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Sidicodw\Roxana Lopez\Armado LRF\Publicar T4 2016\Anexo 30 AdmCentral\"/>
    </mc:Choice>
  </mc:AlternateContent>
  <bookViews>
    <workbookView xWindow="0" yWindow="0" windowWidth="24000" windowHeight="9435"/>
  </bookViews>
  <sheets>
    <sheet name="Flujo-Cuatro-Años" sheetId="4" r:id="rId1"/>
    <sheet name="Devengado" sheetId="7" r:id="rId2"/>
    <sheet name="Pagado" sheetId="8" r:id="rId3"/>
  </sheets>
  <calcPr calcId="152511"/>
</workbook>
</file>

<file path=xl/calcChain.xml><?xml version="1.0" encoding="utf-8"?>
<calcChain xmlns="http://schemas.openxmlformats.org/spreadsheetml/2006/main">
  <c r="AB26" i="8" l="1"/>
  <c r="AB27" i="8"/>
  <c r="AB28" i="8"/>
  <c r="AB29" i="8"/>
  <c r="AB30" i="8"/>
  <c r="AB31" i="8"/>
  <c r="AB32" i="8"/>
  <c r="AB33" i="8"/>
  <c r="AB34" i="8"/>
  <c r="AB35" i="8"/>
  <c r="AB36" i="8"/>
  <c r="AB37" i="8"/>
  <c r="AB38" i="8"/>
  <c r="AB25" i="8"/>
  <c r="AB26" i="7"/>
  <c r="AB27" i="7"/>
  <c r="AB28" i="7"/>
  <c r="AB29" i="7"/>
  <c r="AB30" i="7"/>
  <c r="AB31" i="7"/>
  <c r="AB32" i="7"/>
  <c r="AB33" i="7"/>
  <c r="AB34" i="7"/>
  <c r="AB35" i="7"/>
  <c r="AB36" i="7"/>
  <c r="AB37" i="7"/>
  <c r="AB38" i="7"/>
  <c r="AB25" i="7"/>
  <c r="H17" i="4" l="1"/>
  <c r="I17" i="4"/>
  <c r="D62" i="4"/>
  <c r="E62" i="4"/>
  <c r="F62" i="4"/>
  <c r="G62" i="4"/>
  <c r="H62" i="4"/>
  <c r="I62" i="4"/>
  <c r="C62" i="4"/>
  <c r="B62" i="4"/>
  <c r="I59" i="4" l="1"/>
  <c r="H59" i="4"/>
  <c r="G59" i="4"/>
  <c r="F59" i="4"/>
  <c r="E59" i="4"/>
  <c r="D59" i="4"/>
  <c r="C59" i="4"/>
  <c r="B59" i="4"/>
  <c r="H50" i="4"/>
  <c r="I50" i="4"/>
  <c r="F50" i="4"/>
  <c r="G50" i="4"/>
  <c r="D50" i="4"/>
  <c r="E50" i="4"/>
  <c r="C50" i="4"/>
  <c r="B50" i="4"/>
  <c r="F45" i="4"/>
  <c r="G45" i="4"/>
  <c r="H45" i="4"/>
  <c r="H68" i="4" s="1"/>
  <c r="I45" i="4"/>
  <c r="I68" i="4" s="1"/>
  <c r="D45" i="4"/>
  <c r="D68" i="4" s="1"/>
  <c r="E45" i="4"/>
  <c r="E68" i="4" s="1"/>
  <c r="C45" i="4"/>
  <c r="C68" i="4" s="1"/>
  <c r="B45" i="4"/>
  <c r="B68" i="4" s="1"/>
  <c r="G68" i="4" l="1"/>
  <c r="F68" i="4"/>
  <c r="H39" i="4" l="1"/>
  <c r="I39" i="4"/>
  <c r="H33" i="4"/>
  <c r="I33" i="4"/>
  <c r="H28" i="4"/>
  <c r="H16" i="4" s="1"/>
  <c r="I28" i="4"/>
  <c r="I16" i="4" s="1"/>
  <c r="F39" i="4"/>
  <c r="G39" i="4"/>
  <c r="D39" i="4"/>
  <c r="E39" i="4"/>
  <c r="B39" i="4"/>
  <c r="C39" i="4"/>
  <c r="F33" i="4"/>
  <c r="G33" i="4"/>
  <c r="D33" i="4"/>
  <c r="E33" i="4"/>
  <c r="B33" i="4"/>
  <c r="C33" i="4"/>
  <c r="B28" i="4"/>
  <c r="C28" i="4"/>
  <c r="D28" i="4"/>
  <c r="E28" i="4"/>
  <c r="F28" i="4"/>
  <c r="G28" i="4"/>
  <c r="D17" i="4"/>
  <c r="E17" i="4"/>
  <c r="F17" i="4"/>
  <c r="F16" i="4" s="1"/>
  <c r="F42" i="4" s="1"/>
  <c r="F70" i="4" s="1"/>
  <c r="G17" i="4"/>
  <c r="B17" i="4"/>
  <c r="C17" i="4"/>
  <c r="G16" i="4" l="1"/>
  <c r="G42" i="4" s="1"/>
  <c r="G70" i="4" s="1"/>
  <c r="E16" i="4"/>
  <c r="E42" i="4" s="1"/>
  <c r="E70" i="4" s="1"/>
  <c r="D16" i="4"/>
  <c r="D42" i="4" s="1"/>
  <c r="D70" i="4" s="1"/>
  <c r="D71" i="4" s="1"/>
  <c r="I42" i="4"/>
  <c r="I70" i="4" s="1"/>
  <c r="H42" i="4"/>
  <c r="H70" i="4" s="1"/>
  <c r="F71" i="4"/>
  <c r="B16" i="4"/>
  <c r="B42" i="4" s="1"/>
  <c r="B70" i="4" s="1"/>
  <c r="C16" i="4"/>
  <c r="C42" i="4" s="1"/>
  <c r="C70" i="4" s="1"/>
  <c r="H71" i="4" l="1"/>
  <c r="B71" i="4"/>
</calcChain>
</file>

<file path=xl/sharedStrings.xml><?xml version="1.0" encoding="utf-8"?>
<sst xmlns="http://schemas.openxmlformats.org/spreadsheetml/2006/main" count="218" uniqueCount="125">
  <si>
    <t>Capital</t>
  </si>
  <si>
    <t>ACUERDO 4559</t>
  </si>
  <si>
    <t>ADMINISTRACIÓN CENTRAL (*) :</t>
  </si>
  <si>
    <t>ART. 29 INC. E. punto: bb segunda parte</t>
  </si>
  <si>
    <t>Interes</t>
  </si>
  <si>
    <t>1.1. B.I.D.</t>
  </si>
  <si>
    <t>1.2. B.I.R.F.</t>
  </si>
  <si>
    <t xml:space="preserve">(*) Se incluye endeudamiento de los CUC 20 y 361 </t>
  </si>
  <si>
    <t>Nación Fideicomiso S.A. - PROFEDESS-Ley-8795</t>
  </si>
  <si>
    <t>Banco-Nación-$2200-MM-2015</t>
  </si>
  <si>
    <t>Fideicomiso-Vivienda-IPV-VRD</t>
  </si>
  <si>
    <t>1895 BID-PROAS-ENOHSA-Los-Barriales</t>
  </si>
  <si>
    <t>1895 BID-PROAS-ENOHSA-PMG-EPAS</t>
  </si>
  <si>
    <t>1956 BID-PROSAP</t>
  </si>
  <si>
    <t>940 BID-PROMEBA</t>
  </si>
  <si>
    <t>1134 BID-PROMEBA II</t>
  </si>
  <si>
    <t>2573 BID-PROSAP</t>
  </si>
  <si>
    <t>FLUJO ANUAL PARA LOS SIGUIENTES CUATRO AÑOS</t>
  </si>
  <si>
    <t>Flujo de pagos de intereses y amortización de la deuda consolidada</t>
  </si>
  <si>
    <t>ACREEDOR</t>
  </si>
  <si>
    <t>1. MULTILATERALES</t>
  </si>
  <si>
    <t>899 (1 y 2) BID - PROSAP</t>
  </si>
  <si>
    <t>1640 BID-Programa Mendoza Productiva</t>
  </si>
  <si>
    <t>1855-BID-MUNICIPIOS</t>
  </si>
  <si>
    <t>3169-BID-Programa-Mendoza-Tecnológica</t>
  </si>
  <si>
    <t xml:space="preserve">7352 BIRF - PDP III </t>
  </si>
  <si>
    <t xml:space="preserve">7385 BIRF - MUNICIPIOS </t>
  </si>
  <si>
    <t>7425 BIRF - PROSAP</t>
  </si>
  <si>
    <t>7597 BIRF - PROSAP</t>
  </si>
  <si>
    <t>2. TITULOS EN DÓLARES</t>
  </si>
  <si>
    <t>BONO MENDOZA'18   Bonos Emitidos</t>
  </si>
  <si>
    <t>BONO Local - Dólar Link - Primera Serie</t>
  </si>
  <si>
    <t>BONO Local - Dólar Link - Segunda Serie</t>
  </si>
  <si>
    <t>BONO Local - Dólar Link - Tercera Serie</t>
  </si>
  <si>
    <t>BONO MENDOZA 2024 - U$S 500 MM</t>
  </si>
  <si>
    <t>3. OTROS</t>
  </si>
  <si>
    <t>CREDIT SUISSE INTERNACIONAL</t>
  </si>
  <si>
    <t>DEUDA EN PESOS</t>
  </si>
  <si>
    <t>2. FONDOS FIDUCIARIOS NACIONALES</t>
  </si>
  <si>
    <t xml:space="preserve">F.F.F.I.R-Ley-8066-Caminos-Provinciales </t>
  </si>
  <si>
    <t>F.F.F.I.R-Ley 8067-Ampliacion Escolar</t>
  </si>
  <si>
    <t>F.F.F.I.R - Ley-7884-Ruta Nacional 40</t>
  </si>
  <si>
    <t>F.F.F.I.R - Ley-8399-8530-Ruta Nacional 40 (IV)</t>
  </si>
  <si>
    <t>3. BANCA COMERCIAL</t>
  </si>
  <si>
    <t>Nación Fideicomiso S.A. - AYSAM</t>
  </si>
  <si>
    <t>Banco-Nación-LEY-8399-(160-millones)</t>
  </si>
  <si>
    <t>Banco-Nación-LEY-8701-(400-millones)</t>
  </si>
  <si>
    <t>Banco-Nación-$2200-MM-Refinanciación-2016</t>
  </si>
  <si>
    <t>4. TÍTULOS EN PESOS</t>
  </si>
  <si>
    <t>BONO CONSOLIDACIÓN DEUDA 2016</t>
  </si>
  <si>
    <t>TÍTULO DE REESTRUCTURACIÓN DEUDA 2016</t>
  </si>
  <si>
    <t>5. OTROS</t>
  </si>
  <si>
    <t>Desendeudamiento-Decreto-Nacional-660/2010</t>
  </si>
  <si>
    <t>EJERCICIO 2016</t>
  </si>
  <si>
    <t>Flujo de Intereses y Amortización de la Deuda Consolidada</t>
  </si>
  <si>
    <t>Consolidado Administración Central, Organismos Descentralizados y Cuentas Especiales</t>
  </si>
  <si>
    <t>Etapa: Devengado</t>
  </si>
  <si>
    <t>Jurisdicción</t>
  </si>
  <si>
    <t>(Todas)</t>
  </si>
  <si>
    <t>Unidad Organizativa</t>
  </si>
  <si>
    <t>Financiamiento</t>
  </si>
  <si>
    <t>Cl.Económica Principal</t>
  </si>
  <si>
    <t>Cl.financiera subcategoría</t>
  </si>
  <si>
    <t>Cl.financiera categoría</t>
  </si>
  <si>
    <t>Ejercicio</t>
  </si>
  <si>
    <t>Cl.Económica Sección</t>
  </si>
  <si>
    <t>Ejercicio/Mes</t>
  </si>
  <si>
    <t>Carácter</t>
  </si>
  <si>
    <t>Cl.Económica Sector</t>
  </si>
  <si>
    <t>Clasificación Económica</t>
  </si>
  <si>
    <t>2015/01</t>
  </si>
  <si>
    <t>2015/02</t>
  </si>
  <si>
    <t>2015/03</t>
  </si>
  <si>
    <t>2015/04</t>
  </si>
  <si>
    <t>2015/05</t>
  </si>
  <si>
    <t>2015/06</t>
  </si>
  <si>
    <t>2015/07</t>
  </si>
  <si>
    <t>2015/08</t>
  </si>
  <si>
    <t>2015/09</t>
  </si>
  <si>
    <t>2015/10</t>
  </si>
  <si>
    <t>2015/11</t>
  </si>
  <si>
    <t>2015/12</t>
  </si>
  <si>
    <t>2016/01</t>
  </si>
  <si>
    <t>2016/02</t>
  </si>
  <si>
    <t>2016/03</t>
  </si>
  <si>
    <t>2016/04</t>
  </si>
  <si>
    <t>2016/05</t>
  </si>
  <si>
    <t>2016/06</t>
  </si>
  <si>
    <t>Total general</t>
  </si>
  <si>
    <t>1 Administración Central</t>
  </si>
  <si>
    <t>INTERESES Y GASTOS DE LA DEUDA</t>
  </si>
  <si>
    <t>42200 INTERESES DE LA DEUDA</t>
  </si>
  <si>
    <t>42300 GASTOS DE LA DEUDA</t>
  </si>
  <si>
    <t>Total INTERESES Y GASTOS DE LA DEUDA</t>
  </si>
  <si>
    <t>AMORTIZACION DE DEUDAS</t>
  </si>
  <si>
    <t>72103 POR OTRAS DEUDAS</t>
  </si>
  <si>
    <t>Total AMORTIZACION DE DEUDAS</t>
  </si>
  <si>
    <t>Total 1 Administración Central</t>
  </si>
  <si>
    <t>3 Cuentas Especiales</t>
  </si>
  <si>
    <t>Total 3 Cuentas Especiales</t>
  </si>
  <si>
    <t>Etapa: Pagado</t>
  </si>
  <si>
    <t>Suma de Pagado</t>
  </si>
  <si>
    <t>2016/07</t>
  </si>
  <si>
    <t>2016/08</t>
  </si>
  <si>
    <t>2016/09</t>
  </si>
  <si>
    <t>42400 DIFERENCIAS DE COTIZACIÓN</t>
  </si>
  <si>
    <t>Proyección 2017/2020</t>
  </si>
  <si>
    <t>DEUDA EN DÓLARES</t>
  </si>
  <si>
    <t>Banco Nación-$1400-MM</t>
  </si>
  <si>
    <t>Anticipo Coparticipación</t>
  </si>
  <si>
    <t>ANSES Reconocimiento</t>
  </si>
  <si>
    <t>ANSES 6%</t>
  </si>
  <si>
    <t>ANSES 3%</t>
  </si>
  <si>
    <t>TOTAL DEUDA EN DÓLARES (Expresada en ARS)</t>
  </si>
  <si>
    <t>TOTAL DEUDA EN PESOS (Expresada en ARS)</t>
  </si>
  <si>
    <t>TOTAL GENERAL (ARS + USD)</t>
  </si>
  <si>
    <t>TOTAL SERVICIOS ANUALES (Amortización + Intereses)</t>
  </si>
  <si>
    <t>BICE (Banco Inversión y Comercio Exterior)-Compra Helicóptero</t>
  </si>
  <si>
    <t>Ejercicio 2016: CuartoTrimestre</t>
  </si>
  <si>
    <t>2016/10</t>
  </si>
  <si>
    <t>2016/11</t>
  </si>
  <si>
    <t>2016/12</t>
  </si>
  <si>
    <t>Periodo: enero 2015 a diciembre 2016.</t>
  </si>
  <si>
    <t>Cuarto Trimestre</t>
  </si>
  <si>
    <t>Devengado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</si>
</sst>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u/>
      <sz val="12"/>
      <name val="Arial"/>
      <family val="2"/>
    </font>
    <font>
      <sz val="9"/>
      <name val="Arial"/>
      <family val="2"/>
    </font>
    <font>
      <b/>
      <u/>
      <sz val="20"/>
      <name val="Arial"/>
      <family val="2"/>
    </font>
    <font>
      <u/>
      <sz val="16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0"/>
      <name val="Arial"/>
      <family val="2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8"/>
      </patternFill>
    </fill>
    <fill>
      <patternFill patternType="solid">
        <fgColor theme="0" tint="-0.14996795556505021"/>
        <bgColor indexed="8"/>
      </patternFill>
    </fill>
  </fills>
  <borders count="3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 style="thin">
        <color indexed="65"/>
      </top>
      <bottom/>
      <diagonal/>
    </border>
    <border>
      <left style="thin">
        <color rgb="FFABABAB"/>
      </left>
      <right/>
      <top/>
      <bottom/>
      <diagonal/>
    </border>
    <border>
      <left style="thin">
        <color rgb="FFABABAB"/>
      </left>
      <right style="thin">
        <color rgb="FFABABAB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medium">
        <color indexed="64"/>
      </bottom>
      <diagonal/>
    </border>
    <border>
      <left style="thin">
        <color rgb="FFABABAB"/>
      </left>
      <right/>
      <top style="thin">
        <color rgb="FFABABAB"/>
      </top>
      <bottom style="medium">
        <color indexed="64"/>
      </bottom>
      <diagonal/>
    </border>
    <border>
      <left/>
      <right/>
      <top style="thin">
        <color rgb="FFABABAB"/>
      </top>
      <bottom style="medium">
        <color indexed="64"/>
      </bottom>
      <diagonal/>
    </border>
    <border>
      <left style="thin">
        <color indexed="65"/>
      </left>
      <right/>
      <top style="thin">
        <color rgb="FFABABAB"/>
      </top>
      <bottom style="medium">
        <color indexed="64"/>
      </bottom>
      <diagonal/>
    </border>
    <border>
      <left style="thin">
        <color rgb="FFABABAB"/>
      </left>
      <right style="thin">
        <color rgb="FFABABAB"/>
      </right>
      <top/>
      <bottom style="medium">
        <color indexed="64"/>
      </bottom>
      <diagonal/>
    </border>
    <border>
      <left style="thin">
        <color rgb="FFABABAB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99">
    <xf numFmtId="0" fontId="0" fillId="0" borderId="0" xfId="0"/>
    <xf numFmtId="0" fontId="10" fillId="0" borderId="0" xfId="0" applyFont="1"/>
    <xf numFmtId="0" fontId="9" fillId="0" borderId="0" xfId="0" applyFont="1"/>
    <xf numFmtId="0" fontId="7" fillId="0" borderId="0" xfId="0" applyFont="1"/>
    <xf numFmtId="0" fontId="11" fillId="0" borderId="0" xfId="0" applyFont="1"/>
    <xf numFmtId="0" fontId="6" fillId="0" borderId="0" xfId="0" applyFont="1"/>
    <xf numFmtId="0" fontId="8" fillId="0" borderId="0" xfId="0" applyFont="1"/>
    <xf numFmtId="0" fontId="7" fillId="0" borderId="0" xfId="0" applyFont="1" applyBorder="1"/>
    <xf numFmtId="0" fontId="7" fillId="3" borderId="13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center"/>
    </xf>
    <xf numFmtId="0" fontId="7" fillId="2" borderId="6" xfId="0" applyFont="1" applyFill="1" applyBorder="1" applyAlignment="1"/>
    <xf numFmtId="0" fontId="7" fillId="4" borderId="5" xfId="0" applyFont="1" applyFill="1" applyBorder="1" applyAlignment="1" applyProtection="1">
      <alignment horizontal="left"/>
    </xf>
    <xf numFmtId="0" fontId="7" fillId="5" borderId="5" xfId="0" applyFont="1" applyFill="1" applyBorder="1" applyAlignment="1" applyProtection="1">
      <alignment horizontal="left"/>
    </xf>
    <xf numFmtId="3" fontId="7" fillId="3" borderId="15" xfId="0" applyNumberFormat="1" applyFont="1" applyFill="1" applyBorder="1" applyAlignment="1">
      <alignment horizontal="center" vertical="center"/>
    </xf>
    <xf numFmtId="3" fontId="7" fillId="3" borderId="16" xfId="0" applyNumberFormat="1" applyFont="1" applyFill="1" applyBorder="1" applyAlignment="1">
      <alignment horizontal="center" vertical="center"/>
    </xf>
    <xf numFmtId="164" fontId="7" fillId="2" borderId="17" xfId="0" applyNumberFormat="1" applyFont="1" applyFill="1" applyBorder="1" applyAlignment="1"/>
    <xf numFmtId="164" fontId="7" fillId="2" borderId="16" xfId="0" applyNumberFormat="1" applyFont="1" applyFill="1" applyBorder="1" applyAlignment="1"/>
    <xf numFmtId="164" fontId="7" fillId="2" borderId="7" xfId="0" applyNumberFormat="1" applyFont="1" applyFill="1" applyBorder="1" applyAlignment="1"/>
    <xf numFmtId="164" fontId="7" fillId="2" borderId="8" xfId="0" applyNumberFormat="1" applyFont="1" applyFill="1" applyBorder="1" applyAlignment="1"/>
    <xf numFmtId="164" fontId="7" fillId="3" borderId="20" xfId="0" applyNumberFormat="1" applyFont="1" applyFill="1" applyBorder="1" applyAlignment="1"/>
    <xf numFmtId="164" fontId="7" fillId="3" borderId="21" xfId="0" applyNumberFormat="1" applyFont="1" applyFill="1" applyBorder="1" applyAlignment="1"/>
    <xf numFmtId="164" fontId="9" fillId="4" borderId="17" xfId="0" applyNumberFormat="1" applyFont="1" applyFill="1" applyBorder="1" applyAlignment="1"/>
    <xf numFmtId="164" fontId="9" fillId="4" borderId="16" xfId="0" applyNumberFormat="1" applyFont="1" applyFill="1" applyBorder="1" applyAlignment="1"/>
    <xf numFmtId="164" fontId="7" fillId="4" borderId="20" xfId="0" applyNumberFormat="1" applyFont="1" applyFill="1" applyBorder="1" applyAlignment="1"/>
    <xf numFmtId="164" fontId="7" fillId="4" borderId="21" xfId="0" applyNumberFormat="1" applyFont="1" applyFill="1" applyBorder="1" applyAlignment="1"/>
    <xf numFmtId="164" fontId="7" fillId="5" borderId="20" xfId="0" applyNumberFormat="1" applyFont="1" applyFill="1" applyBorder="1" applyAlignment="1"/>
    <xf numFmtId="164" fontId="7" fillId="5" borderId="21" xfId="0" applyNumberFormat="1" applyFont="1" applyFill="1" applyBorder="1" applyAlignment="1"/>
    <xf numFmtId="0" fontId="12" fillId="0" borderId="0" xfId="2" applyFont="1"/>
    <xf numFmtId="0" fontId="13" fillId="0" borderId="0" xfId="2" applyFont="1"/>
    <xf numFmtId="0" fontId="2" fillId="0" borderId="0" xfId="2" applyFont="1"/>
    <xf numFmtId="0" fontId="14" fillId="0" borderId="0" xfId="2" applyFont="1"/>
    <xf numFmtId="0" fontId="2" fillId="0" borderId="0" xfId="2"/>
    <xf numFmtId="0" fontId="2" fillId="0" borderId="22" xfId="2" applyBorder="1"/>
    <xf numFmtId="0" fontId="2" fillId="0" borderId="24" xfId="2" applyBorder="1"/>
    <xf numFmtId="0" fontId="2" fillId="0" borderId="25" xfId="2" applyBorder="1"/>
    <xf numFmtId="0" fontId="15" fillId="0" borderId="0" xfId="2" applyFont="1"/>
    <xf numFmtId="0" fontId="15" fillId="0" borderId="26" xfId="2" applyFont="1" applyBorder="1"/>
    <xf numFmtId="0" fontId="15" fillId="0" borderId="27" xfId="2" applyFont="1" applyBorder="1"/>
    <xf numFmtId="4" fontId="15" fillId="0" borderId="0" xfId="2" applyNumberFormat="1" applyFont="1"/>
    <xf numFmtId="4" fontId="15" fillId="0" borderId="28" xfId="2" applyNumberFormat="1" applyFont="1" applyBorder="1"/>
    <xf numFmtId="164" fontId="16" fillId="6" borderId="18" xfId="0" applyNumberFormat="1" applyFont="1" applyFill="1" applyBorder="1" applyAlignment="1"/>
    <xf numFmtId="164" fontId="16" fillId="6" borderId="19" xfId="0" applyNumberFormat="1" applyFont="1" applyFill="1" applyBorder="1" applyAlignment="1"/>
    <xf numFmtId="1" fontId="9" fillId="0" borderId="0" xfId="0" applyNumberFormat="1" applyFont="1"/>
    <xf numFmtId="2" fontId="9" fillId="0" borderId="0" xfId="0" applyNumberFormat="1" applyFont="1"/>
    <xf numFmtId="3" fontId="7" fillId="4" borderId="14" xfId="0" applyNumberFormat="1" applyFont="1" applyFill="1" applyBorder="1" applyAlignment="1">
      <alignment horizontal="center" vertical="center"/>
    </xf>
    <xf numFmtId="3" fontId="7" fillId="4" borderId="1" xfId="0" applyNumberFormat="1" applyFont="1" applyFill="1" applyBorder="1" applyAlignment="1">
      <alignment horizontal="center" vertical="center"/>
    </xf>
    <xf numFmtId="0" fontId="7" fillId="2" borderId="13" xfId="0" applyFont="1" applyFill="1" applyBorder="1" applyAlignment="1"/>
    <xf numFmtId="0" fontId="16" fillId="6" borderId="3" xfId="0" applyFont="1" applyFill="1" applyBorder="1" applyAlignment="1"/>
    <xf numFmtId="0" fontId="9" fillId="0" borderId="3" xfId="0" applyFont="1" applyFill="1" applyBorder="1" applyAlignment="1"/>
    <xf numFmtId="164" fontId="9" fillId="0" borderId="3" xfId="0" applyNumberFormat="1" applyFont="1" applyFill="1" applyBorder="1" applyAlignment="1"/>
    <xf numFmtId="164" fontId="9" fillId="0" borderId="19" xfId="0" applyNumberFormat="1" applyFont="1" applyFill="1" applyBorder="1" applyAlignment="1"/>
    <xf numFmtId="164" fontId="9" fillId="7" borderId="2" xfId="0" applyNumberFormat="1" applyFont="1" applyFill="1" applyBorder="1" applyAlignment="1"/>
    <xf numFmtId="164" fontId="9" fillId="7" borderId="8" xfId="0" applyNumberFormat="1" applyFont="1" applyFill="1" applyBorder="1" applyAlignment="1"/>
    <xf numFmtId="164" fontId="9" fillId="0" borderId="18" xfId="0" applyNumberFormat="1" applyFont="1" applyFill="1" applyBorder="1" applyAlignment="1"/>
    <xf numFmtId="0" fontId="7" fillId="2" borderId="2" xfId="0" applyFont="1" applyFill="1" applyBorder="1" applyAlignment="1"/>
    <xf numFmtId="1" fontId="9" fillId="0" borderId="3" xfId="0" applyNumberFormat="1" applyFont="1" applyFill="1" applyBorder="1" applyAlignment="1"/>
    <xf numFmtId="0" fontId="9" fillId="0" borderId="2" xfId="0" applyFont="1" applyFill="1" applyBorder="1" applyAlignment="1"/>
    <xf numFmtId="0" fontId="9" fillId="0" borderId="0" xfId="0" applyFont="1" applyAlignment="1"/>
    <xf numFmtId="164" fontId="9" fillId="0" borderId="0" xfId="0" applyNumberFormat="1" applyFont="1" applyAlignment="1"/>
    <xf numFmtId="164" fontId="7" fillId="2" borderId="18" xfId="0" applyNumberFormat="1" applyFont="1" applyFill="1" applyBorder="1" applyAlignment="1"/>
    <xf numFmtId="164" fontId="7" fillId="2" borderId="19" xfId="0" applyNumberFormat="1" applyFont="1" applyFill="1" applyBorder="1" applyAlignment="1"/>
    <xf numFmtId="1" fontId="9" fillId="0" borderId="4" xfId="0" applyNumberFormat="1" applyFont="1" applyFill="1" applyBorder="1" applyAlignment="1">
      <alignment horizontal="left"/>
    </xf>
    <xf numFmtId="0" fontId="9" fillId="0" borderId="4" xfId="0" applyFont="1" applyFill="1" applyBorder="1" applyAlignment="1">
      <alignment horizontal="left"/>
    </xf>
    <xf numFmtId="1" fontId="9" fillId="0" borderId="6" xfId="0" applyNumberFormat="1" applyFont="1" applyFill="1" applyBorder="1" applyAlignment="1">
      <alignment horizontal="left"/>
    </xf>
    <xf numFmtId="1" fontId="9" fillId="0" borderId="6" xfId="0" applyNumberFormat="1" applyFont="1" applyFill="1" applyBorder="1" applyAlignment="1"/>
    <xf numFmtId="1" fontId="9" fillId="0" borderId="2" xfId="0" applyNumberFormat="1" applyFont="1" applyFill="1" applyBorder="1" applyAlignment="1"/>
    <xf numFmtId="0" fontId="9" fillId="0" borderId="2" xfId="0" applyFont="1" applyBorder="1" applyAlignment="1"/>
    <xf numFmtId="0" fontId="1" fillId="0" borderId="0" xfId="2" applyFont="1"/>
    <xf numFmtId="4" fontId="15" fillId="0" borderId="0" xfId="2" applyNumberFormat="1" applyFont="1" applyBorder="1"/>
    <xf numFmtId="0" fontId="17" fillId="0" borderId="27" xfId="2" applyFont="1" applyFill="1" applyBorder="1"/>
    <xf numFmtId="0" fontId="17" fillId="0" borderId="0" xfId="2" applyFont="1" applyFill="1"/>
    <xf numFmtId="0" fontId="17" fillId="0" borderId="32" xfId="2" applyFont="1" applyFill="1" applyBorder="1"/>
    <xf numFmtId="0" fontId="17" fillId="0" borderId="33" xfId="2" applyFont="1" applyFill="1" applyBorder="1"/>
    <xf numFmtId="0" fontId="17" fillId="0" borderId="31" xfId="2" applyFont="1" applyFill="1" applyBorder="1"/>
    <xf numFmtId="0" fontId="17" fillId="0" borderId="34" xfId="2" applyFont="1" applyFill="1" applyBorder="1"/>
    <xf numFmtId="4" fontId="17" fillId="0" borderId="33" xfId="2" applyNumberFormat="1" applyFont="1" applyFill="1" applyBorder="1"/>
    <xf numFmtId="4" fontId="17" fillId="0" borderId="31" xfId="2" applyNumberFormat="1" applyFont="1" applyFill="1" applyBorder="1"/>
    <xf numFmtId="0" fontId="17" fillId="0" borderId="36" xfId="2" applyFont="1" applyFill="1" applyBorder="1"/>
    <xf numFmtId="0" fontId="15" fillId="0" borderId="36" xfId="2" applyFont="1" applyBorder="1"/>
    <xf numFmtId="4" fontId="15" fillId="0" borderId="37" xfId="2" applyNumberFormat="1" applyFont="1" applyBorder="1"/>
    <xf numFmtId="4" fontId="15" fillId="0" borderId="35" xfId="2" applyNumberFormat="1" applyFont="1" applyBorder="1"/>
    <xf numFmtId="0" fontId="18" fillId="0" borderId="32" xfId="2" applyFont="1" applyFill="1" applyBorder="1"/>
    <xf numFmtId="0" fontId="18" fillId="0" borderId="34" xfId="2" applyFont="1" applyFill="1" applyBorder="1"/>
    <xf numFmtId="4" fontId="18" fillId="0" borderId="33" xfId="2" applyNumberFormat="1" applyFont="1" applyFill="1" applyBorder="1"/>
    <xf numFmtId="4" fontId="18" fillId="0" borderId="31" xfId="2" applyNumberFormat="1" applyFont="1" applyFill="1" applyBorder="1"/>
    <xf numFmtId="0" fontId="18" fillId="0" borderId="0" xfId="2" applyFont="1" applyFill="1"/>
    <xf numFmtId="0" fontId="13" fillId="0" borderId="23" xfId="2" applyFont="1" applyBorder="1"/>
    <xf numFmtId="164" fontId="9" fillId="0" borderId="0" xfId="0" applyNumberFormat="1" applyFont="1"/>
    <xf numFmtId="1" fontId="7" fillId="4" borderId="5" xfId="0" applyNumberFormat="1" applyFont="1" applyFill="1" applyBorder="1" applyAlignment="1">
      <alignment horizontal="center" vertical="center"/>
    </xf>
    <xf numFmtId="1" fontId="7" fillId="4" borderId="9" xfId="0" applyNumberFormat="1" applyFont="1" applyFill="1" applyBorder="1" applyAlignment="1">
      <alignment horizontal="center" vertical="center"/>
    </xf>
    <xf numFmtId="164" fontId="7" fillId="4" borderId="5" xfId="0" applyNumberFormat="1" applyFont="1" applyFill="1" applyBorder="1" applyAlignment="1">
      <alignment horizontal="center"/>
    </xf>
    <xf numFmtId="164" fontId="7" fillId="4" borderId="9" xfId="0" applyNumberFormat="1" applyFont="1" applyFill="1" applyBorder="1" applyAlignment="1">
      <alignment horizontal="center"/>
    </xf>
    <xf numFmtId="0" fontId="7" fillId="4" borderId="29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 wrapText="1"/>
    </xf>
    <xf numFmtId="0" fontId="4" fillId="0" borderId="12" xfId="0" applyFont="1" applyFill="1" applyBorder="1" applyAlignment="1">
      <alignment horizontal="center" wrapText="1"/>
    </xf>
    <xf numFmtId="164" fontId="9" fillId="0" borderId="0" xfId="0" applyNumberFormat="1" applyFont="1" applyAlignment="1">
      <alignment horizont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4"/>
  <sheetViews>
    <sheetView showGridLines="0" tabSelected="1" zoomScaleNormal="100" workbookViewId="0">
      <selection activeCell="C73" sqref="C73"/>
    </sheetView>
  </sheetViews>
  <sheetFormatPr baseColWidth="10" defaultRowHeight="12" x14ac:dyDescent="0.2"/>
  <cols>
    <col min="1" max="1" width="51.28515625" style="2" customWidth="1"/>
    <col min="2" max="11" width="11.42578125" style="2"/>
    <col min="12" max="19" width="10" style="43" bestFit="1" customWidth="1"/>
    <col min="20" max="16384" width="11.42578125" style="2"/>
  </cols>
  <sheetData>
    <row r="1" spans="1:9" ht="26.25" x14ac:dyDescent="0.4">
      <c r="A1" s="1" t="s">
        <v>1</v>
      </c>
    </row>
    <row r="3" spans="1:9" ht="20.25" x14ac:dyDescent="0.3">
      <c r="A3" s="4" t="s">
        <v>2</v>
      </c>
    </row>
    <row r="4" spans="1:9" x14ac:dyDescent="0.2">
      <c r="A4" s="3"/>
    </row>
    <row r="5" spans="1:9" ht="15.75" customHeight="1" x14ac:dyDescent="0.25">
      <c r="A5" s="5" t="s">
        <v>3</v>
      </c>
      <c r="B5" s="95" t="s">
        <v>118</v>
      </c>
      <c r="C5" s="96"/>
      <c r="D5" s="96"/>
      <c r="E5" s="97"/>
    </row>
    <row r="6" spans="1:9" x14ac:dyDescent="0.2">
      <c r="A6" s="3"/>
    </row>
    <row r="7" spans="1:9" ht="15.75" x14ac:dyDescent="0.25">
      <c r="A7" s="6" t="s">
        <v>17</v>
      </c>
    </row>
    <row r="8" spans="1:9" x14ac:dyDescent="0.2">
      <c r="A8" s="3"/>
    </row>
    <row r="9" spans="1:9" ht="15.75" x14ac:dyDescent="0.25">
      <c r="A9" s="6" t="s">
        <v>18</v>
      </c>
    </row>
    <row r="10" spans="1:9" ht="15.75" x14ac:dyDescent="0.25">
      <c r="A10" s="5" t="s">
        <v>106</v>
      </c>
    </row>
    <row r="11" spans="1:9" x14ac:dyDescent="0.2">
      <c r="A11" s="7"/>
    </row>
    <row r="12" spans="1:9" ht="12.75" thickBot="1" x14ac:dyDescent="0.25"/>
    <row r="13" spans="1:9" ht="15" customHeight="1" thickBot="1" x14ac:dyDescent="0.25">
      <c r="A13" s="93" t="s">
        <v>19</v>
      </c>
      <c r="B13" s="89">
        <v>2017</v>
      </c>
      <c r="C13" s="90"/>
      <c r="D13" s="89">
        <v>2018</v>
      </c>
      <c r="E13" s="90"/>
      <c r="F13" s="89">
        <v>2019</v>
      </c>
      <c r="G13" s="90"/>
      <c r="H13" s="89">
        <v>2020</v>
      </c>
      <c r="I13" s="90"/>
    </row>
    <row r="14" spans="1:9" ht="15" customHeight="1" thickBot="1" x14ac:dyDescent="0.25">
      <c r="A14" s="94"/>
      <c r="B14" s="45" t="s">
        <v>0</v>
      </c>
      <c r="C14" s="46" t="s">
        <v>4</v>
      </c>
      <c r="D14" s="45" t="s">
        <v>0</v>
      </c>
      <c r="E14" s="46" t="s">
        <v>4</v>
      </c>
      <c r="F14" s="45" t="s">
        <v>0</v>
      </c>
      <c r="G14" s="46" t="s">
        <v>4</v>
      </c>
      <c r="H14" s="45" t="s">
        <v>0</v>
      </c>
      <c r="I14" s="46" t="s">
        <v>4</v>
      </c>
    </row>
    <row r="15" spans="1:9" ht="15" customHeight="1" thickBot="1" x14ac:dyDescent="0.25">
      <c r="A15" s="8" t="s">
        <v>107</v>
      </c>
      <c r="B15" s="14"/>
      <c r="C15" s="15"/>
      <c r="D15" s="14"/>
      <c r="E15" s="15"/>
      <c r="F15" s="14"/>
      <c r="G15" s="15"/>
      <c r="H15" s="14"/>
      <c r="I15" s="15"/>
    </row>
    <row r="16" spans="1:9" x14ac:dyDescent="0.2">
      <c r="A16" s="47" t="s">
        <v>20</v>
      </c>
      <c r="B16" s="16">
        <f t="shared" ref="B16:I16" si="0">+B17+B28</f>
        <v>308.96676950170342</v>
      </c>
      <c r="C16" s="17">
        <f t="shared" si="0"/>
        <v>106.80486655605706</v>
      </c>
      <c r="D16" s="16">
        <f t="shared" si="0"/>
        <v>349.78372994335996</v>
      </c>
      <c r="E16" s="17">
        <f t="shared" si="0"/>
        <v>109.93054410018743</v>
      </c>
      <c r="F16" s="16">
        <f t="shared" si="0"/>
        <v>311.76906764027456</v>
      </c>
      <c r="G16" s="17">
        <f t="shared" si="0"/>
        <v>109.7330137165672</v>
      </c>
      <c r="H16" s="16">
        <f t="shared" si="0"/>
        <v>336.07943483724824</v>
      </c>
      <c r="I16" s="17">
        <f t="shared" si="0"/>
        <v>109.40938824391645</v>
      </c>
    </row>
    <row r="17" spans="1:18" x14ac:dyDescent="0.2">
      <c r="A17" s="48" t="s">
        <v>5</v>
      </c>
      <c r="B17" s="41">
        <f t="shared" ref="B17:I17" si="1">SUM(B18:B27)</f>
        <v>248.22910505476631</v>
      </c>
      <c r="C17" s="42">
        <f t="shared" si="1"/>
        <v>87.554936615789913</v>
      </c>
      <c r="D17" s="41">
        <f t="shared" si="1"/>
        <v>280.9524327415586</v>
      </c>
      <c r="E17" s="42">
        <f t="shared" si="1"/>
        <v>89.618937043409645</v>
      </c>
      <c r="F17" s="41">
        <f t="shared" si="1"/>
        <v>235.8949110027807</v>
      </c>
      <c r="G17" s="42">
        <f t="shared" si="1"/>
        <v>89.144465671007168</v>
      </c>
      <c r="H17" s="41">
        <f t="shared" si="1"/>
        <v>254.2792305241756</v>
      </c>
      <c r="I17" s="42">
        <f t="shared" si="1"/>
        <v>89.099930684069761</v>
      </c>
    </row>
    <row r="18" spans="1:18" x14ac:dyDescent="0.2">
      <c r="A18" s="49" t="s">
        <v>21</v>
      </c>
      <c r="B18" s="50">
        <v>59.450695733671175</v>
      </c>
      <c r="C18" s="51">
        <v>5.4806447056260241</v>
      </c>
      <c r="D18" s="50">
        <v>66.947680903412291</v>
      </c>
      <c r="E18" s="51">
        <v>2.6330964399494539</v>
      </c>
      <c r="F18" s="52"/>
      <c r="G18" s="53"/>
      <c r="H18" s="52"/>
      <c r="I18" s="53"/>
    </row>
    <row r="19" spans="1:18" x14ac:dyDescent="0.2">
      <c r="A19" s="49" t="s">
        <v>14</v>
      </c>
      <c r="B19" s="50">
        <v>2.2667460924312737</v>
      </c>
      <c r="C19" s="51">
        <v>0.69749619601879986</v>
      </c>
      <c r="D19" s="50">
        <v>2.5815823426296767</v>
      </c>
      <c r="E19" s="51">
        <v>0.64324525683103706</v>
      </c>
      <c r="F19" s="50">
        <v>2.8546527981491705</v>
      </c>
      <c r="G19" s="51">
        <v>0.54402662043377958</v>
      </c>
      <c r="H19" s="50">
        <v>3.0852454617745804</v>
      </c>
      <c r="I19" s="51">
        <v>0.40813871669036056</v>
      </c>
    </row>
    <row r="20" spans="1:18" x14ac:dyDescent="0.2">
      <c r="A20" s="49" t="s">
        <v>15</v>
      </c>
      <c r="B20" s="50">
        <v>4.0409018814413917</v>
      </c>
      <c r="C20" s="51">
        <v>1.8480309835332678</v>
      </c>
      <c r="D20" s="50">
        <v>4.5758681307653992</v>
      </c>
      <c r="E20" s="51">
        <v>1.822852499506751</v>
      </c>
      <c r="F20" s="50">
        <v>5.0407867428006563</v>
      </c>
      <c r="G20" s="51">
        <v>1.7106649227384363</v>
      </c>
      <c r="H20" s="50">
        <v>5.4302147596516326</v>
      </c>
      <c r="I20" s="51">
        <v>1.5267303461367066</v>
      </c>
    </row>
    <row r="21" spans="1:18" x14ac:dyDescent="0.2">
      <c r="A21" s="49" t="s">
        <v>22</v>
      </c>
      <c r="B21" s="50">
        <v>79.910197770863263</v>
      </c>
      <c r="C21" s="51">
        <v>13.601313420330348</v>
      </c>
      <c r="D21" s="50">
        <v>91.009203126071185</v>
      </c>
      <c r="E21" s="51">
        <v>13.723714165329151</v>
      </c>
      <c r="F21" s="50">
        <v>100.63582790720734</v>
      </c>
      <c r="G21" s="51">
        <v>13.219915024010552</v>
      </c>
      <c r="H21" s="50">
        <v>108.764971888681</v>
      </c>
      <c r="I21" s="51">
        <v>12.205929768647291</v>
      </c>
    </row>
    <row r="22" spans="1:18" x14ac:dyDescent="0.2">
      <c r="A22" s="49" t="s">
        <v>23</v>
      </c>
      <c r="B22" s="50">
        <v>7.7160342666934669</v>
      </c>
      <c r="C22" s="51">
        <v>3.6898442940253569</v>
      </c>
      <c r="D22" s="50">
        <v>8.7130942549708372</v>
      </c>
      <c r="E22" s="51">
        <v>4.0081958169240561</v>
      </c>
      <c r="F22" s="50">
        <v>9.577134227907111</v>
      </c>
      <c r="G22" s="51">
        <v>4.1070562383685019</v>
      </c>
      <c r="H22" s="50">
        <v>10.296615045628037</v>
      </c>
      <c r="I22" s="51">
        <v>4.1057871152715952</v>
      </c>
    </row>
    <row r="23" spans="1:18" x14ac:dyDescent="0.2">
      <c r="A23" s="49" t="s">
        <v>11</v>
      </c>
      <c r="B23" s="54">
        <v>0.39701643825740407</v>
      </c>
      <c r="C23" s="51">
        <v>8.9288819621117815E-2</v>
      </c>
      <c r="D23" s="54">
        <v>0.45328759179321731</v>
      </c>
      <c r="E23" s="51">
        <v>9.5511281312368898E-2</v>
      </c>
      <c r="F23" s="54">
        <v>0.50371745113174071</v>
      </c>
      <c r="G23" s="51">
        <v>9.9066715286715387E-2</v>
      </c>
      <c r="H23" s="54">
        <v>0.54764568986280426</v>
      </c>
      <c r="I23" s="51">
        <v>0.10010655800928818</v>
      </c>
      <c r="L23" s="44"/>
      <c r="M23" s="44"/>
      <c r="N23" s="44"/>
      <c r="O23" s="44"/>
    </row>
    <row r="24" spans="1:18" x14ac:dyDescent="0.2">
      <c r="A24" s="49" t="s">
        <v>12</v>
      </c>
      <c r="B24" s="54">
        <v>0.53225297096815216</v>
      </c>
      <c r="C24" s="51">
        <v>4.107937890030651E-2</v>
      </c>
      <c r="D24" s="54">
        <v>0.60769211244605215</v>
      </c>
      <c r="E24" s="51">
        <v>3.9317402587505768E-2</v>
      </c>
      <c r="F24" s="54">
        <v>0.67529998703295691</v>
      </c>
      <c r="G24" s="51">
        <v>3.53560356331864E-2</v>
      </c>
      <c r="H24" s="54">
        <v>0.7341918716161544</v>
      </c>
      <c r="I24" s="51">
        <v>2.948004621625187E-2</v>
      </c>
    </row>
    <row r="25" spans="1:18" x14ac:dyDescent="0.2">
      <c r="A25" s="49" t="s">
        <v>13</v>
      </c>
      <c r="B25" s="50">
        <v>48.642822423703898</v>
      </c>
      <c r="C25" s="51">
        <v>26.011452544753066</v>
      </c>
      <c r="D25" s="50">
        <v>55.082540346095122</v>
      </c>
      <c r="E25" s="51">
        <v>27.644538783045949</v>
      </c>
      <c r="F25" s="50">
        <v>60.679051756225974</v>
      </c>
      <c r="G25" s="51">
        <v>28.457970060057416</v>
      </c>
      <c r="H25" s="50">
        <v>65.366836420707912</v>
      </c>
      <c r="I25" s="51">
        <v>28.585068397954501</v>
      </c>
      <c r="K25" s="44"/>
      <c r="L25" s="44"/>
      <c r="M25" s="44"/>
      <c r="N25" s="44"/>
      <c r="O25" s="44"/>
      <c r="P25" s="44"/>
      <c r="Q25" s="44"/>
      <c r="R25" s="44"/>
    </row>
    <row r="26" spans="1:18" x14ac:dyDescent="0.2">
      <c r="A26" s="49" t="s">
        <v>16</v>
      </c>
      <c r="B26" s="50">
        <v>45.272437476736265</v>
      </c>
      <c r="C26" s="51">
        <v>30.126109675952765</v>
      </c>
      <c r="D26" s="50">
        <v>50.981483933374854</v>
      </c>
      <c r="E26" s="51">
        <v>32.209123504851995</v>
      </c>
      <c r="F26" s="50">
        <v>55.928440132325768</v>
      </c>
      <c r="G26" s="51">
        <v>33.451446060527971</v>
      </c>
      <c r="H26" s="50">
        <v>60.053509386253495</v>
      </c>
      <c r="I26" s="51">
        <v>33.989341978095361</v>
      </c>
      <c r="K26" s="44"/>
      <c r="L26" s="44"/>
      <c r="M26" s="44"/>
      <c r="N26" s="44"/>
      <c r="O26" s="44"/>
      <c r="P26" s="44"/>
      <c r="Q26" s="44"/>
      <c r="R26" s="44"/>
    </row>
    <row r="27" spans="1:18" x14ac:dyDescent="0.2">
      <c r="A27" s="49" t="s">
        <v>24</v>
      </c>
      <c r="B27" s="50">
        <v>0</v>
      </c>
      <c r="C27" s="51">
        <v>5.9696765970288661</v>
      </c>
      <c r="D27" s="50">
        <v>0</v>
      </c>
      <c r="E27" s="51">
        <v>6.7993418930713689</v>
      </c>
      <c r="F27" s="50">
        <v>0</v>
      </c>
      <c r="G27" s="51">
        <v>7.5189639939506252</v>
      </c>
      <c r="H27" s="50">
        <v>0</v>
      </c>
      <c r="I27" s="51">
        <v>8.1493477570484103</v>
      </c>
    </row>
    <row r="28" spans="1:18" x14ac:dyDescent="0.2">
      <c r="A28" s="48" t="s">
        <v>6</v>
      </c>
      <c r="B28" s="41">
        <f t="shared" ref="B28:I28" si="2">SUM(B29:B32)</f>
        <v>60.737664446937089</v>
      </c>
      <c r="C28" s="42">
        <f t="shared" si="2"/>
        <v>19.249929940267155</v>
      </c>
      <c r="D28" s="41">
        <f t="shared" si="2"/>
        <v>68.831297201801362</v>
      </c>
      <c r="E28" s="42">
        <f t="shared" si="2"/>
        <v>20.311607056777795</v>
      </c>
      <c r="F28" s="41">
        <f t="shared" si="2"/>
        <v>75.874156637493826</v>
      </c>
      <c r="G28" s="42">
        <f t="shared" si="2"/>
        <v>20.588548045560035</v>
      </c>
      <c r="H28" s="41">
        <f t="shared" si="2"/>
        <v>81.800204313072626</v>
      </c>
      <c r="I28" s="42">
        <f t="shared" si="2"/>
        <v>20.309457559846692</v>
      </c>
    </row>
    <row r="29" spans="1:18" x14ac:dyDescent="0.2">
      <c r="A29" s="49" t="s">
        <v>25</v>
      </c>
      <c r="B29" s="50">
        <v>10.585194794125416</v>
      </c>
      <c r="C29" s="51">
        <v>1.1282406150862077</v>
      </c>
      <c r="D29" s="50">
        <v>12.014185425782351</v>
      </c>
      <c r="E29" s="51">
        <v>0.9387193793579135</v>
      </c>
      <c r="F29" s="50">
        <v>13.259234617577372</v>
      </c>
      <c r="G29" s="51">
        <v>0.65856804324410489</v>
      </c>
      <c r="H29" s="50">
        <v>14.310424293288369</v>
      </c>
      <c r="I29" s="51">
        <v>0.30449932680581232</v>
      </c>
    </row>
    <row r="30" spans="1:18" x14ac:dyDescent="0.2">
      <c r="A30" s="49" t="s">
        <v>26</v>
      </c>
      <c r="B30" s="50">
        <v>15.331346187344026</v>
      </c>
      <c r="C30" s="51">
        <v>0.51012857610693607</v>
      </c>
      <c r="D30" s="50">
        <v>17.361029712802068</v>
      </c>
      <c r="E30" s="51">
        <v>0.4235346680836547</v>
      </c>
      <c r="F30" s="50">
        <v>19.12494982869795</v>
      </c>
      <c r="G30" s="51">
        <v>0.29669270889151339</v>
      </c>
      <c r="H30" s="50">
        <v>20.602455557541774</v>
      </c>
      <c r="I30" s="51">
        <v>0.13708136964332671</v>
      </c>
    </row>
    <row r="31" spans="1:18" x14ac:dyDescent="0.2">
      <c r="A31" s="49" t="s">
        <v>27</v>
      </c>
      <c r="B31" s="50">
        <v>7.4041416549141124</v>
      </c>
      <c r="C31" s="51">
        <v>1.4101877980275099</v>
      </c>
      <c r="D31" s="50">
        <v>8.3378353333505526</v>
      </c>
      <c r="E31" s="51">
        <v>1.2855441208027243</v>
      </c>
      <c r="F31" s="50">
        <v>9.1468919359801255</v>
      </c>
      <c r="G31" s="51">
        <v>1.0783446090828415</v>
      </c>
      <c r="H31" s="50">
        <v>9.8215317085707863</v>
      </c>
      <c r="I31" s="51">
        <v>0.80381481335362392</v>
      </c>
    </row>
    <row r="32" spans="1:18" x14ac:dyDescent="0.2">
      <c r="A32" s="49" t="s">
        <v>28</v>
      </c>
      <c r="B32" s="50">
        <v>27.416981810553541</v>
      </c>
      <c r="C32" s="51">
        <v>16.201372951046501</v>
      </c>
      <c r="D32" s="50">
        <v>31.118246729866399</v>
      </c>
      <c r="E32" s="51">
        <v>17.663808888533502</v>
      </c>
      <c r="F32" s="50">
        <v>34.34308025523837</v>
      </c>
      <c r="G32" s="51">
        <v>18.554942684341576</v>
      </c>
      <c r="H32" s="50">
        <v>37.065792753671694</v>
      </c>
      <c r="I32" s="51">
        <v>19.06406205004393</v>
      </c>
    </row>
    <row r="33" spans="1:9" x14ac:dyDescent="0.2">
      <c r="A33" s="55" t="s">
        <v>29</v>
      </c>
      <c r="B33" s="18">
        <f t="shared" ref="B33:I33" si="3">SUM(B34:B38)</f>
        <v>872.8742990015046</v>
      </c>
      <c r="C33" s="19">
        <f t="shared" si="3"/>
        <v>771.53204958297454</v>
      </c>
      <c r="D33" s="18">
        <f t="shared" si="3"/>
        <v>1012.6277245851066</v>
      </c>
      <c r="E33" s="19">
        <f t="shared" si="3"/>
        <v>832.22667034352787</v>
      </c>
      <c r="F33" s="18">
        <f t="shared" si="3"/>
        <v>0</v>
      </c>
      <c r="G33" s="19">
        <f t="shared" si="3"/>
        <v>883.86074200734117</v>
      </c>
      <c r="H33" s="18">
        <f t="shared" si="3"/>
        <v>0</v>
      </c>
      <c r="I33" s="19">
        <f t="shared" si="3"/>
        <v>950.2606518632391</v>
      </c>
    </row>
    <row r="34" spans="1:9" x14ac:dyDescent="0.2">
      <c r="A34" s="49" t="s">
        <v>30</v>
      </c>
      <c r="B34" s="50">
        <v>378.77832633627617</v>
      </c>
      <c r="C34" s="51">
        <v>37.491067384868778</v>
      </c>
      <c r="D34" s="50">
        <v>453.8299956990233</v>
      </c>
      <c r="E34" s="51">
        <v>18.635346745063998</v>
      </c>
      <c r="F34" s="52"/>
      <c r="G34" s="53"/>
      <c r="H34" s="52"/>
      <c r="I34" s="53"/>
    </row>
    <row r="35" spans="1:9" x14ac:dyDescent="0.2">
      <c r="A35" s="56" t="s">
        <v>31</v>
      </c>
      <c r="B35" s="52"/>
      <c r="C35" s="53"/>
      <c r="D35" s="52"/>
      <c r="E35" s="53"/>
      <c r="F35" s="52"/>
      <c r="G35" s="53"/>
      <c r="H35" s="52"/>
      <c r="I35" s="53"/>
    </row>
    <row r="36" spans="1:9" x14ac:dyDescent="0.2">
      <c r="A36" s="56" t="s">
        <v>32</v>
      </c>
      <c r="B36" s="50">
        <v>216.12741747609553</v>
      </c>
      <c r="C36" s="51">
        <v>9.6007910660088296</v>
      </c>
      <c r="D36" s="50">
        <v>244.56152529432833</v>
      </c>
      <c r="E36" s="51">
        <v>4.1440442837130815</v>
      </c>
      <c r="F36" s="52"/>
      <c r="G36" s="53"/>
      <c r="H36" s="52"/>
      <c r="I36" s="53"/>
    </row>
    <row r="37" spans="1:9" x14ac:dyDescent="0.2">
      <c r="A37" s="56" t="s">
        <v>33</v>
      </c>
      <c r="B37" s="50">
        <v>277.96855518913287</v>
      </c>
      <c r="C37" s="51">
        <v>12.337842974436514</v>
      </c>
      <c r="D37" s="50">
        <v>314.23620359175504</v>
      </c>
      <c r="E37" s="51">
        <v>5.3276157375433435</v>
      </c>
      <c r="F37" s="52"/>
      <c r="G37" s="53"/>
      <c r="H37" s="52"/>
      <c r="I37" s="53"/>
    </row>
    <row r="38" spans="1:9" x14ac:dyDescent="0.2">
      <c r="A38" s="56" t="s">
        <v>34</v>
      </c>
      <c r="B38" s="50">
        <v>0</v>
      </c>
      <c r="C38" s="51">
        <v>712.10234815766046</v>
      </c>
      <c r="D38" s="50">
        <v>0</v>
      </c>
      <c r="E38" s="51">
        <v>804.11966357720746</v>
      </c>
      <c r="F38" s="50">
        <v>0</v>
      </c>
      <c r="G38" s="51">
        <v>883.86074200734117</v>
      </c>
      <c r="H38" s="50">
        <v>0</v>
      </c>
      <c r="I38" s="51">
        <v>950.2606518632391</v>
      </c>
    </row>
    <row r="39" spans="1:9" x14ac:dyDescent="0.2">
      <c r="A39" s="55" t="s">
        <v>35</v>
      </c>
      <c r="B39" s="18">
        <f t="shared" ref="B39:I39" si="4">SUM(B40:B41)</f>
        <v>325.8854043626676</v>
      </c>
      <c r="C39" s="19">
        <f t="shared" si="4"/>
        <v>42.23011249100859</v>
      </c>
      <c r="D39" s="18">
        <f t="shared" si="4"/>
        <v>339.23503185697791</v>
      </c>
      <c r="E39" s="19">
        <f t="shared" si="4"/>
        <v>17.327376150171908</v>
      </c>
      <c r="F39" s="18">
        <f t="shared" si="4"/>
        <v>32.740908437524901</v>
      </c>
      <c r="G39" s="19">
        <f t="shared" si="4"/>
        <v>3.1673050258419897</v>
      </c>
      <c r="H39" s="18">
        <f t="shared" si="4"/>
        <v>35.299148159515632</v>
      </c>
      <c r="I39" s="19">
        <f t="shared" si="4"/>
        <v>1.7471868534303898</v>
      </c>
    </row>
    <row r="40" spans="1:9" x14ac:dyDescent="0.2">
      <c r="A40" s="57" t="s">
        <v>36</v>
      </c>
      <c r="B40" s="50">
        <v>299.65188040370225</v>
      </c>
      <c r="C40" s="51">
        <v>37.180635016003066</v>
      </c>
      <c r="D40" s="50">
        <v>309.5387699106895</v>
      </c>
      <c r="E40" s="51">
        <v>13.006011383342209</v>
      </c>
      <c r="F40" s="52"/>
      <c r="G40" s="53"/>
      <c r="H40" s="52"/>
      <c r="I40" s="53"/>
    </row>
    <row r="41" spans="1:9" ht="12.75" thickBot="1" x14ac:dyDescent="0.25">
      <c r="A41" s="56" t="s">
        <v>117</v>
      </c>
      <c r="B41" s="50">
        <v>26.233523958965321</v>
      </c>
      <c r="C41" s="51">
        <v>5.0494774750055234</v>
      </c>
      <c r="D41" s="50">
        <v>29.696261946288402</v>
      </c>
      <c r="E41" s="51">
        <v>4.3213647668297011</v>
      </c>
      <c r="F41" s="50">
        <v>32.740908437524901</v>
      </c>
      <c r="G41" s="51">
        <v>3.1673050258419897</v>
      </c>
      <c r="H41" s="50">
        <v>35.299148159515632</v>
      </c>
      <c r="I41" s="51">
        <v>1.7471868534303898</v>
      </c>
    </row>
    <row r="42" spans="1:9" ht="15" customHeight="1" thickBot="1" x14ac:dyDescent="0.25">
      <c r="A42" s="9" t="s">
        <v>113</v>
      </c>
      <c r="B42" s="20">
        <f t="shared" ref="B42:I42" si="5">+B16+B33+B39</f>
        <v>1507.7264728658756</v>
      </c>
      <c r="C42" s="21">
        <f t="shared" si="5"/>
        <v>920.56702863004023</v>
      </c>
      <c r="D42" s="20">
        <f t="shared" si="5"/>
        <v>1701.6464863854444</v>
      </c>
      <c r="E42" s="21">
        <f t="shared" si="5"/>
        <v>959.48459059388711</v>
      </c>
      <c r="F42" s="20">
        <f t="shared" si="5"/>
        <v>344.50997607779948</v>
      </c>
      <c r="G42" s="21">
        <f t="shared" si="5"/>
        <v>996.7610607497503</v>
      </c>
      <c r="H42" s="20">
        <f t="shared" si="5"/>
        <v>371.3785829967639</v>
      </c>
      <c r="I42" s="21">
        <f t="shared" si="5"/>
        <v>1061.4172269605858</v>
      </c>
    </row>
    <row r="43" spans="1:9" ht="12.75" thickBot="1" x14ac:dyDescent="0.25">
      <c r="A43" s="58"/>
      <c r="B43" s="59"/>
      <c r="C43" s="59"/>
      <c r="D43" s="59"/>
      <c r="E43" s="59"/>
      <c r="F43" s="59"/>
      <c r="G43" s="59"/>
      <c r="H43" s="59"/>
      <c r="I43" s="59"/>
    </row>
    <row r="44" spans="1:9" ht="15" customHeight="1" x14ac:dyDescent="0.2">
      <c r="A44" s="10" t="s">
        <v>37</v>
      </c>
      <c r="B44" s="22"/>
      <c r="C44" s="23"/>
      <c r="D44" s="22"/>
      <c r="E44" s="23"/>
      <c r="F44" s="22"/>
      <c r="G44" s="23"/>
      <c r="H44" s="22"/>
      <c r="I44" s="23"/>
    </row>
    <row r="45" spans="1:9" x14ac:dyDescent="0.2">
      <c r="A45" s="55" t="s">
        <v>38</v>
      </c>
      <c r="B45" s="18">
        <f t="shared" ref="B45:I45" si="6">SUM(B46:B49)</f>
        <v>134.98556366</v>
      </c>
      <c r="C45" s="19">
        <f t="shared" si="6"/>
        <v>37.036691200000007</v>
      </c>
      <c r="D45" s="18">
        <f t="shared" si="6"/>
        <v>159.87164695999996</v>
      </c>
      <c r="E45" s="19">
        <f t="shared" si="6"/>
        <v>34.10530885</v>
      </c>
      <c r="F45" s="18">
        <f t="shared" si="6"/>
        <v>177.74877882000001</v>
      </c>
      <c r="G45" s="19">
        <f t="shared" si="6"/>
        <v>27.122965269999998</v>
      </c>
      <c r="H45" s="18">
        <f t="shared" si="6"/>
        <v>138.18118435</v>
      </c>
      <c r="I45" s="19">
        <f t="shared" si="6"/>
        <v>18.561344939999998</v>
      </c>
    </row>
    <row r="46" spans="1:9" x14ac:dyDescent="0.2">
      <c r="A46" s="49" t="s">
        <v>39</v>
      </c>
      <c r="B46" s="50">
        <v>38.571679230000001</v>
      </c>
      <c r="C46" s="51">
        <v>7.1303067000000011</v>
      </c>
      <c r="D46" s="50">
        <v>45.669300159999999</v>
      </c>
      <c r="E46" s="51">
        <v>5.6842105100000015</v>
      </c>
      <c r="F46" s="50">
        <v>50.776122489999999</v>
      </c>
      <c r="G46" s="51">
        <v>3.2318220200000001</v>
      </c>
      <c r="H46" s="50">
        <v>25.778946309999998</v>
      </c>
      <c r="I46" s="51">
        <v>0.68032327000000015</v>
      </c>
    </row>
    <row r="47" spans="1:9" x14ac:dyDescent="0.2">
      <c r="A47" s="49" t="s">
        <v>40</v>
      </c>
      <c r="B47" s="50">
        <v>11.696630160000002</v>
      </c>
      <c r="C47" s="51">
        <v>2.5313302400000004</v>
      </c>
      <c r="D47" s="50">
        <v>13.725905780000001</v>
      </c>
      <c r="E47" s="51">
        <v>2.1805826600000002</v>
      </c>
      <c r="F47" s="50">
        <v>15.260761010000001</v>
      </c>
      <c r="G47" s="51">
        <v>1.5216816499999997</v>
      </c>
      <c r="H47" s="50">
        <v>16.165958649999997</v>
      </c>
      <c r="I47" s="51">
        <v>0.67396022999999994</v>
      </c>
    </row>
    <row r="48" spans="1:9" x14ac:dyDescent="0.2">
      <c r="A48" s="49" t="s">
        <v>41</v>
      </c>
      <c r="B48" s="50">
        <v>41.330151099999995</v>
      </c>
      <c r="C48" s="51">
        <v>7.6093874600000007</v>
      </c>
      <c r="D48" s="50">
        <v>48.935361759999999</v>
      </c>
      <c r="E48" s="51">
        <v>6.1150809399999995</v>
      </c>
      <c r="F48" s="50">
        <v>54.407400930000001</v>
      </c>
      <c r="G48" s="51">
        <v>3.5930916999999996</v>
      </c>
      <c r="H48" s="50">
        <v>33.91365021</v>
      </c>
      <c r="I48" s="51">
        <v>0.66520226999999998</v>
      </c>
    </row>
    <row r="49" spans="1:9" x14ac:dyDescent="0.2">
      <c r="A49" s="49" t="s">
        <v>42</v>
      </c>
      <c r="B49" s="50">
        <v>43.387103169999996</v>
      </c>
      <c r="C49" s="51">
        <v>19.765666800000002</v>
      </c>
      <c r="D49" s="50">
        <v>51.541079259999989</v>
      </c>
      <c r="E49" s="51">
        <v>20.125434740000003</v>
      </c>
      <c r="F49" s="50">
        <v>57.304494389999995</v>
      </c>
      <c r="G49" s="51">
        <v>18.776369899999999</v>
      </c>
      <c r="H49" s="50">
        <v>62.322629180000007</v>
      </c>
      <c r="I49" s="51">
        <v>16.541859169999999</v>
      </c>
    </row>
    <row r="50" spans="1:9" x14ac:dyDescent="0.2">
      <c r="A50" s="11" t="s">
        <v>43</v>
      </c>
      <c r="B50" s="60">
        <f t="shared" ref="B50:I50" si="7">SUM(B51:B58)</f>
        <v>787.63967303694892</v>
      </c>
      <c r="C50" s="61">
        <f t="shared" si="7"/>
        <v>1241.3435647963013</v>
      </c>
      <c r="D50" s="60">
        <f t="shared" si="7"/>
        <v>1423.5113149169126</v>
      </c>
      <c r="E50" s="61">
        <f t="shared" si="7"/>
        <v>941.20793070000013</v>
      </c>
      <c r="F50" s="60">
        <f t="shared" si="7"/>
        <v>1599.9713075613283</v>
      </c>
      <c r="G50" s="61">
        <f t="shared" si="7"/>
        <v>541.60982693999995</v>
      </c>
      <c r="H50" s="60">
        <f t="shared" si="7"/>
        <v>1757.4417797484252</v>
      </c>
      <c r="I50" s="61">
        <f t="shared" si="7"/>
        <v>237.18943531000002</v>
      </c>
    </row>
    <row r="51" spans="1:9" x14ac:dyDescent="0.2">
      <c r="A51" s="49" t="s">
        <v>44</v>
      </c>
      <c r="B51" s="50">
        <v>100.00000002</v>
      </c>
      <c r="C51" s="51">
        <v>40.879175950000004</v>
      </c>
      <c r="D51" s="50">
        <v>100.00000002</v>
      </c>
      <c r="E51" s="51">
        <v>11.942730389999999</v>
      </c>
      <c r="F51" s="52"/>
      <c r="G51" s="53"/>
      <c r="H51" s="52"/>
      <c r="I51" s="53"/>
    </row>
    <row r="52" spans="1:9" x14ac:dyDescent="0.2">
      <c r="A52" s="62" t="s">
        <v>10</v>
      </c>
      <c r="B52" s="50">
        <v>6.4573900369490493</v>
      </c>
      <c r="C52" s="51">
        <v>31.122130049999996</v>
      </c>
      <c r="D52" s="50">
        <v>8.4766958869126565</v>
      </c>
      <c r="E52" s="51">
        <v>23.800438449999998</v>
      </c>
      <c r="F52" s="50">
        <v>10.106494291328346</v>
      </c>
      <c r="G52" s="51">
        <v>18.72692026</v>
      </c>
      <c r="H52" s="50">
        <v>12.544270348424989</v>
      </c>
      <c r="I52" s="51">
        <v>13.971253120000002</v>
      </c>
    </row>
    <row r="53" spans="1:9" x14ac:dyDescent="0.2">
      <c r="A53" s="63" t="s">
        <v>45</v>
      </c>
      <c r="B53" s="50">
        <v>54.434681129999994</v>
      </c>
      <c r="C53" s="51">
        <v>6.8441766400000006</v>
      </c>
      <c r="D53" s="52"/>
      <c r="E53" s="53"/>
      <c r="F53" s="52"/>
      <c r="G53" s="53"/>
      <c r="H53" s="52"/>
      <c r="I53" s="53"/>
    </row>
    <row r="54" spans="1:9" x14ac:dyDescent="0.2">
      <c r="A54" s="62" t="s">
        <v>46</v>
      </c>
      <c r="B54" s="50">
        <v>84.095399770000014</v>
      </c>
      <c r="C54" s="51">
        <v>61.166723689999991</v>
      </c>
      <c r="D54" s="50">
        <v>106.32185724999999</v>
      </c>
      <c r="E54" s="51">
        <v>33.495420510000002</v>
      </c>
      <c r="F54" s="50">
        <v>126.92765337</v>
      </c>
      <c r="G54" s="51">
        <v>11.02737276</v>
      </c>
      <c r="H54" s="50">
        <v>0</v>
      </c>
      <c r="I54" s="51">
        <v>0</v>
      </c>
    </row>
    <row r="55" spans="1:9" x14ac:dyDescent="0.2">
      <c r="A55" s="64" t="s">
        <v>8</v>
      </c>
      <c r="B55" s="50">
        <v>2.2942760400000002</v>
      </c>
      <c r="C55" s="51">
        <v>1.4495773200000002</v>
      </c>
      <c r="D55" s="50">
        <v>2.66306201</v>
      </c>
      <c r="E55" s="51">
        <v>1.0807450000000001</v>
      </c>
      <c r="F55" s="50">
        <v>3.0911448099999999</v>
      </c>
      <c r="G55" s="51">
        <v>0.65262675000000003</v>
      </c>
      <c r="H55" s="50">
        <v>2.64029398</v>
      </c>
      <c r="I55" s="51">
        <v>0.16827718</v>
      </c>
    </row>
    <row r="56" spans="1:9" x14ac:dyDescent="0.2">
      <c r="A56" s="64" t="s">
        <v>9</v>
      </c>
      <c r="B56" s="50">
        <v>387.5805923499999</v>
      </c>
      <c r="C56" s="51">
        <v>442.23801058999999</v>
      </c>
      <c r="D56" s="50">
        <v>500.75616615000001</v>
      </c>
      <c r="E56" s="51">
        <v>285.55839150000008</v>
      </c>
      <c r="F56" s="50">
        <v>606.2241270799999</v>
      </c>
      <c r="G56" s="51">
        <v>160.44101845</v>
      </c>
      <c r="H56" s="50">
        <v>705.43911442000001</v>
      </c>
      <c r="I56" s="51">
        <v>50.842267120000002</v>
      </c>
    </row>
    <row r="57" spans="1:9" x14ac:dyDescent="0.2">
      <c r="A57" s="65" t="s">
        <v>47</v>
      </c>
      <c r="B57" s="50">
        <v>152.77733369000001</v>
      </c>
      <c r="C57" s="51">
        <v>430.12715410999994</v>
      </c>
      <c r="D57" s="50">
        <v>465.88740999999999</v>
      </c>
      <c r="E57" s="51">
        <v>350.07809159000004</v>
      </c>
      <c r="F57" s="50">
        <v>535.11805871000001</v>
      </c>
      <c r="G57" s="51">
        <v>193.4856436</v>
      </c>
      <c r="H57" s="50">
        <v>660.26184690000014</v>
      </c>
      <c r="I57" s="51">
        <v>85.472754230000007</v>
      </c>
    </row>
    <row r="58" spans="1:9" x14ac:dyDescent="0.2">
      <c r="A58" s="66" t="s">
        <v>108</v>
      </c>
      <c r="B58" s="50">
        <v>0</v>
      </c>
      <c r="C58" s="51">
        <v>227.51661644630147</v>
      </c>
      <c r="D58" s="50">
        <v>239.4061236</v>
      </c>
      <c r="E58" s="51">
        <v>235.25211325999999</v>
      </c>
      <c r="F58" s="50">
        <v>318.50382930000001</v>
      </c>
      <c r="G58" s="51">
        <v>157.27624512</v>
      </c>
      <c r="H58" s="50">
        <v>376.55625409999999</v>
      </c>
      <c r="I58" s="51">
        <v>86.734883659999994</v>
      </c>
    </row>
    <row r="59" spans="1:9" x14ac:dyDescent="0.2">
      <c r="A59" s="55" t="s">
        <v>48</v>
      </c>
      <c r="B59" s="18">
        <f>SUM(B60:B61)</f>
        <v>990</v>
      </c>
      <c r="C59" s="19">
        <f>SUM(C60:C61)</f>
        <v>351.31252312328814</v>
      </c>
      <c r="D59" s="18">
        <f t="shared" ref="D59:I59" si="8">SUM(D60:D61)</f>
        <v>990</v>
      </c>
      <c r="E59" s="19">
        <f t="shared" si="8"/>
        <v>104.91196438356252</v>
      </c>
      <c r="F59" s="18">
        <f t="shared" si="8"/>
        <v>0</v>
      </c>
      <c r="G59" s="19">
        <f t="shared" si="8"/>
        <v>0</v>
      </c>
      <c r="H59" s="18">
        <f t="shared" si="8"/>
        <v>0</v>
      </c>
      <c r="I59" s="19">
        <f t="shared" si="8"/>
        <v>0</v>
      </c>
    </row>
    <row r="60" spans="1:9" x14ac:dyDescent="0.2">
      <c r="A60" s="65" t="s">
        <v>49</v>
      </c>
      <c r="B60" s="50">
        <v>500</v>
      </c>
      <c r="C60" s="51">
        <v>190.11500000000018</v>
      </c>
      <c r="D60" s="50">
        <v>500</v>
      </c>
      <c r="E60" s="51">
        <v>54.353630136986716</v>
      </c>
      <c r="F60" s="52"/>
      <c r="G60" s="53"/>
      <c r="H60" s="52"/>
      <c r="I60" s="53"/>
    </row>
    <row r="61" spans="1:9" x14ac:dyDescent="0.2">
      <c r="A61" s="65" t="s">
        <v>50</v>
      </c>
      <c r="B61" s="50">
        <v>490</v>
      </c>
      <c r="C61" s="51">
        <v>161.19752312328797</v>
      </c>
      <c r="D61" s="50">
        <v>490</v>
      </c>
      <c r="E61" s="51">
        <v>50.558334246575804</v>
      </c>
      <c r="F61" s="52"/>
      <c r="G61" s="53"/>
      <c r="H61" s="52"/>
      <c r="I61" s="53"/>
    </row>
    <row r="62" spans="1:9" x14ac:dyDescent="0.2">
      <c r="A62" s="55" t="s">
        <v>51</v>
      </c>
      <c r="B62" s="18">
        <f>SUM(B63:B67)</f>
        <v>276.82812353284413</v>
      </c>
      <c r="C62" s="19">
        <f>SUM(C63:C67)</f>
        <v>578.06303730786476</v>
      </c>
      <c r="D62" s="18">
        <f t="shared" ref="D62:I62" si="9">SUM(D63:D67)</f>
        <v>558.6851967201967</v>
      </c>
      <c r="E62" s="19">
        <f t="shared" si="9"/>
        <v>689.59866632505759</v>
      </c>
      <c r="F62" s="18">
        <f t="shared" si="9"/>
        <v>565.06309325459245</v>
      </c>
      <c r="G62" s="19">
        <f t="shared" si="9"/>
        <v>509.07050719341714</v>
      </c>
      <c r="H62" s="18">
        <f t="shared" si="9"/>
        <v>1669.473266946934</v>
      </c>
      <c r="I62" s="19">
        <f t="shared" si="9"/>
        <v>395.45545157328104</v>
      </c>
    </row>
    <row r="63" spans="1:9" x14ac:dyDescent="0.2">
      <c r="A63" s="67" t="s">
        <v>52</v>
      </c>
      <c r="B63" s="50">
        <v>178.71211536795892</v>
      </c>
      <c r="C63" s="51">
        <v>142.26768370945464</v>
      </c>
      <c r="D63" s="50">
        <v>178.71211536795892</v>
      </c>
      <c r="E63" s="51">
        <v>132.94621566411428</v>
      </c>
      <c r="F63" s="50">
        <v>178.71211536795892</v>
      </c>
      <c r="G63" s="51">
        <v>121.75481106686962</v>
      </c>
      <c r="H63" s="50">
        <v>178.71211536795892</v>
      </c>
      <c r="I63" s="51">
        <v>111.63253986237024</v>
      </c>
    </row>
    <row r="64" spans="1:9" x14ac:dyDescent="0.2">
      <c r="A64" s="67" t="s">
        <v>109</v>
      </c>
      <c r="B64" s="50">
        <v>81.734729723295274</v>
      </c>
      <c r="C64" s="51">
        <v>188.390714</v>
      </c>
      <c r="D64" s="50">
        <v>326.9389188931811</v>
      </c>
      <c r="E64" s="51">
        <v>258.73018100000002</v>
      </c>
      <c r="F64" s="50">
        <v>326.9389188931811</v>
      </c>
      <c r="G64" s="51">
        <v>125.483797</v>
      </c>
      <c r="H64" s="50">
        <v>245.20418916988581</v>
      </c>
      <c r="I64" s="51">
        <v>28.489992000000001</v>
      </c>
    </row>
    <row r="65" spans="1:9" x14ac:dyDescent="0.2">
      <c r="A65" s="64" t="s">
        <v>110</v>
      </c>
      <c r="B65" s="50">
        <v>16.381278441589934</v>
      </c>
      <c r="C65" s="51">
        <v>12.112698598410066</v>
      </c>
      <c r="D65" s="50">
        <v>53.034162459056681</v>
      </c>
      <c r="E65" s="51">
        <v>32.447768660943318</v>
      </c>
      <c r="F65" s="50">
        <v>59.41205899345244</v>
      </c>
      <c r="G65" s="51">
        <v>26.069872126547555</v>
      </c>
      <c r="H65" s="50">
        <v>66.556962409089152</v>
      </c>
      <c r="I65" s="51">
        <v>18.924968710910843</v>
      </c>
    </row>
    <row r="66" spans="1:9" x14ac:dyDescent="0.2">
      <c r="A66" s="64" t="s">
        <v>111</v>
      </c>
      <c r="B66" s="50">
        <v>0</v>
      </c>
      <c r="C66" s="51">
        <v>176.85</v>
      </c>
      <c r="D66" s="50">
        <v>0</v>
      </c>
      <c r="E66" s="51">
        <v>159.31035600000001</v>
      </c>
      <c r="F66" s="50">
        <v>0</v>
      </c>
      <c r="G66" s="51">
        <v>141.47999999999999</v>
      </c>
      <c r="H66" s="50">
        <v>1179</v>
      </c>
      <c r="I66" s="51">
        <v>141.867617</v>
      </c>
    </row>
    <row r="67" spans="1:9" ht="12.75" thickBot="1" x14ac:dyDescent="0.25">
      <c r="A67" s="65" t="s">
        <v>112</v>
      </c>
      <c r="B67" s="50">
        <v>0</v>
      </c>
      <c r="C67" s="51">
        <v>58.441941</v>
      </c>
      <c r="D67" s="50">
        <v>0</v>
      </c>
      <c r="E67" s="51">
        <v>106.164145</v>
      </c>
      <c r="F67" s="50">
        <v>0</v>
      </c>
      <c r="G67" s="51">
        <v>94.282026999999999</v>
      </c>
      <c r="H67" s="50">
        <v>0</v>
      </c>
      <c r="I67" s="51">
        <v>94.540334000000001</v>
      </c>
    </row>
    <row r="68" spans="1:9" ht="15" customHeight="1" thickBot="1" x14ac:dyDescent="0.25">
      <c r="A68" s="12" t="s">
        <v>114</v>
      </c>
      <c r="B68" s="24">
        <f t="shared" ref="B68:I68" si="10">+B45+B50+B59+B62</f>
        <v>2189.4533602297929</v>
      </c>
      <c r="C68" s="25">
        <f t="shared" si="10"/>
        <v>2207.7558164274542</v>
      </c>
      <c r="D68" s="24">
        <f t="shared" si="10"/>
        <v>3132.0681585971088</v>
      </c>
      <c r="E68" s="25">
        <f t="shared" si="10"/>
        <v>1769.8238702586202</v>
      </c>
      <c r="F68" s="24">
        <f t="shared" si="10"/>
        <v>2342.783179635921</v>
      </c>
      <c r="G68" s="25">
        <f t="shared" si="10"/>
        <v>1077.803299403417</v>
      </c>
      <c r="H68" s="24">
        <f t="shared" si="10"/>
        <v>3565.0962310453592</v>
      </c>
      <c r="I68" s="25">
        <f t="shared" si="10"/>
        <v>651.20623182328109</v>
      </c>
    </row>
    <row r="69" spans="1:9" ht="12.75" thickBot="1" x14ac:dyDescent="0.25">
      <c r="A69" s="58"/>
      <c r="B69" s="59"/>
      <c r="C69" s="59"/>
      <c r="D69" s="59"/>
      <c r="E69" s="59"/>
      <c r="F69" s="59"/>
      <c r="G69" s="59"/>
      <c r="H69" s="59"/>
      <c r="I69" s="59"/>
    </row>
    <row r="70" spans="1:9" ht="15" customHeight="1" thickBot="1" x14ac:dyDescent="0.25">
      <c r="A70" s="13" t="s">
        <v>115</v>
      </c>
      <c r="B70" s="26">
        <f t="shared" ref="B70:I70" si="11">+B42+B68</f>
        <v>3697.1798330956685</v>
      </c>
      <c r="C70" s="27">
        <f t="shared" si="11"/>
        <v>3128.3228450574943</v>
      </c>
      <c r="D70" s="26">
        <f t="shared" si="11"/>
        <v>4833.7146449825532</v>
      </c>
      <c r="E70" s="27">
        <f t="shared" si="11"/>
        <v>2729.3084608525073</v>
      </c>
      <c r="F70" s="26">
        <f t="shared" si="11"/>
        <v>2687.2931557137204</v>
      </c>
      <c r="G70" s="27">
        <f t="shared" si="11"/>
        <v>2074.5643601531674</v>
      </c>
      <c r="H70" s="26">
        <f t="shared" si="11"/>
        <v>3936.4748140421229</v>
      </c>
      <c r="I70" s="27">
        <f t="shared" si="11"/>
        <v>1712.6234587838669</v>
      </c>
    </row>
    <row r="71" spans="1:9" ht="15" customHeight="1" thickBot="1" x14ac:dyDescent="0.25">
      <c r="A71" s="12" t="s">
        <v>116</v>
      </c>
      <c r="B71" s="91">
        <f>+B70+C70</f>
        <v>6825.5026781531633</v>
      </c>
      <c r="C71" s="92"/>
      <c r="D71" s="91">
        <f>+D70+E70</f>
        <v>7563.0231058350601</v>
      </c>
      <c r="E71" s="92"/>
      <c r="F71" s="91">
        <f>+F70+G70</f>
        <v>4761.8575158668882</v>
      </c>
      <c r="G71" s="92"/>
      <c r="H71" s="91">
        <f>+H70+I70</f>
        <v>5649.0982728259896</v>
      </c>
      <c r="I71" s="92"/>
    </row>
    <row r="73" spans="1:9" x14ac:dyDescent="0.2">
      <c r="A73" s="2" t="s">
        <v>7</v>
      </c>
      <c r="C73" s="88"/>
    </row>
    <row r="74" spans="1:9" x14ac:dyDescent="0.2">
      <c r="B74" s="98"/>
      <c r="C74" s="98"/>
      <c r="D74" s="98"/>
      <c r="E74" s="98"/>
      <c r="F74" s="98"/>
      <c r="G74" s="98"/>
    </row>
  </sheetData>
  <mergeCells count="13">
    <mergeCell ref="H13:I13"/>
    <mergeCell ref="H71:I71"/>
    <mergeCell ref="A13:A14"/>
    <mergeCell ref="B5:E5"/>
    <mergeCell ref="B74:C74"/>
    <mergeCell ref="D74:E74"/>
    <mergeCell ref="F74:G74"/>
    <mergeCell ref="D13:E13"/>
    <mergeCell ref="F13:G13"/>
    <mergeCell ref="B71:C71"/>
    <mergeCell ref="D71:E71"/>
    <mergeCell ref="F71:G71"/>
    <mergeCell ref="B13:C13"/>
  </mergeCells>
  <phoneticPr fontId="5" type="noConversion"/>
  <printOptions horizontalCentered="1"/>
  <pageMargins left="0" right="0" top="0.39370078740157483" bottom="0" header="0" footer="0"/>
  <pageSetup paperSize="5" scale="7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8"/>
  <sheetViews>
    <sheetView zoomScaleNormal="100" workbookViewId="0">
      <pane xSplit="3" ySplit="24" topLeftCell="D25" activePane="bottomRight" state="frozen"/>
      <selection pane="topRight" activeCell="D1" sqref="D1"/>
      <selection pane="bottomLeft" activeCell="A25" sqref="A25"/>
      <selection pane="bottomRight" activeCell="C11" sqref="C11"/>
    </sheetView>
  </sheetViews>
  <sheetFormatPr baseColWidth="10" defaultColWidth="9.140625" defaultRowHeight="15" x14ac:dyDescent="0.25"/>
  <cols>
    <col min="1" max="1" width="27.85546875" style="32" customWidth="1"/>
    <col min="2" max="2" width="34.42578125" style="32" customWidth="1"/>
    <col min="3" max="3" width="29.140625" style="32" bestFit="1" customWidth="1"/>
    <col min="4" max="4" width="16.5703125" style="32" bestFit="1" customWidth="1"/>
    <col min="5" max="5" width="19" style="32" bestFit="1" customWidth="1"/>
    <col min="6" max="6" width="19.140625" style="32" bestFit="1" customWidth="1"/>
    <col min="7" max="7" width="20.140625" style="32" bestFit="1" customWidth="1"/>
    <col min="8" max="8" width="19.85546875" style="32" bestFit="1" customWidth="1"/>
    <col min="9" max="9" width="18.7109375" style="32" bestFit="1" customWidth="1"/>
    <col min="10" max="10" width="18.42578125" style="32" bestFit="1" customWidth="1"/>
    <col min="11" max="11" width="19.42578125" style="32" bestFit="1" customWidth="1"/>
    <col min="12" max="12" width="19" style="32" bestFit="1" customWidth="1"/>
    <col min="13" max="13" width="19.140625" style="32" bestFit="1" customWidth="1"/>
    <col min="14" max="14" width="19.42578125" style="32" bestFit="1" customWidth="1"/>
    <col min="15" max="15" width="19.140625" style="32" bestFit="1" customWidth="1"/>
    <col min="16" max="16" width="17" style="32" bestFit="1" customWidth="1"/>
    <col min="17" max="17" width="19" style="32" bestFit="1" customWidth="1"/>
    <col min="18" max="18" width="19.42578125" style="32" bestFit="1" customWidth="1"/>
    <col min="19" max="19" width="19" style="32" bestFit="1" customWidth="1"/>
    <col min="20" max="21" width="19.42578125" style="32" bestFit="1" customWidth="1"/>
    <col min="22" max="22" width="18" style="32" bestFit="1" customWidth="1"/>
    <col min="23" max="24" width="20.140625" style="32" bestFit="1" customWidth="1"/>
    <col min="25" max="25" width="21.5703125" style="32" bestFit="1" customWidth="1"/>
    <col min="26" max="26" width="20.140625" style="32" bestFit="1" customWidth="1"/>
    <col min="27" max="27" width="19.85546875" style="32" bestFit="1" customWidth="1"/>
    <col min="28" max="28" width="21.28515625" style="32" bestFit="1" customWidth="1"/>
    <col min="29" max="16384" width="9.140625" style="32"/>
  </cols>
  <sheetData>
    <row r="1" spans="1:2" s="29" customFormat="1" x14ac:dyDescent="0.25">
      <c r="A1" s="28" t="s">
        <v>53</v>
      </c>
    </row>
    <row r="2" spans="1:2" s="29" customFormat="1" x14ac:dyDescent="0.25">
      <c r="A2" s="28" t="s">
        <v>123</v>
      </c>
    </row>
    <row r="3" spans="1:2" s="29" customFormat="1" x14ac:dyDescent="0.25">
      <c r="A3" s="30"/>
    </row>
    <row r="4" spans="1:2" s="29" customFormat="1" x14ac:dyDescent="0.25">
      <c r="A4" s="30" t="s">
        <v>1</v>
      </c>
    </row>
    <row r="5" spans="1:2" s="29" customFormat="1" x14ac:dyDescent="0.25">
      <c r="A5" s="30"/>
    </row>
    <row r="6" spans="1:2" s="29" customFormat="1" x14ac:dyDescent="0.25">
      <c r="A6" s="31" t="s">
        <v>54</v>
      </c>
    </row>
    <row r="7" spans="1:2" s="29" customFormat="1" x14ac:dyDescent="0.25">
      <c r="A7" s="30"/>
    </row>
    <row r="8" spans="1:2" s="29" customFormat="1" x14ac:dyDescent="0.25">
      <c r="A8" s="30" t="s">
        <v>55</v>
      </c>
    </row>
    <row r="9" spans="1:2" s="29" customFormat="1" x14ac:dyDescent="0.25">
      <c r="A9" s="30"/>
    </row>
    <row r="10" spans="1:2" s="29" customFormat="1" x14ac:dyDescent="0.25">
      <c r="A10" s="30" t="s">
        <v>56</v>
      </c>
    </row>
    <row r="11" spans="1:2" s="29" customFormat="1" x14ac:dyDescent="0.25">
      <c r="A11" s="68" t="s">
        <v>122</v>
      </c>
    </row>
    <row r="13" spans="1:2" hidden="1" x14ac:dyDescent="0.25"/>
    <row r="14" spans="1:2" hidden="1" x14ac:dyDescent="0.25">
      <c r="A14" s="33" t="s">
        <v>57</v>
      </c>
      <c r="B14" s="33" t="s">
        <v>58</v>
      </c>
    </row>
    <row r="15" spans="1:2" hidden="1" x14ac:dyDescent="0.25">
      <c r="A15" s="33" t="s">
        <v>59</v>
      </c>
      <c r="B15" s="33" t="s">
        <v>58</v>
      </c>
    </row>
    <row r="16" spans="1:2" hidden="1" x14ac:dyDescent="0.25">
      <c r="A16" s="33" t="s">
        <v>60</v>
      </c>
      <c r="B16" s="33" t="s">
        <v>58</v>
      </c>
    </row>
    <row r="17" spans="1:28" hidden="1" x14ac:dyDescent="0.25">
      <c r="A17" s="33" t="s">
        <v>61</v>
      </c>
      <c r="B17" s="33" t="s">
        <v>58</v>
      </c>
    </row>
    <row r="18" spans="1:28" hidden="1" x14ac:dyDescent="0.25">
      <c r="A18" s="33" t="s">
        <v>62</v>
      </c>
      <c r="B18" s="33" t="s">
        <v>58</v>
      </c>
    </row>
    <row r="19" spans="1:28" hidden="1" x14ac:dyDescent="0.25">
      <c r="A19" s="33" t="s">
        <v>63</v>
      </c>
      <c r="B19" s="33" t="s">
        <v>58</v>
      </c>
    </row>
    <row r="20" spans="1:28" hidden="1" x14ac:dyDescent="0.25">
      <c r="A20" s="33" t="s">
        <v>64</v>
      </c>
      <c r="B20" s="33" t="s">
        <v>58</v>
      </c>
    </row>
    <row r="21" spans="1:28" hidden="1" x14ac:dyDescent="0.25">
      <c r="A21" s="33" t="s">
        <v>65</v>
      </c>
      <c r="B21" s="33" t="s">
        <v>58</v>
      </c>
    </row>
    <row r="23" spans="1:28" x14ac:dyDescent="0.25">
      <c r="A23" s="87" t="s">
        <v>124</v>
      </c>
      <c r="B23" s="34"/>
      <c r="C23" s="34"/>
      <c r="D23" s="87" t="s">
        <v>66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5"/>
    </row>
    <row r="24" spans="1:28" s="36" customFormat="1" ht="13.5" thickBot="1" x14ac:dyDescent="0.25">
      <c r="A24" s="72" t="s">
        <v>67</v>
      </c>
      <c r="B24" s="72" t="s">
        <v>68</v>
      </c>
      <c r="C24" s="72" t="s">
        <v>69</v>
      </c>
      <c r="D24" s="73" t="s">
        <v>70</v>
      </c>
      <c r="E24" s="73" t="s">
        <v>71</v>
      </c>
      <c r="F24" s="73" t="s">
        <v>72</v>
      </c>
      <c r="G24" s="73" t="s">
        <v>73</v>
      </c>
      <c r="H24" s="73" t="s">
        <v>74</v>
      </c>
      <c r="I24" s="73" t="s">
        <v>75</v>
      </c>
      <c r="J24" s="73" t="s">
        <v>76</v>
      </c>
      <c r="K24" s="73" t="s">
        <v>77</v>
      </c>
      <c r="L24" s="73" t="s">
        <v>78</v>
      </c>
      <c r="M24" s="73" t="s">
        <v>79</v>
      </c>
      <c r="N24" s="73" t="s">
        <v>80</v>
      </c>
      <c r="O24" s="73" t="s">
        <v>81</v>
      </c>
      <c r="P24" s="73" t="s">
        <v>82</v>
      </c>
      <c r="Q24" s="73" t="s">
        <v>83</v>
      </c>
      <c r="R24" s="73" t="s">
        <v>84</v>
      </c>
      <c r="S24" s="73" t="s">
        <v>85</v>
      </c>
      <c r="T24" s="73" t="s">
        <v>86</v>
      </c>
      <c r="U24" s="73" t="s">
        <v>87</v>
      </c>
      <c r="V24" s="73" t="s">
        <v>102</v>
      </c>
      <c r="W24" s="73" t="s">
        <v>103</v>
      </c>
      <c r="X24" s="73" t="s">
        <v>104</v>
      </c>
      <c r="Y24" s="73" t="s">
        <v>119</v>
      </c>
      <c r="Z24" s="73" t="s">
        <v>120</v>
      </c>
      <c r="AA24" s="73" t="s">
        <v>121</v>
      </c>
      <c r="AB24" s="74" t="s">
        <v>88</v>
      </c>
    </row>
    <row r="25" spans="1:28" s="36" customFormat="1" ht="12.75" x14ac:dyDescent="0.2">
      <c r="A25" s="70" t="s">
        <v>89</v>
      </c>
      <c r="B25" s="38" t="s">
        <v>94</v>
      </c>
      <c r="C25" s="38" t="s">
        <v>95</v>
      </c>
      <c r="D25" s="69">
        <v>4156241.1</v>
      </c>
      <c r="E25" s="69">
        <v>93418496.280000001</v>
      </c>
      <c r="F25" s="69">
        <v>585492242.64999998</v>
      </c>
      <c r="G25" s="69">
        <v>141095301.24000001</v>
      </c>
      <c r="H25" s="69">
        <v>166934685.90000001</v>
      </c>
      <c r="I25" s="69">
        <v>85183490.790000007</v>
      </c>
      <c r="J25" s="69">
        <v>110291621.84999999</v>
      </c>
      <c r="K25" s="69">
        <v>225188114.56</v>
      </c>
      <c r="L25" s="69">
        <v>80878985.409999996</v>
      </c>
      <c r="M25" s="69">
        <v>99117552.769999996</v>
      </c>
      <c r="N25" s="69">
        <v>131254238.7</v>
      </c>
      <c r="O25" s="69">
        <v>181923032.63</v>
      </c>
      <c r="P25" s="69">
        <v>5761897.0800000001</v>
      </c>
      <c r="Q25" s="69">
        <v>437874134.29000002</v>
      </c>
      <c r="R25" s="69">
        <v>183561003.37</v>
      </c>
      <c r="S25" s="69">
        <v>89630156.540000007</v>
      </c>
      <c r="T25" s="69">
        <v>272890973.81999999</v>
      </c>
      <c r="U25" s="69">
        <v>34291755.600000001</v>
      </c>
      <c r="V25" s="69">
        <v>65041159.789999999</v>
      </c>
      <c r="W25" s="69">
        <v>328672753.12</v>
      </c>
      <c r="X25" s="69">
        <v>200329340.91</v>
      </c>
      <c r="Y25" s="69">
        <v>178464331.65000001</v>
      </c>
      <c r="Z25" s="69">
        <v>52209346.909999996</v>
      </c>
      <c r="AA25" s="69">
        <v>63687010.43</v>
      </c>
      <c r="AB25" s="40">
        <f t="shared" ref="AB25:AB38" si="0">SUM(D25:AA25)</f>
        <v>3817347867.3899994</v>
      </c>
    </row>
    <row r="26" spans="1:28" s="36" customFormat="1" ht="13.5" thickBot="1" x14ac:dyDescent="0.25">
      <c r="A26" s="37"/>
      <c r="B26" s="72" t="s">
        <v>96</v>
      </c>
      <c r="C26" s="75"/>
      <c r="D26" s="76">
        <v>4156241.1</v>
      </c>
      <c r="E26" s="76">
        <v>93418496.280000001</v>
      </c>
      <c r="F26" s="76">
        <v>585492242.64999998</v>
      </c>
      <c r="G26" s="76">
        <v>141095301.24000001</v>
      </c>
      <c r="H26" s="76">
        <v>166934685.90000001</v>
      </c>
      <c r="I26" s="76">
        <v>85183490.790000007</v>
      </c>
      <c r="J26" s="76">
        <v>110291621.84999999</v>
      </c>
      <c r="K26" s="76">
        <v>225188114.56</v>
      </c>
      <c r="L26" s="76">
        <v>80878985.409999996</v>
      </c>
      <c r="M26" s="76">
        <v>99117552.769999996</v>
      </c>
      <c r="N26" s="76">
        <v>131254238.7</v>
      </c>
      <c r="O26" s="76">
        <v>181923032.63</v>
      </c>
      <c r="P26" s="76">
        <v>5761897.0800000001</v>
      </c>
      <c r="Q26" s="76">
        <v>437874134.29000002</v>
      </c>
      <c r="R26" s="76">
        <v>183561003.37</v>
      </c>
      <c r="S26" s="76">
        <v>89630156.540000007</v>
      </c>
      <c r="T26" s="76">
        <v>272890973.81999999</v>
      </c>
      <c r="U26" s="76">
        <v>34291755.600000001</v>
      </c>
      <c r="V26" s="76">
        <v>65041159.789999999</v>
      </c>
      <c r="W26" s="76">
        <v>328672753.12</v>
      </c>
      <c r="X26" s="76">
        <v>200329340.91</v>
      </c>
      <c r="Y26" s="76">
        <v>178464331.65000001</v>
      </c>
      <c r="Z26" s="76">
        <v>52209346.909999996</v>
      </c>
      <c r="AA26" s="76">
        <v>63687010.43</v>
      </c>
      <c r="AB26" s="77">
        <f t="shared" si="0"/>
        <v>3817347867.3899994</v>
      </c>
    </row>
    <row r="27" spans="1:28" s="36" customFormat="1" ht="12.75" x14ac:dyDescent="0.2">
      <c r="A27" s="37"/>
      <c r="B27" s="38" t="s">
        <v>90</v>
      </c>
      <c r="C27" s="38" t="s">
        <v>91</v>
      </c>
      <c r="D27" s="39">
        <v>1665033.33</v>
      </c>
      <c r="E27" s="39">
        <v>23316970.280000001</v>
      </c>
      <c r="F27" s="39">
        <v>66416202.280000001</v>
      </c>
      <c r="G27" s="39">
        <v>62047299.200000003</v>
      </c>
      <c r="H27" s="39">
        <v>57797806.869999997</v>
      </c>
      <c r="I27" s="39">
        <v>90637055.609999999</v>
      </c>
      <c r="J27" s="39">
        <v>55025947.310000002</v>
      </c>
      <c r="K27" s="39">
        <v>72922307.120000005</v>
      </c>
      <c r="L27" s="39">
        <v>39254067.109999999</v>
      </c>
      <c r="M27" s="39">
        <v>27711843.600000001</v>
      </c>
      <c r="N27" s="39">
        <v>19393857.43</v>
      </c>
      <c r="O27" s="39">
        <v>421341247.58999997</v>
      </c>
      <c r="P27" s="39">
        <v>2780569.66</v>
      </c>
      <c r="Q27" s="39">
        <v>83405678.849999994</v>
      </c>
      <c r="R27" s="39">
        <v>268848136.66000003</v>
      </c>
      <c r="S27" s="39">
        <v>96569679.420000002</v>
      </c>
      <c r="T27" s="39">
        <v>119190490.43000001</v>
      </c>
      <c r="U27" s="39">
        <v>260776686.49000001</v>
      </c>
      <c r="V27" s="39">
        <v>19199031.25</v>
      </c>
      <c r="W27" s="39">
        <v>293170437.75</v>
      </c>
      <c r="X27" s="39">
        <v>57661787.729999997</v>
      </c>
      <c r="Y27" s="39">
        <v>856636990.47000003</v>
      </c>
      <c r="Z27" s="39">
        <v>284823763.81999999</v>
      </c>
      <c r="AA27" s="39">
        <v>405034812.50999999</v>
      </c>
      <c r="AB27" s="40">
        <f t="shared" si="0"/>
        <v>3685627702.7700005</v>
      </c>
    </row>
    <row r="28" spans="1:28" s="36" customFormat="1" ht="12.75" x14ac:dyDescent="0.2">
      <c r="A28" s="37"/>
      <c r="B28" s="37"/>
      <c r="C28" s="38" t="s">
        <v>92</v>
      </c>
      <c r="D28" s="39">
        <v>0</v>
      </c>
      <c r="E28" s="39">
        <v>0</v>
      </c>
      <c r="F28" s="39">
        <v>1200754.8899999999</v>
      </c>
      <c r="G28" s="39">
        <v>4091455.89</v>
      </c>
      <c r="H28" s="39">
        <v>1491504.65</v>
      </c>
      <c r="I28" s="39">
        <v>4859986.8099999996</v>
      </c>
      <c r="J28" s="39">
        <v>2255990.31</v>
      </c>
      <c r="K28" s="39">
        <v>3092248.75</v>
      </c>
      <c r="L28" s="39">
        <v>2346274.7799999998</v>
      </c>
      <c r="M28" s="39">
        <v>3559840.42</v>
      </c>
      <c r="N28" s="39">
        <v>806371.27</v>
      </c>
      <c r="O28" s="39">
        <v>4952929.21</v>
      </c>
      <c r="P28" s="39">
        <v>0</v>
      </c>
      <c r="Q28" s="39">
        <v>0</v>
      </c>
      <c r="R28" s="39">
        <v>2367939.6</v>
      </c>
      <c r="S28" s="39">
        <v>1315229.42</v>
      </c>
      <c r="T28" s="39">
        <v>2105398.17</v>
      </c>
      <c r="U28" s="39">
        <v>1797701.15</v>
      </c>
      <c r="V28" s="39">
        <v>16945.55</v>
      </c>
      <c r="W28" s="39">
        <v>5773497.8300000001</v>
      </c>
      <c r="X28" s="39">
        <v>5337228.84</v>
      </c>
      <c r="Y28" s="39">
        <v>25597174.440000001</v>
      </c>
      <c r="Z28" s="39">
        <v>1847304.91</v>
      </c>
      <c r="AA28" s="39">
        <v>4201240.04</v>
      </c>
      <c r="AB28" s="40">
        <f t="shared" si="0"/>
        <v>79017016.929999992</v>
      </c>
    </row>
    <row r="29" spans="1:28" s="36" customFormat="1" ht="12.75" x14ac:dyDescent="0.2">
      <c r="A29" s="37"/>
      <c r="B29" s="37"/>
      <c r="C29" s="38" t="s">
        <v>105</v>
      </c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>
        <v>6195348.8499999996</v>
      </c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40">
        <f t="shared" si="0"/>
        <v>6195348.8499999996</v>
      </c>
    </row>
    <row r="30" spans="1:28" s="36" customFormat="1" ht="13.5" thickBot="1" x14ac:dyDescent="0.25">
      <c r="A30" s="37"/>
      <c r="B30" s="72" t="s">
        <v>93</v>
      </c>
      <c r="C30" s="75"/>
      <c r="D30" s="76">
        <v>1665033.33</v>
      </c>
      <c r="E30" s="76">
        <v>23316970.280000001</v>
      </c>
      <c r="F30" s="76">
        <v>67616957.170000002</v>
      </c>
      <c r="G30" s="76">
        <v>66138755.090000004</v>
      </c>
      <c r="H30" s="76">
        <v>59289311.519999996</v>
      </c>
      <c r="I30" s="76">
        <v>95497042.420000002</v>
      </c>
      <c r="J30" s="76">
        <v>57281937.620000005</v>
      </c>
      <c r="K30" s="76">
        <v>76014555.870000005</v>
      </c>
      <c r="L30" s="76">
        <v>41600341.890000001</v>
      </c>
      <c r="M30" s="76">
        <v>31271684.020000003</v>
      </c>
      <c r="N30" s="76">
        <v>20200228.699999999</v>
      </c>
      <c r="O30" s="76">
        <v>432489525.64999998</v>
      </c>
      <c r="P30" s="76">
        <v>2780569.66</v>
      </c>
      <c r="Q30" s="76">
        <v>83405678.849999994</v>
      </c>
      <c r="R30" s="76">
        <v>271216076.26000005</v>
      </c>
      <c r="S30" s="76">
        <v>97884908.840000004</v>
      </c>
      <c r="T30" s="76">
        <v>121295888.60000001</v>
      </c>
      <c r="U30" s="76">
        <v>262574387.64000002</v>
      </c>
      <c r="V30" s="76">
        <v>19215976.800000001</v>
      </c>
      <c r="W30" s="76">
        <v>298943935.57999998</v>
      </c>
      <c r="X30" s="76">
        <v>62999016.569999993</v>
      </c>
      <c r="Y30" s="76">
        <v>882234164.91000009</v>
      </c>
      <c r="Z30" s="76">
        <v>286671068.73000002</v>
      </c>
      <c r="AA30" s="76">
        <v>409236052.55000001</v>
      </c>
      <c r="AB30" s="77">
        <f t="shared" si="0"/>
        <v>3770840068.5499997</v>
      </c>
    </row>
    <row r="31" spans="1:28" s="36" customFormat="1" ht="13.5" thickBot="1" x14ac:dyDescent="0.25">
      <c r="A31" s="78" t="s">
        <v>97</v>
      </c>
      <c r="B31" s="79"/>
      <c r="C31" s="79"/>
      <c r="D31" s="80">
        <v>5821274.4299999997</v>
      </c>
      <c r="E31" s="80">
        <v>116735466.56</v>
      </c>
      <c r="F31" s="80">
        <v>653109199.81999993</v>
      </c>
      <c r="G31" s="80">
        <v>207234056.32999998</v>
      </c>
      <c r="H31" s="80">
        <v>226223997.42000002</v>
      </c>
      <c r="I31" s="80">
        <v>180680533.21000001</v>
      </c>
      <c r="J31" s="80">
        <v>167573559.47</v>
      </c>
      <c r="K31" s="80">
        <v>301202670.43000001</v>
      </c>
      <c r="L31" s="80">
        <v>122479327.3</v>
      </c>
      <c r="M31" s="80">
        <v>130389236.79000001</v>
      </c>
      <c r="N31" s="80">
        <v>151454467.40000001</v>
      </c>
      <c r="O31" s="80">
        <v>614412558.28000009</v>
      </c>
      <c r="P31" s="80">
        <v>8542466.7400000002</v>
      </c>
      <c r="Q31" s="80">
        <v>521279813.13999999</v>
      </c>
      <c r="R31" s="80">
        <v>454777079.63000005</v>
      </c>
      <c r="S31" s="80">
        <v>187515065.38</v>
      </c>
      <c r="T31" s="80">
        <v>394186862.42000002</v>
      </c>
      <c r="U31" s="80">
        <v>296866143.24000001</v>
      </c>
      <c r="V31" s="80">
        <v>84257136.589999989</v>
      </c>
      <c r="W31" s="80">
        <v>627616688.70000005</v>
      </c>
      <c r="X31" s="80">
        <v>263328357.47999999</v>
      </c>
      <c r="Y31" s="80">
        <v>1060698496.5600001</v>
      </c>
      <c r="Z31" s="80">
        <v>338880415.64000005</v>
      </c>
      <c r="AA31" s="80">
        <v>472923062.98000002</v>
      </c>
      <c r="AB31" s="81">
        <f t="shared" si="0"/>
        <v>7588187935.9400005</v>
      </c>
    </row>
    <row r="32" spans="1:28" s="36" customFormat="1" ht="12.75" x14ac:dyDescent="0.2">
      <c r="A32" s="70" t="s">
        <v>98</v>
      </c>
      <c r="B32" s="38" t="s">
        <v>94</v>
      </c>
      <c r="C32" s="38" t="s">
        <v>95</v>
      </c>
      <c r="D32" s="69">
        <v>0</v>
      </c>
      <c r="E32" s="69">
        <v>84446.55</v>
      </c>
      <c r="F32" s="69"/>
      <c r="G32" s="69">
        <v>35766257.659999996</v>
      </c>
      <c r="H32" s="69">
        <v>17560797.309999999</v>
      </c>
      <c r="I32" s="69">
        <v>10948863.1</v>
      </c>
      <c r="J32" s="69">
        <v>2795271.71</v>
      </c>
      <c r="K32" s="69">
        <v>3373400.18</v>
      </c>
      <c r="L32" s="69">
        <v>15014149.42</v>
      </c>
      <c r="M32" s="69">
        <v>22766018.510000002</v>
      </c>
      <c r="N32" s="69">
        <v>17299785.18</v>
      </c>
      <c r="O32" s="69">
        <v>56577877.229999997</v>
      </c>
      <c r="P32" s="69">
        <v>0</v>
      </c>
      <c r="Q32" s="69"/>
      <c r="R32" s="69"/>
      <c r="S32" s="69"/>
      <c r="T32" s="69">
        <v>0</v>
      </c>
      <c r="U32" s="69"/>
      <c r="V32" s="69"/>
      <c r="W32" s="69">
        <v>152607103.91</v>
      </c>
      <c r="X32" s="69"/>
      <c r="Y32" s="69">
        <v>43460031.380000003</v>
      </c>
      <c r="Z32" s="69">
        <v>12171777.890000001</v>
      </c>
      <c r="AA32" s="69">
        <v>34200611.030000001</v>
      </c>
      <c r="AB32" s="40">
        <f t="shared" si="0"/>
        <v>424626391.05999994</v>
      </c>
    </row>
    <row r="33" spans="1:28" s="36" customFormat="1" ht="13.5" thickBot="1" x14ac:dyDescent="0.25">
      <c r="A33" s="37"/>
      <c r="B33" s="72" t="s">
        <v>96</v>
      </c>
      <c r="C33" s="75"/>
      <c r="D33" s="76">
        <v>0</v>
      </c>
      <c r="E33" s="76">
        <v>84446.55</v>
      </c>
      <c r="F33" s="76"/>
      <c r="G33" s="76">
        <v>35766257.659999996</v>
      </c>
      <c r="H33" s="76">
        <v>17560797.309999999</v>
      </c>
      <c r="I33" s="76">
        <v>10948863.1</v>
      </c>
      <c r="J33" s="76">
        <v>2795271.71</v>
      </c>
      <c r="K33" s="76">
        <v>3373400.18</v>
      </c>
      <c r="L33" s="76">
        <v>15014149.42</v>
      </c>
      <c r="M33" s="76">
        <v>22766018.510000002</v>
      </c>
      <c r="N33" s="76">
        <v>17299785.18</v>
      </c>
      <c r="O33" s="76">
        <v>56577877.229999997</v>
      </c>
      <c r="P33" s="76">
        <v>0</v>
      </c>
      <c r="Q33" s="76"/>
      <c r="R33" s="76"/>
      <c r="S33" s="76"/>
      <c r="T33" s="76">
        <v>0</v>
      </c>
      <c r="U33" s="76"/>
      <c r="V33" s="76"/>
      <c r="W33" s="76">
        <v>152607103.91</v>
      </c>
      <c r="X33" s="76"/>
      <c r="Y33" s="76">
        <v>43460031.380000003</v>
      </c>
      <c r="Z33" s="76">
        <v>12171777.890000001</v>
      </c>
      <c r="AA33" s="76">
        <v>34200611.030000001</v>
      </c>
      <c r="AB33" s="77">
        <f t="shared" si="0"/>
        <v>424626391.05999994</v>
      </c>
    </row>
    <row r="34" spans="1:28" s="36" customFormat="1" ht="12.75" x14ac:dyDescent="0.2">
      <c r="A34" s="37"/>
      <c r="B34" s="38" t="s">
        <v>90</v>
      </c>
      <c r="C34" s="38" t="s">
        <v>91</v>
      </c>
      <c r="D34" s="39">
        <v>0</v>
      </c>
      <c r="E34" s="39">
        <v>18032.21</v>
      </c>
      <c r="F34" s="39"/>
      <c r="G34" s="39">
        <v>10650364.949999999</v>
      </c>
      <c r="H34" s="39">
        <v>12516690.289999999</v>
      </c>
      <c r="I34" s="39">
        <v>0</v>
      </c>
      <c r="J34" s="39">
        <v>1103138.8999999999</v>
      </c>
      <c r="K34" s="39">
        <v>834866.28</v>
      </c>
      <c r="L34" s="39">
        <v>4471887.2699999996</v>
      </c>
      <c r="M34" s="39">
        <v>2805625.76</v>
      </c>
      <c r="N34" s="39">
        <v>8135249.0199999996</v>
      </c>
      <c r="O34" s="39">
        <v>25676192</v>
      </c>
      <c r="P34" s="39">
        <v>0</v>
      </c>
      <c r="Q34" s="39"/>
      <c r="R34" s="39">
        <v>1757386.31</v>
      </c>
      <c r="S34" s="39"/>
      <c r="T34" s="39">
        <v>0</v>
      </c>
      <c r="U34" s="39"/>
      <c r="V34" s="39"/>
      <c r="W34" s="39">
        <v>44730179.57</v>
      </c>
      <c r="X34" s="39"/>
      <c r="Y34" s="39">
        <v>9539738.9700000007</v>
      </c>
      <c r="Z34" s="39">
        <v>7408509.0599999996</v>
      </c>
      <c r="AA34" s="39">
        <v>14630252.289999999</v>
      </c>
      <c r="AB34" s="40">
        <f t="shared" si="0"/>
        <v>144278112.88</v>
      </c>
    </row>
    <row r="35" spans="1:28" s="36" customFormat="1" ht="12.75" x14ac:dyDescent="0.2">
      <c r="A35" s="37"/>
      <c r="B35" s="37"/>
      <c r="C35" s="38" t="s">
        <v>92</v>
      </c>
      <c r="D35" s="39">
        <v>0</v>
      </c>
      <c r="E35" s="39">
        <v>1863.57</v>
      </c>
      <c r="F35" s="39"/>
      <c r="G35" s="39"/>
      <c r="H35" s="39"/>
      <c r="I35" s="39"/>
      <c r="J35" s="39">
        <v>65026.05</v>
      </c>
      <c r="K35" s="39"/>
      <c r="L35" s="39">
        <v>576552.41</v>
      </c>
      <c r="M35" s="39"/>
      <c r="N35" s="39">
        <v>240.64</v>
      </c>
      <c r="O35" s="39">
        <v>399509.5</v>
      </c>
      <c r="P35" s="39">
        <v>0</v>
      </c>
      <c r="Q35" s="39"/>
      <c r="R35" s="39">
        <v>1476448.66</v>
      </c>
      <c r="S35" s="39"/>
      <c r="T35" s="39"/>
      <c r="U35" s="39"/>
      <c r="V35" s="39"/>
      <c r="W35" s="39">
        <v>469775.3</v>
      </c>
      <c r="X35" s="39"/>
      <c r="Y35" s="39">
        <v>1293418.79</v>
      </c>
      <c r="Z35" s="39">
        <v>0</v>
      </c>
      <c r="AA35" s="39">
        <v>149981.97</v>
      </c>
      <c r="AB35" s="40">
        <f t="shared" si="0"/>
        <v>4432816.8899999997</v>
      </c>
    </row>
    <row r="36" spans="1:28" s="36" customFormat="1" ht="13.5" thickBot="1" x14ac:dyDescent="0.25">
      <c r="A36" s="37"/>
      <c r="B36" s="72" t="s">
        <v>93</v>
      </c>
      <c r="C36" s="75"/>
      <c r="D36" s="76">
        <v>0</v>
      </c>
      <c r="E36" s="76">
        <v>19895.78</v>
      </c>
      <c r="F36" s="76"/>
      <c r="G36" s="76">
        <v>10650364.949999999</v>
      </c>
      <c r="H36" s="76">
        <v>12516690.289999999</v>
      </c>
      <c r="I36" s="76">
        <v>0</v>
      </c>
      <c r="J36" s="76">
        <v>1168164.95</v>
      </c>
      <c r="K36" s="76">
        <v>834866.28</v>
      </c>
      <c r="L36" s="76">
        <v>5048439.68</v>
      </c>
      <c r="M36" s="76">
        <v>2805625.76</v>
      </c>
      <c r="N36" s="76">
        <v>8135489.6599999992</v>
      </c>
      <c r="O36" s="76">
        <v>26075701.5</v>
      </c>
      <c r="P36" s="76">
        <v>0</v>
      </c>
      <c r="Q36" s="76"/>
      <c r="R36" s="76">
        <v>3233834.9699999997</v>
      </c>
      <c r="S36" s="76"/>
      <c r="T36" s="76">
        <v>0</v>
      </c>
      <c r="U36" s="76"/>
      <c r="V36" s="76"/>
      <c r="W36" s="76">
        <v>45199954.869999997</v>
      </c>
      <c r="X36" s="76"/>
      <c r="Y36" s="76">
        <v>10833157.760000002</v>
      </c>
      <c r="Z36" s="76">
        <v>7408509.0599999996</v>
      </c>
      <c r="AA36" s="76">
        <v>14780234.26</v>
      </c>
      <c r="AB36" s="77">
        <f t="shared" si="0"/>
        <v>148710929.77000001</v>
      </c>
    </row>
    <row r="37" spans="1:28" s="71" customFormat="1" ht="13.5" thickBot="1" x14ac:dyDescent="0.25">
      <c r="A37" s="72" t="s">
        <v>99</v>
      </c>
      <c r="B37" s="75"/>
      <c r="C37" s="75"/>
      <c r="D37" s="76">
        <v>0</v>
      </c>
      <c r="E37" s="76">
        <v>104342.33000000002</v>
      </c>
      <c r="F37" s="76"/>
      <c r="G37" s="76">
        <v>46416622.609999999</v>
      </c>
      <c r="H37" s="76">
        <v>30077487.599999998</v>
      </c>
      <c r="I37" s="76">
        <v>10948863.1</v>
      </c>
      <c r="J37" s="76">
        <v>3963436.6599999997</v>
      </c>
      <c r="K37" s="76">
        <v>4208266.46</v>
      </c>
      <c r="L37" s="76">
        <v>20062589.099999998</v>
      </c>
      <c r="M37" s="76">
        <v>25571644.270000003</v>
      </c>
      <c r="N37" s="76">
        <v>25435274.84</v>
      </c>
      <c r="O37" s="76">
        <v>82653578.729999989</v>
      </c>
      <c r="P37" s="76">
        <v>0</v>
      </c>
      <c r="Q37" s="76"/>
      <c r="R37" s="76">
        <v>3233834.9699999997</v>
      </c>
      <c r="S37" s="76"/>
      <c r="T37" s="76">
        <v>0</v>
      </c>
      <c r="U37" s="76"/>
      <c r="V37" s="76"/>
      <c r="W37" s="76">
        <v>197807058.78</v>
      </c>
      <c r="X37" s="76"/>
      <c r="Y37" s="76">
        <v>54293189.140000001</v>
      </c>
      <c r="Z37" s="76">
        <v>19580286.949999999</v>
      </c>
      <c r="AA37" s="76">
        <v>48980845.289999999</v>
      </c>
      <c r="AB37" s="77">
        <f t="shared" si="0"/>
        <v>573337320.82999992</v>
      </c>
    </row>
    <row r="38" spans="1:28" s="86" customFormat="1" ht="15.75" thickBot="1" x14ac:dyDescent="0.3">
      <c r="A38" s="82" t="s">
        <v>88</v>
      </c>
      <c r="B38" s="83"/>
      <c r="C38" s="83"/>
      <c r="D38" s="84">
        <v>5821274.4299999997</v>
      </c>
      <c r="E38" s="84">
        <v>116839808.88999999</v>
      </c>
      <c r="F38" s="84">
        <v>653109199.81999993</v>
      </c>
      <c r="G38" s="84">
        <v>253650678.93999997</v>
      </c>
      <c r="H38" s="84">
        <v>256301485.02000001</v>
      </c>
      <c r="I38" s="84">
        <v>191629396.31</v>
      </c>
      <c r="J38" s="84">
        <v>171536996.13000003</v>
      </c>
      <c r="K38" s="84">
        <v>305410936.88999999</v>
      </c>
      <c r="L38" s="84">
        <v>142541916.40000001</v>
      </c>
      <c r="M38" s="84">
        <v>155960881.06</v>
      </c>
      <c r="N38" s="84">
        <v>176889742.24000001</v>
      </c>
      <c r="O38" s="84">
        <v>697066137.01000011</v>
      </c>
      <c r="P38" s="84">
        <v>8542466.7400000002</v>
      </c>
      <c r="Q38" s="84">
        <v>521279813.13999999</v>
      </c>
      <c r="R38" s="84">
        <v>458010914.60000008</v>
      </c>
      <c r="S38" s="84">
        <v>187515065.38</v>
      </c>
      <c r="T38" s="84">
        <v>394186862.42000002</v>
      </c>
      <c r="U38" s="84">
        <v>296866143.24000001</v>
      </c>
      <c r="V38" s="84">
        <v>84257136.589999989</v>
      </c>
      <c r="W38" s="84">
        <v>825423747.48000002</v>
      </c>
      <c r="X38" s="84">
        <v>263328357.47999999</v>
      </c>
      <c r="Y38" s="84">
        <v>1114991685.7</v>
      </c>
      <c r="Z38" s="84">
        <v>358460702.59000003</v>
      </c>
      <c r="AA38" s="84">
        <v>521903908.27000004</v>
      </c>
      <c r="AB38" s="85">
        <f t="shared" si="0"/>
        <v>8161525256.7699995</v>
      </c>
    </row>
  </sheetData>
  <pageMargins left="0.17" right="0.17" top="1" bottom="1" header="0.5" footer="0.5"/>
  <pageSetup paperSize="5" scale="3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8"/>
  <sheetViews>
    <sheetView zoomScaleNormal="100" workbookViewId="0">
      <pane xSplit="3" ySplit="24" topLeftCell="D25" activePane="bottomRight" state="frozen"/>
      <selection pane="topRight" activeCell="D1" sqref="D1"/>
      <selection pane="bottomLeft" activeCell="A25" sqref="A25"/>
      <selection pane="bottomRight" activeCell="C9" sqref="C9"/>
    </sheetView>
  </sheetViews>
  <sheetFormatPr baseColWidth="10" defaultColWidth="9.140625" defaultRowHeight="15" x14ac:dyDescent="0.25"/>
  <cols>
    <col min="1" max="1" width="27.85546875" style="32" customWidth="1"/>
    <col min="2" max="2" width="34.42578125" style="32" customWidth="1"/>
    <col min="3" max="3" width="29.140625" style="32" bestFit="1" customWidth="1"/>
    <col min="4" max="4" width="16.5703125" style="32" bestFit="1" customWidth="1"/>
    <col min="5" max="5" width="17" style="32" bestFit="1" customWidth="1"/>
    <col min="6" max="6" width="19.140625" style="32" bestFit="1" customWidth="1"/>
    <col min="7" max="7" width="19" style="32" bestFit="1" customWidth="1"/>
    <col min="8" max="8" width="19.85546875" style="32" bestFit="1" customWidth="1"/>
    <col min="9" max="9" width="18.7109375" style="32" bestFit="1" customWidth="1"/>
    <col min="10" max="10" width="18.42578125" style="32" bestFit="1" customWidth="1"/>
    <col min="11" max="11" width="19.42578125" style="32" bestFit="1" customWidth="1"/>
    <col min="12" max="12" width="20.140625" style="32" bestFit="1" customWidth="1"/>
    <col min="13" max="13" width="19" style="32" bestFit="1" customWidth="1"/>
    <col min="14" max="14" width="19.42578125" style="32" bestFit="1" customWidth="1"/>
    <col min="15" max="15" width="20.140625" style="32" bestFit="1" customWidth="1"/>
    <col min="16" max="16" width="17" style="32" bestFit="1" customWidth="1"/>
    <col min="17" max="17" width="19" style="32" bestFit="1" customWidth="1"/>
    <col min="18" max="18" width="19.140625" style="32" bestFit="1" customWidth="1"/>
    <col min="19" max="19" width="19" style="32" bestFit="1" customWidth="1"/>
    <col min="20" max="21" width="19.42578125" style="32" bestFit="1" customWidth="1"/>
    <col min="22" max="22" width="18.42578125" style="32" bestFit="1" customWidth="1"/>
    <col min="23" max="23" width="19.85546875" style="32" bestFit="1" customWidth="1"/>
    <col min="24" max="27" width="19.42578125" style="32" bestFit="1" customWidth="1"/>
    <col min="28" max="28" width="21.85546875" style="32" bestFit="1" customWidth="1"/>
    <col min="29" max="51" width="15.42578125" style="32" bestFit="1" customWidth="1"/>
    <col min="52" max="52" width="17" style="32" bestFit="1" customWidth="1"/>
    <col min="53" max="53" width="20.42578125" style="32" bestFit="1" customWidth="1"/>
    <col min="54" max="16384" width="9.140625" style="32"/>
  </cols>
  <sheetData>
    <row r="1" spans="1:2" s="29" customFormat="1" x14ac:dyDescent="0.25">
      <c r="A1" s="28" t="s">
        <v>53</v>
      </c>
    </row>
    <row r="2" spans="1:2" s="29" customFormat="1" x14ac:dyDescent="0.25">
      <c r="A2" s="28" t="s">
        <v>123</v>
      </c>
    </row>
    <row r="3" spans="1:2" s="29" customFormat="1" x14ac:dyDescent="0.25">
      <c r="A3" s="30"/>
    </row>
    <row r="4" spans="1:2" s="29" customFormat="1" x14ac:dyDescent="0.25">
      <c r="A4" s="30" t="s">
        <v>1</v>
      </c>
    </row>
    <row r="5" spans="1:2" s="29" customFormat="1" x14ac:dyDescent="0.25">
      <c r="A5" s="30"/>
    </row>
    <row r="6" spans="1:2" s="29" customFormat="1" x14ac:dyDescent="0.25">
      <c r="A6" s="31" t="s">
        <v>54</v>
      </c>
    </row>
    <row r="7" spans="1:2" s="29" customFormat="1" x14ac:dyDescent="0.25">
      <c r="A7" s="30"/>
    </row>
    <row r="8" spans="1:2" s="29" customFormat="1" x14ac:dyDescent="0.25">
      <c r="A8" s="30" t="s">
        <v>55</v>
      </c>
    </row>
    <row r="9" spans="1:2" s="29" customFormat="1" x14ac:dyDescent="0.25">
      <c r="A9" s="30"/>
    </row>
    <row r="10" spans="1:2" s="29" customFormat="1" x14ac:dyDescent="0.25">
      <c r="A10" s="30" t="s">
        <v>100</v>
      </c>
    </row>
    <row r="11" spans="1:2" s="29" customFormat="1" x14ac:dyDescent="0.25">
      <c r="A11" s="68" t="s">
        <v>122</v>
      </c>
    </row>
    <row r="13" spans="1:2" hidden="1" x14ac:dyDescent="0.25"/>
    <row r="14" spans="1:2" hidden="1" x14ac:dyDescent="0.25">
      <c r="A14" s="33" t="s">
        <v>57</v>
      </c>
      <c r="B14" s="33" t="s">
        <v>58</v>
      </c>
    </row>
    <row r="15" spans="1:2" hidden="1" x14ac:dyDescent="0.25">
      <c r="A15" s="33" t="s">
        <v>59</v>
      </c>
      <c r="B15" s="33" t="s">
        <v>58</v>
      </c>
    </row>
    <row r="16" spans="1:2" hidden="1" x14ac:dyDescent="0.25">
      <c r="A16" s="33" t="s">
        <v>60</v>
      </c>
      <c r="B16" s="33" t="s">
        <v>58</v>
      </c>
    </row>
    <row r="17" spans="1:28" hidden="1" x14ac:dyDescent="0.25">
      <c r="A17" s="33" t="s">
        <v>61</v>
      </c>
      <c r="B17" s="33" t="s">
        <v>58</v>
      </c>
    </row>
    <row r="18" spans="1:28" hidden="1" x14ac:dyDescent="0.25">
      <c r="A18" s="33" t="s">
        <v>62</v>
      </c>
      <c r="B18" s="33" t="s">
        <v>58</v>
      </c>
    </row>
    <row r="19" spans="1:28" hidden="1" x14ac:dyDescent="0.25">
      <c r="A19" s="33" t="s">
        <v>63</v>
      </c>
      <c r="B19" s="33" t="s">
        <v>58</v>
      </c>
    </row>
    <row r="20" spans="1:28" hidden="1" x14ac:dyDescent="0.25">
      <c r="A20" s="33" t="s">
        <v>64</v>
      </c>
      <c r="B20" s="33" t="s">
        <v>58</v>
      </c>
    </row>
    <row r="21" spans="1:28" hidden="1" x14ac:dyDescent="0.25">
      <c r="A21" s="33" t="s">
        <v>65</v>
      </c>
      <c r="B21" s="33" t="s">
        <v>58</v>
      </c>
    </row>
    <row r="23" spans="1:28" x14ac:dyDescent="0.25">
      <c r="A23" s="87" t="s">
        <v>101</v>
      </c>
      <c r="B23" s="34"/>
      <c r="C23" s="34"/>
      <c r="D23" s="87" t="s">
        <v>66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5"/>
    </row>
    <row r="24" spans="1:28" s="36" customFormat="1" ht="13.5" thickBot="1" x14ac:dyDescent="0.25">
      <c r="A24" s="72" t="s">
        <v>67</v>
      </c>
      <c r="B24" s="72" t="s">
        <v>68</v>
      </c>
      <c r="C24" s="72" t="s">
        <v>69</v>
      </c>
      <c r="D24" s="73" t="s">
        <v>70</v>
      </c>
      <c r="E24" s="73" t="s">
        <v>71</v>
      </c>
      <c r="F24" s="73" t="s">
        <v>72</v>
      </c>
      <c r="G24" s="73" t="s">
        <v>73</v>
      </c>
      <c r="H24" s="73" t="s">
        <v>74</v>
      </c>
      <c r="I24" s="73" t="s">
        <v>75</v>
      </c>
      <c r="J24" s="73" t="s">
        <v>76</v>
      </c>
      <c r="K24" s="73" t="s">
        <v>77</v>
      </c>
      <c r="L24" s="73" t="s">
        <v>78</v>
      </c>
      <c r="M24" s="73" t="s">
        <v>79</v>
      </c>
      <c r="N24" s="73" t="s">
        <v>80</v>
      </c>
      <c r="O24" s="73" t="s">
        <v>81</v>
      </c>
      <c r="P24" s="73" t="s">
        <v>82</v>
      </c>
      <c r="Q24" s="73" t="s">
        <v>83</v>
      </c>
      <c r="R24" s="73" t="s">
        <v>84</v>
      </c>
      <c r="S24" s="73" t="s">
        <v>85</v>
      </c>
      <c r="T24" s="73" t="s">
        <v>86</v>
      </c>
      <c r="U24" s="73" t="s">
        <v>87</v>
      </c>
      <c r="V24" s="73" t="s">
        <v>102</v>
      </c>
      <c r="W24" s="73" t="s">
        <v>103</v>
      </c>
      <c r="X24" s="73" t="s">
        <v>104</v>
      </c>
      <c r="Y24" s="73" t="s">
        <v>119</v>
      </c>
      <c r="Z24" s="73" t="s">
        <v>120</v>
      </c>
      <c r="AA24" s="73" t="s">
        <v>121</v>
      </c>
      <c r="AB24" s="74" t="s">
        <v>88</v>
      </c>
    </row>
    <row r="25" spans="1:28" s="36" customFormat="1" ht="12.75" x14ac:dyDescent="0.2">
      <c r="A25" s="70" t="s">
        <v>89</v>
      </c>
      <c r="B25" s="38" t="s">
        <v>94</v>
      </c>
      <c r="C25" s="38" t="s">
        <v>95</v>
      </c>
      <c r="D25" s="69">
        <v>4156241.1</v>
      </c>
      <c r="E25" s="69">
        <v>4206248.8099999996</v>
      </c>
      <c r="F25" s="69">
        <v>585492242.64999998</v>
      </c>
      <c r="G25" s="69">
        <v>230307548.71000001</v>
      </c>
      <c r="H25" s="69">
        <v>166934685.90000001</v>
      </c>
      <c r="I25" s="69">
        <v>85183490.790000007</v>
      </c>
      <c r="J25" s="69">
        <v>110291621.84999999</v>
      </c>
      <c r="K25" s="69">
        <v>126957527.34</v>
      </c>
      <c r="L25" s="69">
        <v>179109572.63</v>
      </c>
      <c r="M25" s="69">
        <v>99117552.769999996</v>
      </c>
      <c r="N25" s="69">
        <v>131254238.7</v>
      </c>
      <c r="O25" s="69">
        <v>181923032.63</v>
      </c>
      <c r="P25" s="69">
        <v>5761897.0800000001</v>
      </c>
      <c r="Q25" s="69">
        <v>274026155.55000001</v>
      </c>
      <c r="R25" s="69">
        <v>347408982.11000001</v>
      </c>
      <c r="S25" s="69">
        <v>89630156.540000007</v>
      </c>
      <c r="T25" s="69">
        <v>272890973.81999999</v>
      </c>
      <c r="U25" s="69">
        <v>34291755.600000001</v>
      </c>
      <c r="V25" s="69">
        <v>65041159.789999999</v>
      </c>
      <c r="W25" s="69">
        <v>159604654.56999999</v>
      </c>
      <c r="X25" s="69">
        <v>367345972.74000001</v>
      </c>
      <c r="Y25" s="69">
        <v>180515798.37</v>
      </c>
      <c r="Z25" s="69">
        <v>52209346.909999996</v>
      </c>
      <c r="AA25" s="69">
        <v>63687010.43</v>
      </c>
      <c r="AB25" s="40">
        <f t="shared" ref="AB25:AB38" si="0">SUM(D25:AA25)</f>
        <v>3817347867.3899999</v>
      </c>
    </row>
    <row r="26" spans="1:28" s="36" customFormat="1" ht="13.5" thickBot="1" x14ac:dyDescent="0.25">
      <c r="A26" s="37"/>
      <c r="B26" s="72" t="s">
        <v>96</v>
      </c>
      <c r="C26" s="75"/>
      <c r="D26" s="76">
        <v>4156241.1</v>
      </c>
      <c r="E26" s="76">
        <v>4206248.8099999996</v>
      </c>
      <c r="F26" s="76">
        <v>585492242.64999998</v>
      </c>
      <c r="G26" s="76">
        <v>230307548.71000001</v>
      </c>
      <c r="H26" s="76">
        <v>166934685.90000001</v>
      </c>
      <c r="I26" s="76">
        <v>85183490.790000007</v>
      </c>
      <c r="J26" s="76">
        <v>110291621.84999999</v>
      </c>
      <c r="K26" s="76">
        <v>126957527.34</v>
      </c>
      <c r="L26" s="76">
        <v>179109572.63</v>
      </c>
      <c r="M26" s="76">
        <v>99117552.769999996</v>
      </c>
      <c r="N26" s="76">
        <v>131254238.7</v>
      </c>
      <c r="O26" s="76">
        <v>181923032.63</v>
      </c>
      <c r="P26" s="76">
        <v>5761897.0800000001</v>
      </c>
      <c r="Q26" s="76">
        <v>274026155.55000001</v>
      </c>
      <c r="R26" s="76">
        <v>347408982.11000001</v>
      </c>
      <c r="S26" s="76">
        <v>89630156.540000007</v>
      </c>
      <c r="T26" s="76">
        <v>272890973.81999999</v>
      </c>
      <c r="U26" s="76">
        <v>34291755.600000001</v>
      </c>
      <c r="V26" s="76">
        <v>65041159.789999999</v>
      </c>
      <c r="W26" s="76">
        <v>159604654.56999999</v>
      </c>
      <c r="X26" s="76">
        <v>367345972.74000001</v>
      </c>
      <c r="Y26" s="76">
        <v>180515798.37</v>
      </c>
      <c r="Z26" s="76">
        <v>52209346.909999996</v>
      </c>
      <c r="AA26" s="76">
        <v>63687010.43</v>
      </c>
      <c r="AB26" s="77">
        <f t="shared" si="0"/>
        <v>3817347867.3899999</v>
      </c>
    </row>
    <row r="27" spans="1:28" s="36" customFormat="1" ht="12.75" x14ac:dyDescent="0.2">
      <c r="A27" s="37"/>
      <c r="B27" s="38" t="s">
        <v>90</v>
      </c>
      <c r="C27" s="38" t="s">
        <v>91</v>
      </c>
      <c r="D27" s="39">
        <v>1665033.33</v>
      </c>
      <c r="E27" s="39">
        <v>1697175.51</v>
      </c>
      <c r="F27" s="39">
        <v>66416202.280000001</v>
      </c>
      <c r="G27" s="39">
        <v>83667093.969999999</v>
      </c>
      <c r="H27" s="39">
        <v>57797806.869999997</v>
      </c>
      <c r="I27" s="39">
        <v>90637055.609999999</v>
      </c>
      <c r="J27" s="39">
        <v>55025947.310000002</v>
      </c>
      <c r="K27" s="39">
        <v>52375633.340000004</v>
      </c>
      <c r="L27" s="39">
        <v>59800740.890000001</v>
      </c>
      <c r="M27" s="39">
        <v>27711843.600000001</v>
      </c>
      <c r="N27" s="39">
        <v>19393857.43</v>
      </c>
      <c r="O27" s="39">
        <v>421341247.58999997</v>
      </c>
      <c r="P27" s="39">
        <v>2780569.66</v>
      </c>
      <c r="Q27" s="39">
        <v>54095511.969999999</v>
      </c>
      <c r="R27" s="39">
        <v>298158303.54000002</v>
      </c>
      <c r="S27" s="39">
        <v>96569679.420000002</v>
      </c>
      <c r="T27" s="39">
        <v>119190490.43000001</v>
      </c>
      <c r="U27" s="39">
        <v>260776686.49000001</v>
      </c>
      <c r="V27" s="39">
        <v>19199031.25</v>
      </c>
      <c r="W27" s="39">
        <v>268521022.43000001</v>
      </c>
      <c r="X27" s="39">
        <v>81680962.739999995</v>
      </c>
      <c r="Y27" s="39">
        <v>522196082.20999998</v>
      </c>
      <c r="Z27" s="39">
        <v>619823763.82000005</v>
      </c>
      <c r="AA27" s="39">
        <v>404966497.85000002</v>
      </c>
      <c r="AB27" s="40">
        <f t="shared" si="0"/>
        <v>3685488239.5400004</v>
      </c>
    </row>
    <row r="28" spans="1:28" s="36" customFormat="1" ht="12.75" x14ac:dyDescent="0.2">
      <c r="A28" s="37"/>
      <c r="B28" s="37"/>
      <c r="C28" s="38" t="s">
        <v>92</v>
      </c>
      <c r="D28" s="39">
        <v>0</v>
      </c>
      <c r="E28" s="39">
        <v>0</v>
      </c>
      <c r="F28" s="39">
        <v>1200754.8899999999</v>
      </c>
      <c r="G28" s="39">
        <v>4091455.89</v>
      </c>
      <c r="H28" s="39">
        <v>1491504.65</v>
      </c>
      <c r="I28" s="39">
        <v>4859986.8099999996</v>
      </c>
      <c r="J28" s="39">
        <v>2255990.31</v>
      </c>
      <c r="K28" s="39">
        <v>3092248.75</v>
      </c>
      <c r="L28" s="39">
        <v>1680321.03</v>
      </c>
      <c r="M28" s="39">
        <v>3965039.17</v>
      </c>
      <c r="N28" s="39">
        <v>706371.27</v>
      </c>
      <c r="O28" s="39">
        <v>5016175.45</v>
      </c>
      <c r="P28" s="39">
        <v>0</v>
      </c>
      <c r="Q28" s="39">
        <v>0</v>
      </c>
      <c r="R28" s="39">
        <v>2367939.6</v>
      </c>
      <c r="S28" s="39">
        <v>1315229.42</v>
      </c>
      <c r="T28" s="39">
        <v>2105398.17</v>
      </c>
      <c r="U28" s="39">
        <v>1797701.15</v>
      </c>
      <c r="V28" s="39">
        <v>7185.65</v>
      </c>
      <c r="W28" s="39">
        <v>5783257.7300000004</v>
      </c>
      <c r="X28" s="39">
        <v>793300.33</v>
      </c>
      <c r="Y28" s="39">
        <v>29962304.989999998</v>
      </c>
      <c r="Z28" s="39">
        <v>1486533.91</v>
      </c>
      <c r="AA28" s="39">
        <v>3696443.06</v>
      </c>
      <c r="AB28" s="40">
        <f t="shared" si="0"/>
        <v>77675142.229999989</v>
      </c>
    </row>
    <row r="29" spans="1:28" s="36" customFormat="1" ht="12.75" x14ac:dyDescent="0.2">
      <c r="A29" s="37"/>
      <c r="B29" s="37"/>
      <c r="C29" s="38" t="s">
        <v>105</v>
      </c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>
        <v>6195348.8499999996</v>
      </c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40">
        <f t="shared" si="0"/>
        <v>6195348.8499999996</v>
      </c>
    </row>
    <row r="30" spans="1:28" s="36" customFormat="1" ht="13.5" thickBot="1" x14ac:dyDescent="0.25">
      <c r="A30" s="37"/>
      <c r="B30" s="72" t="s">
        <v>93</v>
      </c>
      <c r="C30" s="75"/>
      <c r="D30" s="76">
        <v>1665033.33</v>
      </c>
      <c r="E30" s="76">
        <v>1697175.51</v>
      </c>
      <c r="F30" s="76">
        <v>67616957.170000002</v>
      </c>
      <c r="G30" s="76">
        <v>87758549.859999999</v>
      </c>
      <c r="H30" s="76">
        <v>59289311.519999996</v>
      </c>
      <c r="I30" s="76">
        <v>95497042.420000002</v>
      </c>
      <c r="J30" s="76">
        <v>57281937.620000005</v>
      </c>
      <c r="K30" s="76">
        <v>55467882.090000004</v>
      </c>
      <c r="L30" s="76">
        <v>61481061.920000002</v>
      </c>
      <c r="M30" s="76">
        <v>31676882.770000003</v>
      </c>
      <c r="N30" s="76">
        <v>20100228.699999999</v>
      </c>
      <c r="O30" s="76">
        <v>432552771.88999999</v>
      </c>
      <c r="P30" s="76">
        <v>2780569.66</v>
      </c>
      <c r="Q30" s="76">
        <v>54095511.969999999</v>
      </c>
      <c r="R30" s="76">
        <v>300526243.14000005</v>
      </c>
      <c r="S30" s="76">
        <v>97884908.840000004</v>
      </c>
      <c r="T30" s="76">
        <v>121295888.60000001</v>
      </c>
      <c r="U30" s="76">
        <v>262574387.64000002</v>
      </c>
      <c r="V30" s="76">
        <v>19206216.899999999</v>
      </c>
      <c r="W30" s="76">
        <v>274304280.16000003</v>
      </c>
      <c r="X30" s="76">
        <v>82474263.069999993</v>
      </c>
      <c r="Y30" s="76">
        <v>552158387.19999993</v>
      </c>
      <c r="Z30" s="76">
        <v>621310297.73000002</v>
      </c>
      <c r="AA30" s="76">
        <v>408662940.91000003</v>
      </c>
      <c r="AB30" s="77">
        <f t="shared" si="0"/>
        <v>3769358730.6199999</v>
      </c>
    </row>
    <row r="31" spans="1:28" s="36" customFormat="1" ht="13.5" thickBot="1" x14ac:dyDescent="0.25">
      <c r="A31" s="78" t="s">
        <v>97</v>
      </c>
      <c r="B31" s="79"/>
      <c r="C31" s="79"/>
      <c r="D31" s="80">
        <v>5821274.4299999997</v>
      </c>
      <c r="E31" s="80">
        <v>5903424.3199999994</v>
      </c>
      <c r="F31" s="80">
        <v>653109199.81999993</v>
      </c>
      <c r="G31" s="80">
        <v>318066098.56999999</v>
      </c>
      <c r="H31" s="80">
        <v>226223997.42000002</v>
      </c>
      <c r="I31" s="80">
        <v>180680533.21000001</v>
      </c>
      <c r="J31" s="80">
        <v>167573559.47</v>
      </c>
      <c r="K31" s="80">
        <v>182425409.43000001</v>
      </c>
      <c r="L31" s="80">
        <v>240590634.54999998</v>
      </c>
      <c r="M31" s="80">
        <v>130794435.54000001</v>
      </c>
      <c r="N31" s="80">
        <v>151354467.40000001</v>
      </c>
      <c r="O31" s="80">
        <v>614475804.5200001</v>
      </c>
      <c r="P31" s="80">
        <v>8542466.7400000002</v>
      </c>
      <c r="Q31" s="80">
        <v>328121667.51999998</v>
      </c>
      <c r="R31" s="80">
        <v>647935225.25000012</v>
      </c>
      <c r="S31" s="80">
        <v>187515065.38</v>
      </c>
      <c r="T31" s="80">
        <v>394186862.42000002</v>
      </c>
      <c r="U31" s="80">
        <v>296866143.24000001</v>
      </c>
      <c r="V31" s="80">
        <v>84247376.689999998</v>
      </c>
      <c r="W31" s="80">
        <v>433908934.73000002</v>
      </c>
      <c r="X31" s="80">
        <v>449820235.81</v>
      </c>
      <c r="Y31" s="80">
        <v>732674185.56999993</v>
      </c>
      <c r="Z31" s="80">
        <v>673519644.63999999</v>
      </c>
      <c r="AA31" s="80">
        <v>472349951.34000003</v>
      </c>
      <c r="AB31" s="81">
        <f t="shared" si="0"/>
        <v>7586706598.0100002</v>
      </c>
    </row>
    <row r="32" spans="1:28" s="36" customFormat="1" ht="12.75" x14ac:dyDescent="0.2">
      <c r="A32" s="70" t="s">
        <v>98</v>
      </c>
      <c r="B32" s="38" t="s">
        <v>94</v>
      </c>
      <c r="C32" s="38" t="s">
        <v>95</v>
      </c>
      <c r="D32" s="69">
        <v>0</v>
      </c>
      <c r="E32" s="69">
        <v>84446.55</v>
      </c>
      <c r="F32" s="69"/>
      <c r="G32" s="69">
        <v>35766257.659999996</v>
      </c>
      <c r="H32" s="69">
        <v>17560797.309999999</v>
      </c>
      <c r="I32" s="69">
        <v>10948863.1</v>
      </c>
      <c r="J32" s="69">
        <v>2795271.71</v>
      </c>
      <c r="K32" s="69">
        <v>3373400.18</v>
      </c>
      <c r="L32" s="69">
        <v>15014149.42</v>
      </c>
      <c r="M32" s="69">
        <v>22766018.510000002</v>
      </c>
      <c r="N32" s="69">
        <v>17299785.18</v>
      </c>
      <c r="O32" s="69">
        <v>28863699.899999999</v>
      </c>
      <c r="P32" s="69">
        <v>0</v>
      </c>
      <c r="Q32" s="69"/>
      <c r="R32" s="69"/>
      <c r="S32" s="69"/>
      <c r="T32" s="69">
        <v>0</v>
      </c>
      <c r="U32" s="69"/>
      <c r="V32" s="69"/>
      <c r="W32" s="69">
        <v>152607103.91</v>
      </c>
      <c r="X32" s="69"/>
      <c r="Y32" s="69">
        <v>43460031.380000003</v>
      </c>
      <c r="Z32" s="69">
        <v>12171777.890000001</v>
      </c>
      <c r="AA32" s="69">
        <v>34200611.030000001</v>
      </c>
      <c r="AB32" s="40">
        <f t="shared" si="0"/>
        <v>396912213.73000002</v>
      </c>
    </row>
    <row r="33" spans="1:28" s="36" customFormat="1" ht="13.5" thickBot="1" x14ac:dyDescent="0.25">
      <c r="A33" s="37"/>
      <c r="B33" s="72" t="s">
        <v>96</v>
      </c>
      <c r="C33" s="75"/>
      <c r="D33" s="76">
        <v>0</v>
      </c>
      <c r="E33" s="76">
        <v>84446.55</v>
      </c>
      <c r="F33" s="76"/>
      <c r="G33" s="76">
        <v>35766257.659999996</v>
      </c>
      <c r="H33" s="76">
        <v>17560797.309999999</v>
      </c>
      <c r="I33" s="76">
        <v>10948863.1</v>
      </c>
      <c r="J33" s="76">
        <v>2795271.71</v>
      </c>
      <c r="K33" s="76">
        <v>3373400.18</v>
      </c>
      <c r="L33" s="76">
        <v>15014149.42</v>
      </c>
      <c r="M33" s="76">
        <v>22766018.510000002</v>
      </c>
      <c r="N33" s="76">
        <v>17299785.18</v>
      </c>
      <c r="O33" s="76">
        <v>28863699.899999999</v>
      </c>
      <c r="P33" s="76">
        <v>0</v>
      </c>
      <c r="Q33" s="76"/>
      <c r="R33" s="76"/>
      <c r="S33" s="76"/>
      <c r="T33" s="76">
        <v>0</v>
      </c>
      <c r="U33" s="76"/>
      <c r="V33" s="76"/>
      <c r="W33" s="76">
        <v>152607103.91</v>
      </c>
      <c r="X33" s="76"/>
      <c r="Y33" s="76">
        <v>43460031.380000003</v>
      </c>
      <c r="Z33" s="76">
        <v>12171777.890000001</v>
      </c>
      <c r="AA33" s="76">
        <v>34200611.030000001</v>
      </c>
      <c r="AB33" s="77">
        <f t="shared" si="0"/>
        <v>396912213.73000002</v>
      </c>
    </row>
    <row r="34" spans="1:28" s="36" customFormat="1" ht="12.75" x14ac:dyDescent="0.2">
      <c r="A34" s="37"/>
      <c r="B34" s="38" t="s">
        <v>90</v>
      </c>
      <c r="C34" s="38" t="s">
        <v>91</v>
      </c>
      <c r="D34" s="39">
        <v>0</v>
      </c>
      <c r="E34" s="39">
        <v>18032.21</v>
      </c>
      <c r="F34" s="39"/>
      <c r="G34" s="39">
        <v>10650364.949999999</v>
      </c>
      <c r="H34" s="39">
        <v>12516690.289999999</v>
      </c>
      <c r="I34" s="39">
        <v>0</v>
      </c>
      <c r="J34" s="39">
        <v>1103138.8999999999</v>
      </c>
      <c r="K34" s="39">
        <v>834866.28</v>
      </c>
      <c r="L34" s="39">
        <v>4471887.2699999996</v>
      </c>
      <c r="M34" s="39">
        <v>2805625.76</v>
      </c>
      <c r="N34" s="39">
        <v>8135249.0199999996</v>
      </c>
      <c r="O34" s="39">
        <v>13425763.220000001</v>
      </c>
      <c r="P34" s="39">
        <v>0</v>
      </c>
      <c r="Q34" s="39"/>
      <c r="R34" s="39">
        <v>1757386.31</v>
      </c>
      <c r="S34" s="39"/>
      <c r="T34" s="39">
        <v>0</v>
      </c>
      <c r="U34" s="39"/>
      <c r="V34" s="39"/>
      <c r="W34" s="39">
        <v>44730179.57</v>
      </c>
      <c r="X34" s="39"/>
      <c r="Y34" s="39">
        <v>9539738.9700000007</v>
      </c>
      <c r="Z34" s="39">
        <v>7408509.0599999996</v>
      </c>
      <c r="AA34" s="39">
        <v>14630252.289999999</v>
      </c>
      <c r="AB34" s="40">
        <f t="shared" si="0"/>
        <v>132027684.09999999</v>
      </c>
    </row>
    <row r="35" spans="1:28" s="36" customFormat="1" ht="12.75" x14ac:dyDescent="0.2">
      <c r="A35" s="37"/>
      <c r="B35" s="37"/>
      <c r="C35" s="38" t="s">
        <v>92</v>
      </c>
      <c r="D35" s="39">
        <v>0</v>
      </c>
      <c r="E35" s="39">
        <v>1863.57</v>
      </c>
      <c r="F35" s="39"/>
      <c r="G35" s="39"/>
      <c r="H35" s="39"/>
      <c r="I35" s="39"/>
      <c r="J35" s="39">
        <v>65026.05</v>
      </c>
      <c r="K35" s="39"/>
      <c r="L35" s="39">
        <v>576552.41</v>
      </c>
      <c r="M35" s="39"/>
      <c r="N35" s="39">
        <v>240.64</v>
      </c>
      <c r="O35" s="39">
        <v>36956.03</v>
      </c>
      <c r="P35" s="39">
        <v>0</v>
      </c>
      <c r="Q35" s="39"/>
      <c r="R35" s="39">
        <v>1476448.66</v>
      </c>
      <c r="S35" s="39"/>
      <c r="T35" s="39"/>
      <c r="U35" s="39"/>
      <c r="V35" s="39"/>
      <c r="W35" s="39">
        <v>469775.3</v>
      </c>
      <c r="X35" s="39"/>
      <c r="Y35" s="39">
        <v>1293418.79</v>
      </c>
      <c r="Z35" s="39">
        <v>0</v>
      </c>
      <c r="AA35" s="39">
        <v>149981.97</v>
      </c>
      <c r="AB35" s="40">
        <f t="shared" si="0"/>
        <v>4070263.42</v>
      </c>
    </row>
    <row r="36" spans="1:28" s="36" customFormat="1" ht="13.5" thickBot="1" x14ac:dyDescent="0.25">
      <c r="A36" s="37"/>
      <c r="B36" s="72" t="s">
        <v>93</v>
      </c>
      <c r="C36" s="75"/>
      <c r="D36" s="76">
        <v>0</v>
      </c>
      <c r="E36" s="76">
        <v>19895.78</v>
      </c>
      <c r="F36" s="76"/>
      <c r="G36" s="76">
        <v>10650364.949999999</v>
      </c>
      <c r="H36" s="76">
        <v>12516690.289999999</v>
      </c>
      <c r="I36" s="76">
        <v>0</v>
      </c>
      <c r="J36" s="76">
        <v>1168164.95</v>
      </c>
      <c r="K36" s="76">
        <v>834866.28</v>
      </c>
      <c r="L36" s="76">
        <v>5048439.68</v>
      </c>
      <c r="M36" s="76">
        <v>2805625.76</v>
      </c>
      <c r="N36" s="76">
        <v>8135489.6599999992</v>
      </c>
      <c r="O36" s="76">
        <v>13462719.25</v>
      </c>
      <c r="P36" s="76">
        <v>0</v>
      </c>
      <c r="Q36" s="76"/>
      <c r="R36" s="76">
        <v>3233834.9699999997</v>
      </c>
      <c r="S36" s="76"/>
      <c r="T36" s="76">
        <v>0</v>
      </c>
      <c r="U36" s="76"/>
      <c r="V36" s="76"/>
      <c r="W36" s="76">
        <v>45199954.869999997</v>
      </c>
      <c r="X36" s="76"/>
      <c r="Y36" s="76">
        <v>10833157.760000002</v>
      </c>
      <c r="Z36" s="76">
        <v>7408509.0599999996</v>
      </c>
      <c r="AA36" s="76">
        <v>14780234.26</v>
      </c>
      <c r="AB36" s="77">
        <f t="shared" si="0"/>
        <v>136097947.52000001</v>
      </c>
    </row>
    <row r="37" spans="1:28" s="71" customFormat="1" ht="13.5" thickBot="1" x14ac:dyDescent="0.25">
      <c r="A37" s="72" t="s">
        <v>99</v>
      </c>
      <c r="B37" s="75"/>
      <c r="C37" s="75"/>
      <c r="D37" s="76">
        <v>0</v>
      </c>
      <c r="E37" s="76">
        <v>104342.33000000002</v>
      </c>
      <c r="F37" s="76"/>
      <c r="G37" s="76">
        <v>46416622.609999999</v>
      </c>
      <c r="H37" s="76">
        <v>30077487.599999998</v>
      </c>
      <c r="I37" s="76">
        <v>10948863.1</v>
      </c>
      <c r="J37" s="76">
        <v>3963436.6599999997</v>
      </c>
      <c r="K37" s="76">
        <v>4208266.46</v>
      </c>
      <c r="L37" s="76">
        <v>20062589.099999998</v>
      </c>
      <c r="M37" s="76">
        <v>25571644.270000003</v>
      </c>
      <c r="N37" s="76">
        <v>25435274.84</v>
      </c>
      <c r="O37" s="76">
        <v>42326419.149999999</v>
      </c>
      <c r="P37" s="76">
        <v>0</v>
      </c>
      <c r="Q37" s="76"/>
      <c r="R37" s="76">
        <v>3233834.9699999997</v>
      </c>
      <c r="S37" s="76"/>
      <c r="T37" s="76">
        <v>0</v>
      </c>
      <c r="U37" s="76"/>
      <c r="V37" s="76"/>
      <c r="W37" s="76">
        <v>197807058.78</v>
      </c>
      <c r="X37" s="76"/>
      <c r="Y37" s="76">
        <v>54293189.140000001</v>
      </c>
      <c r="Z37" s="76">
        <v>19580286.949999999</v>
      </c>
      <c r="AA37" s="76">
        <v>48980845.289999999</v>
      </c>
      <c r="AB37" s="77">
        <f t="shared" si="0"/>
        <v>533010161.25</v>
      </c>
    </row>
    <row r="38" spans="1:28" s="86" customFormat="1" ht="15.75" thickBot="1" x14ac:dyDescent="0.3">
      <c r="A38" s="82" t="s">
        <v>88</v>
      </c>
      <c r="B38" s="83"/>
      <c r="C38" s="83"/>
      <c r="D38" s="84">
        <v>5821274.4299999997</v>
      </c>
      <c r="E38" s="84">
        <v>6007766.6499999994</v>
      </c>
      <c r="F38" s="84">
        <v>653109199.81999993</v>
      </c>
      <c r="G38" s="84">
        <v>364482721.18000001</v>
      </c>
      <c r="H38" s="84">
        <v>256301485.02000001</v>
      </c>
      <c r="I38" s="84">
        <v>191629396.31</v>
      </c>
      <c r="J38" s="84">
        <v>171536996.13000003</v>
      </c>
      <c r="K38" s="84">
        <v>186633675.89000002</v>
      </c>
      <c r="L38" s="84">
        <v>260653223.64999998</v>
      </c>
      <c r="M38" s="84">
        <v>156366079.81</v>
      </c>
      <c r="N38" s="84">
        <v>176789742.24000001</v>
      </c>
      <c r="O38" s="84">
        <v>656802223.67000008</v>
      </c>
      <c r="P38" s="84">
        <v>8542466.7400000002</v>
      </c>
      <c r="Q38" s="84">
        <v>328121667.51999998</v>
      </c>
      <c r="R38" s="84">
        <v>651169060.22000003</v>
      </c>
      <c r="S38" s="84">
        <v>187515065.38</v>
      </c>
      <c r="T38" s="84">
        <v>394186862.42000002</v>
      </c>
      <c r="U38" s="84">
        <v>296866143.24000001</v>
      </c>
      <c r="V38" s="84">
        <v>84247376.689999998</v>
      </c>
      <c r="W38" s="84">
        <v>631715993.50999999</v>
      </c>
      <c r="X38" s="84">
        <v>449820235.81</v>
      </c>
      <c r="Y38" s="84">
        <v>786967374.70999992</v>
      </c>
      <c r="Z38" s="84">
        <v>693099931.58999991</v>
      </c>
      <c r="AA38" s="84">
        <v>521330796.63000005</v>
      </c>
      <c r="AB38" s="85">
        <f t="shared" si="0"/>
        <v>8119716759.2600002</v>
      </c>
    </row>
  </sheetData>
  <pageMargins left="0.17" right="0.17" top="1" bottom="1" header="0.5" footer="0.5"/>
  <pageSetup paperSize="5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Flujo-Cuatro-Años</vt:lpstr>
      <vt:lpstr>Devengado</vt:lpstr>
      <vt:lpstr>Pagado</vt:lpstr>
    </vt:vector>
  </TitlesOfParts>
  <Company>CGP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CGPCONT99</dc:creator>
  <cp:lastModifiedBy>Roxana Lopez</cp:lastModifiedBy>
  <cp:lastPrinted>2017-02-22T18:44:26Z</cp:lastPrinted>
  <dcterms:created xsi:type="dcterms:W3CDTF">2008-02-21T12:54:27Z</dcterms:created>
  <dcterms:modified xsi:type="dcterms:W3CDTF">2017-02-23T18:17:49Z</dcterms:modified>
</cp:coreProperties>
</file>