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6455" windowHeight="7935" activeTab="2"/>
  </bookViews>
  <sheets>
    <sheet name="subseTrab" sheetId="1" r:id="rId1"/>
    <sheet name="DPJ" sheetId="2" r:id="rId2"/>
    <sheet name="SUPERV" sheetId="3" r:id="rId3"/>
  </sheets>
  <calcPr calcId="124519"/>
</workbook>
</file>

<file path=xl/calcChain.xml><?xml version="1.0" encoding="utf-8"?>
<calcChain xmlns="http://schemas.openxmlformats.org/spreadsheetml/2006/main">
  <c r="I16" i="3"/>
  <c r="G16"/>
  <c r="I15"/>
  <c r="H14"/>
  <c r="E14"/>
  <c r="I14" s="1"/>
  <c r="N47" i="1" l="1"/>
  <c r="I47"/>
  <c r="N46"/>
  <c r="I46"/>
  <c r="N45"/>
  <c r="I45"/>
  <c r="N44"/>
  <c r="I44"/>
  <c r="N43"/>
  <c r="I43"/>
  <c r="N42"/>
  <c r="I42"/>
  <c r="N41"/>
  <c r="I41"/>
  <c r="N40"/>
  <c r="I40"/>
  <c r="N39"/>
  <c r="I39"/>
  <c r="N38"/>
  <c r="I38"/>
  <c r="N37"/>
  <c r="I37"/>
  <c r="N36"/>
  <c r="I36"/>
  <c r="N35"/>
  <c r="I35"/>
  <c r="N34"/>
  <c r="M34"/>
  <c r="I34"/>
  <c r="N33"/>
  <c r="I33"/>
  <c r="N32"/>
  <c r="I32"/>
  <c r="N31"/>
  <c r="I31"/>
  <c r="N30"/>
  <c r="I30"/>
  <c r="M29"/>
  <c r="N29" s="1"/>
  <c r="I29"/>
  <c r="N28"/>
  <c r="I28"/>
  <c r="N27"/>
  <c r="I27"/>
  <c r="N26"/>
  <c r="I26"/>
  <c r="N25"/>
  <c r="I25"/>
  <c r="N24"/>
  <c r="I24"/>
  <c r="N23"/>
  <c r="I23"/>
  <c r="N22"/>
  <c r="I22"/>
  <c r="N21"/>
  <c r="I21"/>
  <c r="N20"/>
  <c r="I20"/>
  <c r="N19"/>
  <c r="I19"/>
  <c r="N18"/>
  <c r="I18"/>
  <c r="N17"/>
  <c r="K17"/>
  <c r="I17"/>
  <c r="N16"/>
  <c r="I16"/>
  <c r="N15"/>
  <c r="I15"/>
  <c r="N14"/>
  <c r="I14"/>
  <c r="N13"/>
  <c r="I13"/>
  <c r="M12"/>
  <c r="L12"/>
  <c r="K12"/>
  <c r="J12"/>
  <c r="N12" s="1"/>
  <c r="I12"/>
</calcChain>
</file>

<file path=xl/comments1.xml><?xml version="1.0" encoding="utf-8"?>
<comments xmlns="http://schemas.openxmlformats.org/spreadsheetml/2006/main">
  <authors>
    <author>EJVallejos</author>
  </authors>
  <commentList>
    <comment ref="B13" authorId="0">
      <text>
        <r>
          <rPr>
            <b/>
            <sz val="8"/>
            <color indexed="81"/>
            <rFont val="Tahoma"/>
            <family val="2"/>
          </rPr>
          <t>Subdirectora de Supervisión
CPN  Delia  Mobilia</t>
        </r>
      </text>
    </comment>
  </commentList>
</comments>
</file>

<file path=xl/sharedStrings.xml><?xml version="1.0" encoding="utf-8"?>
<sst xmlns="http://schemas.openxmlformats.org/spreadsheetml/2006/main" count="204" uniqueCount="112">
  <si>
    <t>PRESUPUESTO 2017</t>
  </si>
  <si>
    <r>
      <t xml:space="preserve">CUC </t>
    </r>
    <r>
      <rPr>
        <b/>
        <sz val="12"/>
        <rFont val="Arial"/>
        <family val="2"/>
      </rPr>
      <t xml:space="preserve"> </t>
    </r>
  </si>
  <si>
    <r>
      <t>MINISTERIO:</t>
    </r>
    <r>
      <rPr>
        <b/>
        <sz val="12"/>
        <rFont val="Arial"/>
        <family val="2"/>
      </rPr>
      <t xml:space="preserve"> GOBIERNO</t>
    </r>
  </si>
  <si>
    <r>
      <t>UNIDADES ORGANIZATIVAS:</t>
    </r>
    <r>
      <rPr>
        <b/>
        <sz val="12"/>
        <rFont val="Arial"/>
        <family val="2"/>
      </rPr>
      <t xml:space="preserve"> Subsecretaría de Trabajo y Empleo</t>
    </r>
  </si>
  <si>
    <t xml:space="preserve">                                                    </t>
  </si>
  <si>
    <t>CUADRO DE INDICADORES Y METAS AL 31/12/2017</t>
  </si>
  <si>
    <t>Denominación de las Variables</t>
  </si>
  <si>
    <t>Unidad de Medida</t>
  </si>
  <si>
    <t>Unidad de Gestión de Crédito</t>
  </si>
  <si>
    <t>ANUAL (no sumable)</t>
  </si>
  <si>
    <t>Meta Anual</t>
  </si>
  <si>
    <t>Resultados alcanzados 1º Trim 2013</t>
  </si>
  <si>
    <t>Resultados alcanzados 2º Trim 2013</t>
  </si>
  <si>
    <t>Resultados alcanzados 3º Trim 2013</t>
  </si>
  <si>
    <t>Resultados alcanzados 4º Trim 2013</t>
  </si>
  <si>
    <t>Resultados alcanzados 2016</t>
  </si>
  <si>
    <t>Resultados alcanzados 1º Trim 2017</t>
  </si>
  <si>
    <t>Resultados alcanzados 2º Trim 2017</t>
  </si>
  <si>
    <t>Resultados alcanzados 3º Trim 2017</t>
  </si>
  <si>
    <t>Resultados alcanzados 4º Trim 2017</t>
  </si>
  <si>
    <t>Totales alcanzados 2017</t>
  </si>
  <si>
    <r>
      <t>1. Total de Expedientes generados por Mesa de Entradas</t>
    </r>
    <r>
      <rPr>
        <sz val="9"/>
        <color indexed="10"/>
        <rFont val="Arial"/>
        <family val="2"/>
      </rPr>
      <t xml:space="preserve"> </t>
    </r>
  </si>
  <si>
    <t>Cantidad</t>
  </si>
  <si>
    <t xml:space="preserve"> G99002/3</t>
  </si>
  <si>
    <t xml:space="preserve">2. Total de Denuncias por despido recibidas   </t>
  </si>
  <si>
    <t xml:space="preserve">3. Total de Denuncias recibidas en el call center </t>
  </si>
  <si>
    <t xml:space="preserve">4. Audiencias de Conciliación realizadas </t>
  </si>
  <si>
    <t xml:space="preserve">    4.1. Total de conflictos conciliados</t>
  </si>
  <si>
    <t xml:space="preserve">    4.2. Total de conflictos fracasados</t>
  </si>
  <si>
    <t>5. Audiencias paritarias realizadas</t>
  </si>
  <si>
    <r>
      <t>6. Actuaciones relacionadas con leyes laborales (inspecciones, compulsas, informes), por cantidad de inspectores</t>
    </r>
    <r>
      <rPr>
        <sz val="9"/>
        <color indexed="10"/>
        <rFont val="Arial"/>
        <family val="2"/>
      </rPr>
      <t xml:space="preserve"> </t>
    </r>
  </si>
  <si>
    <t xml:space="preserve">7. Total de Infracciones relacionadas con leyes laborales </t>
  </si>
  <si>
    <t xml:space="preserve">     7.1. Parcial Infracciones por No Registración</t>
  </si>
  <si>
    <t xml:space="preserve">     7.2. Parcial Infracciones por Trabajo Infantil</t>
  </si>
  <si>
    <t xml:space="preserve">8. Rúbrica de libros de sueldos,  planillas móviles, planillas de control horario y tarjetas reloj </t>
  </si>
  <si>
    <t xml:space="preserve">9. Resoluciones de aprobación de sistema de control horario </t>
  </si>
  <si>
    <t xml:space="preserve">10. Resoluciones de aprobación de planillas de sueldos de hojas móviles </t>
  </si>
  <si>
    <t xml:space="preserve">11. Libretas de transporte rubricadas </t>
  </si>
  <si>
    <t xml:space="preserve">12. Actuaciones relacionadas con leyes de higiene y seguridad (inspecciones, compulsas, informes), por cantidad de inspectores </t>
  </si>
  <si>
    <t>1571/60</t>
  </si>
  <si>
    <t>1911/60</t>
  </si>
  <si>
    <t xml:space="preserve">13. Infracciones relacionadas con leyes de higiene y seguridad </t>
  </si>
  <si>
    <t xml:space="preserve">14. Libros de higiene y seguridad rubricados </t>
  </si>
  <si>
    <t xml:space="preserve">15. Matrículas de profesionales de higiene y seguridad emitidas </t>
  </si>
  <si>
    <t xml:space="preserve">16. Matrículas de médico laboral emitidas </t>
  </si>
  <si>
    <t xml:space="preserve">17. Libros de medicina laboral rubricados </t>
  </si>
  <si>
    <t xml:space="preserve">18. Asesoramiento gratuito por conflictos laborales, por cantidad de abogados </t>
  </si>
  <si>
    <t>1520/29</t>
  </si>
  <si>
    <t>1602/31</t>
  </si>
  <si>
    <t>1624/33</t>
  </si>
  <si>
    <t xml:space="preserve">19. Homologaciones realizadas por Asesoría Letrada </t>
  </si>
  <si>
    <t>20. Seguros por desempleo tramitados</t>
  </si>
  <si>
    <t xml:space="preserve">21. Total de Resoluciones emitidas por Sumarios </t>
  </si>
  <si>
    <t xml:space="preserve">22. Convenios de Pago realizados en  Apremio </t>
  </si>
  <si>
    <t xml:space="preserve">23. Homologaciones de Servicio Doméstico </t>
  </si>
  <si>
    <t xml:space="preserve">24. Resoluciones de Declaración de Insalubridad </t>
  </si>
  <si>
    <t xml:space="preserve">25. Centros Socioeducativos abiertos, pertenecientes al Programa Buena Cosecha </t>
  </si>
  <si>
    <t>G99002/3</t>
  </si>
  <si>
    <t xml:space="preserve">        25.1. Cantidad de niños que asisten a los Centros</t>
  </si>
  <si>
    <t xml:space="preserve">        25.2. Cantidad de familias asistidas por el  Programa Buena Cosecha</t>
  </si>
  <si>
    <t>26. Realización de Estudios Rápidos sobre la problemática del trabajo infantil</t>
  </si>
  <si>
    <t xml:space="preserve">27. Realización de Estudios Rápidos sobre Trabajo </t>
  </si>
  <si>
    <t>28. Cantidad de destinatarios del Programa de Sostenimiento del Empleo por Emergencia Climática</t>
  </si>
  <si>
    <t xml:space="preserve">       28.1. Cantidad de departamentos  con cobertura del Programa de Sostenimiento del Empleo por Emergencia Climática</t>
  </si>
  <si>
    <t xml:space="preserve">29. Elaboración y difusión de Boletines laborales trimestrales de la Subsecretaría de Trabajo y Seguridad Social </t>
  </si>
  <si>
    <t>Presupuesto METAS 2017</t>
  </si>
  <si>
    <t>C.JU.O: 1-05-12</t>
  </si>
  <si>
    <t>MINISTERIO:  GOBIERNO</t>
  </si>
  <si>
    <t>UNIDAD ORGANIZATIVA: 12 (DIRECCIÓN DE PERSONAS JURÍDICAS)</t>
  </si>
  <si>
    <t>CUADRO DE INDICADORES Y METAS:</t>
  </si>
  <si>
    <t>DENOMINACIÓN DE LAS VARIABLES</t>
  </si>
  <si>
    <t>Unidad de Gestión de Consumo</t>
  </si>
  <si>
    <t>2017 Resultados Alcanzados 1° Trimestre</t>
  </si>
  <si>
    <t>2017Resultados Alcanzados 2° Trimestre</t>
  </si>
  <si>
    <t>2017    Resultados Alcanzados 3° Trimestre</t>
  </si>
  <si>
    <t>2017Resultados Alcanzados 4° Trimestre</t>
  </si>
  <si>
    <t>Resoluciones Emitidas</t>
  </si>
  <si>
    <t>G-96111</t>
  </si>
  <si>
    <t>Solicitudes de constitución de Sociedades accionarias</t>
  </si>
  <si>
    <t>Solicitudes de constituciones de Sociedades no accionarias</t>
  </si>
  <si>
    <t>Libros rubricados</t>
  </si>
  <si>
    <t>Solitudes de inscripción de auxiliares de comercio</t>
  </si>
  <si>
    <t>Inscripciones en el Registro Público de Comercio</t>
  </si>
  <si>
    <t>Solicitudes de constituciones de asociaciones civiles y fundaciones</t>
  </si>
  <si>
    <t xml:space="preserve">Oficios </t>
  </si>
  <si>
    <t>Certificaciones</t>
  </si>
  <si>
    <t>Solicitudes de inscripción de cultos</t>
  </si>
  <si>
    <t>AÑO 2017</t>
  </si>
  <si>
    <t>GOBIERNO DE MENDOZA</t>
  </si>
  <si>
    <t>PODER EJECUTIVO</t>
  </si>
  <si>
    <t>MINISTERIO DE GOBIERNO, TRABAJO Y JUSTICIA</t>
  </si>
  <si>
    <t>Cuadro de Variables, Indicadores y Metas</t>
  </si>
  <si>
    <t>Descripción de las Variables, Indicadores y Metas (1)</t>
  </si>
  <si>
    <t>Unidad                      de                                    Medida</t>
  </si>
  <si>
    <t>Año</t>
  </si>
  <si>
    <t>METAS ANUALES (3)</t>
  </si>
  <si>
    <t>Meta Anual(1)</t>
  </si>
  <si>
    <t>Ener/Mar</t>
  </si>
  <si>
    <t>Abr/Jun</t>
  </si>
  <si>
    <t>Jul/Set</t>
  </si>
  <si>
    <t>Oct/Dic</t>
  </si>
  <si>
    <t>Resultado Real Anual</t>
  </si>
  <si>
    <t>Subdirección de Supervisión</t>
  </si>
  <si>
    <t>Total de Actuaciones (expedientes c/proyectos de ley, decretos, resoluciones, etc.) supervisadas</t>
  </si>
  <si>
    <t>Total de Reingresos por Error de Supervisión (2)</t>
  </si>
  <si>
    <t>Total de Informes y Proyectos Redactados</t>
  </si>
  <si>
    <t xml:space="preserve">Total de Carpetas existentes en el Registro Temático </t>
  </si>
  <si>
    <r>
      <t>Fuente:</t>
    </r>
    <r>
      <rPr>
        <sz val="9"/>
        <rFont val="Garamond"/>
        <family val="1"/>
      </rPr>
      <t xml:space="preserve"> Subdirección de Supervisión -  Ministerio de Gobienro, Trabajo y Justicia</t>
    </r>
  </si>
  <si>
    <t xml:space="preserve">Nota: </t>
  </si>
  <si>
    <r>
      <t xml:space="preserve">(1) </t>
    </r>
    <r>
      <rPr>
        <sz val="10"/>
        <rFont val="Arial"/>
        <family val="2"/>
      </rPr>
      <t xml:space="preserve">Se ha </t>
    </r>
    <r>
      <rPr>
        <b/>
        <sz val="10"/>
        <rFont val="Arial"/>
        <family val="2"/>
      </rPr>
      <t>ELIMINADO e</t>
    </r>
    <r>
      <rPr>
        <sz val="10"/>
        <rFont val="Arial"/>
        <family val="2"/>
      </rPr>
      <t>l ítem "Comunicaciones de la Guía de Requisitos" porque no se emite desde enero de 2015, imposible por vigencia Ley 8706</t>
    </r>
  </si>
  <si>
    <r>
      <t xml:space="preserve">(2) </t>
    </r>
    <r>
      <rPr>
        <sz val="10"/>
        <rFont val="Arial"/>
        <family val="2"/>
      </rPr>
      <t xml:space="preserve">Se ha </t>
    </r>
    <r>
      <rPr>
        <b/>
        <sz val="10"/>
        <rFont val="Arial"/>
        <family val="2"/>
      </rPr>
      <t>INCORPORADO</t>
    </r>
    <r>
      <rPr>
        <sz val="10"/>
        <rFont val="Arial"/>
        <family val="2"/>
      </rPr>
      <t xml:space="preserve"> el ítem "Reingresos por Error de Supervisión" porque se distinguen este tipo de reingresos como un modo de autocontrol desde octubre de 2017</t>
    </r>
  </si>
  <si>
    <r>
      <t xml:space="preserve">(3) </t>
    </r>
    <r>
      <rPr>
        <sz val="10"/>
        <rFont val="Arial"/>
        <family val="2"/>
      </rPr>
      <t xml:space="preserve">Se han </t>
    </r>
    <r>
      <rPr>
        <b/>
        <sz val="10"/>
        <rFont val="Arial"/>
        <family val="2"/>
      </rPr>
      <t xml:space="preserve">CORREGIDO </t>
    </r>
    <r>
      <rPr>
        <sz val="10"/>
        <rFont val="Arial"/>
        <family val="2"/>
      </rPr>
      <t>los valores de Metas Anuales 2018-2019, en función de los resultados reales de 2017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</si>
</sst>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0"/>
      <name val="Arial Narrow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6"/>
      <name val="Garamond"/>
      <family val="1"/>
    </font>
    <font>
      <b/>
      <sz val="14"/>
      <name val="Garamond"/>
      <family val="1"/>
    </font>
    <font>
      <b/>
      <sz val="10"/>
      <name val="Garamond"/>
      <family val="1"/>
    </font>
    <font>
      <b/>
      <sz val="12"/>
      <name val="Garamond"/>
      <family val="1"/>
    </font>
    <font>
      <b/>
      <sz val="11"/>
      <name val="Arial"/>
      <family val="2"/>
    </font>
    <font>
      <b/>
      <sz val="9"/>
      <name val="Garamond"/>
      <family val="1"/>
    </font>
    <font>
      <sz val="9"/>
      <name val="Garamond"/>
      <family val="1"/>
    </font>
    <font>
      <sz val="12"/>
      <name val="Arial"/>
      <family val="2"/>
    </font>
    <font>
      <b/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3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 applyAlignment="1">
      <alignment horizontal="center"/>
    </xf>
    <xf numFmtId="0" fontId="5" fillId="0" borderId="0" xfId="1" applyFont="1"/>
    <xf numFmtId="0" fontId="2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>
      <alignment horizontal="left" vertical="center" indent="3"/>
    </xf>
    <xf numFmtId="0" fontId="5" fillId="0" borderId="0" xfId="1" applyFont="1" applyAlignment="1">
      <alignment horizontal="left" vertical="center" indent="3"/>
    </xf>
    <xf numFmtId="0" fontId="6" fillId="2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wrapText="1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8" fillId="3" borderId="5" xfId="2" applyFont="1" applyFill="1" applyBorder="1" applyAlignment="1">
      <alignment horizontal="left" wrapText="1"/>
    </xf>
    <xf numFmtId="0" fontId="10" fillId="3" borderId="5" xfId="2" applyFont="1" applyFill="1" applyBorder="1" applyAlignment="1">
      <alignment horizontal="left" wrapText="1"/>
    </xf>
    <xf numFmtId="0" fontId="0" fillId="3" borderId="5" xfId="0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8" fillId="3" borderId="5" xfId="2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Font="1"/>
    <xf numFmtId="0" fontId="3" fillId="0" borderId="9" xfId="0" applyFont="1" applyBorder="1"/>
    <xf numFmtId="0" fontId="0" fillId="0" borderId="9" xfId="0" applyBorder="1"/>
    <xf numFmtId="0" fontId="8" fillId="0" borderId="9" xfId="0" applyFont="1" applyBorder="1" applyAlignment="1"/>
    <xf numFmtId="0" fontId="0" fillId="0" borderId="9" xfId="0" applyBorder="1" applyAlignment="1"/>
    <xf numFmtId="0" fontId="3" fillId="0" borderId="9" xfId="0" applyFont="1" applyBorder="1" applyAlignment="1"/>
    <xf numFmtId="0" fontId="10" fillId="0" borderId="9" xfId="0" applyFont="1" applyBorder="1" applyAlignment="1"/>
    <xf numFmtId="0" fontId="8" fillId="0" borderId="9" xfId="0" applyFont="1" applyBorder="1" applyAlignment="1">
      <alignment horizontal="justify" vertical="center"/>
    </xf>
    <xf numFmtId="0" fontId="10" fillId="0" borderId="9" xfId="0" applyFont="1" applyBorder="1" applyAlignment="1">
      <alignment horizontal="justify" vertical="center"/>
    </xf>
    <xf numFmtId="0" fontId="0" fillId="0" borderId="9" xfId="0" applyFont="1" applyBorder="1" applyAlignment="1"/>
    <xf numFmtId="0" fontId="0" fillId="0" borderId="10" xfId="0" applyFill="1" applyBorder="1" applyAlignment="1"/>
    <xf numFmtId="0" fontId="0" fillId="0" borderId="10" xfId="0" applyFont="1" applyFill="1" applyBorder="1" applyAlignment="1"/>
    <xf numFmtId="0" fontId="0" fillId="0" borderId="9" xfId="0" applyFill="1" applyBorder="1" applyAlignment="1"/>
    <xf numFmtId="0" fontId="7" fillId="0" borderId="9" xfId="0" applyFont="1" applyBorder="1" applyAlignment="1"/>
    <xf numFmtId="0" fontId="0" fillId="0" borderId="9" xfId="0" applyFont="1" applyFill="1" applyBorder="1" applyAlignment="1"/>
    <xf numFmtId="0" fontId="11" fillId="0" borderId="10" xfId="0" applyFont="1" applyFill="1" applyBorder="1" applyAlignment="1"/>
    <xf numFmtId="0" fontId="0" fillId="0" borderId="0" xfId="0" applyFill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left"/>
    </xf>
    <xf numFmtId="0" fontId="13" fillId="4" borderId="12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0" fillId="4" borderId="0" xfId="0" applyFill="1"/>
    <xf numFmtId="0" fontId="13" fillId="4" borderId="19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1" fontId="15" fillId="4" borderId="20" xfId="0" applyNumberFormat="1" applyFont="1" applyFill="1" applyBorder="1" applyAlignment="1">
      <alignment horizontal="center" vertical="center"/>
    </xf>
    <xf numFmtId="1" fontId="15" fillId="4" borderId="21" xfId="0" applyNumberFormat="1" applyFont="1" applyFill="1" applyBorder="1" applyAlignment="1">
      <alignment horizontal="center" vertical="center"/>
    </xf>
    <xf numFmtId="1" fontId="15" fillId="4" borderId="22" xfId="0" applyNumberFormat="1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/>
    </xf>
    <xf numFmtId="0" fontId="16" fillId="5" borderId="17" xfId="0" applyFont="1" applyFill="1" applyBorder="1" applyAlignment="1">
      <alignment horizontal="center"/>
    </xf>
    <xf numFmtId="0" fontId="16" fillId="5" borderId="28" xfId="0" applyFont="1" applyFill="1" applyBorder="1" applyAlignment="1">
      <alignment horizontal="center"/>
    </xf>
    <xf numFmtId="0" fontId="0" fillId="5" borderId="0" xfId="0" applyFill="1"/>
    <xf numFmtId="0" fontId="13" fillId="6" borderId="29" xfId="0" applyFont="1" applyFill="1" applyBorder="1" applyProtection="1">
      <protection locked="0"/>
    </xf>
    <xf numFmtId="0" fontId="14" fillId="6" borderId="30" xfId="0" applyFont="1" applyFill="1" applyBorder="1" applyProtection="1">
      <protection locked="0"/>
    </xf>
    <xf numFmtId="0" fontId="0" fillId="6" borderId="30" xfId="0" applyFill="1" applyBorder="1"/>
    <xf numFmtId="0" fontId="0" fillId="6" borderId="30" xfId="0" applyFill="1" applyBorder="1" applyAlignment="1"/>
    <xf numFmtId="0" fontId="0" fillId="0" borderId="30" xfId="0" applyBorder="1" applyAlignment="1"/>
    <xf numFmtId="0" fontId="0" fillId="0" borderId="31" xfId="0" applyBorder="1" applyAlignment="1"/>
    <xf numFmtId="0" fontId="0" fillId="6" borderId="0" xfId="0" applyFill="1"/>
    <xf numFmtId="0" fontId="15" fillId="0" borderId="32" xfId="0" applyFont="1" applyBorder="1" applyAlignment="1" applyProtection="1">
      <alignment wrapText="1"/>
      <protection locked="0"/>
    </xf>
    <xf numFmtId="0" fontId="14" fillId="0" borderId="32" xfId="0" applyFont="1" applyBorder="1" applyProtection="1">
      <protection locked="0"/>
    </xf>
    <xf numFmtId="3" fontId="15" fillId="0" borderId="32" xfId="0" applyNumberFormat="1" applyFont="1" applyBorder="1"/>
    <xf numFmtId="3" fontId="3" fillId="0" borderId="32" xfId="0" applyNumberFormat="1" applyFont="1" applyBorder="1"/>
    <xf numFmtId="0" fontId="3" fillId="0" borderId="0" xfId="0" quotePrefix="1" applyFont="1" applyFill="1"/>
    <xf numFmtId="0" fontId="3" fillId="0" borderId="0" xfId="0" applyFont="1"/>
    <xf numFmtId="0" fontId="15" fillId="0" borderId="32" xfId="0" applyFont="1" applyBorder="1" applyProtection="1">
      <protection locked="0"/>
    </xf>
    <xf numFmtId="3" fontId="15" fillId="0" borderId="10" xfId="0" applyNumberFormat="1" applyFont="1" applyFill="1" applyBorder="1"/>
    <xf numFmtId="0" fontId="3" fillId="0" borderId="0" xfId="0" applyFont="1" applyFill="1"/>
    <xf numFmtId="0" fontId="15" fillId="0" borderId="33" xfId="0" applyFont="1" applyBorder="1" applyProtection="1">
      <protection locked="0"/>
    </xf>
    <xf numFmtId="3" fontId="15" fillId="0" borderId="33" xfId="0" applyNumberFormat="1" applyFont="1" applyBorder="1"/>
    <xf numFmtId="1" fontId="15" fillId="0" borderId="34" xfId="0" applyNumberFormat="1" applyFont="1" applyBorder="1" applyAlignment="1" applyProtection="1">
      <alignment vertical="top" wrapText="1"/>
      <protection locked="0"/>
    </xf>
    <xf numFmtId="0" fontId="14" fillId="0" borderId="34" xfId="0" applyFont="1" applyBorder="1" applyProtection="1">
      <protection locked="0"/>
    </xf>
    <xf numFmtId="0" fontId="14" fillId="0" borderId="34" xfId="0" applyFont="1" applyBorder="1"/>
    <xf numFmtId="0" fontId="0" fillId="0" borderId="34" xfId="0" applyBorder="1"/>
    <xf numFmtId="3" fontId="15" fillId="0" borderId="34" xfId="0" applyNumberFormat="1" applyFont="1" applyBorder="1"/>
    <xf numFmtId="0" fontId="17" fillId="0" borderId="0" xfId="0" applyFont="1" applyBorder="1" applyAlignment="1">
      <alignment horizontal="left"/>
    </xf>
    <xf numFmtId="0" fontId="0" fillId="0" borderId="0" xfId="0" applyBorder="1"/>
    <xf numFmtId="0" fontId="19" fillId="0" borderId="0" xfId="0" applyFont="1" applyBorder="1"/>
  </cellXfs>
  <cellStyles count="3">
    <cellStyle name="Normal" xfId="0" builtinId="0"/>
    <cellStyle name="Normal_1-05-15" xfId="1"/>
    <cellStyle name="Normal_Hoja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2"/>
  <sheetViews>
    <sheetView workbookViewId="0">
      <selection activeCell="F12" sqref="F12"/>
    </sheetView>
  </sheetViews>
  <sheetFormatPr baseColWidth="10" defaultRowHeight="15"/>
  <cols>
    <col min="4" max="4" width="11.42578125" style="25"/>
  </cols>
  <sheetData>
    <row r="1" spans="1:15" ht="15.75">
      <c r="A1" s="1" t="s">
        <v>0</v>
      </c>
      <c r="B1" s="2"/>
      <c r="C1" s="3"/>
      <c r="D1" s="3"/>
      <c r="E1" s="4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5"/>
      <c r="B2" s="2"/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3"/>
    </row>
    <row r="3" spans="1:15" ht="15.75">
      <c r="A3" s="6" t="s">
        <v>1</v>
      </c>
      <c r="B3" s="6"/>
      <c r="C3" s="6"/>
      <c r="D3" s="7"/>
      <c r="E3" s="4"/>
      <c r="F3" s="3"/>
      <c r="G3" s="3"/>
      <c r="H3" s="3"/>
      <c r="I3" s="3"/>
      <c r="J3" s="3"/>
      <c r="K3" s="3"/>
      <c r="L3" s="3"/>
      <c r="M3" s="3"/>
      <c r="N3" s="3"/>
    </row>
    <row r="4" spans="1:15" ht="15.75">
      <c r="A4" s="8" t="s">
        <v>2</v>
      </c>
      <c r="B4" s="2"/>
      <c r="C4" s="3"/>
      <c r="D4" s="3"/>
      <c r="E4" s="4"/>
      <c r="F4" s="3"/>
      <c r="G4" s="3"/>
      <c r="H4" s="3"/>
      <c r="I4" s="3"/>
      <c r="J4" s="3"/>
      <c r="K4" s="3"/>
      <c r="L4" s="3"/>
      <c r="M4" s="3"/>
      <c r="N4" s="3"/>
    </row>
    <row r="5" spans="1:15" ht="15.75">
      <c r="A5" s="8" t="s">
        <v>3</v>
      </c>
      <c r="B5" s="2"/>
      <c r="C5" s="3"/>
      <c r="D5" s="3"/>
      <c r="E5" s="4"/>
      <c r="F5" s="3"/>
      <c r="G5" s="3"/>
      <c r="H5" s="3"/>
      <c r="I5" s="3"/>
      <c r="J5" s="3"/>
      <c r="K5" s="3"/>
      <c r="L5" s="3"/>
      <c r="M5" s="3"/>
      <c r="N5" s="3"/>
    </row>
    <row r="6" spans="1:15" ht="15.75">
      <c r="A6" s="9" t="s">
        <v>4</v>
      </c>
      <c r="B6" s="2"/>
      <c r="C6" s="3"/>
      <c r="D6" s="3"/>
      <c r="E6" s="4"/>
      <c r="F6" s="3"/>
      <c r="G6" s="3"/>
      <c r="H6" s="3"/>
      <c r="I6" s="3"/>
      <c r="J6" s="3"/>
      <c r="K6" s="3"/>
      <c r="L6" s="3"/>
      <c r="M6" s="3"/>
      <c r="N6" s="3"/>
    </row>
    <row r="7" spans="1:15" ht="15.75">
      <c r="A7" s="8" t="s">
        <v>5</v>
      </c>
      <c r="B7" s="2"/>
      <c r="C7" s="3"/>
      <c r="D7" s="3"/>
      <c r="E7" s="4"/>
      <c r="F7" s="3"/>
      <c r="G7" s="3"/>
      <c r="H7" s="3"/>
      <c r="I7" s="3"/>
      <c r="J7" s="3"/>
      <c r="K7" s="3"/>
      <c r="L7" s="3"/>
      <c r="M7" s="3"/>
      <c r="N7" s="3"/>
    </row>
    <row r="8" spans="1:15" ht="15.75" thickBot="1">
      <c r="A8" s="3"/>
      <c r="B8" s="3"/>
      <c r="C8" s="3"/>
      <c r="D8" s="3"/>
      <c r="E8" s="4"/>
      <c r="F8" s="3"/>
      <c r="G8" s="3"/>
      <c r="H8" s="3"/>
      <c r="I8" s="3"/>
      <c r="J8" s="3"/>
      <c r="K8" s="3"/>
      <c r="L8" s="3"/>
      <c r="M8" s="3"/>
      <c r="N8" s="3"/>
    </row>
    <row r="9" spans="1:15" ht="27" thickBot="1">
      <c r="A9" s="10" t="s">
        <v>6</v>
      </c>
      <c r="B9" s="11" t="s">
        <v>7</v>
      </c>
      <c r="C9" s="11" t="s">
        <v>8</v>
      </c>
      <c r="D9" s="12"/>
      <c r="E9" s="13" t="s">
        <v>9</v>
      </c>
      <c r="F9" s="13"/>
      <c r="G9" s="13"/>
      <c r="H9" s="13"/>
      <c r="I9" s="13"/>
      <c r="J9" s="13"/>
      <c r="K9" s="13"/>
      <c r="L9" s="13"/>
      <c r="M9" s="13"/>
      <c r="N9" s="13"/>
      <c r="O9" s="14"/>
    </row>
    <row r="10" spans="1:15" ht="15.75" thickBot="1">
      <c r="A10" s="10"/>
      <c r="B10" s="11"/>
      <c r="C10" s="11"/>
      <c r="D10" s="15">
        <v>2013</v>
      </c>
      <c r="E10" s="15">
        <v>2013</v>
      </c>
      <c r="F10" s="15">
        <v>2013</v>
      </c>
      <c r="G10" s="15">
        <v>2013</v>
      </c>
      <c r="H10" s="15">
        <v>2013</v>
      </c>
      <c r="I10" s="15">
        <v>2016</v>
      </c>
      <c r="J10" s="15">
        <v>2017</v>
      </c>
      <c r="K10" s="15">
        <v>2017</v>
      </c>
      <c r="L10" s="15">
        <v>2017</v>
      </c>
      <c r="M10" s="15">
        <v>2017</v>
      </c>
      <c r="N10" s="15">
        <v>2017</v>
      </c>
      <c r="O10" s="16">
        <v>2017</v>
      </c>
    </row>
    <row r="11" spans="1:15" ht="38.25">
      <c r="A11" s="10"/>
      <c r="B11" s="11"/>
      <c r="C11" s="11"/>
      <c r="D11" s="17" t="s">
        <v>10</v>
      </c>
      <c r="E11" s="17" t="s">
        <v>11</v>
      </c>
      <c r="F11" s="17" t="s">
        <v>12</v>
      </c>
      <c r="G11" s="17" t="s">
        <v>13</v>
      </c>
      <c r="H11" s="17" t="s">
        <v>14</v>
      </c>
      <c r="I11" s="17" t="s">
        <v>15</v>
      </c>
      <c r="J11" s="17" t="s">
        <v>16</v>
      </c>
      <c r="K11" s="17" t="s">
        <v>17</v>
      </c>
      <c r="L11" s="17" t="s">
        <v>18</v>
      </c>
      <c r="M11" s="17" t="s">
        <v>19</v>
      </c>
      <c r="N11" s="17" t="s">
        <v>20</v>
      </c>
      <c r="O11" s="18" t="s">
        <v>10</v>
      </c>
    </row>
    <row r="12" spans="1:15" ht="60.75">
      <c r="A12" s="19" t="s">
        <v>21</v>
      </c>
      <c r="B12" s="20" t="s">
        <v>22</v>
      </c>
      <c r="C12" s="20" t="s">
        <v>23</v>
      </c>
      <c r="D12" s="21">
        <v>20000</v>
      </c>
      <c r="E12" s="22">
        <v>3819</v>
      </c>
      <c r="F12" s="22">
        <v>5996</v>
      </c>
      <c r="G12" s="22">
        <v>7707</v>
      </c>
      <c r="H12" s="22">
        <v>4926</v>
      </c>
      <c r="I12" s="23">
        <f t="shared" ref="I12:I47" si="0">SUM(E12:H12)</f>
        <v>22448</v>
      </c>
      <c r="J12" s="23">
        <f>2250+300+570+502+150+40+500+100</f>
        <v>4412</v>
      </c>
      <c r="K12" s="23">
        <f>3678+550+621+25+150+122+210+230+250</f>
        <v>5836</v>
      </c>
      <c r="L12" s="23">
        <f>1454+2206+1674+73+450+247+46+314+67+220+218</f>
        <v>6969</v>
      </c>
      <c r="M12" s="23">
        <f>1675+1786+1354+73+450+247+46+314+67+220+218</f>
        <v>6450</v>
      </c>
      <c r="N12" s="23">
        <f t="shared" ref="N12:N47" si="1">SUM(J12:M12)</f>
        <v>23667</v>
      </c>
      <c r="O12" s="21">
        <v>20000</v>
      </c>
    </row>
    <row r="13" spans="1:15" ht="48.75">
      <c r="A13" s="19" t="s">
        <v>24</v>
      </c>
      <c r="B13" s="20" t="s">
        <v>22</v>
      </c>
      <c r="C13" s="20" t="s">
        <v>23</v>
      </c>
      <c r="D13" s="21">
        <v>3276</v>
      </c>
      <c r="E13" s="22">
        <v>359</v>
      </c>
      <c r="F13" s="22">
        <v>327</v>
      </c>
      <c r="G13" s="22">
        <v>383</v>
      </c>
      <c r="H13" s="22">
        <v>288</v>
      </c>
      <c r="I13" s="23">
        <f t="shared" si="0"/>
        <v>1357</v>
      </c>
      <c r="J13" s="23">
        <v>296</v>
      </c>
      <c r="K13" s="23">
        <v>263</v>
      </c>
      <c r="L13" s="23">
        <v>167</v>
      </c>
      <c r="M13" s="23">
        <v>9</v>
      </c>
      <c r="N13" s="23">
        <f t="shared" si="1"/>
        <v>735</v>
      </c>
      <c r="O13" s="21">
        <v>3000</v>
      </c>
    </row>
    <row r="14" spans="1:15" ht="48.75">
      <c r="A14" s="19" t="s">
        <v>25</v>
      </c>
      <c r="B14" s="20" t="s">
        <v>22</v>
      </c>
      <c r="C14" s="20" t="s">
        <v>23</v>
      </c>
      <c r="D14" s="21">
        <v>1000</v>
      </c>
      <c r="E14" s="22">
        <v>340</v>
      </c>
      <c r="F14" s="22">
        <v>252</v>
      </c>
      <c r="G14" s="22">
        <v>296</v>
      </c>
      <c r="H14" s="22">
        <v>247</v>
      </c>
      <c r="I14" s="23">
        <f t="shared" si="0"/>
        <v>1135</v>
      </c>
      <c r="J14" s="23">
        <v>235</v>
      </c>
      <c r="K14" s="23">
        <v>193</v>
      </c>
      <c r="L14" s="23">
        <v>228</v>
      </c>
      <c r="M14" s="23">
        <v>204</v>
      </c>
      <c r="N14" s="23">
        <f t="shared" si="1"/>
        <v>860</v>
      </c>
      <c r="O14" s="21">
        <v>1000</v>
      </c>
    </row>
    <row r="15" spans="1:15" ht="60.75">
      <c r="A15" s="19" t="s">
        <v>26</v>
      </c>
      <c r="B15" s="20" t="s">
        <v>22</v>
      </c>
      <c r="C15" s="20" t="s">
        <v>23</v>
      </c>
      <c r="D15" s="21">
        <v>10560</v>
      </c>
      <c r="E15" s="22">
        <v>1294</v>
      </c>
      <c r="F15" s="22">
        <v>1527</v>
      </c>
      <c r="G15" s="22">
        <v>1889</v>
      </c>
      <c r="H15" s="22">
        <v>1927</v>
      </c>
      <c r="I15" s="23">
        <f t="shared" si="0"/>
        <v>6637</v>
      </c>
      <c r="J15" s="23">
        <v>296</v>
      </c>
      <c r="K15" s="23">
        <v>263</v>
      </c>
      <c r="L15" s="23">
        <v>302</v>
      </c>
      <c r="M15" s="23">
        <v>264</v>
      </c>
      <c r="N15" s="23">
        <f t="shared" si="1"/>
        <v>1125</v>
      </c>
      <c r="O15" s="21">
        <v>10560</v>
      </c>
    </row>
    <row r="16" spans="1:15" ht="36.75">
      <c r="A16" s="19" t="s">
        <v>27</v>
      </c>
      <c r="B16" s="20" t="s">
        <v>22</v>
      </c>
      <c r="C16" s="20" t="s">
        <v>23</v>
      </c>
      <c r="D16" s="21">
        <v>1500</v>
      </c>
      <c r="E16" s="22">
        <v>288</v>
      </c>
      <c r="F16" s="22">
        <v>309</v>
      </c>
      <c r="G16" s="22">
        <v>381</v>
      </c>
      <c r="H16" s="22">
        <v>360</v>
      </c>
      <c r="I16" s="23">
        <f t="shared" si="0"/>
        <v>1338</v>
      </c>
      <c r="J16" s="23">
        <v>150</v>
      </c>
      <c r="K16" s="23">
        <v>180</v>
      </c>
      <c r="L16" s="23">
        <v>117</v>
      </c>
      <c r="M16" s="23">
        <v>205</v>
      </c>
      <c r="N16" s="23">
        <f t="shared" si="1"/>
        <v>652</v>
      </c>
      <c r="O16" s="21">
        <v>1500</v>
      </c>
    </row>
    <row r="17" spans="1:15" ht="36.75">
      <c r="A17" s="19" t="s">
        <v>28</v>
      </c>
      <c r="B17" s="20" t="s">
        <v>22</v>
      </c>
      <c r="C17" s="20" t="s">
        <v>23</v>
      </c>
      <c r="D17" s="21">
        <v>1500</v>
      </c>
      <c r="E17" s="22">
        <v>316</v>
      </c>
      <c r="F17" s="22">
        <v>479</v>
      </c>
      <c r="G17" s="22">
        <v>550</v>
      </c>
      <c r="H17" s="22">
        <v>545</v>
      </c>
      <c r="I17" s="23">
        <f t="shared" si="0"/>
        <v>1890</v>
      </c>
      <c r="J17" s="23">
        <v>146</v>
      </c>
      <c r="K17" s="23">
        <f>263-180</f>
        <v>83</v>
      </c>
      <c r="L17" s="23">
        <v>111</v>
      </c>
      <c r="M17" s="23">
        <v>60</v>
      </c>
      <c r="N17" s="23">
        <f t="shared" si="1"/>
        <v>400</v>
      </c>
      <c r="O17" s="21">
        <v>1500</v>
      </c>
    </row>
    <row r="18" spans="1:15" ht="48.75">
      <c r="A18" s="19" t="s">
        <v>29</v>
      </c>
      <c r="B18" s="20" t="s">
        <v>22</v>
      </c>
      <c r="C18" s="20" t="s">
        <v>23</v>
      </c>
      <c r="D18" s="21">
        <v>170</v>
      </c>
      <c r="E18" s="22">
        <v>44</v>
      </c>
      <c r="F18" s="22">
        <v>76</v>
      </c>
      <c r="G18" s="22">
        <v>87</v>
      </c>
      <c r="H18" s="22">
        <v>38</v>
      </c>
      <c r="I18" s="23">
        <f t="shared" si="0"/>
        <v>245</v>
      </c>
      <c r="J18" s="23">
        <v>103</v>
      </c>
      <c r="K18" s="23">
        <v>53</v>
      </c>
      <c r="L18" s="23">
        <v>25</v>
      </c>
      <c r="M18" s="23">
        <v>116</v>
      </c>
      <c r="N18" s="23">
        <f t="shared" si="1"/>
        <v>297</v>
      </c>
      <c r="O18" s="21">
        <v>170</v>
      </c>
    </row>
    <row r="19" spans="1:15" ht="144.75">
      <c r="A19" s="19" t="s">
        <v>30</v>
      </c>
      <c r="B19" s="20" t="s">
        <v>22</v>
      </c>
      <c r="C19" s="20" t="s">
        <v>23</v>
      </c>
      <c r="D19" s="21">
        <v>18000</v>
      </c>
      <c r="E19" s="22">
        <v>3748</v>
      </c>
      <c r="F19" s="22">
        <v>4749</v>
      </c>
      <c r="G19" s="22">
        <v>5071</v>
      </c>
      <c r="H19" s="22">
        <v>4407</v>
      </c>
      <c r="I19" s="23">
        <f t="shared" si="0"/>
        <v>17975</v>
      </c>
      <c r="J19" s="23">
        <v>2226</v>
      </c>
      <c r="K19" s="23">
        <v>2649</v>
      </c>
      <c r="L19" s="23">
        <v>2666</v>
      </c>
      <c r="M19" s="23">
        <v>2648</v>
      </c>
      <c r="N19" s="23">
        <f t="shared" si="1"/>
        <v>10189</v>
      </c>
      <c r="O19" s="21">
        <v>18000</v>
      </c>
    </row>
    <row r="20" spans="1:15" ht="60.75">
      <c r="A20" s="19" t="s">
        <v>31</v>
      </c>
      <c r="B20" s="20" t="s">
        <v>22</v>
      </c>
      <c r="C20" s="20" t="s">
        <v>23</v>
      </c>
      <c r="D20" s="21">
        <v>2800</v>
      </c>
      <c r="E20" s="22">
        <v>647</v>
      </c>
      <c r="F20" s="22">
        <v>752</v>
      </c>
      <c r="G20" s="22">
        <v>831</v>
      </c>
      <c r="H20" s="22">
        <v>670</v>
      </c>
      <c r="I20" s="23">
        <f t="shared" si="0"/>
        <v>2900</v>
      </c>
      <c r="J20" s="23">
        <v>407</v>
      </c>
      <c r="K20" s="23">
        <v>462</v>
      </c>
      <c r="L20" s="23">
        <v>513</v>
      </c>
      <c r="M20" s="23">
        <v>434</v>
      </c>
      <c r="N20" s="23">
        <f t="shared" si="1"/>
        <v>1816</v>
      </c>
      <c r="O20" s="21">
        <v>2800</v>
      </c>
    </row>
    <row r="21" spans="1:15" ht="60.75">
      <c r="A21" s="19" t="s">
        <v>32</v>
      </c>
      <c r="B21" s="20" t="s">
        <v>22</v>
      </c>
      <c r="C21" s="20" t="s">
        <v>23</v>
      </c>
      <c r="D21" s="21">
        <v>450</v>
      </c>
      <c r="E21" s="22">
        <v>111</v>
      </c>
      <c r="F21" s="22">
        <v>133</v>
      </c>
      <c r="G21" s="22">
        <v>85</v>
      </c>
      <c r="H21" s="22">
        <v>130</v>
      </c>
      <c r="I21" s="23">
        <f t="shared" si="0"/>
        <v>459</v>
      </c>
      <c r="J21" s="23">
        <v>0</v>
      </c>
      <c r="K21" s="23">
        <v>0</v>
      </c>
      <c r="L21" s="23">
        <v>0</v>
      </c>
      <c r="M21" s="23">
        <v>0</v>
      </c>
      <c r="N21" s="23">
        <f t="shared" si="1"/>
        <v>0</v>
      </c>
      <c r="O21" s="21">
        <v>450</v>
      </c>
    </row>
    <row r="22" spans="1:15" ht="60.75">
      <c r="A22" s="19" t="s">
        <v>33</v>
      </c>
      <c r="B22" s="20" t="s">
        <v>22</v>
      </c>
      <c r="C22" s="20" t="s">
        <v>23</v>
      </c>
      <c r="D22" s="21">
        <v>15</v>
      </c>
      <c r="E22" s="22">
        <v>4</v>
      </c>
      <c r="F22" s="22">
        <v>2</v>
      </c>
      <c r="G22" s="22">
        <v>1</v>
      </c>
      <c r="H22" s="22">
        <v>0</v>
      </c>
      <c r="I22" s="23">
        <f t="shared" si="0"/>
        <v>7</v>
      </c>
      <c r="J22" s="23">
        <v>0</v>
      </c>
      <c r="K22" s="23">
        <v>0</v>
      </c>
      <c r="L22" s="23">
        <v>0</v>
      </c>
      <c r="M22" s="23">
        <v>0</v>
      </c>
      <c r="N22" s="23">
        <f t="shared" si="1"/>
        <v>0</v>
      </c>
      <c r="O22" s="21">
        <v>15</v>
      </c>
    </row>
    <row r="23" spans="1:15" ht="108.75">
      <c r="A23" s="19" t="s">
        <v>34</v>
      </c>
      <c r="B23" s="20" t="s">
        <v>22</v>
      </c>
      <c r="C23" s="20" t="s">
        <v>23</v>
      </c>
      <c r="D23" s="21">
        <v>8000</v>
      </c>
      <c r="E23" s="22">
        <v>1839</v>
      </c>
      <c r="F23" s="22">
        <v>2328</v>
      </c>
      <c r="G23" s="22">
        <v>2356</v>
      </c>
      <c r="H23" s="22">
        <v>2343</v>
      </c>
      <c r="I23" s="23">
        <f t="shared" si="0"/>
        <v>8866</v>
      </c>
      <c r="J23" s="23">
        <v>1761</v>
      </c>
      <c r="K23" s="23">
        <v>2159</v>
      </c>
      <c r="L23" s="23">
        <v>2316</v>
      </c>
      <c r="M23" s="23">
        <v>2273</v>
      </c>
      <c r="N23" s="23">
        <f t="shared" si="1"/>
        <v>8509</v>
      </c>
      <c r="O23" s="21">
        <v>8000</v>
      </c>
    </row>
    <row r="24" spans="1:15" ht="84.75">
      <c r="A24" s="19" t="s">
        <v>35</v>
      </c>
      <c r="B24" s="20" t="s">
        <v>22</v>
      </c>
      <c r="C24" s="20" t="s">
        <v>23</v>
      </c>
      <c r="D24" s="21">
        <v>1700</v>
      </c>
      <c r="E24" s="22">
        <v>331</v>
      </c>
      <c r="F24" s="22">
        <v>419</v>
      </c>
      <c r="G24" s="22">
        <v>557</v>
      </c>
      <c r="H24" s="22">
        <v>580</v>
      </c>
      <c r="I24" s="23">
        <f t="shared" si="0"/>
        <v>1887</v>
      </c>
      <c r="J24" s="23">
        <v>296</v>
      </c>
      <c r="K24" s="23">
        <v>462</v>
      </c>
      <c r="L24" s="23">
        <v>464</v>
      </c>
      <c r="M24" s="23">
        <v>453</v>
      </c>
      <c r="N24" s="23">
        <f t="shared" si="1"/>
        <v>1675</v>
      </c>
      <c r="O24" s="21">
        <v>1700</v>
      </c>
    </row>
    <row r="25" spans="1:15" ht="96.75">
      <c r="A25" s="19" t="s">
        <v>36</v>
      </c>
      <c r="B25" s="20"/>
      <c r="C25" s="20"/>
      <c r="D25" s="21">
        <v>900</v>
      </c>
      <c r="E25" s="22">
        <v>208</v>
      </c>
      <c r="F25" s="22">
        <v>267</v>
      </c>
      <c r="G25" s="22">
        <v>362</v>
      </c>
      <c r="H25" s="22">
        <v>374</v>
      </c>
      <c r="I25" s="23">
        <f t="shared" si="0"/>
        <v>1211</v>
      </c>
      <c r="J25" s="23">
        <v>206</v>
      </c>
      <c r="K25" s="23">
        <v>343</v>
      </c>
      <c r="L25" s="23">
        <v>357</v>
      </c>
      <c r="M25" s="23">
        <v>328</v>
      </c>
      <c r="N25" s="23">
        <f t="shared" si="1"/>
        <v>1234</v>
      </c>
      <c r="O25" s="21">
        <v>900</v>
      </c>
    </row>
    <row r="26" spans="1:15" ht="48.75">
      <c r="A26" s="19" t="s">
        <v>37</v>
      </c>
      <c r="B26" s="20" t="s">
        <v>22</v>
      </c>
      <c r="C26" s="20" t="s">
        <v>23</v>
      </c>
      <c r="D26" s="21">
        <v>700</v>
      </c>
      <c r="E26" s="22">
        <v>178</v>
      </c>
      <c r="F26" s="22">
        <v>118</v>
      </c>
      <c r="G26" s="22">
        <v>151</v>
      </c>
      <c r="H26" s="22">
        <v>1648</v>
      </c>
      <c r="I26" s="23">
        <f t="shared" si="0"/>
        <v>2095</v>
      </c>
      <c r="J26" s="23">
        <v>217</v>
      </c>
      <c r="K26" s="23">
        <v>58</v>
      </c>
      <c r="L26" s="23">
        <v>136</v>
      </c>
      <c r="M26" s="23">
        <v>1778</v>
      </c>
      <c r="N26" s="23">
        <f t="shared" si="1"/>
        <v>2189</v>
      </c>
      <c r="O26" s="21">
        <v>700</v>
      </c>
    </row>
    <row r="27" spans="1:15" ht="156.75">
      <c r="A27" s="19" t="s">
        <v>38</v>
      </c>
      <c r="B27" s="20" t="s">
        <v>22</v>
      </c>
      <c r="C27" s="20" t="s">
        <v>23</v>
      </c>
      <c r="D27" s="21">
        <v>7000</v>
      </c>
      <c r="E27" s="22" t="s">
        <v>39</v>
      </c>
      <c r="F27" s="22" t="s">
        <v>40</v>
      </c>
      <c r="G27" s="22">
        <v>2224</v>
      </c>
      <c r="H27" s="22">
        <v>2245</v>
      </c>
      <c r="I27" s="23">
        <f t="shared" si="0"/>
        <v>4469</v>
      </c>
      <c r="J27" s="23">
        <v>3071</v>
      </c>
      <c r="K27" s="23">
        <v>4169</v>
      </c>
      <c r="L27" s="23">
        <v>3800</v>
      </c>
      <c r="M27" s="23">
        <v>4053</v>
      </c>
      <c r="N27" s="23">
        <f t="shared" si="1"/>
        <v>15093</v>
      </c>
      <c r="O27" s="21">
        <v>7000</v>
      </c>
    </row>
    <row r="28" spans="1:15" ht="72.75">
      <c r="A28" s="19" t="s">
        <v>41</v>
      </c>
      <c r="B28" s="20" t="s">
        <v>22</v>
      </c>
      <c r="C28" s="20" t="s">
        <v>23</v>
      </c>
      <c r="D28" s="21">
        <v>800</v>
      </c>
      <c r="E28" s="22">
        <v>207</v>
      </c>
      <c r="F28" s="22">
        <v>269</v>
      </c>
      <c r="G28" s="22">
        <v>335</v>
      </c>
      <c r="H28" s="22">
        <v>376</v>
      </c>
      <c r="I28" s="23">
        <f t="shared" si="0"/>
        <v>1187</v>
      </c>
      <c r="J28" s="23">
        <v>173</v>
      </c>
      <c r="K28" s="23">
        <v>225</v>
      </c>
      <c r="L28" s="23">
        <v>225</v>
      </c>
      <c r="M28" s="23">
        <v>273</v>
      </c>
      <c r="N28" s="23">
        <f t="shared" si="1"/>
        <v>896</v>
      </c>
      <c r="O28" s="21">
        <v>800</v>
      </c>
    </row>
    <row r="29" spans="1:15" ht="48.75">
      <c r="A29" s="19" t="s">
        <v>42</v>
      </c>
      <c r="B29" s="20" t="s">
        <v>22</v>
      </c>
      <c r="C29" s="20" t="s">
        <v>23</v>
      </c>
      <c r="D29" s="21">
        <v>800</v>
      </c>
      <c r="E29" s="22">
        <v>206</v>
      </c>
      <c r="F29" s="22">
        <v>272</v>
      </c>
      <c r="G29" s="22">
        <v>352</v>
      </c>
      <c r="H29" s="22">
        <v>320</v>
      </c>
      <c r="I29" s="23">
        <f t="shared" si="0"/>
        <v>1150</v>
      </c>
      <c r="J29" s="23">
        <v>3</v>
      </c>
      <c r="K29" s="23">
        <v>169</v>
      </c>
      <c r="L29" s="23">
        <v>279</v>
      </c>
      <c r="M29" s="23">
        <f>279+380</f>
        <v>659</v>
      </c>
      <c r="N29" s="23">
        <f t="shared" si="1"/>
        <v>1110</v>
      </c>
      <c r="O29" s="21">
        <v>800</v>
      </c>
    </row>
    <row r="30" spans="1:15" ht="84.75">
      <c r="A30" s="19" t="s">
        <v>43</v>
      </c>
      <c r="B30" s="20" t="s">
        <v>22</v>
      </c>
      <c r="C30" s="20" t="s">
        <v>23</v>
      </c>
      <c r="D30" s="21"/>
      <c r="E30" s="22">
        <v>0</v>
      </c>
      <c r="F30" s="22">
        <v>0</v>
      </c>
      <c r="G30" s="22">
        <v>0</v>
      </c>
      <c r="H30" s="22">
        <v>15</v>
      </c>
      <c r="I30" s="23">
        <f t="shared" si="0"/>
        <v>15</v>
      </c>
      <c r="J30" s="23">
        <v>0</v>
      </c>
      <c r="K30" s="23">
        <v>0</v>
      </c>
      <c r="L30" s="23">
        <v>0</v>
      </c>
      <c r="M30" s="23">
        <v>0</v>
      </c>
      <c r="N30" s="23">
        <f t="shared" si="1"/>
        <v>0</v>
      </c>
      <c r="O30" s="21"/>
    </row>
    <row r="31" spans="1:15" ht="60.75">
      <c r="A31" s="19" t="s">
        <v>44</v>
      </c>
      <c r="B31" s="20" t="s">
        <v>22</v>
      </c>
      <c r="C31" s="20" t="s">
        <v>23</v>
      </c>
      <c r="D31" s="21">
        <v>15</v>
      </c>
      <c r="E31" s="22">
        <v>3</v>
      </c>
      <c r="F31" s="22">
        <v>6</v>
      </c>
      <c r="G31" s="22">
        <v>3</v>
      </c>
      <c r="H31" s="22">
        <v>2</v>
      </c>
      <c r="I31" s="23">
        <f t="shared" si="0"/>
        <v>14</v>
      </c>
      <c r="J31" s="23">
        <v>3</v>
      </c>
      <c r="K31" s="23">
        <v>2</v>
      </c>
      <c r="L31" s="23">
        <v>4</v>
      </c>
      <c r="M31" s="23">
        <v>2</v>
      </c>
      <c r="N31" s="23">
        <f t="shared" si="1"/>
        <v>11</v>
      </c>
      <c r="O31" s="21">
        <v>15</v>
      </c>
    </row>
    <row r="32" spans="1:15" ht="48.75">
      <c r="A32" s="19" t="s">
        <v>45</v>
      </c>
      <c r="B32" s="20" t="s">
        <v>22</v>
      </c>
      <c r="C32" s="20" t="s">
        <v>23</v>
      </c>
      <c r="D32" s="21">
        <v>80</v>
      </c>
      <c r="E32" s="22">
        <v>17</v>
      </c>
      <c r="F32" s="22">
        <v>30</v>
      </c>
      <c r="G32" s="22">
        <v>29</v>
      </c>
      <c r="H32" s="22">
        <v>29</v>
      </c>
      <c r="I32" s="23">
        <f t="shared" si="0"/>
        <v>105</v>
      </c>
      <c r="J32" s="23">
        <v>2</v>
      </c>
      <c r="K32" s="23">
        <v>7</v>
      </c>
      <c r="L32" s="23">
        <v>7</v>
      </c>
      <c r="M32" s="23">
        <v>27</v>
      </c>
      <c r="N32" s="23">
        <f t="shared" si="1"/>
        <v>43</v>
      </c>
      <c r="O32" s="21">
        <v>80</v>
      </c>
    </row>
    <row r="33" spans="1:15" ht="96.75">
      <c r="A33" s="19" t="s">
        <v>46</v>
      </c>
      <c r="B33" s="20" t="s">
        <v>22</v>
      </c>
      <c r="C33" s="20" t="s">
        <v>23</v>
      </c>
      <c r="D33" s="21">
        <v>6500</v>
      </c>
      <c r="E33" s="22" t="s">
        <v>47</v>
      </c>
      <c r="F33" s="22" t="s">
        <v>48</v>
      </c>
      <c r="G33" s="22">
        <v>1638</v>
      </c>
      <c r="H33" s="22" t="s">
        <v>49</v>
      </c>
      <c r="I33" s="23">
        <f t="shared" si="0"/>
        <v>1638</v>
      </c>
      <c r="J33" s="23">
        <v>848</v>
      </c>
      <c r="K33" s="23">
        <v>781</v>
      </c>
      <c r="L33" s="23">
        <v>538</v>
      </c>
      <c r="M33" s="23">
        <v>538</v>
      </c>
      <c r="N33" s="23">
        <f t="shared" si="1"/>
        <v>2705</v>
      </c>
      <c r="O33" s="21">
        <v>6500</v>
      </c>
    </row>
    <row r="34" spans="1:15" ht="72.75">
      <c r="A34" s="19" t="s">
        <v>50</v>
      </c>
      <c r="B34" s="20" t="s">
        <v>22</v>
      </c>
      <c r="C34" s="20" t="s">
        <v>23</v>
      </c>
      <c r="D34" s="21">
        <v>600</v>
      </c>
      <c r="E34" s="22">
        <v>125</v>
      </c>
      <c r="F34" s="22">
        <v>149</v>
      </c>
      <c r="G34" s="22">
        <v>157</v>
      </c>
      <c r="H34" s="22">
        <v>299</v>
      </c>
      <c r="I34" s="23">
        <f t="shared" si="0"/>
        <v>730</v>
      </c>
      <c r="J34" s="23">
        <v>294</v>
      </c>
      <c r="K34" s="23">
        <v>477</v>
      </c>
      <c r="L34" s="23">
        <v>262</v>
      </c>
      <c r="M34" s="23">
        <f>313</f>
        <v>313</v>
      </c>
      <c r="N34" s="23">
        <f t="shared" si="1"/>
        <v>1346</v>
      </c>
      <c r="O34" s="21">
        <v>600</v>
      </c>
    </row>
    <row r="35" spans="1:15" ht="48.75">
      <c r="A35" s="19" t="s">
        <v>51</v>
      </c>
      <c r="B35" s="20" t="s">
        <v>22</v>
      </c>
      <c r="C35" s="20"/>
      <c r="D35" s="21">
        <v>1000</v>
      </c>
      <c r="E35" s="22">
        <v>170</v>
      </c>
      <c r="F35" s="22">
        <v>267</v>
      </c>
      <c r="G35" s="22">
        <v>200</v>
      </c>
      <c r="H35" s="22">
        <v>219</v>
      </c>
      <c r="I35" s="23">
        <f t="shared" si="0"/>
        <v>856</v>
      </c>
      <c r="J35" s="23"/>
      <c r="K35" s="23"/>
      <c r="L35" s="23"/>
      <c r="M35" s="23"/>
      <c r="N35" s="23">
        <f t="shared" si="1"/>
        <v>0</v>
      </c>
      <c r="O35" s="21">
        <v>1000</v>
      </c>
    </row>
    <row r="36" spans="1:15" ht="60.75">
      <c r="A36" s="19" t="s">
        <v>52</v>
      </c>
      <c r="B36" s="20" t="s">
        <v>22</v>
      </c>
      <c r="C36" s="20" t="s">
        <v>23</v>
      </c>
      <c r="D36" s="21">
        <v>4000</v>
      </c>
      <c r="E36" s="22">
        <v>786</v>
      </c>
      <c r="F36" s="22">
        <v>951</v>
      </c>
      <c r="G36" s="22">
        <v>1129</v>
      </c>
      <c r="H36" s="22">
        <v>670</v>
      </c>
      <c r="I36" s="23">
        <f t="shared" si="0"/>
        <v>3536</v>
      </c>
      <c r="J36" s="23">
        <v>385</v>
      </c>
      <c r="K36" s="23">
        <v>719</v>
      </c>
      <c r="L36" s="23">
        <v>767</v>
      </c>
      <c r="M36" s="23">
        <v>1006</v>
      </c>
      <c r="N36" s="23">
        <f t="shared" si="1"/>
        <v>2877</v>
      </c>
      <c r="O36" s="21">
        <v>4000</v>
      </c>
    </row>
    <row r="37" spans="1:15" ht="60.75">
      <c r="A37" s="19" t="s">
        <v>53</v>
      </c>
      <c r="B37" s="20" t="s">
        <v>22</v>
      </c>
      <c r="C37" s="20" t="s">
        <v>23</v>
      </c>
      <c r="D37" s="21">
        <v>250</v>
      </c>
      <c r="E37" s="22">
        <v>21</v>
      </c>
      <c r="F37" s="22">
        <v>51</v>
      </c>
      <c r="G37" s="22">
        <v>54</v>
      </c>
      <c r="H37" s="22">
        <v>66</v>
      </c>
      <c r="I37" s="23">
        <f t="shared" si="0"/>
        <v>192</v>
      </c>
      <c r="J37" s="23">
        <v>12</v>
      </c>
      <c r="K37" s="23">
        <v>31</v>
      </c>
      <c r="L37" s="23">
        <v>27</v>
      </c>
      <c r="M37" s="23">
        <v>24</v>
      </c>
      <c r="N37" s="23">
        <f t="shared" si="1"/>
        <v>94</v>
      </c>
      <c r="O37" s="21">
        <v>250</v>
      </c>
    </row>
    <row r="38" spans="1:15" ht="60.75">
      <c r="A38" s="19" t="s">
        <v>54</v>
      </c>
      <c r="B38" s="20" t="s">
        <v>22</v>
      </c>
      <c r="C38" s="20" t="s">
        <v>23</v>
      </c>
      <c r="D38" s="21">
        <v>50</v>
      </c>
      <c r="E38" s="22">
        <v>12</v>
      </c>
      <c r="F38" s="22">
        <v>0</v>
      </c>
      <c r="G38" s="22">
        <v>32</v>
      </c>
      <c r="H38" s="22">
        <v>75</v>
      </c>
      <c r="I38" s="23">
        <f t="shared" si="0"/>
        <v>119</v>
      </c>
      <c r="J38" s="23">
        <v>51</v>
      </c>
      <c r="K38" s="23">
        <v>95</v>
      </c>
      <c r="L38" s="23">
        <v>70</v>
      </c>
      <c r="M38" s="23">
        <v>21</v>
      </c>
      <c r="N38" s="23">
        <f t="shared" si="1"/>
        <v>237</v>
      </c>
      <c r="O38" s="21">
        <v>50</v>
      </c>
    </row>
    <row r="39" spans="1:15" ht="72.75">
      <c r="A39" s="19" t="s">
        <v>55</v>
      </c>
      <c r="B39" s="20" t="s">
        <v>22</v>
      </c>
      <c r="C39" s="20" t="s">
        <v>23</v>
      </c>
      <c r="D39" s="21">
        <v>30</v>
      </c>
      <c r="E39" s="22">
        <v>0</v>
      </c>
      <c r="F39" s="22">
        <v>9</v>
      </c>
      <c r="G39" s="22">
        <v>7</v>
      </c>
      <c r="H39" s="22">
        <v>1</v>
      </c>
      <c r="I39" s="23">
        <f t="shared" si="0"/>
        <v>17</v>
      </c>
      <c r="J39" s="23">
        <v>12</v>
      </c>
      <c r="K39" s="23">
        <v>5</v>
      </c>
      <c r="L39" s="23">
        <v>1</v>
      </c>
      <c r="M39" s="23">
        <v>5</v>
      </c>
      <c r="N39" s="23">
        <f t="shared" si="1"/>
        <v>23</v>
      </c>
      <c r="O39" s="21">
        <v>30</v>
      </c>
    </row>
    <row r="40" spans="1:15" ht="108.75">
      <c r="A40" s="19" t="s">
        <v>56</v>
      </c>
      <c r="B40" s="20" t="s">
        <v>22</v>
      </c>
      <c r="C40" s="20" t="s">
        <v>57</v>
      </c>
      <c r="D40" s="21">
        <v>106</v>
      </c>
      <c r="E40" s="22">
        <v>70</v>
      </c>
      <c r="F40" s="22">
        <v>70</v>
      </c>
      <c r="G40" s="22">
        <v>70</v>
      </c>
      <c r="H40" s="22">
        <v>70</v>
      </c>
      <c r="I40" s="23">
        <f t="shared" si="0"/>
        <v>280</v>
      </c>
      <c r="J40" s="23">
        <v>0</v>
      </c>
      <c r="K40" s="23"/>
      <c r="L40" s="23"/>
      <c r="M40" s="23"/>
      <c r="N40" s="23">
        <f t="shared" si="1"/>
        <v>0</v>
      </c>
      <c r="O40" s="21">
        <v>140</v>
      </c>
    </row>
    <row r="41" spans="1:15" ht="60.75">
      <c r="A41" s="19" t="s">
        <v>58</v>
      </c>
      <c r="B41" s="20" t="s">
        <v>22</v>
      </c>
      <c r="C41" s="20" t="s">
        <v>57</v>
      </c>
      <c r="D41" s="21">
        <v>5100</v>
      </c>
      <c r="E41" s="22">
        <v>3500</v>
      </c>
      <c r="F41" s="22">
        <v>3500</v>
      </c>
      <c r="G41" s="22">
        <v>3500</v>
      </c>
      <c r="H41" s="22">
        <v>3500</v>
      </c>
      <c r="I41" s="23">
        <f t="shared" si="0"/>
        <v>14000</v>
      </c>
      <c r="J41" s="23">
        <v>0</v>
      </c>
      <c r="K41" s="23"/>
      <c r="L41" s="23"/>
      <c r="M41" s="23"/>
      <c r="N41" s="23">
        <f t="shared" si="1"/>
        <v>0</v>
      </c>
      <c r="O41" s="21">
        <v>6500</v>
      </c>
    </row>
    <row r="42" spans="1:15" ht="96.75">
      <c r="A42" s="24" t="s">
        <v>59</v>
      </c>
      <c r="B42" s="20" t="s">
        <v>22</v>
      </c>
      <c r="C42" s="20" t="s">
        <v>57</v>
      </c>
      <c r="D42" s="21">
        <v>1400</v>
      </c>
      <c r="E42" s="22">
        <v>980</v>
      </c>
      <c r="F42" s="22">
        <v>980</v>
      </c>
      <c r="G42" s="22">
        <v>980</v>
      </c>
      <c r="H42" s="22">
        <v>980</v>
      </c>
      <c r="I42" s="23">
        <f t="shared" si="0"/>
        <v>3920</v>
      </c>
      <c r="J42" s="23">
        <v>0</v>
      </c>
      <c r="K42" s="23"/>
      <c r="L42" s="23"/>
      <c r="M42" s="23"/>
      <c r="N42" s="23">
        <f t="shared" si="1"/>
        <v>0</v>
      </c>
      <c r="O42" s="21">
        <v>1400</v>
      </c>
    </row>
    <row r="43" spans="1:15" ht="96.75">
      <c r="A43" s="19" t="s">
        <v>60</v>
      </c>
      <c r="B43" s="20" t="s">
        <v>22</v>
      </c>
      <c r="C43" s="20" t="s">
        <v>57</v>
      </c>
      <c r="D43" s="21">
        <v>2</v>
      </c>
      <c r="E43" s="22">
        <v>1</v>
      </c>
      <c r="F43" s="22">
        <v>0</v>
      </c>
      <c r="G43" s="22">
        <v>0</v>
      </c>
      <c r="H43" s="22">
        <v>0</v>
      </c>
      <c r="I43" s="23">
        <f t="shared" si="0"/>
        <v>1</v>
      </c>
      <c r="J43" s="23">
        <v>0</v>
      </c>
      <c r="K43" s="23"/>
      <c r="L43" s="23"/>
      <c r="M43" s="23"/>
      <c r="N43" s="23">
        <f t="shared" si="1"/>
        <v>0</v>
      </c>
      <c r="O43" s="21">
        <v>2</v>
      </c>
    </row>
    <row r="44" spans="1:15" ht="72.75">
      <c r="A44" s="19" t="s">
        <v>61</v>
      </c>
      <c r="B44" s="20" t="s">
        <v>22</v>
      </c>
      <c r="C44" s="20" t="s">
        <v>57</v>
      </c>
      <c r="D44" s="21">
        <v>2</v>
      </c>
      <c r="E44" s="22">
        <v>0</v>
      </c>
      <c r="F44" s="22">
        <v>0</v>
      </c>
      <c r="G44" s="22">
        <v>0</v>
      </c>
      <c r="H44" s="22">
        <v>0</v>
      </c>
      <c r="I44" s="23">
        <f t="shared" si="0"/>
        <v>0</v>
      </c>
      <c r="J44" s="23">
        <v>0</v>
      </c>
      <c r="K44" s="23"/>
      <c r="L44" s="23"/>
      <c r="M44" s="23"/>
      <c r="N44" s="23">
        <f t="shared" si="1"/>
        <v>0</v>
      </c>
      <c r="O44" s="21">
        <v>2</v>
      </c>
    </row>
    <row r="45" spans="1:15" ht="132.75">
      <c r="A45" s="19" t="s">
        <v>62</v>
      </c>
      <c r="B45" s="20" t="s">
        <v>22</v>
      </c>
      <c r="C45" s="20" t="s">
        <v>57</v>
      </c>
      <c r="D45" s="21">
        <v>2565</v>
      </c>
      <c r="E45" s="22">
        <v>0</v>
      </c>
      <c r="F45" s="22">
        <v>2560</v>
      </c>
      <c r="G45" s="22">
        <v>975</v>
      </c>
      <c r="H45" s="22">
        <v>4625</v>
      </c>
      <c r="I45" s="23">
        <f t="shared" si="0"/>
        <v>8160</v>
      </c>
      <c r="J45" s="23">
        <v>0</v>
      </c>
      <c r="K45" s="23"/>
      <c r="L45" s="23"/>
      <c r="M45" s="23"/>
      <c r="N45" s="23">
        <f t="shared" si="1"/>
        <v>0</v>
      </c>
      <c r="O45" s="21">
        <v>2565</v>
      </c>
    </row>
    <row r="46" spans="1:15" ht="156.75">
      <c r="A46" s="19" t="s">
        <v>63</v>
      </c>
      <c r="B46" s="20" t="s">
        <v>22</v>
      </c>
      <c r="C46" s="20" t="s">
        <v>57</v>
      </c>
      <c r="D46" s="21">
        <v>13</v>
      </c>
      <c r="E46" s="22">
        <v>0</v>
      </c>
      <c r="F46" s="22">
        <v>13</v>
      </c>
      <c r="G46" s="22">
        <v>11</v>
      </c>
      <c r="H46" s="22">
        <v>17</v>
      </c>
      <c r="I46" s="23">
        <f t="shared" si="0"/>
        <v>41</v>
      </c>
      <c r="J46" s="23">
        <v>0</v>
      </c>
      <c r="K46" s="23"/>
      <c r="L46" s="23"/>
      <c r="M46" s="23"/>
      <c r="N46" s="23">
        <f t="shared" si="1"/>
        <v>0</v>
      </c>
      <c r="O46" s="21">
        <v>14</v>
      </c>
    </row>
    <row r="47" spans="1:15" ht="132.75">
      <c r="A47" s="19" t="s">
        <v>64</v>
      </c>
      <c r="B47" s="20" t="s">
        <v>22</v>
      </c>
      <c r="C47" s="20" t="s">
        <v>57</v>
      </c>
      <c r="D47" s="21">
        <v>4</v>
      </c>
      <c r="E47" s="22">
        <v>1</v>
      </c>
      <c r="F47" s="22">
        <v>1</v>
      </c>
      <c r="G47" s="22">
        <v>0</v>
      </c>
      <c r="H47" s="22">
        <v>0</v>
      </c>
      <c r="I47" s="23">
        <f t="shared" si="0"/>
        <v>2</v>
      </c>
      <c r="J47" s="23">
        <v>0</v>
      </c>
      <c r="K47" s="23"/>
      <c r="L47" s="23"/>
      <c r="M47" s="23"/>
      <c r="N47" s="23">
        <f t="shared" si="1"/>
        <v>0</v>
      </c>
      <c r="O47" s="21">
        <v>4</v>
      </c>
    </row>
    <row r="48" spans="1:15">
      <c r="J48" s="26"/>
      <c r="K48" s="26"/>
      <c r="L48" s="26"/>
      <c r="M48" s="26"/>
      <c r="N48" s="26"/>
    </row>
    <row r="49" spans="10:14">
      <c r="J49" s="26"/>
      <c r="K49" s="26"/>
      <c r="L49" s="26"/>
      <c r="M49" s="26"/>
      <c r="N49" s="26"/>
    </row>
    <row r="50" spans="10:14">
      <c r="J50" s="26"/>
      <c r="K50" s="26"/>
      <c r="L50" s="26"/>
      <c r="M50" s="26"/>
      <c r="N50" s="26"/>
    </row>
    <row r="51" spans="10:14">
      <c r="J51" s="26"/>
      <c r="K51" s="26"/>
      <c r="L51" s="26"/>
      <c r="M51" s="26"/>
      <c r="N51" s="26"/>
    </row>
    <row r="52" spans="10:14">
      <c r="J52" s="26"/>
      <c r="K52" s="26"/>
      <c r="L52" s="26"/>
      <c r="M52" s="26"/>
      <c r="N52" s="26"/>
    </row>
  </sheetData>
  <mergeCells count="4">
    <mergeCell ref="A3:C3"/>
    <mergeCell ref="A9:A11"/>
    <mergeCell ref="B9:B11"/>
    <mergeCell ref="C9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A20" sqref="A20"/>
    </sheetView>
  </sheetViews>
  <sheetFormatPr baseColWidth="10" defaultRowHeight="15"/>
  <cols>
    <col min="1" max="1" width="63.85546875" customWidth="1"/>
    <col min="2" max="2" width="10.42578125" customWidth="1"/>
  </cols>
  <sheetData>
    <row r="1" spans="1:7">
      <c r="A1" s="27" t="s">
        <v>65</v>
      </c>
      <c r="B1" s="28"/>
      <c r="C1" s="28"/>
      <c r="D1" s="28"/>
      <c r="E1" s="28"/>
      <c r="F1" s="28"/>
      <c r="G1" s="28"/>
    </row>
    <row r="2" spans="1:7">
      <c r="A2" s="28"/>
      <c r="B2" s="28"/>
      <c r="C2" s="28"/>
      <c r="D2" s="28"/>
      <c r="E2" s="28"/>
      <c r="F2" s="28"/>
      <c r="G2" s="28"/>
    </row>
    <row r="3" spans="1:7">
      <c r="A3" s="28"/>
      <c r="B3" s="28" t="s">
        <v>66</v>
      </c>
      <c r="C3" s="28"/>
      <c r="D3" s="28"/>
      <c r="E3" s="28"/>
      <c r="F3" s="28"/>
      <c r="G3" s="28"/>
    </row>
    <row r="4" spans="1:7">
      <c r="A4" s="29" t="s">
        <v>67</v>
      </c>
      <c r="B4" s="30"/>
      <c r="C4" s="30"/>
      <c r="D4" s="30"/>
      <c r="E4" s="30"/>
      <c r="F4" s="30"/>
      <c r="G4" s="30"/>
    </row>
    <row r="5" spans="1:7">
      <c r="A5" s="29" t="s">
        <v>68</v>
      </c>
      <c r="B5" s="31"/>
      <c r="C5" s="31"/>
      <c r="D5" s="31"/>
      <c r="E5" s="30"/>
      <c r="F5" s="30"/>
      <c r="G5" s="30"/>
    </row>
    <row r="6" spans="1:7">
      <c r="A6" s="32"/>
      <c r="B6" s="30"/>
      <c r="C6" s="30"/>
      <c r="D6" s="30"/>
      <c r="E6" s="30"/>
      <c r="F6" s="30"/>
      <c r="G6" s="30"/>
    </row>
    <row r="7" spans="1:7">
      <c r="A7" s="29" t="s">
        <v>69</v>
      </c>
      <c r="B7" s="30"/>
      <c r="C7" s="30"/>
      <c r="D7" s="30"/>
      <c r="E7" s="30"/>
      <c r="F7" s="30"/>
      <c r="G7" s="30"/>
    </row>
    <row r="8" spans="1:7">
      <c r="A8" s="32"/>
      <c r="B8" s="30"/>
      <c r="C8" s="30"/>
      <c r="D8" s="30"/>
      <c r="E8" s="30"/>
      <c r="F8" s="30"/>
      <c r="G8" s="30"/>
    </row>
    <row r="9" spans="1:7" ht="48">
      <c r="A9" s="33" t="s">
        <v>70</v>
      </c>
      <c r="B9" s="34" t="s">
        <v>7</v>
      </c>
      <c r="C9" s="34" t="s">
        <v>71</v>
      </c>
      <c r="D9" s="34" t="s">
        <v>72</v>
      </c>
      <c r="E9" s="34" t="s">
        <v>73</v>
      </c>
      <c r="F9" s="34" t="s">
        <v>74</v>
      </c>
      <c r="G9" s="34" t="s">
        <v>75</v>
      </c>
    </row>
    <row r="10" spans="1:7">
      <c r="A10" s="35" t="s">
        <v>76</v>
      </c>
      <c r="B10" s="32" t="s">
        <v>22</v>
      </c>
      <c r="C10" s="32" t="s">
        <v>77</v>
      </c>
      <c r="D10" s="30">
        <v>764</v>
      </c>
      <c r="E10" s="30">
        <v>720</v>
      </c>
      <c r="F10" s="30">
        <v>956</v>
      </c>
      <c r="G10" s="30">
        <v>1220</v>
      </c>
    </row>
    <row r="11" spans="1:7">
      <c r="A11" s="30" t="s">
        <v>78</v>
      </c>
      <c r="B11" s="32" t="s">
        <v>22</v>
      </c>
      <c r="C11" s="32" t="s">
        <v>77</v>
      </c>
      <c r="D11" s="30">
        <v>153</v>
      </c>
      <c r="E11" s="35">
        <v>173</v>
      </c>
      <c r="F11" s="30">
        <v>206</v>
      </c>
      <c r="G11" s="35">
        <v>184</v>
      </c>
    </row>
    <row r="12" spans="1:7">
      <c r="A12" s="35" t="s">
        <v>79</v>
      </c>
      <c r="B12" s="32" t="s">
        <v>22</v>
      </c>
      <c r="C12" s="32" t="s">
        <v>77</v>
      </c>
      <c r="D12" s="30">
        <v>55</v>
      </c>
      <c r="E12" s="35">
        <v>66</v>
      </c>
      <c r="F12" s="30">
        <v>103</v>
      </c>
      <c r="G12" s="35">
        <v>88</v>
      </c>
    </row>
    <row r="13" spans="1:7">
      <c r="A13" s="30" t="s">
        <v>80</v>
      </c>
      <c r="B13" s="32" t="s">
        <v>22</v>
      </c>
      <c r="C13" s="32" t="s">
        <v>77</v>
      </c>
      <c r="D13" s="36">
        <v>1973</v>
      </c>
      <c r="E13" s="37">
        <v>2047</v>
      </c>
      <c r="F13" s="36">
        <v>2070</v>
      </c>
      <c r="G13" s="30">
        <v>2487</v>
      </c>
    </row>
    <row r="14" spans="1:7">
      <c r="A14" s="35" t="s">
        <v>81</v>
      </c>
      <c r="B14" s="32" t="s">
        <v>22</v>
      </c>
      <c r="C14" s="32" t="s">
        <v>77</v>
      </c>
      <c r="D14" s="30">
        <v>22</v>
      </c>
      <c r="E14" s="30">
        <v>31</v>
      </c>
      <c r="F14" s="30">
        <v>38</v>
      </c>
      <c r="G14" s="30">
        <v>14</v>
      </c>
    </row>
    <row r="15" spans="1:7">
      <c r="A15" s="35" t="s">
        <v>82</v>
      </c>
      <c r="B15" s="32" t="s">
        <v>22</v>
      </c>
      <c r="C15" s="32" t="s">
        <v>77</v>
      </c>
      <c r="D15" s="36">
        <v>564</v>
      </c>
      <c r="E15" s="28">
        <v>572</v>
      </c>
      <c r="F15" s="36">
        <v>718</v>
      </c>
      <c r="G15" s="30">
        <v>789</v>
      </c>
    </row>
    <row r="16" spans="1:7">
      <c r="A16" s="30" t="s">
        <v>83</v>
      </c>
      <c r="B16" s="32" t="s">
        <v>22</v>
      </c>
      <c r="C16" s="32" t="s">
        <v>77</v>
      </c>
      <c r="D16" s="30">
        <v>32</v>
      </c>
      <c r="E16" s="38">
        <v>67</v>
      </c>
      <c r="F16" s="30">
        <v>54</v>
      </c>
      <c r="G16" s="35">
        <v>63</v>
      </c>
    </row>
    <row r="17" spans="1:7">
      <c r="A17" s="35" t="s">
        <v>84</v>
      </c>
      <c r="B17" s="32" t="s">
        <v>22</v>
      </c>
      <c r="C17" s="32" t="s">
        <v>77</v>
      </c>
      <c r="D17" s="38">
        <v>174</v>
      </c>
      <c r="E17" s="38">
        <v>385</v>
      </c>
      <c r="F17" s="35">
        <v>302</v>
      </c>
      <c r="G17" s="39">
        <v>250</v>
      </c>
    </row>
    <row r="18" spans="1:7">
      <c r="A18" s="35" t="s">
        <v>85</v>
      </c>
      <c r="B18" s="32" t="s">
        <v>22</v>
      </c>
      <c r="C18" s="32" t="s">
        <v>77</v>
      </c>
      <c r="D18" s="40">
        <v>235</v>
      </c>
      <c r="E18" s="35">
        <v>332</v>
      </c>
      <c r="F18" s="41">
        <v>267</v>
      </c>
      <c r="G18" s="30">
        <v>379</v>
      </c>
    </row>
    <row r="19" spans="1:7">
      <c r="A19" s="35" t="s">
        <v>86</v>
      </c>
      <c r="B19" s="32" t="s">
        <v>22</v>
      </c>
      <c r="C19" s="32" t="s">
        <v>77</v>
      </c>
      <c r="D19" s="30">
        <v>2</v>
      </c>
      <c r="E19" s="37">
        <v>4</v>
      </c>
      <c r="F19" s="30">
        <v>4</v>
      </c>
      <c r="G19" s="30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GS23"/>
  <sheetViews>
    <sheetView tabSelected="1" workbookViewId="0">
      <selection activeCell="B22" sqref="B22"/>
    </sheetView>
  </sheetViews>
  <sheetFormatPr baseColWidth="10" defaultRowHeight="15"/>
  <cols>
    <col min="1" max="1" width="3.42578125" style="42" customWidth="1"/>
    <col min="2" max="2" width="78.7109375" customWidth="1"/>
    <col min="3" max="3" width="9.85546875" customWidth="1"/>
    <col min="4" max="4" width="8.7109375" customWidth="1"/>
    <col min="9" max="9" width="13.5703125" customWidth="1"/>
    <col min="10" max="201" width="11.42578125" style="42"/>
  </cols>
  <sheetData>
    <row r="2" spans="1:201" ht="21" customHeight="1">
      <c r="B2" s="43" t="s">
        <v>87</v>
      </c>
      <c r="C2" s="43"/>
    </row>
    <row r="3" spans="1:201" ht="18.75">
      <c r="B3" s="44" t="s">
        <v>88</v>
      </c>
      <c r="C3" s="44"/>
    </row>
    <row r="4" spans="1:201" ht="18.75">
      <c r="B4" s="44" t="s">
        <v>89</v>
      </c>
      <c r="C4" s="44"/>
    </row>
    <row r="5" spans="1:201" ht="16.899999999999999" customHeight="1">
      <c r="B5" s="44" t="s">
        <v>90</v>
      </c>
      <c r="C5" s="44"/>
    </row>
    <row r="6" spans="1:201" ht="16.899999999999999" customHeight="1" thickBot="1">
      <c r="B6" s="45" t="s">
        <v>91</v>
      </c>
      <c r="C6" s="45"/>
    </row>
    <row r="7" spans="1:201" s="54" customFormat="1" ht="16.5" customHeight="1" thickTop="1">
      <c r="A7" s="42"/>
      <c r="B7" s="46" t="s">
        <v>92</v>
      </c>
      <c r="C7" s="47" t="s">
        <v>93</v>
      </c>
      <c r="D7" s="48" t="s">
        <v>94</v>
      </c>
      <c r="E7" s="49"/>
      <c r="F7" s="49"/>
      <c r="G7" s="49"/>
      <c r="H7" s="49"/>
      <c r="I7" s="50"/>
      <c r="J7" s="51" t="s">
        <v>95</v>
      </c>
      <c r="K7" s="52"/>
      <c r="L7" s="53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</row>
    <row r="8" spans="1:201" s="54" customFormat="1" ht="15.75" customHeight="1">
      <c r="A8" s="42"/>
      <c r="B8" s="55"/>
      <c r="C8" s="56"/>
      <c r="D8" s="57">
        <v>2017</v>
      </c>
      <c r="E8" s="58"/>
      <c r="F8" s="58"/>
      <c r="G8" s="58"/>
      <c r="H8" s="58"/>
      <c r="I8" s="59"/>
      <c r="J8" s="60"/>
      <c r="K8" s="61"/>
      <c r="L8" s="6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</row>
    <row r="9" spans="1:201" s="54" customFormat="1" ht="13.9" customHeight="1">
      <c r="A9" s="42"/>
      <c r="B9" s="55"/>
      <c r="C9" s="56"/>
      <c r="D9" s="63" t="s">
        <v>96</v>
      </c>
      <c r="E9" s="63" t="s">
        <v>97</v>
      </c>
      <c r="F9" s="63" t="s">
        <v>98</v>
      </c>
      <c r="G9" s="63" t="s">
        <v>99</v>
      </c>
      <c r="H9" s="63" t="s">
        <v>100</v>
      </c>
      <c r="I9" s="63" t="s">
        <v>101</v>
      </c>
      <c r="J9" s="63">
        <v>2017</v>
      </c>
      <c r="K9" s="63">
        <v>2018</v>
      </c>
      <c r="L9" s="63">
        <v>2019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  <c r="GF9" s="42"/>
      <c r="GG9" s="42"/>
      <c r="GH9" s="42"/>
      <c r="GI9" s="42"/>
      <c r="GJ9" s="42"/>
      <c r="GK9" s="42"/>
      <c r="GL9" s="42"/>
      <c r="GM9" s="42"/>
      <c r="GN9" s="42"/>
      <c r="GO9" s="42"/>
      <c r="GP9" s="42"/>
      <c r="GQ9" s="42"/>
      <c r="GR9" s="42"/>
      <c r="GS9" s="42"/>
    </row>
    <row r="10" spans="1:201" s="54" customFormat="1" ht="12.75" customHeight="1">
      <c r="A10" s="42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  <c r="GF10" s="42"/>
      <c r="GG10" s="42"/>
      <c r="GH10" s="42"/>
      <c r="GI10" s="42"/>
      <c r="GJ10" s="42"/>
      <c r="GK10" s="42"/>
      <c r="GL10" s="42"/>
      <c r="GM10" s="42"/>
      <c r="GN10" s="42"/>
      <c r="GO10" s="42"/>
      <c r="GP10" s="42"/>
      <c r="GQ10" s="42"/>
      <c r="GR10" s="42"/>
      <c r="GS10" s="42"/>
    </row>
    <row r="11" spans="1:201" s="54" customFormat="1" ht="13.5" customHeight="1" thickBot="1">
      <c r="A11" s="42"/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  <c r="GH11" s="42"/>
      <c r="GI11" s="42"/>
      <c r="GJ11" s="42"/>
      <c r="GK11" s="42"/>
      <c r="GL11" s="42"/>
      <c r="GM11" s="42"/>
      <c r="GN11" s="42"/>
      <c r="GO11" s="42"/>
      <c r="GP11" s="42"/>
      <c r="GQ11" s="42"/>
      <c r="GR11" s="42"/>
      <c r="GS11" s="42"/>
    </row>
    <row r="12" spans="1:201" s="69" customFormat="1" ht="15.75" thickTop="1">
      <c r="A12" s="42"/>
      <c r="B12" s="66" t="s">
        <v>90</v>
      </c>
      <c r="C12" s="67"/>
      <c r="D12" s="67"/>
      <c r="E12" s="67"/>
      <c r="F12" s="67"/>
      <c r="G12" s="67"/>
      <c r="H12" s="67"/>
      <c r="I12" s="67"/>
      <c r="J12" s="67"/>
      <c r="K12" s="67"/>
      <c r="L12" s="68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</row>
    <row r="13" spans="1:201" s="76" customFormat="1" ht="15" customHeight="1">
      <c r="A13" s="42"/>
      <c r="B13" s="70" t="s">
        <v>102</v>
      </c>
      <c r="C13" s="71"/>
      <c r="D13" s="72"/>
      <c r="E13" s="72"/>
      <c r="F13" s="72"/>
      <c r="G13" s="72"/>
      <c r="H13" s="72"/>
      <c r="I13" s="73"/>
      <c r="J13" s="74"/>
      <c r="K13" s="74"/>
      <c r="L13" s="75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  <c r="GF13" s="42"/>
      <c r="GG13" s="42"/>
      <c r="GH13" s="42"/>
      <c r="GI13" s="42"/>
      <c r="GJ13" s="42"/>
      <c r="GK13" s="42"/>
      <c r="GL13" s="42"/>
      <c r="GM13" s="42"/>
      <c r="GN13" s="42"/>
      <c r="GO13" s="42"/>
      <c r="GP13" s="42"/>
      <c r="GQ13" s="42"/>
      <c r="GR13" s="42"/>
      <c r="GS13" s="42"/>
    </row>
    <row r="14" spans="1:201" ht="31.5">
      <c r="B14" s="77" t="s">
        <v>103</v>
      </c>
      <c r="C14" s="78" t="s">
        <v>22</v>
      </c>
      <c r="D14" s="79">
        <v>3500</v>
      </c>
      <c r="E14" s="80">
        <f>617+371-9</f>
        <v>979</v>
      </c>
      <c r="F14" s="79">
        <v>1030</v>
      </c>
      <c r="G14" s="80">
        <v>1154</v>
      </c>
      <c r="H14" s="80">
        <f>1101-25</f>
        <v>1076</v>
      </c>
      <c r="I14" s="80">
        <f>SUM(E14:H14)</f>
        <v>4239</v>
      </c>
      <c r="J14" s="79">
        <v>2000</v>
      </c>
      <c r="K14" s="79">
        <v>3000</v>
      </c>
      <c r="L14" s="79">
        <v>3000</v>
      </c>
      <c r="M14" s="81"/>
    </row>
    <row r="15" spans="1:201" ht="15.75">
      <c r="B15" s="77" t="s">
        <v>104</v>
      </c>
      <c r="C15" s="78" t="s">
        <v>22</v>
      </c>
      <c r="D15" s="79">
        <v>0</v>
      </c>
      <c r="E15" s="80">
        <v>0</v>
      </c>
      <c r="F15" s="79">
        <v>0</v>
      </c>
      <c r="G15" s="80">
        <v>0</v>
      </c>
      <c r="H15" s="82">
        <v>25</v>
      </c>
      <c r="I15" s="80">
        <f>SUM(E15:H15)</f>
        <v>25</v>
      </c>
      <c r="J15" s="79">
        <v>0</v>
      </c>
      <c r="K15" s="79">
        <v>50</v>
      </c>
      <c r="L15" s="79">
        <v>30</v>
      </c>
      <c r="M15" s="81"/>
    </row>
    <row r="16" spans="1:201" ht="15" customHeight="1">
      <c r="B16" s="83" t="s">
        <v>105</v>
      </c>
      <c r="C16" s="78" t="s">
        <v>22</v>
      </c>
      <c r="D16" s="79">
        <v>200</v>
      </c>
      <c r="E16" s="79">
        <v>60</v>
      </c>
      <c r="F16" s="79">
        <v>72</v>
      </c>
      <c r="G16" s="80">
        <f>40+12+2+1+3+4+2+1+12</f>
        <v>77</v>
      </c>
      <c r="H16" s="84">
        <v>35</v>
      </c>
      <c r="I16" s="84">
        <f>SUM(E16:H16)</f>
        <v>244</v>
      </c>
      <c r="J16" s="79">
        <v>200</v>
      </c>
      <c r="K16" s="79">
        <v>180</v>
      </c>
      <c r="L16" s="79">
        <v>180</v>
      </c>
      <c r="M16" s="85"/>
    </row>
    <row r="17" spans="2:13" ht="15" customHeight="1">
      <c r="B17" s="86" t="s">
        <v>106</v>
      </c>
      <c r="C17" s="78" t="s">
        <v>22</v>
      </c>
      <c r="D17" s="87">
        <v>1640</v>
      </c>
      <c r="E17" s="79">
        <v>1622</v>
      </c>
      <c r="F17" s="79">
        <v>1624</v>
      </c>
      <c r="G17" s="79">
        <v>1645</v>
      </c>
      <c r="H17" s="84">
        <v>1645</v>
      </c>
      <c r="I17" s="79">
        <v>1645</v>
      </c>
      <c r="J17" s="84">
        <v>1640</v>
      </c>
      <c r="K17" s="87">
        <v>1650</v>
      </c>
      <c r="L17" s="87">
        <v>1660</v>
      </c>
      <c r="M17" s="81"/>
    </row>
    <row r="18" spans="2:13" ht="15.75">
      <c r="B18" s="88"/>
      <c r="C18" s="89"/>
      <c r="D18" s="90"/>
      <c r="E18" s="91"/>
      <c r="F18" s="91"/>
      <c r="G18" s="91"/>
      <c r="H18" s="91"/>
      <c r="I18" s="91"/>
      <c r="J18" s="91"/>
      <c r="K18" s="91"/>
      <c r="L18" s="92"/>
      <c r="M18" s="85"/>
    </row>
    <row r="19" spans="2:13" ht="16.149999999999999" customHeight="1">
      <c r="B19" s="93" t="s">
        <v>107</v>
      </c>
      <c r="C19" s="94"/>
    </row>
    <row r="20" spans="2:13" ht="15.75">
      <c r="B20" s="93" t="s">
        <v>108</v>
      </c>
      <c r="C20" s="95"/>
    </row>
    <row r="21" spans="2:13">
      <c r="B21" s="82" t="s">
        <v>109</v>
      </c>
    </row>
    <row r="22" spans="2:13">
      <c r="B22" s="82" t="s">
        <v>110</v>
      </c>
    </row>
    <row r="23" spans="2:13">
      <c r="B23" s="82" t="s">
        <v>111</v>
      </c>
    </row>
  </sheetData>
  <mergeCells count="21">
    <mergeCell ref="K9:K11"/>
    <mergeCell ref="L9:L11"/>
    <mergeCell ref="B12:L12"/>
    <mergeCell ref="I13:L13"/>
    <mergeCell ref="D7:I7"/>
    <mergeCell ref="J7:L8"/>
    <mergeCell ref="D8:I8"/>
    <mergeCell ref="D9:D11"/>
    <mergeCell ref="E9:E11"/>
    <mergeCell ref="F9:F11"/>
    <mergeCell ref="G9:G11"/>
    <mergeCell ref="H9:H11"/>
    <mergeCell ref="I9:I11"/>
    <mergeCell ref="J9:J11"/>
    <mergeCell ref="B2:C2"/>
    <mergeCell ref="B3:C3"/>
    <mergeCell ref="B4:C4"/>
    <mergeCell ref="B5:C5"/>
    <mergeCell ref="B6:C6"/>
    <mergeCell ref="B7:B11"/>
    <mergeCell ref="C7:C1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subseTrab</vt:lpstr>
      <vt:lpstr>DPJ</vt:lpstr>
      <vt:lpstr>SUPERV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aferrari</dc:creator>
  <cp:lastModifiedBy>aferrari</cp:lastModifiedBy>
  <dcterms:created xsi:type="dcterms:W3CDTF">2018-02-26T16:23:29Z</dcterms:created>
  <dcterms:modified xsi:type="dcterms:W3CDTF">2018-02-26T16:25:47Z</dcterms:modified>
</cp:coreProperties>
</file>