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20055" windowHeight="6915"/>
  </bookViews>
  <sheets>
    <sheet name="Stock 30-06-18" sheetId="1" r:id="rId1"/>
    <sheet name="Base_Gráficos" sheetId="5" state="hidden" r:id="rId2"/>
    <sheet name="Gráficos" sheetId="6" r:id="rId3"/>
    <sheet name="Ratios 2018" sheetId="4" r:id="rId4"/>
  </sheets>
  <externalReferences>
    <externalReference r:id="rId5"/>
    <externalReference r:id="rId6"/>
    <externalReference r:id="rId7"/>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#REF!</definedName>
    <definedName name="_Fill" hidden="1">#REF!</definedName>
    <definedName name="_xlnm._FilterDatabase" localSheetId="0" hidden="1">'Stock 30-06-18'!$A$1:$N$54</definedName>
    <definedName name="_Key1" hidden="1">#REF!</definedName>
    <definedName name="_Order1" hidden="1">255</definedName>
    <definedName name="_Parse_In" localSheetId="3" hidden="1">#REF!</definedName>
    <definedName name="_Parse_In" hidden="1">#REF!</definedName>
    <definedName name="_Parse_Out" localSheetId="3" hidden="1">#REF!</definedName>
    <definedName name="_Parse_Out" hidden="1">#REF!</definedName>
    <definedName name="_R">#REF!</definedName>
    <definedName name="_Sort" hidden="1">#REF!</definedName>
    <definedName name="A">#REF!</definedName>
    <definedName name="ACREEDOR">'Stock 30-06-18'!$N$5:$N$54</definedName>
    <definedName name="ACwvu.PLA1." hidden="1">'[1]COP FED'!#REF!</definedName>
    <definedName name="ACwvu.PLA2." hidden="1">'[1]COP FED'!$A$1:$N$49</definedName>
    <definedName name="AÑOS">'Stock 30-06-18'!$BP$1:$YQ$1</definedName>
    <definedName name="_xlnm.Extract">#REF!</definedName>
    <definedName name="_xlnm.Print_Area" localSheetId="0">'Stock 30-06-18'!$A$1:$F$58</definedName>
    <definedName name="_xlnm.Print_Area">'[1]Fto. a partir del impuesto'!$D$7:$D$50</definedName>
    <definedName name="B">#REF!</definedName>
    <definedName name="Base_datos_IM">#REF!</definedName>
    <definedName name="_xlnm.Database">#REF!</definedName>
    <definedName name="BORRAR">#REF!</definedName>
    <definedName name="C_">#REF!</definedName>
    <definedName name="cantidad_prestada">'[2]IPV-BAPRO'!#REF!</definedName>
    <definedName name="Comisiones">#REF!</definedName>
    <definedName name="COMP_MONEDA">Base_Gráficos!$H$76:$P$89</definedName>
    <definedName name="COMP_TASA">Base_Gráficos!$H$91:$P$105</definedName>
    <definedName name="COPA">#N/A</definedName>
    <definedName name="COPARTICIPACION_FEDERAL__LEY_N__23548">[1]C!$B$13:$N$13</definedName>
    <definedName name="CotizDolar">[3]Datos!#REF!</definedName>
    <definedName name="_xlnm.Criteria">#REF!</definedName>
    <definedName name="Criterios_IM">#REF!</definedName>
    <definedName name="D">#REF!</definedName>
    <definedName name="E">#REF!</definedName>
    <definedName name="EXCEDENTE_DEL_10__SEGUN_EL_TOPE_ASIGNADO_A__BUENOS_AIRES__LEY_N__23621">[1]C!$B$18:$N$18</definedName>
    <definedName name="Extracción_IM">#REF!</definedName>
    <definedName name="fdafafafafaf">#REF!</definedName>
    <definedName name="Fecha_primer_pago">'[2]IPV-BAPRO'!#REF!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#REF!</definedName>
    <definedName name="GARANTIA">'Stock 30-06-18'!$G$5:$G$54</definedName>
    <definedName name="Graf_Comp">CHOOSE(Gráficos!$L$22,COMP_MONEDA,COMP_TASA)</definedName>
    <definedName name="Graf_Vtos">CHOOSE(Gráficos!$L$6,VTO_SS,VTO_MONEDA,VTO_ACREEDOR)</definedName>
    <definedName name="H">#REF!</definedName>
    <definedName name="I">#REF!</definedName>
    <definedName name="IMPRIMIR">#REF!</definedName>
    <definedName name="J">#REF!</definedName>
    <definedName name="K">#REF!</definedName>
    <definedName name="L_">#REF!</definedName>
    <definedName name="M">#REF!</definedName>
    <definedName name="MATRIZ_SS">'Stock 30-06-18'!$BP$5:$YQ$54</definedName>
    <definedName name="MESES">'Stock 30-06-18'!$BP$2:$YQ$2</definedName>
    <definedName name="MONEDA">'Stock 30-06-18'!$F$5:$F$54</definedName>
    <definedName name="N">#REF!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#REF!</definedName>
    <definedName name="pagos_por_año">'[2]IPV-BAPRO'!#REF!</definedName>
    <definedName name="Plazo_en_años">'[2]IPV-BAPRO'!#REF!</definedName>
    <definedName name="Prliq">[3]Datos!#REF!</definedName>
    <definedName name="ProdEstimada">[3]Datos!#REF!</definedName>
    <definedName name="prueba">#REF!</definedName>
    <definedName name="Q">#REF!</definedName>
    <definedName name="Rwvu.PLA2." hidden="1">'[1]COP FED'!#REF!</definedName>
    <definedName name="S">#REF!</definedName>
    <definedName name="SEGURIDAD_SOCIAL___BS._PERS._NO_INCORP._AL_PROCESO_ECONOMICO__LEY_N__23966__ART._30">[1]C!$B$22:$N$22</definedName>
    <definedName name="SEGURIDAD_SOCIAL___IVA__LEY_N__23966_ART._5_PTO._2">[1]C!$B$21:$N$21</definedName>
    <definedName name="SERVICIO">'Stock 30-06-18'!$BP$4:$YQ$4</definedName>
    <definedName name="STOCK">'Stock 30-06-18'!$C$5:$C$54</definedName>
    <definedName name="SUMA_FIJA_FINANCIADA_CON__LA_COPARTICIPACION_FEDERAL_DE_NACION__LEY_N__23621_ART._1">[1]C!$B$19:$N$19</definedName>
    <definedName name="Swvu.PLA1." hidden="1">'[1]COP FED'!#REF!</definedName>
    <definedName name="Swvu.PLA2." hidden="1">'[1]COP FED'!$A$1:$N$49</definedName>
    <definedName name="T">#REF!</definedName>
    <definedName name="tasa_interes_anual">'[2]IPV-BAPRO'!#REF!</definedName>
    <definedName name="_xlnm.Print_Titles">'[1]Fto. a partir del impuesto'!$A$1:$A$65536</definedName>
    <definedName name="TOTAL">[1]C!$B$32:$N$32</definedName>
    <definedName name="TOTAL_SS">'Stock 30-06-18'!$BP$56:$YQ$56</definedName>
    <definedName name="TRANSFERENCIA_DE_SERVICIOS__LEY_N__24049_Y_COMPLEMENTARIAS">[1]C!$B$14:$N$14</definedName>
    <definedName name="U">#REF!</definedName>
    <definedName name="V">#REF!</definedName>
    <definedName name="VTO_ACREEDOR">Base_Gráficos!$H$47:$P$75</definedName>
    <definedName name="VTO_MONEDA">Base_Gráficos!$G$32:$O$45</definedName>
    <definedName name="VTO_SS">Base_Gráficos!$G$1:$O$29</definedName>
    <definedName name="W">#REF!</definedName>
    <definedName name="WTI">[3]Datos!#REF!</definedName>
    <definedName name="X">#REF!</definedName>
    <definedName name="Y">#REF!</definedName>
    <definedName name="Z">#REF!</definedName>
  </definedNames>
  <calcPr calcId="145621"/>
</workbook>
</file>

<file path=xl/calcChain.xml><?xml version="1.0" encoding="utf-8"?>
<calcChain xmlns="http://schemas.openxmlformats.org/spreadsheetml/2006/main">
  <c r="C84" i="5" l="1"/>
  <c r="D12" i="4" l="1"/>
  <c r="C78" i="5" l="1"/>
  <c r="B78" i="5"/>
  <c r="D13" i="4" l="1"/>
  <c r="D11" i="4"/>
  <c r="L6" i="1" l="1"/>
  <c r="L54" i="1" l="1"/>
  <c r="C54" i="1"/>
  <c r="L49" i="1"/>
  <c r="C49" i="1"/>
  <c r="L51" i="1"/>
  <c r="E51" i="1"/>
  <c r="L52" i="1"/>
  <c r="C52" i="1"/>
  <c r="L53" i="1"/>
  <c r="E53" i="1"/>
  <c r="L50" i="1"/>
  <c r="C50" i="1"/>
  <c r="L48" i="1"/>
  <c r="E48" i="1"/>
  <c r="J47" i="1"/>
  <c r="L47" i="1" s="1"/>
  <c r="C47" i="1"/>
  <c r="B84" i="5" s="1"/>
  <c r="L45" i="1"/>
  <c r="C45" i="1"/>
  <c r="L44" i="1"/>
  <c r="C44" i="1"/>
  <c r="L43" i="1"/>
  <c r="C43" i="1"/>
  <c r="L42" i="1"/>
  <c r="C42" i="1"/>
  <c r="C41" i="1" s="1"/>
  <c r="C40" i="1"/>
  <c r="C39" i="1"/>
  <c r="L38" i="1"/>
  <c r="C38" i="1"/>
  <c r="L37" i="1"/>
  <c r="C37" i="1"/>
  <c r="L36" i="1"/>
  <c r="C36" i="1"/>
  <c r="L35" i="1"/>
  <c r="C35" i="1"/>
  <c r="L34" i="1"/>
  <c r="C34" i="1"/>
  <c r="L33" i="1"/>
  <c r="C33" i="1"/>
  <c r="L32" i="1"/>
  <c r="C32" i="1"/>
  <c r="L31" i="1"/>
  <c r="C31" i="1"/>
  <c r="L30" i="1"/>
  <c r="C30" i="1"/>
  <c r="E29" i="1"/>
  <c r="L27" i="1"/>
  <c r="C27" i="1"/>
  <c r="E26" i="1"/>
  <c r="L25" i="1"/>
  <c r="E25" i="1"/>
  <c r="L24" i="1"/>
  <c r="E24" i="1"/>
  <c r="L19" i="1"/>
  <c r="E19" i="1"/>
  <c r="L20" i="1"/>
  <c r="E20" i="1"/>
  <c r="L22" i="1"/>
  <c r="E22" i="1"/>
  <c r="L21" i="1"/>
  <c r="E21" i="1"/>
  <c r="L18" i="1"/>
  <c r="E18" i="1"/>
  <c r="L17" i="1"/>
  <c r="E17" i="1"/>
  <c r="L16" i="1"/>
  <c r="E16" i="1"/>
  <c r="L15" i="1"/>
  <c r="E15" i="1"/>
  <c r="L14" i="1"/>
  <c r="E14" i="1"/>
  <c r="L13" i="1"/>
  <c r="E13" i="1"/>
  <c r="L12" i="1"/>
  <c r="E12" i="1"/>
  <c r="J10" i="1"/>
  <c r="L10" i="1" s="1"/>
  <c r="E10" i="1"/>
  <c r="L11" i="1"/>
  <c r="E11" i="1"/>
  <c r="J9" i="1"/>
  <c r="L9" i="1" s="1"/>
  <c r="E9" i="1"/>
  <c r="L7" i="1"/>
  <c r="E7" i="1"/>
  <c r="J8" i="1"/>
  <c r="L8" i="1" s="1"/>
  <c r="E8" i="1"/>
  <c r="BM3" i="1"/>
  <c r="BK3" i="1"/>
  <c r="BI3" i="1"/>
  <c r="BG3" i="1"/>
  <c r="BE3" i="1"/>
  <c r="BC3" i="1"/>
  <c r="BA3" i="1"/>
  <c r="AY3" i="1"/>
  <c r="AW3" i="1"/>
  <c r="AU3" i="1"/>
  <c r="AS3" i="1"/>
  <c r="AQ3" i="1"/>
  <c r="AO3" i="1"/>
  <c r="AM3" i="1"/>
  <c r="AK3" i="1"/>
  <c r="AI3" i="1"/>
  <c r="AG3" i="1"/>
  <c r="AE3" i="1"/>
  <c r="AC3" i="1"/>
  <c r="AA3" i="1"/>
  <c r="Y3" i="1"/>
  <c r="W3" i="1"/>
  <c r="U3" i="1"/>
  <c r="S3" i="1"/>
  <c r="Q3" i="1"/>
  <c r="E2" i="1"/>
  <c r="C46" i="1" l="1"/>
  <c r="D78" i="5"/>
  <c r="E46" i="1"/>
  <c r="C23" i="1"/>
  <c r="C29" i="1"/>
  <c r="C28" i="1" s="1"/>
  <c r="D84" i="5" s="1"/>
  <c r="E6" i="1"/>
  <c r="E5" i="1" s="1"/>
  <c r="C5" i="1"/>
  <c r="C61" i="1" s="1"/>
  <c r="C26" i="1"/>
  <c r="E41" i="1"/>
  <c r="E28" i="1" s="1"/>
  <c r="B79" i="5" l="1"/>
  <c r="C79" i="5"/>
  <c r="D79" i="5"/>
  <c r="D85" i="5"/>
  <c r="D14" i="4"/>
  <c r="D26" i="1"/>
  <c r="E23" i="1"/>
  <c r="C85" i="5" l="1"/>
  <c r="B85" i="5"/>
  <c r="D23" i="1"/>
  <c r="D46" i="1"/>
  <c r="D28" i="1"/>
  <c r="D5" i="1"/>
  <c r="E56" i="1"/>
  <c r="E58" i="1" s="1"/>
  <c r="BR3" i="1" l="1"/>
  <c r="BP2" i="1"/>
  <c r="BQ1" i="1"/>
  <c r="BQ2" i="1"/>
  <c r="BP1" i="1"/>
  <c r="BR2" i="1" l="1"/>
  <c r="BS1" i="1"/>
  <c r="BS2" i="1"/>
  <c r="BR1" i="1"/>
  <c r="BT3" i="1"/>
  <c r="BV3" i="1" l="1"/>
  <c r="BT2" i="1"/>
  <c r="BU1" i="1"/>
  <c r="BU2" i="1"/>
  <c r="BT1" i="1"/>
  <c r="BQ56" i="1"/>
  <c r="BP56" i="1"/>
  <c r="BV2" i="1" l="1"/>
  <c r="BW1" i="1"/>
  <c r="BX3" i="1"/>
  <c r="BW2" i="1"/>
  <c r="BV1" i="1"/>
  <c r="BS56" i="1"/>
  <c r="BR56" i="1"/>
  <c r="BU56" i="1" l="1"/>
  <c r="BZ3" i="1"/>
  <c r="BX2" i="1"/>
  <c r="BY1" i="1"/>
  <c r="BY2" i="1"/>
  <c r="BX1" i="1"/>
  <c r="BT56" i="1"/>
  <c r="BZ2" i="1" l="1"/>
  <c r="CA1" i="1"/>
  <c r="CA2" i="1"/>
  <c r="BZ1" i="1"/>
  <c r="CB3" i="1"/>
  <c r="BW56" i="1"/>
  <c r="BV56" i="1"/>
  <c r="CD3" i="1" l="1"/>
  <c r="CB2" i="1"/>
  <c r="CC1" i="1"/>
  <c r="CC2" i="1"/>
  <c r="CB1" i="1"/>
  <c r="BX56" i="1"/>
  <c r="BY56" i="1"/>
  <c r="CD2" i="1" l="1"/>
  <c r="CE1" i="1"/>
  <c r="CF3" i="1"/>
  <c r="CE2" i="1"/>
  <c r="CD1" i="1"/>
  <c r="CA56" i="1"/>
  <c r="BZ56" i="1"/>
  <c r="CB56" i="1" l="1"/>
  <c r="CH3" i="1"/>
  <c r="CF2" i="1"/>
  <c r="CG1" i="1"/>
  <c r="CG2" i="1"/>
  <c r="CF1" i="1"/>
  <c r="CC56" i="1"/>
  <c r="CH2" i="1" l="1"/>
  <c r="CI1" i="1"/>
  <c r="CI2" i="1"/>
  <c r="CH1" i="1"/>
  <c r="CJ3" i="1"/>
  <c r="CE56" i="1"/>
  <c r="CD56" i="1"/>
  <c r="CF56" i="1" l="1"/>
  <c r="CL3" i="1"/>
  <c r="CJ2" i="1"/>
  <c r="CK1" i="1"/>
  <c r="CK2" i="1"/>
  <c r="CJ1" i="1"/>
  <c r="CG56" i="1"/>
  <c r="CH56" i="1" l="1"/>
  <c r="CL2" i="1"/>
  <c r="CM1" i="1"/>
  <c r="CN3" i="1"/>
  <c r="CM2" i="1"/>
  <c r="CL1" i="1"/>
  <c r="CI56" i="1"/>
  <c r="CK56" i="1" l="1"/>
  <c r="CP3" i="1"/>
  <c r="CN2" i="1"/>
  <c r="CO1" i="1"/>
  <c r="CO2" i="1"/>
  <c r="CN1" i="1"/>
  <c r="CJ56" i="1"/>
  <c r="CL56" i="1" l="1"/>
  <c r="CM56" i="1"/>
  <c r="CP2" i="1"/>
  <c r="CQ1" i="1"/>
  <c r="CQ2" i="1"/>
  <c r="CP1" i="1"/>
  <c r="CR3" i="1"/>
  <c r="CN56" i="1" l="1"/>
  <c r="CT3" i="1"/>
  <c r="CR2" i="1"/>
  <c r="CS1" i="1"/>
  <c r="CS2" i="1"/>
  <c r="CR1" i="1"/>
  <c r="CO56" i="1"/>
  <c r="CT2" i="1" l="1"/>
  <c r="CU1" i="1"/>
  <c r="CV3" i="1"/>
  <c r="CU2" i="1"/>
  <c r="CT1" i="1"/>
  <c r="CQ56" i="1"/>
  <c r="CP56" i="1"/>
  <c r="CR56" i="1" l="1"/>
  <c r="CX3" i="1"/>
  <c r="CV2" i="1"/>
  <c r="CW1" i="1"/>
  <c r="CW2" i="1"/>
  <c r="CV1" i="1"/>
  <c r="CS56" i="1"/>
  <c r="CX2" i="1" l="1"/>
  <c r="CY1" i="1"/>
  <c r="CY2" i="1"/>
  <c r="CX1" i="1"/>
  <c r="CZ3" i="1"/>
  <c r="CU56" i="1"/>
  <c r="CT56" i="1"/>
  <c r="DB3" i="1" l="1"/>
  <c r="CZ2" i="1"/>
  <c r="DA1" i="1"/>
  <c r="DA2" i="1"/>
  <c r="CZ1" i="1"/>
  <c r="CV56" i="1"/>
  <c r="CW56" i="1"/>
  <c r="DB2" i="1" l="1"/>
  <c r="DC1" i="1"/>
  <c r="DD3" i="1"/>
  <c r="DC2" i="1"/>
  <c r="DB1" i="1"/>
  <c r="CX56" i="1"/>
  <c r="CY56" i="1"/>
  <c r="CZ56" i="1" l="1"/>
  <c r="DF3" i="1"/>
  <c r="DD2" i="1"/>
  <c r="DE1" i="1"/>
  <c r="DE2" i="1"/>
  <c r="DD1" i="1"/>
  <c r="DA56" i="1"/>
  <c r="DF2" i="1" l="1"/>
  <c r="DG1" i="1"/>
  <c r="DG2" i="1"/>
  <c r="DF1" i="1"/>
  <c r="DH3" i="1"/>
  <c r="DC56" i="1"/>
  <c r="DB56" i="1"/>
  <c r="DJ3" i="1" l="1"/>
  <c r="DH2" i="1"/>
  <c r="DI1" i="1"/>
  <c r="DI2" i="1"/>
  <c r="DH1" i="1"/>
  <c r="DD56" i="1"/>
  <c r="DE56" i="1"/>
  <c r="DJ2" i="1" l="1"/>
  <c r="DK1" i="1"/>
  <c r="DL3" i="1"/>
  <c r="DK2" i="1"/>
  <c r="DJ1" i="1"/>
  <c r="DF56" i="1"/>
  <c r="DG56" i="1"/>
  <c r="DN3" i="1" l="1"/>
  <c r="DL2" i="1"/>
  <c r="DM1" i="1"/>
  <c r="DM2" i="1"/>
  <c r="DL1" i="1"/>
  <c r="DH56" i="1"/>
  <c r="DI56" i="1"/>
  <c r="DJ56" i="1" l="1"/>
  <c r="DL56" i="1"/>
  <c r="DN2" i="1"/>
  <c r="DO1" i="1"/>
  <c r="DO2" i="1"/>
  <c r="DN1" i="1"/>
  <c r="DP3" i="1"/>
  <c r="DK56" i="1"/>
  <c r="DR3" i="1" l="1"/>
  <c r="DP2" i="1"/>
  <c r="DQ1" i="1"/>
  <c r="DQ2" i="1"/>
  <c r="DP1" i="1"/>
  <c r="DM56" i="1"/>
  <c r="DR2" i="1" l="1"/>
  <c r="DS1" i="1"/>
  <c r="DT3" i="1"/>
  <c r="DS2" i="1"/>
  <c r="DR1" i="1"/>
  <c r="DO56" i="1"/>
  <c r="DN56" i="1"/>
  <c r="DP56" i="1" l="1"/>
  <c r="DV3" i="1"/>
  <c r="DT2" i="1"/>
  <c r="DU1" i="1"/>
  <c r="DU2" i="1"/>
  <c r="DT1" i="1"/>
  <c r="DQ56" i="1"/>
  <c r="DV2" i="1" l="1"/>
  <c r="DW1" i="1"/>
  <c r="DW2" i="1"/>
  <c r="DV1" i="1"/>
  <c r="DX3" i="1"/>
  <c r="DS56" i="1"/>
  <c r="DR56" i="1"/>
  <c r="DT56" i="1" l="1"/>
  <c r="DZ3" i="1"/>
  <c r="DX2" i="1"/>
  <c r="DY1" i="1"/>
  <c r="DY2" i="1"/>
  <c r="DX1" i="1"/>
  <c r="DU56" i="1"/>
  <c r="DV56" i="1" l="1"/>
  <c r="DX56" i="1"/>
  <c r="DZ2" i="1"/>
  <c r="EA1" i="1"/>
  <c r="EB3" i="1"/>
  <c r="EA2" i="1"/>
  <c r="DZ1" i="1"/>
  <c r="DW56" i="1"/>
  <c r="DY56" i="1" l="1"/>
  <c r="ED3" i="1"/>
  <c r="EB2" i="1"/>
  <c r="EC1" i="1"/>
  <c r="EC2" i="1"/>
  <c r="EB1" i="1"/>
  <c r="EA56" i="1" l="1"/>
  <c r="ED2" i="1"/>
  <c r="EE1" i="1"/>
  <c r="EE2" i="1"/>
  <c r="ED1" i="1"/>
  <c r="EF3" i="1"/>
  <c r="DZ56" i="1"/>
  <c r="EC56" i="1" l="1"/>
  <c r="EH3" i="1"/>
  <c r="EF2" i="1"/>
  <c r="EG1" i="1"/>
  <c r="EG2" i="1"/>
  <c r="EF1" i="1"/>
  <c r="EB56" i="1"/>
  <c r="EE56" i="1" l="1"/>
  <c r="EH2" i="1"/>
  <c r="EI1" i="1"/>
  <c r="EJ3" i="1"/>
  <c r="EI2" i="1"/>
  <c r="EH1" i="1"/>
  <c r="ED56" i="1"/>
  <c r="EG56" i="1" l="1"/>
  <c r="EL3" i="1"/>
  <c r="EJ2" i="1"/>
  <c r="EK1" i="1"/>
  <c r="EK2" i="1"/>
  <c r="EJ1" i="1"/>
  <c r="EF56" i="1"/>
  <c r="EL2" i="1" l="1"/>
  <c r="EM1" i="1"/>
  <c r="EM2" i="1"/>
  <c r="EL1" i="1"/>
  <c r="EN3" i="1"/>
  <c r="EH56" i="1"/>
  <c r="EI56" i="1"/>
  <c r="EJ56" i="1" l="1"/>
  <c r="EP3" i="1"/>
  <c r="EN2" i="1"/>
  <c r="EO1" i="1"/>
  <c r="EO2" i="1"/>
  <c r="EN1" i="1"/>
  <c r="EK56" i="1"/>
  <c r="EL56" i="1" l="1"/>
  <c r="EP2" i="1"/>
  <c r="EQ1" i="1"/>
  <c r="ER3" i="1"/>
  <c r="EQ2" i="1"/>
  <c r="EP1" i="1"/>
  <c r="EM56" i="1"/>
  <c r="EN56" i="1" l="1"/>
  <c r="EO56" i="1"/>
  <c r="ET3" i="1"/>
  <c r="ER2" i="1"/>
  <c r="ES1" i="1"/>
  <c r="ES2" i="1"/>
  <c r="ER1" i="1"/>
  <c r="EQ56" i="1" l="1"/>
  <c r="ET2" i="1"/>
  <c r="EU1" i="1"/>
  <c r="EU2" i="1"/>
  <c r="ET1" i="1"/>
  <c r="EV3" i="1"/>
  <c r="EP56" i="1"/>
  <c r="ER56" i="1" l="1"/>
  <c r="EX3" i="1"/>
  <c r="EV2" i="1"/>
  <c r="EW1" i="1"/>
  <c r="EW2" i="1"/>
  <c r="EV1" i="1"/>
  <c r="ES56" i="1"/>
  <c r="EX2" i="1" l="1"/>
  <c r="EY1" i="1"/>
  <c r="EZ3" i="1"/>
  <c r="EY2" i="1"/>
  <c r="EX1" i="1"/>
  <c r="EU56" i="1"/>
  <c r="ET56" i="1"/>
  <c r="FB3" i="1" l="1"/>
  <c r="EZ2" i="1"/>
  <c r="FA1" i="1"/>
  <c r="FA2" i="1"/>
  <c r="EZ1" i="1"/>
  <c r="EV56" i="1"/>
  <c r="EW56" i="1"/>
  <c r="EX56" i="1" l="1"/>
  <c r="FB2" i="1"/>
  <c r="FC1" i="1"/>
  <c r="FC2" i="1"/>
  <c r="FB1" i="1"/>
  <c r="FD3" i="1"/>
  <c r="EY56" i="1"/>
  <c r="EZ56" i="1" l="1"/>
  <c r="FF3" i="1"/>
  <c r="FD2" i="1"/>
  <c r="FE1" i="1"/>
  <c r="FE2" i="1"/>
  <c r="FD1" i="1"/>
  <c r="FA56" i="1"/>
  <c r="FF2" i="1" l="1"/>
  <c r="FG1" i="1"/>
  <c r="FH3" i="1"/>
  <c r="FG2" i="1"/>
  <c r="FF1" i="1"/>
  <c r="FC56" i="1"/>
  <c r="FB56" i="1"/>
  <c r="FJ3" i="1" l="1"/>
  <c r="FH2" i="1"/>
  <c r="FI1" i="1"/>
  <c r="FI2" i="1"/>
  <c r="FH1" i="1"/>
  <c r="FD56" i="1"/>
  <c r="FE56" i="1"/>
  <c r="FF56" i="1" l="1"/>
  <c r="FJ2" i="1"/>
  <c r="FK1" i="1"/>
  <c r="FK2" i="1"/>
  <c r="FJ1" i="1"/>
  <c r="FL3" i="1"/>
  <c r="FG56" i="1"/>
  <c r="FN3" i="1" l="1"/>
  <c r="FL2" i="1"/>
  <c r="FM1" i="1"/>
  <c r="FM2" i="1"/>
  <c r="FL1" i="1"/>
  <c r="FI56" i="1"/>
  <c r="FH56" i="1"/>
  <c r="FN2" i="1" l="1"/>
  <c r="FO1" i="1"/>
  <c r="FP3" i="1"/>
  <c r="FO2" i="1"/>
  <c r="FN1" i="1"/>
  <c r="FK56" i="1"/>
  <c r="FJ56" i="1"/>
  <c r="FR3" i="1" l="1"/>
  <c r="FP2" i="1"/>
  <c r="FQ1" i="1"/>
  <c r="FQ2" i="1"/>
  <c r="FP1" i="1"/>
  <c r="FL56" i="1"/>
  <c r="FM56" i="1"/>
  <c r="FN56" i="1" l="1"/>
  <c r="FR2" i="1"/>
  <c r="FS1" i="1"/>
  <c r="FS2" i="1"/>
  <c r="FR1" i="1"/>
  <c r="FT3" i="1"/>
  <c r="FO56" i="1"/>
  <c r="FQ56" i="1" l="1"/>
  <c r="FV3" i="1"/>
  <c r="FT2" i="1"/>
  <c r="FU1" i="1"/>
  <c r="FU2" i="1"/>
  <c r="FT1" i="1"/>
  <c r="FP56" i="1"/>
  <c r="FR56" i="1" l="1"/>
  <c r="FV2" i="1"/>
  <c r="FW1" i="1"/>
  <c r="FX3" i="1"/>
  <c r="FW2" i="1"/>
  <c r="FV1" i="1"/>
  <c r="FS56" i="1"/>
  <c r="FU56" i="1" l="1"/>
  <c r="FZ3" i="1"/>
  <c r="FX2" i="1"/>
  <c r="FY1" i="1"/>
  <c r="FY2" i="1"/>
  <c r="FX1" i="1"/>
  <c r="FT56" i="1"/>
  <c r="FV56" i="1" l="1"/>
  <c r="FW56" i="1"/>
  <c r="FZ2" i="1"/>
  <c r="GA1" i="1"/>
  <c r="GA2" i="1"/>
  <c r="FZ1" i="1"/>
  <c r="GB3" i="1"/>
  <c r="GD3" i="1" l="1"/>
  <c r="GB2" i="1"/>
  <c r="GC1" i="1"/>
  <c r="GC2" i="1"/>
  <c r="GB1" i="1"/>
  <c r="FX56" i="1"/>
  <c r="FY56" i="1"/>
  <c r="FZ56" i="1" l="1"/>
  <c r="GD2" i="1"/>
  <c r="GE1" i="1"/>
  <c r="GF3" i="1"/>
  <c r="GE2" i="1"/>
  <c r="GD1" i="1"/>
  <c r="GA56" i="1"/>
  <c r="GB56" i="1" l="1"/>
  <c r="GH3" i="1"/>
  <c r="GF2" i="1"/>
  <c r="GG1" i="1"/>
  <c r="GG2" i="1"/>
  <c r="GF1" i="1"/>
  <c r="GC56" i="1"/>
  <c r="GH2" i="1" l="1"/>
  <c r="GI1" i="1"/>
  <c r="GI2" i="1"/>
  <c r="GH1" i="1"/>
  <c r="GJ3" i="1"/>
  <c r="GD56" i="1"/>
  <c r="GE56" i="1"/>
  <c r="GF56" i="1" l="1"/>
  <c r="GL3" i="1"/>
  <c r="GJ2" i="1"/>
  <c r="GK1" i="1"/>
  <c r="GK2" i="1"/>
  <c r="GJ1" i="1"/>
  <c r="GG56" i="1"/>
  <c r="GH56" i="1" l="1"/>
  <c r="GL2" i="1"/>
  <c r="GM1" i="1"/>
  <c r="GN3" i="1"/>
  <c r="GM2" i="1"/>
  <c r="GL1" i="1"/>
  <c r="GI56" i="1"/>
  <c r="GP3" i="1" l="1"/>
  <c r="GN2" i="1"/>
  <c r="GO1" i="1"/>
  <c r="GO2" i="1"/>
  <c r="GN1" i="1"/>
  <c r="GJ56" i="1"/>
  <c r="GK56" i="1"/>
  <c r="GL56" i="1" l="1"/>
  <c r="GP2" i="1"/>
  <c r="GQ1" i="1"/>
  <c r="GQ2" i="1"/>
  <c r="GP1" i="1"/>
  <c r="GR3" i="1"/>
  <c r="GM56" i="1"/>
  <c r="GN56" i="1" l="1"/>
  <c r="GT3" i="1"/>
  <c r="GR2" i="1"/>
  <c r="GS1" i="1"/>
  <c r="GS2" i="1"/>
  <c r="GR1" i="1"/>
  <c r="GO56" i="1"/>
  <c r="GP56" i="1" l="1"/>
  <c r="GT2" i="1"/>
  <c r="GU1" i="1"/>
  <c r="GV3" i="1"/>
  <c r="GU2" i="1"/>
  <c r="GT1" i="1"/>
  <c r="GQ56" i="1"/>
  <c r="GS56" i="1" l="1"/>
  <c r="GX3" i="1"/>
  <c r="GV2" i="1"/>
  <c r="GW1" i="1"/>
  <c r="GW2" i="1"/>
  <c r="GV1" i="1"/>
  <c r="GR56" i="1"/>
  <c r="GT56" i="1" l="1"/>
  <c r="GU56" i="1"/>
  <c r="GX2" i="1"/>
  <c r="GY1" i="1"/>
  <c r="GY2" i="1"/>
  <c r="GX1" i="1"/>
  <c r="GZ3" i="1"/>
  <c r="GV56" i="1" l="1"/>
  <c r="HB3" i="1"/>
  <c r="GZ2" i="1"/>
  <c r="HA1" i="1"/>
  <c r="HA2" i="1"/>
  <c r="GZ1" i="1"/>
  <c r="GW56" i="1"/>
  <c r="GX56" i="1" l="1"/>
  <c r="HB2" i="1"/>
  <c r="HC1" i="1"/>
  <c r="HD3" i="1"/>
  <c r="HC2" i="1"/>
  <c r="HB1" i="1"/>
  <c r="GY56" i="1"/>
  <c r="GZ56" i="1" l="1"/>
  <c r="HF3" i="1"/>
  <c r="HD2" i="1"/>
  <c r="HE1" i="1"/>
  <c r="HE2" i="1"/>
  <c r="HD1" i="1"/>
  <c r="HA56" i="1"/>
  <c r="HF2" i="1" l="1"/>
  <c r="HG1" i="1"/>
  <c r="HG2" i="1"/>
  <c r="HF1" i="1"/>
  <c r="HH3" i="1"/>
  <c r="HC56" i="1"/>
  <c r="HB56" i="1"/>
  <c r="HE56" i="1" l="1"/>
  <c r="HD56" i="1"/>
  <c r="HJ3" i="1"/>
  <c r="HH2" i="1"/>
  <c r="HI1" i="1"/>
  <c r="HI2" i="1"/>
  <c r="HH1" i="1"/>
  <c r="HF56" i="1" l="1"/>
  <c r="HJ2" i="1"/>
  <c r="HK1" i="1"/>
  <c r="HL3" i="1"/>
  <c r="HK2" i="1"/>
  <c r="HJ1" i="1"/>
  <c r="HG56" i="1"/>
  <c r="HN3" i="1" l="1"/>
  <c r="HL2" i="1"/>
  <c r="HM1" i="1"/>
  <c r="HM2" i="1"/>
  <c r="HL1" i="1"/>
  <c r="HI56" i="1"/>
  <c r="HH56" i="1"/>
  <c r="HJ56" i="1" l="1"/>
  <c r="HK56" i="1"/>
  <c r="HN2" i="1"/>
  <c r="HO1" i="1"/>
  <c r="HO2" i="1"/>
  <c r="HN1" i="1"/>
  <c r="HP3" i="1"/>
  <c r="HR3" i="1" l="1"/>
  <c r="HP2" i="1"/>
  <c r="HQ1" i="1"/>
  <c r="HQ2" i="1"/>
  <c r="HP1" i="1"/>
  <c r="HM56" i="1"/>
  <c r="HL56" i="1"/>
  <c r="HR2" i="1" l="1"/>
  <c r="HS1" i="1"/>
  <c r="HT3" i="1"/>
  <c r="HS2" i="1"/>
  <c r="HR1" i="1"/>
  <c r="HN56" i="1"/>
  <c r="HO56" i="1"/>
  <c r="HV3" i="1" l="1"/>
  <c r="HT2" i="1"/>
  <c r="HU1" i="1"/>
  <c r="HU2" i="1"/>
  <c r="HT1" i="1"/>
  <c r="HQ56" i="1"/>
  <c r="HP56" i="1"/>
  <c r="HS56" i="1" l="1"/>
  <c r="HR56" i="1"/>
  <c r="HV2" i="1"/>
  <c r="HW1" i="1"/>
  <c r="HW2" i="1"/>
  <c r="HV1" i="1"/>
  <c r="HX3" i="1"/>
  <c r="HU56" i="1" l="1"/>
  <c r="HT56" i="1"/>
  <c r="HZ3" i="1"/>
  <c r="HX2" i="1"/>
  <c r="HY1" i="1"/>
  <c r="HY2" i="1"/>
  <c r="HX1" i="1"/>
  <c r="HZ2" i="1" l="1"/>
  <c r="IA1" i="1"/>
  <c r="IB3" i="1"/>
  <c r="IA2" i="1"/>
  <c r="HZ1" i="1"/>
  <c r="HW56" i="1"/>
  <c r="HV56" i="1"/>
  <c r="HY56" i="1" l="1"/>
  <c r="HX56" i="1"/>
  <c r="ID3" i="1"/>
  <c r="IB2" i="1"/>
  <c r="IC1" i="1"/>
  <c r="IC2" i="1"/>
  <c r="IB1" i="1"/>
  <c r="IA56" i="1" l="1"/>
  <c r="HZ56" i="1"/>
  <c r="ID2" i="1"/>
  <c r="IE1" i="1"/>
  <c r="IE2" i="1"/>
  <c r="ID1" i="1"/>
  <c r="IF3" i="1"/>
  <c r="IC56" i="1" l="1"/>
  <c r="IB56" i="1"/>
  <c r="IH3" i="1"/>
  <c r="IF2" i="1"/>
  <c r="IG1" i="1"/>
  <c r="IG2" i="1"/>
  <c r="IF1" i="1"/>
  <c r="IH2" i="1" l="1"/>
  <c r="II1" i="1"/>
  <c r="IJ3" i="1"/>
  <c r="II2" i="1"/>
  <c r="IH1" i="1"/>
  <c r="IE56" i="1"/>
  <c r="ID56" i="1"/>
  <c r="IG56" i="1" l="1"/>
  <c r="IF56" i="1"/>
  <c r="IL3" i="1"/>
  <c r="IJ2" i="1"/>
  <c r="IK1" i="1"/>
  <c r="IK2" i="1"/>
  <c r="IJ1" i="1"/>
  <c r="IH56" i="1" l="1"/>
  <c r="II56" i="1"/>
  <c r="IL2" i="1"/>
  <c r="IM1" i="1"/>
  <c r="IM2" i="1"/>
  <c r="IL1" i="1"/>
  <c r="IN3" i="1"/>
  <c r="IP3" i="1" l="1"/>
  <c r="IN2" i="1"/>
  <c r="IO1" i="1"/>
  <c r="IO2" i="1"/>
  <c r="IN1" i="1"/>
  <c r="IK56" i="1"/>
  <c r="IJ56" i="1"/>
  <c r="IL56" i="1" l="1"/>
  <c r="IP2" i="1"/>
  <c r="IQ1" i="1"/>
  <c r="IR3" i="1"/>
  <c r="IQ2" i="1"/>
  <c r="IP1" i="1"/>
  <c r="IM56" i="1"/>
  <c r="IO56" i="1" l="1"/>
  <c r="IN56" i="1"/>
  <c r="IT3" i="1"/>
  <c r="IR2" i="1"/>
  <c r="IS1" i="1"/>
  <c r="IS2" i="1"/>
  <c r="IR1" i="1"/>
  <c r="IP56" i="1" l="1"/>
  <c r="IQ56" i="1"/>
  <c r="IT2" i="1"/>
  <c r="IU1" i="1"/>
  <c r="IU2" i="1"/>
  <c r="IT1" i="1"/>
  <c r="IV3" i="1"/>
  <c r="IX3" i="1" l="1"/>
  <c r="IV2" i="1"/>
  <c r="IW1" i="1"/>
  <c r="IW2" i="1"/>
  <c r="IV1" i="1"/>
  <c r="IS56" i="1"/>
  <c r="IR56" i="1"/>
  <c r="IX2" i="1" l="1"/>
  <c r="IY1" i="1"/>
  <c r="IZ3" i="1"/>
  <c r="IY2" i="1"/>
  <c r="IX1" i="1"/>
  <c r="IT56" i="1"/>
  <c r="IU56" i="1"/>
  <c r="JB3" i="1" l="1"/>
  <c r="IZ2" i="1"/>
  <c r="JA1" i="1"/>
  <c r="JA2" i="1"/>
  <c r="IZ1" i="1"/>
  <c r="IW56" i="1"/>
  <c r="IV56" i="1"/>
  <c r="IX56" i="1" l="1"/>
  <c r="IY56" i="1"/>
  <c r="JB2" i="1"/>
  <c r="JC1" i="1"/>
  <c r="JC2" i="1"/>
  <c r="JB1" i="1"/>
  <c r="JD3" i="1"/>
  <c r="JF3" i="1" l="1"/>
  <c r="JD2" i="1"/>
  <c r="JE1" i="1"/>
  <c r="JE2" i="1"/>
  <c r="JD1" i="1"/>
  <c r="JA56" i="1"/>
  <c r="IZ56" i="1"/>
  <c r="JF2" i="1" l="1"/>
  <c r="JG1" i="1"/>
  <c r="JH3" i="1"/>
  <c r="JG2" i="1"/>
  <c r="JF1" i="1"/>
  <c r="JC56" i="1"/>
  <c r="JB56" i="1"/>
  <c r="JJ3" i="1" l="1"/>
  <c r="JH2" i="1"/>
  <c r="JI1" i="1"/>
  <c r="JI2" i="1"/>
  <c r="JH1" i="1"/>
  <c r="JD56" i="1"/>
  <c r="JE56" i="1"/>
  <c r="JF56" i="1" l="1"/>
  <c r="JJ2" i="1"/>
  <c r="JK1" i="1"/>
  <c r="JK2" i="1"/>
  <c r="JJ1" i="1"/>
  <c r="JL3" i="1"/>
  <c r="JG56" i="1"/>
  <c r="JH56" i="1" l="1"/>
  <c r="JN3" i="1"/>
  <c r="JL2" i="1"/>
  <c r="JM1" i="1"/>
  <c r="JM2" i="1"/>
  <c r="JL1" i="1"/>
  <c r="JI56" i="1"/>
  <c r="JJ56" i="1" l="1"/>
  <c r="JN2" i="1"/>
  <c r="JO1" i="1"/>
  <c r="JP3" i="1"/>
  <c r="JO2" i="1"/>
  <c r="JN1" i="1"/>
  <c r="JK56" i="1"/>
  <c r="JR3" i="1" l="1"/>
  <c r="JP2" i="1"/>
  <c r="JQ1" i="1"/>
  <c r="JQ2" i="1"/>
  <c r="JP1" i="1"/>
  <c r="JL56" i="1"/>
  <c r="JM56" i="1"/>
  <c r="JN56" i="1" l="1"/>
  <c r="JR2" i="1"/>
  <c r="JS1" i="1"/>
  <c r="JS2" i="1"/>
  <c r="JR1" i="1"/>
  <c r="JT3" i="1"/>
  <c r="JO56" i="1"/>
  <c r="JP56" i="1" l="1"/>
  <c r="JV3" i="1"/>
  <c r="JT2" i="1"/>
  <c r="JU1" i="1"/>
  <c r="JU2" i="1"/>
  <c r="JT1" i="1"/>
  <c r="JQ56" i="1"/>
  <c r="JR56" i="1" l="1"/>
  <c r="JV2" i="1"/>
  <c r="JW1" i="1"/>
  <c r="JX3" i="1"/>
  <c r="JW2" i="1"/>
  <c r="JV1" i="1"/>
  <c r="JS56" i="1"/>
  <c r="JZ3" i="1" l="1"/>
  <c r="JX2" i="1"/>
  <c r="JY1" i="1"/>
  <c r="JY2" i="1"/>
  <c r="JX1" i="1"/>
  <c r="JT56" i="1"/>
  <c r="JU56" i="1"/>
  <c r="JV56" i="1" l="1"/>
  <c r="JZ2" i="1"/>
  <c r="KA1" i="1"/>
  <c r="KA2" i="1"/>
  <c r="JZ1" i="1"/>
  <c r="KB3" i="1"/>
  <c r="JW56" i="1"/>
  <c r="JY56" i="1" l="1"/>
  <c r="KD3" i="1"/>
  <c r="KB2" i="1"/>
  <c r="KC1" i="1"/>
  <c r="KC2" i="1"/>
  <c r="KB1" i="1"/>
  <c r="JX56" i="1"/>
  <c r="JZ56" i="1" l="1"/>
  <c r="KD2" i="1"/>
  <c r="KE1" i="1"/>
  <c r="KF3" i="1"/>
  <c r="KE2" i="1"/>
  <c r="KD1" i="1"/>
  <c r="KA56" i="1"/>
  <c r="KC56" i="1" l="1"/>
  <c r="KH3" i="1"/>
  <c r="KF2" i="1"/>
  <c r="KG1" i="1"/>
  <c r="KG2" i="1"/>
  <c r="KF1" i="1"/>
  <c r="KB56" i="1"/>
  <c r="KD56" i="1" l="1"/>
  <c r="KH2" i="1"/>
  <c r="KI1" i="1"/>
  <c r="KI2" i="1"/>
  <c r="KH1" i="1"/>
  <c r="KJ3" i="1"/>
  <c r="KE56" i="1"/>
  <c r="KF56" i="1" l="1"/>
  <c r="KL3" i="1"/>
  <c r="KJ2" i="1"/>
  <c r="KK1" i="1"/>
  <c r="KK2" i="1"/>
  <c r="KJ1" i="1"/>
  <c r="KG56" i="1"/>
  <c r="KH56" i="1" l="1"/>
  <c r="KL2" i="1"/>
  <c r="KM1" i="1"/>
  <c r="KN3" i="1"/>
  <c r="KM2" i="1"/>
  <c r="KL1" i="1"/>
  <c r="KI56" i="1"/>
  <c r="KP3" i="1" l="1"/>
  <c r="KN2" i="1"/>
  <c r="KO1" i="1"/>
  <c r="KO2" i="1"/>
  <c r="KN1" i="1"/>
  <c r="KJ56" i="1"/>
  <c r="KK56" i="1"/>
  <c r="KL56" i="1" l="1"/>
  <c r="KP2" i="1"/>
  <c r="KQ1" i="1"/>
  <c r="KQ2" i="1"/>
  <c r="KP1" i="1"/>
  <c r="KR3" i="1"/>
  <c r="KM56" i="1"/>
  <c r="KN56" i="1" l="1"/>
  <c r="KT3" i="1"/>
  <c r="KR2" i="1"/>
  <c r="KS1" i="1"/>
  <c r="KS2" i="1"/>
  <c r="KR1" i="1"/>
  <c r="KP56" i="1"/>
  <c r="KO56" i="1"/>
  <c r="KT2" i="1" l="1"/>
  <c r="KU1" i="1"/>
  <c r="KV3" i="1"/>
  <c r="KU2" i="1"/>
  <c r="KT1" i="1"/>
  <c r="KQ56" i="1"/>
  <c r="KR56" i="1" l="1"/>
  <c r="KX3" i="1"/>
  <c r="KV2" i="1"/>
  <c r="KW1" i="1"/>
  <c r="KW2" i="1"/>
  <c r="KV1" i="1"/>
  <c r="KS56" i="1"/>
  <c r="KX2" i="1" l="1"/>
  <c r="KY1" i="1"/>
  <c r="KY2" i="1"/>
  <c r="KX1" i="1"/>
  <c r="KZ3" i="1"/>
  <c r="KU56" i="1"/>
  <c r="KT56" i="1"/>
  <c r="KV56" i="1" l="1"/>
  <c r="LB3" i="1"/>
  <c r="KZ2" i="1"/>
  <c r="LA1" i="1"/>
  <c r="LA2" i="1"/>
  <c r="KZ1" i="1"/>
  <c r="KW56" i="1"/>
  <c r="KX56" i="1" l="1"/>
  <c r="LB2" i="1"/>
  <c r="LC1" i="1"/>
  <c r="LD3" i="1"/>
  <c r="LC2" i="1"/>
  <c r="LB1" i="1"/>
  <c r="KY56" i="1"/>
  <c r="LA56" i="1" l="1"/>
  <c r="LF3" i="1"/>
  <c r="LD2" i="1"/>
  <c r="LE1" i="1"/>
  <c r="LE2" i="1"/>
  <c r="LD1" i="1"/>
  <c r="KZ56" i="1"/>
  <c r="LB56" i="1" l="1"/>
  <c r="LC56" i="1"/>
  <c r="LF2" i="1"/>
  <c r="LG1" i="1"/>
  <c r="LG2" i="1"/>
  <c r="LF1" i="1"/>
  <c r="LH3" i="1"/>
  <c r="LE56" i="1" l="1"/>
  <c r="LJ3" i="1"/>
  <c r="LH2" i="1"/>
  <c r="LI1" i="1"/>
  <c r="LI2" i="1"/>
  <c r="LH1" i="1"/>
  <c r="LD56" i="1"/>
  <c r="LF56" i="1" l="1"/>
  <c r="LJ2" i="1"/>
  <c r="LK1" i="1"/>
  <c r="LL3" i="1"/>
  <c r="LK2" i="1"/>
  <c r="LJ1" i="1"/>
  <c r="LG56" i="1"/>
  <c r="LI56" i="1" l="1"/>
  <c r="LN3" i="1"/>
  <c r="LL2" i="1"/>
  <c r="LM1" i="1"/>
  <c r="LM2" i="1"/>
  <c r="LL1" i="1"/>
  <c r="LH56" i="1"/>
  <c r="LJ56" i="1" l="1"/>
  <c r="LK56" i="1"/>
  <c r="LN2" i="1"/>
  <c r="LO1" i="1"/>
  <c r="LO2" i="1"/>
  <c r="LN1" i="1"/>
  <c r="LP3" i="1"/>
  <c r="LR3" i="1" l="1"/>
  <c r="LP2" i="1"/>
  <c r="LQ1" i="1"/>
  <c r="LQ2" i="1"/>
  <c r="LP1" i="1"/>
  <c r="LM56" i="1"/>
  <c r="LL56" i="1"/>
  <c r="LN56" i="1" l="1"/>
  <c r="LR2" i="1"/>
  <c r="LS1" i="1"/>
  <c r="LT3" i="1"/>
  <c r="LS2" i="1"/>
  <c r="LR1" i="1"/>
  <c r="LO56" i="1"/>
  <c r="LP56" i="1" l="1"/>
  <c r="LV3" i="1"/>
  <c r="LT2" i="1"/>
  <c r="LU1" i="1"/>
  <c r="LU2" i="1"/>
  <c r="LT1" i="1"/>
  <c r="LQ56" i="1"/>
  <c r="LV2" i="1" l="1"/>
  <c r="LW1" i="1"/>
  <c r="LW2" i="1"/>
  <c r="LV1" i="1"/>
  <c r="LX3" i="1"/>
  <c r="LS56" i="1"/>
  <c r="LR56" i="1"/>
  <c r="LT56" i="1" l="1"/>
  <c r="LZ3" i="1"/>
  <c r="LX2" i="1"/>
  <c r="LY1" i="1"/>
  <c r="LY2" i="1"/>
  <c r="LX1" i="1"/>
  <c r="LU56" i="1"/>
  <c r="LV56" i="1" l="1"/>
  <c r="LZ2" i="1"/>
  <c r="MA1" i="1"/>
  <c r="MB3" i="1"/>
  <c r="MA2" i="1"/>
  <c r="LZ1" i="1"/>
  <c r="LW56" i="1"/>
  <c r="LY56" i="1" l="1"/>
  <c r="MD3" i="1"/>
  <c r="MB2" i="1"/>
  <c r="MC1" i="1"/>
  <c r="MC2" i="1"/>
  <c r="MB1" i="1"/>
  <c r="LX56" i="1"/>
  <c r="LZ56" i="1" l="1"/>
  <c r="MA56" i="1"/>
  <c r="MD2" i="1"/>
  <c r="ME1" i="1"/>
  <c r="ME2" i="1"/>
  <c r="MD1" i="1"/>
  <c r="MF3" i="1"/>
  <c r="MB56" i="1" l="1"/>
  <c r="MH3" i="1"/>
  <c r="MF2" i="1"/>
  <c r="MG1" i="1"/>
  <c r="MG2" i="1"/>
  <c r="MF1" i="1"/>
  <c r="MC56" i="1"/>
  <c r="MD56" i="1" l="1"/>
  <c r="MH2" i="1"/>
  <c r="MI1" i="1"/>
  <c r="MJ3" i="1"/>
  <c r="MI2" i="1"/>
  <c r="MH1" i="1"/>
  <c r="ME56" i="1"/>
  <c r="MF56" i="1" l="1"/>
  <c r="ML3" i="1"/>
  <c r="MJ2" i="1"/>
  <c r="MK1" i="1"/>
  <c r="MK2" i="1"/>
  <c r="MJ1" i="1"/>
  <c r="MG56" i="1"/>
  <c r="ML2" i="1" l="1"/>
  <c r="MM1" i="1"/>
  <c r="MM2" i="1"/>
  <c r="ML1" i="1"/>
  <c r="MN3" i="1"/>
  <c r="MI56" i="1"/>
  <c r="MH56" i="1"/>
  <c r="MP3" i="1" l="1"/>
  <c r="MN2" i="1"/>
  <c r="MO1" i="1"/>
  <c r="MO2" i="1"/>
  <c r="MN1" i="1"/>
  <c r="MJ56" i="1"/>
  <c r="MK56" i="1"/>
  <c r="MP2" i="1" l="1"/>
  <c r="MQ1" i="1"/>
  <c r="MR3" i="1"/>
  <c r="MQ2" i="1"/>
  <c r="MP1" i="1"/>
  <c r="MM56" i="1"/>
  <c r="ML56" i="1"/>
  <c r="MN56" i="1" l="1"/>
  <c r="MT3" i="1"/>
  <c r="MR2" i="1"/>
  <c r="MS1" i="1"/>
  <c r="MS2" i="1"/>
  <c r="MR1" i="1"/>
  <c r="MO56" i="1"/>
  <c r="MT2" i="1" l="1"/>
  <c r="MU1" i="1"/>
  <c r="MU2" i="1"/>
  <c r="MT1" i="1"/>
  <c r="MV3" i="1"/>
  <c r="MQ56" i="1"/>
  <c r="MP56" i="1"/>
  <c r="MX3" i="1" l="1"/>
  <c r="MV2" i="1"/>
  <c r="MW1" i="1"/>
  <c r="MW2" i="1"/>
  <c r="MV1" i="1"/>
  <c r="MR56" i="1"/>
  <c r="MT56" i="1"/>
  <c r="MS56" i="1"/>
  <c r="MX2" i="1" l="1"/>
  <c r="MY1" i="1"/>
  <c r="MZ3" i="1"/>
  <c r="MY2" i="1"/>
  <c r="MX1" i="1"/>
  <c r="MU56" i="1"/>
  <c r="MV56" i="1" l="1"/>
  <c r="NB3" i="1"/>
  <c r="MZ2" i="1"/>
  <c r="NA1" i="1"/>
  <c r="NA2" i="1"/>
  <c r="MZ1" i="1"/>
  <c r="MW56" i="1"/>
  <c r="NB2" i="1" l="1"/>
  <c r="NC1" i="1"/>
  <c r="NC2" i="1"/>
  <c r="NB1" i="1"/>
  <c r="ND3" i="1"/>
  <c r="MY56" i="1"/>
  <c r="MX56" i="1"/>
  <c r="MZ56" i="1" l="1"/>
  <c r="NF3" i="1"/>
  <c r="ND2" i="1"/>
  <c r="NE1" i="1"/>
  <c r="NE2" i="1"/>
  <c r="ND1" i="1"/>
  <c r="NA56" i="1"/>
  <c r="NB56" i="1" l="1"/>
  <c r="NF2" i="1"/>
  <c r="NG1" i="1"/>
  <c r="NH3" i="1"/>
  <c r="NG2" i="1"/>
  <c r="NF1" i="1"/>
  <c r="NC56" i="1"/>
  <c r="ND56" i="1" l="1"/>
  <c r="NJ3" i="1"/>
  <c r="NH2" i="1"/>
  <c r="NI1" i="1"/>
  <c r="NI2" i="1"/>
  <c r="NH1" i="1"/>
  <c r="NE56" i="1"/>
  <c r="NJ2" i="1" l="1"/>
  <c r="NK1" i="1"/>
  <c r="NK2" i="1"/>
  <c r="NJ1" i="1"/>
  <c r="NL3" i="1"/>
  <c r="NG56" i="1"/>
  <c r="NF56" i="1"/>
  <c r="NN3" i="1" l="1"/>
  <c r="NL2" i="1"/>
  <c r="NM1" i="1"/>
  <c r="NM2" i="1"/>
  <c r="NL1" i="1"/>
  <c r="NH56" i="1"/>
  <c r="NJ56" i="1"/>
  <c r="NI56" i="1"/>
  <c r="NN2" i="1" l="1"/>
  <c r="NO1" i="1"/>
  <c r="NP3" i="1"/>
  <c r="NO2" i="1"/>
  <c r="NN1" i="1"/>
  <c r="NK56" i="1"/>
  <c r="NL56" i="1" l="1"/>
  <c r="NR3" i="1"/>
  <c r="NP2" i="1"/>
  <c r="NQ1" i="1"/>
  <c r="NQ2" i="1"/>
  <c r="NP1" i="1"/>
  <c r="NM56" i="1"/>
  <c r="NN56" i="1" l="1"/>
  <c r="NR2" i="1"/>
  <c r="NS1" i="1"/>
  <c r="NS2" i="1"/>
  <c r="NR1" i="1"/>
  <c r="NT3" i="1"/>
  <c r="NO56" i="1"/>
  <c r="NV3" i="1" l="1"/>
  <c r="NT2" i="1"/>
  <c r="NU1" i="1"/>
  <c r="NU2" i="1"/>
  <c r="NT1" i="1"/>
  <c r="NP56" i="1"/>
  <c r="NQ56" i="1"/>
  <c r="NV2" i="1" l="1"/>
  <c r="NW1" i="1"/>
  <c r="NX3" i="1"/>
  <c r="NW2" i="1"/>
  <c r="NV1" i="1"/>
  <c r="NR56" i="1"/>
  <c r="NS56" i="1"/>
  <c r="NZ3" i="1" l="1"/>
  <c r="NX2" i="1"/>
  <c r="NY1" i="1"/>
  <c r="NY2" i="1"/>
  <c r="NX1" i="1"/>
  <c r="NT56" i="1"/>
  <c r="NU56" i="1"/>
  <c r="NV56" i="1" l="1"/>
  <c r="NZ2" i="1"/>
  <c r="OA1" i="1"/>
  <c r="OA2" i="1"/>
  <c r="NZ1" i="1"/>
  <c r="OB3" i="1"/>
  <c r="NW56" i="1"/>
  <c r="NY56" i="1" l="1"/>
  <c r="OD3" i="1"/>
  <c r="OB2" i="1"/>
  <c r="OC1" i="1"/>
  <c r="OC2" i="1"/>
  <c r="OB1" i="1"/>
  <c r="NX56" i="1"/>
  <c r="NZ56" i="1" l="1"/>
  <c r="OD2" i="1"/>
  <c r="OE1" i="1"/>
  <c r="OF3" i="1"/>
  <c r="OE2" i="1"/>
  <c r="OD1" i="1"/>
  <c r="OA56" i="1"/>
  <c r="OC56" i="1" l="1"/>
  <c r="OH3" i="1"/>
  <c r="OF2" i="1"/>
  <c r="OG1" i="1"/>
  <c r="OG2" i="1"/>
  <c r="OF1" i="1"/>
  <c r="OB56" i="1"/>
  <c r="OD56" i="1" l="1"/>
  <c r="OE56" i="1"/>
  <c r="OH2" i="1"/>
  <c r="OI1" i="1"/>
  <c r="OI2" i="1"/>
  <c r="OH1" i="1"/>
  <c r="OJ3" i="1"/>
  <c r="OG56" i="1" l="1"/>
  <c r="OL3" i="1"/>
  <c r="OJ2" i="1"/>
  <c r="OK1" i="1"/>
  <c r="OK2" i="1"/>
  <c r="OJ1" i="1"/>
  <c r="OF56" i="1"/>
  <c r="OH56" i="1" l="1"/>
  <c r="OL2" i="1"/>
  <c r="OM1" i="1"/>
  <c r="ON3" i="1"/>
  <c r="OM2" i="1"/>
  <c r="OL1" i="1"/>
  <c r="OI56" i="1"/>
  <c r="OK56" i="1" l="1"/>
  <c r="OP3" i="1"/>
  <c r="ON2" i="1"/>
  <c r="OO1" i="1"/>
  <c r="OO2" i="1"/>
  <c r="ON1" i="1"/>
  <c r="OJ56" i="1"/>
  <c r="OL56" i="1" l="1"/>
  <c r="OM56" i="1"/>
  <c r="OP2" i="1"/>
  <c r="OQ1" i="1"/>
  <c r="OQ2" i="1"/>
  <c r="OP1" i="1"/>
  <c r="OR3" i="1"/>
  <c r="OT3" i="1" l="1"/>
  <c r="OR2" i="1"/>
  <c r="OS1" i="1"/>
  <c r="OS2" i="1"/>
  <c r="OR1" i="1"/>
  <c r="ON56" i="1"/>
  <c r="OP56" i="1"/>
  <c r="OO56" i="1"/>
  <c r="OT2" i="1" l="1"/>
  <c r="OU1" i="1"/>
  <c r="OV3" i="1"/>
  <c r="OU2" i="1"/>
  <c r="OT1" i="1"/>
  <c r="OQ56" i="1"/>
  <c r="OX3" i="1" l="1"/>
  <c r="OV2" i="1"/>
  <c r="OW1" i="1"/>
  <c r="OW2" i="1"/>
  <c r="OV1" i="1"/>
  <c r="OR56" i="1"/>
  <c r="OS56" i="1"/>
  <c r="OT56" i="1" l="1"/>
  <c r="OX2" i="1"/>
  <c r="OY1" i="1"/>
  <c r="OY2" i="1"/>
  <c r="OX1" i="1"/>
  <c r="OZ3" i="1"/>
  <c r="OU56" i="1"/>
  <c r="PB3" i="1" l="1"/>
  <c r="OZ2" i="1"/>
  <c r="PA1" i="1"/>
  <c r="PA2" i="1"/>
  <c r="OZ1" i="1"/>
  <c r="OV56" i="1"/>
  <c r="OW56" i="1"/>
  <c r="OX56" i="1" l="1"/>
  <c r="PB2" i="1"/>
  <c r="PC1" i="1"/>
  <c r="PD3" i="1"/>
  <c r="PC2" i="1"/>
  <c r="PB1" i="1"/>
  <c r="OY56" i="1"/>
  <c r="PF3" i="1" l="1"/>
  <c r="PD2" i="1"/>
  <c r="PE1" i="1"/>
  <c r="PE2" i="1"/>
  <c r="PD1" i="1"/>
  <c r="OZ56" i="1"/>
  <c r="PA56" i="1"/>
  <c r="PB56" i="1" l="1"/>
  <c r="PF2" i="1"/>
  <c r="PG1" i="1"/>
  <c r="PG2" i="1"/>
  <c r="PF1" i="1"/>
  <c r="PH3" i="1"/>
  <c r="PC56" i="1"/>
  <c r="PE56" i="1" l="1"/>
  <c r="PJ3" i="1"/>
  <c r="PH2" i="1"/>
  <c r="PI1" i="1"/>
  <c r="PI2" i="1"/>
  <c r="PH1" i="1"/>
  <c r="PD56" i="1"/>
  <c r="PG56" i="1" l="1"/>
  <c r="PJ2" i="1"/>
  <c r="PK1" i="1"/>
  <c r="PL3" i="1"/>
  <c r="PK2" i="1"/>
  <c r="PJ1" i="1"/>
  <c r="PF56" i="1"/>
  <c r="PI56" i="1" l="1"/>
  <c r="PN3" i="1"/>
  <c r="PL2" i="1"/>
  <c r="PM1" i="1"/>
  <c r="PM2" i="1"/>
  <c r="PL1" i="1"/>
  <c r="PH56" i="1"/>
  <c r="PK56" i="1" l="1"/>
  <c r="PN2" i="1"/>
  <c r="PO1" i="1"/>
  <c r="PO2" i="1"/>
  <c r="PN1" i="1"/>
  <c r="PP3" i="1"/>
  <c r="PJ56" i="1"/>
  <c r="PM56" i="1" l="1"/>
  <c r="PR3" i="1"/>
  <c r="PP2" i="1"/>
  <c r="PQ1" i="1"/>
  <c r="PQ2" i="1"/>
  <c r="PP1" i="1"/>
  <c r="PL56" i="1"/>
  <c r="PN56" i="1" l="1"/>
  <c r="PR2" i="1"/>
  <c r="PS1" i="1"/>
  <c r="PT3" i="1"/>
  <c r="PS2" i="1"/>
  <c r="PR1" i="1"/>
  <c r="PO56" i="1"/>
  <c r="PV3" i="1" l="1"/>
  <c r="PT2" i="1"/>
  <c r="PU1" i="1"/>
  <c r="PU2" i="1"/>
  <c r="PT1" i="1"/>
  <c r="PQ56" i="1"/>
  <c r="PP56" i="1"/>
  <c r="PS56" i="1" l="1"/>
  <c r="PR56" i="1"/>
  <c r="PV2" i="1"/>
  <c r="PW1" i="1"/>
  <c r="PW2" i="1"/>
  <c r="PV1" i="1"/>
  <c r="PX3" i="1"/>
  <c r="PT56" i="1" l="1"/>
  <c r="PZ3" i="1"/>
  <c r="PX2" i="1"/>
  <c r="PY1" i="1"/>
  <c r="PY2" i="1"/>
  <c r="PX1" i="1"/>
  <c r="PV56" i="1"/>
  <c r="PU56" i="1"/>
  <c r="PZ2" i="1" l="1"/>
  <c r="QA1" i="1"/>
  <c r="QB3" i="1"/>
  <c r="QA2" i="1"/>
  <c r="PZ1" i="1"/>
  <c r="PW56" i="1"/>
  <c r="PX56" i="1" l="1"/>
  <c r="QD3" i="1"/>
  <c r="QB2" i="1"/>
  <c r="QC1" i="1"/>
  <c r="QC2" i="1"/>
  <c r="QB1" i="1"/>
  <c r="PY56" i="1"/>
  <c r="QD2" i="1" l="1"/>
  <c r="QE1" i="1"/>
  <c r="QE2" i="1"/>
  <c r="QD1" i="1"/>
  <c r="QF3" i="1"/>
  <c r="QA56" i="1"/>
  <c r="PZ56" i="1"/>
  <c r="QH3" i="1" l="1"/>
  <c r="QF2" i="1"/>
  <c r="QG1" i="1"/>
  <c r="QG2" i="1"/>
  <c r="QF1" i="1"/>
  <c r="QB56" i="1"/>
  <c r="QC56" i="1"/>
  <c r="QD56" i="1" l="1"/>
  <c r="QH2" i="1"/>
  <c r="QI1" i="1"/>
  <c r="QJ3" i="1"/>
  <c r="QI2" i="1"/>
  <c r="QH1" i="1"/>
  <c r="QE56" i="1"/>
  <c r="QL3" i="1" l="1"/>
  <c r="QJ2" i="1"/>
  <c r="QK1" i="1"/>
  <c r="QK2" i="1"/>
  <c r="QJ1" i="1"/>
  <c r="QF56" i="1"/>
  <c r="QG56" i="1"/>
  <c r="QH56" i="1" l="1"/>
  <c r="QL2" i="1"/>
  <c r="QM1" i="1"/>
  <c r="QM2" i="1"/>
  <c r="QL1" i="1"/>
  <c r="QN3" i="1"/>
  <c r="QI56" i="1"/>
  <c r="QK56" i="1" l="1"/>
  <c r="QP3" i="1"/>
  <c r="QN2" i="1"/>
  <c r="QO1" i="1"/>
  <c r="QO2" i="1"/>
  <c r="QN1" i="1"/>
  <c r="QJ56" i="1"/>
  <c r="QP2" i="1" l="1"/>
  <c r="QQ1" i="1"/>
  <c r="QR3" i="1"/>
  <c r="QQ2" i="1"/>
  <c r="QP1" i="1"/>
  <c r="QL56" i="1"/>
  <c r="QM56" i="1"/>
  <c r="QT3" i="1" l="1"/>
  <c r="QR2" i="1"/>
  <c r="QS1" i="1"/>
  <c r="QS2" i="1"/>
  <c r="QR1" i="1"/>
  <c r="QN56" i="1"/>
  <c r="QO56" i="1"/>
  <c r="QP56" i="1" l="1"/>
  <c r="QT2" i="1"/>
  <c r="QU1" i="1"/>
  <c r="QU2" i="1"/>
  <c r="QT1" i="1"/>
  <c r="QV3" i="1"/>
  <c r="QQ56" i="1"/>
  <c r="QS56" i="1" l="1"/>
  <c r="QX3" i="1"/>
  <c r="QV2" i="1"/>
  <c r="QW1" i="1"/>
  <c r="QW2" i="1"/>
  <c r="QV1" i="1"/>
  <c r="QR56" i="1"/>
  <c r="QT56" i="1" l="1"/>
  <c r="QX2" i="1"/>
  <c r="QY1" i="1"/>
  <c r="QZ3" i="1"/>
  <c r="QY2" i="1"/>
  <c r="QX1" i="1"/>
  <c r="QU56" i="1"/>
  <c r="QW56" i="1" l="1"/>
  <c r="RB3" i="1"/>
  <c r="QZ2" i="1"/>
  <c r="RA1" i="1"/>
  <c r="RA2" i="1"/>
  <c r="QZ1" i="1"/>
  <c r="QV56" i="1"/>
  <c r="QX56" i="1" l="1"/>
  <c r="QY56" i="1"/>
  <c r="RB2" i="1"/>
  <c r="RC1" i="1"/>
  <c r="RC2" i="1"/>
  <c r="RB1" i="1"/>
  <c r="RD3" i="1"/>
  <c r="RF3" i="1" l="1"/>
  <c r="RD2" i="1"/>
  <c r="RE1" i="1"/>
  <c r="RE2" i="1"/>
  <c r="RD1" i="1"/>
  <c r="QZ56" i="1"/>
  <c r="RA56" i="1"/>
  <c r="RB56" i="1" l="1"/>
  <c r="RF2" i="1"/>
  <c r="RG1" i="1"/>
  <c r="RH3" i="1"/>
  <c r="RG2" i="1"/>
  <c r="RF1" i="1"/>
  <c r="RC56" i="1"/>
  <c r="RD56" i="1" l="1"/>
  <c r="RJ3" i="1"/>
  <c r="RH2" i="1"/>
  <c r="RI1" i="1"/>
  <c r="RI2" i="1"/>
  <c r="RH1" i="1"/>
  <c r="RE56" i="1"/>
  <c r="RJ2" i="1" l="1"/>
  <c r="RK1" i="1"/>
  <c r="RK2" i="1"/>
  <c r="RJ1" i="1"/>
  <c r="RL3" i="1"/>
  <c r="RG56" i="1"/>
  <c r="RF56" i="1"/>
  <c r="RH56" i="1" l="1"/>
  <c r="RN3" i="1"/>
  <c r="RL2" i="1"/>
  <c r="RM1" i="1"/>
  <c r="RM2" i="1"/>
  <c r="RL1" i="1"/>
  <c r="RI56" i="1"/>
  <c r="RJ56" i="1" l="1"/>
  <c r="RN2" i="1"/>
  <c r="RO1" i="1"/>
  <c r="RP3" i="1"/>
  <c r="RO2" i="1"/>
  <c r="RN1" i="1"/>
  <c r="RK56" i="1"/>
  <c r="RL56" i="1" l="1"/>
  <c r="RR3" i="1"/>
  <c r="RP2" i="1"/>
  <c r="RQ1" i="1"/>
  <c r="RQ2" i="1"/>
  <c r="RP1" i="1"/>
  <c r="RM56" i="1"/>
  <c r="RR2" i="1" l="1"/>
  <c r="RS1" i="1"/>
  <c r="RS2" i="1"/>
  <c r="RR1" i="1"/>
  <c r="RT3" i="1"/>
  <c r="RO56" i="1"/>
  <c r="RN56" i="1"/>
  <c r="RV3" i="1" l="1"/>
  <c r="RT2" i="1"/>
  <c r="RU1" i="1"/>
  <c r="RU2" i="1"/>
  <c r="RT1" i="1"/>
  <c r="RP56" i="1"/>
  <c r="RQ56" i="1"/>
  <c r="RR56" i="1" l="1"/>
  <c r="RV2" i="1"/>
  <c r="RW1" i="1"/>
  <c r="RX3" i="1"/>
  <c r="RW2" i="1"/>
  <c r="RV1" i="1"/>
  <c r="RS56" i="1"/>
  <c r="RT56" i="1" l="1"/>
  <c r="RZ3" i="1"/>
  <c r="RX2" i="1"/>
  <c r="RY1" i="1"/>
  <c r="RY2" i="1"/>
  <c r="RX1" i="1"/>
  <c r="RU56" i="1"/>
  <c r="RZ2" i="1" l="1"/>
  <c r="SA1" i="1"/>
  <c r="SA2" i="1"/>
  <c r="RZ1" i="1"/>
  <c r="SB3" i="1"/>
  <c r="RW56" i="1"/>
  <c r="RV56" i="1"/>
  <c r="RX56" i="1" l="1"/>
  <c r="SD3" i="1"/>
  <c r="SB2" i="1"/>
  <c r="SC1" i="1"/>
  <c r="SC2" i="1"/>
  <c r="SB1" i="1"/>
  <c r="RZ56" i="1"/>
  <c r="RY56" i="1"/>
  <c r="SD2" i="1" l="1"/>
  <c r="SE1" i="1"/>
  <c r="SF3" i="1"/>
  <c r="SE2" i="1"/>
  <c r="SD1" i="1"/>
  <c r="SA56" i="1"/>
  <c r="SB56" i="1" l="1"/>
  <c r="SH3" i="1"/>
  <c r="SF2" i="1"/>
  <c r="SG1" i="1"/>
  <c r="SG2" i="1"/>
  <c r="SF1" i="1"/>
  <c r="SC56" i="1"/>
  <c r="SH2" i="1" l="1"/>
  <c r="SI1" i="1"/>
  <c r="SI2" i="1"/>
  <c r="SH1" i="1"/>
  <c r="SJ3" i="1"/>
  <c r="SE56" i="1"/>
  <c r="SD56" i="1"/>
  <c r="SL3" i="1" l="1"/>
  <c r="SJ2" i="1"/>
  <c r="SK1" i="1"/>
  <c r="SK2" i="1"/>
  <c r="SJ1" i="1"/>
  <c r="SF56" i="1"/>
  <c r="SG56" i="1"/>
  <c r="SH56" i="1" l="1"/>
  <c r="SL2" i="1"/>
  <c r="SM1" i="1"/>
  <c r="SN3" i="1"/>
  <c r="SM2" i="1"/>
  <c r="SL1" i="1"/>
  <c r="SI56" i="1"/>
  <c r="SJ56" i="1" l="1"/>
  <c r="SP3" i="1"/>
  <c r="SN2" i="1"/>
  <c r="SO1" i="1"/>
  <c r="SO2" i="1"/>
  <c r="SN1" i="1"/>
  <c r="SK56" i="1"/>
  <c r="SP2" i="1" l="1"/>
  <c r="SQ1" i="1"/>
  <c r="SQ2" i="1"/>
  <c r="SP1" i="1"/>
  <c r="SR3" i="1"/>
  <c r="SM56" i="1"/>
  <c r="SL56" i="1"/>
  <c r="SN56" i="1" l="1"/>
  <c r="ST3" i="1"/>
  <c r="SR2" i="1"/>
  <c r="SS1" i="1"/>
  <c r="SS2" i="1"/>
  <c r="SR1" i="1"/>
  <c r="SP56" i="1"/>
  <c r="SO56" i="1"/>
  <c r="ST2" i="1" l="1"/>
  <c r="SU1" i="1"/>
  <c r="SV3" i="1"/>
  <c r="SU2" i="1"/>
  <c r="ST1" i="1"/>
  <c r="SQ56" i="1"/>
  <c r="SX3" i="1" l="1"/>
  <c r="SV2" i="1"/>
  <c r="SW1" i="1"/>
  <c r="SW2" i="1"/>
  <c r="SV1" i="1"/>
  <c r="SR56" i="1"/>
  <c r="SS56" i="1"/>
  <c r="ST56" i="1" l="1"/>
  <c r="SX2" i="1"/>
  <c r="SY1" i="1"/>
  <c r="SY2" i="1"/>
  <c r="SX1" i="1"/>
  <c r="SZ3" i="1"/>
  <c r="SU56" i="1"/>
  <c r="SW56" i="1" l="1"/>
  <c r="TB3" i="1"/>
  <c r="SZ2" i="1"/>
  <c r="TA1" i="1"/>
  <c r="TA2" i="1"/>
  <c r="SZ1" i="1"/>
  <c r="SV56" i="1"/>
  <c r="SX56" i="1" l="1"/>
  <c r="TB2" i="1"/>
  <c r="TC1" i="1"/>
  <c r="TD3" i="1"/>
  <c r="TC2" i="1"/>
  <c r="TB1" i="1"/>
  <c r="SY56" i="1"/>
  <c r="TF3" i="1" l="1"/>
  <c r="TD2" i="1"/>
  <c r="TE1" i="1"/>
  <c r="TE2" i="1"/>
  <c r="TD1" i="1"/>
  <c r="TA56" i="1"/>
  <c r="SZ56" i="1"/>
  <c r="TC56" i="1" l="1"/>
  <c r="TB56" i="1"/>
  <c r="TF2" i="1"/>
  <c r="TG1" i="1"/>
  <c r="TG2" i="1"/>
  <c r="TF1" i="1"/>
  <c r="TH3" i="1"/>
  <c r="TD56" i="1" l="1"/>
  <c r="TJ3" i="1"/>
  <c r="TH2" i="1"/>
  <c r="TI1" i="1"/>
  <c r="TI2" i="1"/>
  <c r="TH1" i="1"/>
  <c r="TE56" i="1"/>
  <c r="TF56" i="1" l="1"/>
  <c r="TJ2" i="1"/>
  <c r="TK1" i="1"/>
  <c r="TL3" i="1"/>
  <c r="TK2" i="1"/>
  <c r="TJ1" i="1"/>
  <c r="TG56" i="1"/>
  <c r="TN3" i="1" l="1"/>
  <c r="TL2" i="1"/>
  <c r="TM1" i="1"/>
  <c r="TM2" i="1"/>
  <c r="TL1" i="1"/>
  <c r="TH56" i="1"/>
  <c r="TI56" i="1"/>
  <c r="TJ56" i="1" l="1"/>
  <c r="TN2" i="1"/>
  <c r="TO1" i="1"/>
  <c r="TO2" i="1"/>
  <c r="TN1" i="1"/>
  <c r="TP3" i="1"/>
  <c r="TK56" i="1"/>
  <c r="TM56" i="1" l="1"/>
  <c r="TR3" i="1"/>
  <c r="TP2" i="1"/>
  <c r="TQ1" i="1"/>
  <c r="TQ2" i="1"/>
  <c r="TP1" i="1"/>
  <c r="TL56" i="1"/>
  <c r="TR2" i="1" l="1"/>
  <c r="TS1" i="1"/>
  <c r="TT3" i="1"/>
  <c r="TS2" i="1"/>
  <c r="TR1" i="1"/>
  <c r="TN56" i="1"/>
  <c r="TO56" i="1"/>
  <c r="TV3" i="1" l="1"/>
  <c r="TT2" i="1"/>
  <c r="TU1" i="1"/>
  <c r="TU2" i="1"/>
  <c r="TT1" i="1"/>
  <c r="TP56" i="1"/>
  <c r="TQ56" i="1"/>
  <c r="TV2" i="1" l="1"/>
  <c r="TW1" i="1"/>
  <c r="TW2" i="1"/>
  <c r="TV1" i="1"/>
  <c r="TX3" i="1"/>
  <c r="TS56" i="1"/>
  <c r="TR56" i="1"/>
  <c r="TT56" i="1" l="1"/>
  <c r="TZ3" i="1"/>
  <c r="TX2" i="1"/>
  <c r="TY1" i="1"/>
  <c r="TY2" i="1"/>
  <c r="TX1" i="1"/>
  <c r="TV56" i="1"/>
  <c r="TU56" i="1"/>
  <c r="TZ2" i="1" l="1"/>
  <c r="UA1" i="1"/>
  <c r="UB3" i="1"/>
  <c r="UA2" i="1"/>
  <c r="TZ1" i="1"/>
  <c r="TW56" i="1"/>
  <c r="UD3" i="1" l="1"/>
  <c r="UB2" i="1"/>
  <c r="UC1" i="1"/>
  <c r="UC2" i="1"/>
  <c r="UB1" i="1"/>
  <c r="TX56" i="1"/>
  <c r="TY56" i="1"/>
  <c r="TZ56" i="1" l="1"/>
  <c r="UD2" i="1"/>
  <c r="UE1" i="1"/>
  <c r="UE2" i="1"/>
  <c r="UD1" i="1"/>
  <c r="UF3" i="1"/>
  <c r="UA56" i="1"/>
  <c r="UC56" i="1" l="1"/>
  <c r="UH3" i="1"/>
  <c r="UF2" i="1"/>
  <c r="UG1" i="1"/>
  <c r="UG2" i="1"/>
  <c r="UF1" i="1"/>
  <c r="UB56" i="1"/>
  <c r="UE56" i="1" l="1"/>
  <c r="UH2" i="1"/>
  <c r="UI1" i="1"/>
  <c r="UJ3" i="1"/>
  <c r="UI2" i="1"/>
  <c r="UH1" i="1"/>
  <c r="UD56" i="1"/>
  <c r="UG56" i="1" l="1"/>
  <c r="UL3" i="1"/>
  <c r="UJ2" i="1"/>
  <c r="UK1" i="1"/>
  <c r="UK2" i="1"/>
  <c r="UJ1" i="1"/>
  <c r="UF56" i="1"/>
  <c r="UI56" i="1" l="1"/>
  <c r="UL2" i="1"/>
  <c r="UM1" i="1"/>
  <c r="UM2" i="1"/>
  <c r="UL1" i="1"/>
  <c r="UN3" i="1"/>
  <c r="UH56" i="1"/>
  <c r="UK56" i="1" l="1"/>
  <c r="UP3" i="1"/>
  <c r="UN2" i="1"/>
  <c r="UO1" i="1"/>
  <c r="UO2" i="1"/>
  <c r="UN1" i="1"/>
  <c r="UJ56" i="1"/>
  <c r="UM56" i="1" l="1"/>
  <c r="UP2" i="1"/>
  <c r="UQ1" i="1"/>
  <c r="UR3" i="1"/>
  <c r="UQ2" i="1"/>
  <c r="UP1" i="1"/>
  <c r="UL56" i="1"/>
  <c r="UO56" i="1" l="1"/>
  <c r="UT3" i="1"/>
  <c r="UR2" i="1"/>
  <c r="US1" i="1"/>
  <c r="US2" i="1"/>
  <c r="UR1" i="1"/>
  <c r="UN56" i="1"/>
  <c r="UP56" i="1" l="1"/>
  <c r="UQ56" i="1"/>
  <c r="UT2" i="1"/>
  <c r="UU1" i="1"/>
  <c r="UU2" i="1"/>
  <c r="UT1" i="1"/>
  <c r="UV3" i="1"/>
  <c r="UR56" i="1" l="1"/>
  <c r="UX3" i="1"/>
  <c r="UV2" i="1"/>
  <c r="UW1" i="1"/>
  <c r="UW2" i="1"/>
  <c r="UV1" i="1"/>
  <c r="UT56" i="1"/>
  <c r="US56" i="1"/>
  <c r="UX2" i="1" l="1"/>
  <c r="UY1" i="1"/>
  <c r="UZ3" i="1"/>
  <c r="UY2" i="1"/>
  <c r="UX1" i="1"/>
  <c r="UU56" i="1"/>
  <c r="VB3" i="1" l="1"/>
  <c r="UZ2" i="1"/>
  <c r="VA1" i="1"/>
  <c r="VA2" i="1"/>
  <c r="UZ1" i="1"/>
  <c r="UV56" i="1"/>
  <c r="UW56" i="1"/>
  <c r="UX56" i="1" l="1"/>
  <c r="VB2" i="1"/>
  <c r="VC1" i="1"/>
  <c r="VC2" i="1"/>
  <c r="VB1" i="1"/>
  <c r="VD3" i="1"/>
  <c r="UY56" i="1"/>
  <c r="VA56" i="1" l="1"/>
  <c r="VF3" i="1"/>
  <c r="VD2" i="1"/>
  <c r="VE1" i="1"/>
  <c r="VE2" i="1"/>
  <c r="VD1" i="1"/>
  <c r="UZ56" i="1"/>
  <c r="VC56" i="1" l="1"/>
  <c r="VF2" i="1"/>
  <c r="VG1" i="1"/>
  <c r="VH3" i="1"/>
  <c r="VG2" i="1"/>
  <c r="VF1" i="1"/>
  <c r="VB56" i="1"/>
  <c r="VE56" i="1" l="1"/>
  <c r="VJ3" i="1"/>
  <c r="VH2" i="1"/>
  <c r="VI1" i="1"/>
  <c r="VI2" i="1"/>
  <c r="VH1" i="1"/>
  <c r="VD56" i="1"/>
  <c r="VF56" i="1" l="1"/>
  <c r="VJ2" i="1"/>
  <c r="VK1" i="1"/>
  <c r="VK2" i="1"/>
  <c r="VJ1" i="1"/>
  <c r="VL3" i="1"/>
  <c r="VG56" i="1"/>
  <c r="VI56" i="1" l="1"/>
  <c r="VN3" i="1"/>
  <c r="VL2" i="1"/>
  <c r="VM1" i="1"/>
  <c r="VM2" i="1"/>
  <c r="VL1" i="1"/>
  <c r="VH56" i="1"/>
  <c r="VJ56" i="1" l="1"/>
  <c r="VN2" i="1"/>
  <c r="VO1" i="1"/>
  <c r="VP3" i="1"/>
  <c r="VO2" i="1"/>
  <c r="VN1" i="1"/>
  <c r="VK56" i="1"/>
  <c r="VM56" i="1" l="1"/>
  <c r="VR3" i="1"/>
  <c r="VP2" i="1"/>
  <c r="VQ1" i="1"/>
  <c r="VQ2" i="1"/>
  <c r="VP1" i="1"/>
  <c r="VL56" i="1"/>
  <c r="VO56" i="1" l="1"/>
  <c r="VR2" i="1"/>
  <c r="VS1" i="1"/>
  <c r="VS2" i="1"/>
  <c r="VR1" i="1"/>
  <c r="VT3" i="1"/>
  <c r="VN56" i="1"/>
  <c r="VQ56" i="1" l="1"/>
  <c r="VV3" i="1"/>
  <c r="VT2" i="1"/>
  <c r="VU1" i="1"/>
  <c r="VU2" i="1"/>
  <c r="VT1" i="1"/>
  <c r="VP56" i="1"/>
  <c r="VS56" i="1" l="1"/>
  <c r="VV2" i="1"/>
  <c r="VW1" i="1"/>
  <c r="VX3" i="1"/>
  <c r="VW2" i="1"/>
  <c r="VV1" i="1"/>
  <c r="VR56" i="1"/>
  <c r="VU56" i="1" l="1"/>
  <c r="VZ3" i="1"/>
  <c r="VX2" i="1"/>
  <c r="VY1" i="1"/>
  <c r="VY2" i="1"/>
  <c r="VX1" i="1"/>
  <c r="VT56" i="1"/>
  <c r="VV56" i="1" l="1"/>
  <c r="VZ2" i="1"/>
  <c r="WA1" i="1"/>
  <c r="WA2" i="1"/>
  <c r="VZ1" i="1"/>
  <c r="WB3" i="1"/>
  <c r="VW56" i="1"/>
  <c r="VY56" i="1" l="1"/>
  <c r="WD3" i="1"/>
  <c r="WB2" i="1"/>
  <c r="WC1" i="1"/>
  <c r="WC2" i="1"/>
  <c r="WB1" i="1"/>
  <c r="VX56" i="1"/>
  <c r="VZ56" i="1" l="1"/>
  <c r="WD2" i="1"/>
  <c r="WE1" i="1"/>
  <c r="WF3" i="1"/>
  <c r="WE2" i="1"/>
  <c r="WD1" i="1"/>
  <c r="WA56" i="1"/>
  <c r="WC56" i="1" l="1"/>
  <c r="WH3" i="1"/>
  <c r="WF2" i="1"/>
  <c r="WG1" i="1"/>
  <c r="WG2" i="1"/>
  <c r="WF1" i="1"/>
  <c r="WB56" i="1"/>
  <c r="WD56" i="1" l="1"/>
  <c r="WE56" i="1"/>
  <c r="WH2" i="1"/>
  <c r="WI1" i="1"/>
  <c r="WI2" i="1"/>
  <c r="WH1" i="1"/>
  <c r="WJ3" i="1"/>
  <c r="WL3" i="1" l="1"/>
  <c r="WJ2" i="1"/>
  <c r="WK1" i="1"/>
  <c r="WK2" i="1"/>
  <c r="WJ1" i="1"/>
  <c r="WF56" i="1"/>
  <c r="WG56" i="1"/>
  <c r="WH56" i="1" l="1"/>
  <c r="WL2" i="1"/>
  <c r="WM1" i="1"/>
  <c r="WN3" i="1"/>
  <c r="WM2" i="1"/>
  <c r="WL1" i="1"/>
  <c r="WI56" i="1"/>
  <c r="WK56" i="1" l="1"/>
  <c r="WP3" i="1"/>
  <c r="WN2" i="1"/>
  <c r="WO1" i="1"/>
  <c r="WO2" i="1"/>
  <c r="WN1" i="1"/>
  <c r="WJ56" i="1"/>
  <c r="WP2" i="1" l="1"/>
  <c r="WQ1" i="1"/>
  <c r="WQ2" i="1"/>
  <c r="WP1" i="1"/>
  <c r="WR3" i="1"/>
  <c r="WL56" i="1"/>
  <c r="WM56" i="1"/>
  <c r="WT3" i="1" l="1"/>
  <c r="WR2" i="1"/>
  <c r="WS1" i="1"/>
  <c r="WS2" i="1"/>
  <c r="WR1" i="1"/>
  <c r="WN56" i="1"/>
  <c r="WO56" i="1"/>
  <c r="WP56" i="1" l="1"/>
  <c r="WT2" i="1"/>
  <c r="WU1" i="1"/>
  <c r="WV3" i="1"/>
  <c r="WU2" i="1"/>
  <c r="WT1" i="1"/>
  <c r="WQ56" i="1"/>
  <c r="WX3" i="1" l="1"/>
  <c r="WV2" i="1"/>
  <c r="WW1" i="1"/>
  <c r="WW2" i="1"/>
  <c r="WV1" i="1"/>
  <c r="WR56" i="1"/>
  <c r="WS56" i="1"/>
  <c r="WT56" i="1" l="1"/>
  <c r="WX2" i="1"/>
  <c r="WY1" i="1"/>
  <c r="WY2" i="1"/>
  <c r="WX1" i="1"/>
  <c r="WZ3" i="1"/>
  <c r="WU56" i="1"/>
  <c r="WW56" i="1" l="1"/>
  <c r="XB3" i="1"/>
  <c r="WZ2" i="1"/>
  <c r="XA1" i="1"/>
  <c r="XA2" i="1"/>
  <c r="WZ1" i="1"/>
  <c r="WV56" i="1"/>
  <c r="WX56" i="1" l="1"/>
  <c r="XB2" i="1"/>
  <c r="XC1" i="1"/>
  <c r="XD3" i="1"/>
  <c r="XC2" i="1"/>
  <c r="XB1" i="1"/>
  <c r="WY56" i="1"/>
  <c r="XA56" i="1" l="1"/>
  <c r="XF3" i="1"/>
  <c r="XD2" i="1"/>
  <c r="XE1" i="1"/>
  <c r="XE2" i="1"/>
  <c r="XD1" i="1"/>
  <c r="WZ56" i="1"/>
  <c r="XF2" i="1" l="1"/>
  <c r="XG1" i="1"/>
  <c r="XG2" i="1"/>
  <c r="XF1" i="1"/>
  <c r="XH3" i="1"/>
  <c r="XB56" i="1"/>
  <c r="XC56" i="1"/>
  <c r="XD56" i="1" l="1"/>
  <c r="XJ3" i="1"/>
  <c r="XH2" i="1"/>
  <c r="XI1" i="1"/>
  <c r="XI2" i="1"/>
  <c r="XH1" i="1"/>
  <c r="XE56" i="1"/>
  <c r="XF56" i="1" l="1"/>
  <c r="XJ2" i="1"/>
  <c r="XK1" i="1"/>
  <c r="XL3" i="1"/>
  <c r="XK2" i="1"/>
  <c r="XJ1" i="1"/>
  <c r="XG56" i="1"/>
  <c r="XN3" i="1" l="1"/>
  <c r="XL2" i="1"/>
  <c r="XM1" i="1"/>
  <c r="XM2" i="1"/>
  <c r="XL1" i="1"/>
  <c r="XH56" i="1"/>
  <c r="XI56" i="1"/>
  <c r="XJ56" i="1" l="1"/>
  <c r="XN2" i="1"/>
  <c r="XO1" i="1"/>
  <c r="XO2" i="1"/>
  <c r="XN1" i="1"/>
  <c r="XP3" i="1"/>
  <c r="XK56" i="1"/>
  <c r="XM56" i="1" l="1"/>
  <c r="XR3" i="1"/>
  <c r="XP2" i="1"/>
  <c r="XQ1" i="1"/>
  <c r="XQ2" i="1"/>
  <c r="XP1" i="1"/>
  <c r="XL56" i="1"/>
  <c r="XN56" i="1" l="1"/>
  <c r="XR2" i="1"/>
  <c r="XS1" i="1"/>
  <c r="XT3" i="1"/>
  <c r="XS2" i="1"/>
  <c r="XR1" i="1"/>
  <c r="XO56" i="1"/>
  <c r="XQ56" i="1" l="1"/>
  <c r="XV3" i="1"/>
  <c r="XT2" i="1"/>
  <c r="XU1" i="1"/>
  <c r="XU2" i="1"/>
  <c r="XT1" i="1"/>
  <c r="XP56" i="1"/>
  <c r="XR56" i="1" l="1"/>
  <c r="XS56" i="1"/>
  <c r="XV2" i="1"/>
  <c r="XW1" i="1"/>
  <c r="XW2" i="1"/>
  <c r="XV1" i="1"/>
  <c r="XX3" i="1"/>
  <c r="XT56" i="1" l="1"/>
  <c r="XZ3" i="1"/>
  <c r="XX2" i="1"/>
  <c r="XY1" i="1"/>
  <c r="XY2" i="1"/>
  <c r="XX1" i="1"/>
  <c r="XV56" i="1"/>
  <c r="XU56" i="1"/>
  <c r="XZ2" i="1" l="1"/>
  <c r="YA1" i="1"/>
  <c r="YB3" i="1"/>
  <c r="YA2" i="1"/>
  <c r="XZ1" i="1"/>
  <c r="XW56" i="1"/>
  <c r="YD3" i="1" l="1"/>
  <c r="YB2" i="1"/>
  <c r="YC1" i="1"/>
  <c r="YC2" i="1"/>
  <c r="YB1" i="1"/>
  <c r="XX56" i="1"/>
  <c r="XY56" i="1"/>
  <c r="XZ56" i="1" l="1"/>
  <c r="YD2" i="1"/>
  <c r="YE1" i="1"/>
  <c r="YE2" i="1"/>
  <c r="YD1" i="1"/>
  <c r="YF3" i="1"/>
  <c r="YA56" i="1"/>
  <c r="YC56" i="1" l="1"/>
  <c r="YH3" i="1"/>
  <c r="YF2" i="1"/>
  <c r="YG1" i="1"/>
  <c r="YG2" i="1"/>
  <c r="YF1" i="1"/>
  <c r="YB56" i="1"/>
  <c r="YE56" i="1" l="1"/>
  <c r="YH2" i="1"/>
  <c r="YI1" i="1"/>
  <c r="YJ3" i="1"/>
  <c r="YI2" i="1"/>
  <c r="YH1" i="1"/>
  <c r="YD56" i="1"/>
  <c r="YG56" i="1" l="1"/>
  <c r="YL3" i="1"/>
  <c r="YJ2" i="1"/>
  <c r="YK1" i="1"/>
  <c r="YK2" i="1"/>
  <c r="YJ1" i="1"/>
  <c r="YF56" i="1"/>
  <c r="YH56" i="1" l="1"/>
  <c r="YI56" i="1"/>
  <c r="YL2" i="1"/>
  <c r="YM1" i="1"/>
  <c r="YM2" i="1"/>
  <c r="YL1" i="1"/>
  <c r="YN3" i="1"/>
  <c r="YP3" i="1" l="1"/>
  <c r="YN2" i="1"/>
  <c r="YO1" i="1"/>
  <c r="YO2" i="1"/>
  <c r="YN1" i="1"/>
  <c r="YJ56" i="1"/>
  <c r="YK56" i="1"/>
  <c r="YL56" i="1" l="1"/>
  <c r="YP2" i="1"/>
  <c r="YQ1" i="1"/>
  <c r="YQ2" i="1"/>
  <c r="YP1" i="1"/>
  <c r="YM56" i="1"/>
  <c r="R59" i="1" l="1"/>
  <c r="BL58" i="1"/>
  <c r="AD58" i="1"/>
  <c r="Z58" i="1"/>
  <c r="AT58" i="1"/>
  <c r="BH59" i="1"/>
  <c r="V59" i="1"/>
  <c r="BF58" i="1"/>
  <c r="T58" i="1"/>
  <c r="AV59" i="1"/>
  <c r="BH58" i="1"/>
  <c r="X58" i="1"/>
  <c r="AR58" i="1"/>
  <c r="AN59" i="1"/>
  <c r="AV58" i="1"/>
  <c r="BF59" i="1"/>
  <c r="AX59" i="1"/>
  <c r="X59" i="1"/>
  <c r="BJ59" i="1"/>
  <c r="R58" i="1"/>
  <c r="AL58" i="1"/>
  <c r="BB59" i="1"/>
  <c r="BJ58" i="1"/>
  <c r="BD59" i="1"/>
  <c r="AF58" i="1"/>
  <c r="AP59" i="1"/>
  <c r="T59" i="1"/>
  <c r="BD58" i="1"/>
  <c r="BL59" i="1"/>
  <c r="AJ58" i="1"/>
  <c r="AZ58" i="1"/>
  <c r="AB59" i="1"/>
  <c r="P59" i="1"/>
  <c r="AB58" i="1"/>
  <c r="AD59" i="1"/>
  <c r="AP58" i="1"/>
  <c r="AL59" i="1"/>
  <c r="Z59" i="1"/>
  <c r="AH58" i="1"/>
  <c r="BB58" i="1"/>
  <c r="AT59" i="1"/>
  <c r="AH59" i="1"/>
  <c r="AF59" i="1"/>
  <c r="AZ59" i="1"/>
  <c r="V58" i="1"/>
  <c r="AX58" i="1"/>
  <c r="AN58" i="1"/>
  <c r="P58" i="1"/>
  <c r="AJ59" i="1"/>
  <c r="AR59" i="1"/>
  <c r="YN56" i="1"/>
  <c r="YO56" i="1"/>
  <c r="YQ56" i="1" l="1"/>
  <c r="YP56" i="1"/>
  <c r="AW6" i="1" l="1"/>
  <c r="AS6" i="1"/>
  <c r="AO6" i="1"/>
  <c r="AK6" i="1"/>
  <c r="AG6" i="1"/>
  <c r="AC6" i="1"/>
  <c r="Y6" i="1"/>
  <c r="U6" i="1"/>
  <c r="Q6" i="1"/>
  <c r="AO12" i="1"/>
  <c r="S6" i="1" l="1"/>
  <c r="AA6" i="1"/>
  <c r="P6" i="1"/>
  <c r="T6" i="1"/>
  <c r="X6" i="1"/>
  <c r="AB6" i="1"/>
  <c r="AF6" i="1"/>
  <c r="AJ6" i="1"/>
  <c r="AN6" i="1"/>
  <c r="AR6" i="1"/>
  <c r="AV6" i="1"/>
  <c r="AZ6" i="1"/>
  <c r="BD6" i="1"/>
  <c r="BH6" i="1"/>
  <c r="BL6" i="1"/>
  <c r="R8" i="1"/>
  <c r="V8" i="1"/>
  <c r="Z8" i="1"/>
  <c r="AD8" i="1"/>
  <c r="AH8" i="1"/>
  <c r="AL8" i="1"/>
  <c r="AP8" i="1"/>
  <c r="AT8" i="1"/>
  <c r="AX8" i="1"/>
  <c r="BB8" i="1"/>
  <c r="BF8" i="1"/>
  <c r="BJ8" i="1"/>
  <c r="P7" i="1"/>
  <c r="T7" i="1"/>
  <c r="X7" i="1"/>
  <c r="AB7" i="1"/>
  <c r="AF7" i="1"/>
  <c r="AJ7" i="1"/>
  <c r="AN7" i="1"/>
  <c r="AR7" i="1"/>
  <c r="AV7" i="1"/>
  <c r="AZ7" i="1"/>
  <c r="BD7" i="1"/>
  <c r="BH7" i="1"/>
  <c r="BL7" i="1"/>
  <c r="R9" i="1"/>
  <c r="V9" i="1"/>
  <c r="Z9" i="1"/>
  <c r="AD9" i="1"/>
  <c r="AH9" i="1"/>
  <c r="AL9" i="1"/>
  <c r="AP9" i="1"/>
  <c r="AT9" i="1"/>
  <c r="AX9" i="1"/>
  <c r="BB9" i="1"/>
  <c r="BF9" i="1"/>
  <c r="BJ9" i="1"/>
  <c r="P11" i="1"/>
  <c r="T11" i="1"/>
  <c r="X11" i="1"/>
  <c r="AB11" i="1"/>
  <c r="AF11" i="1"/>
  <c r="AJ11" i="1"/>
  <c r="AN11" i="1"/>
  <c r="AR11" i="1"/>
  <c r="AV11" i="1"/>
  <c r="AZ11" i="1"/>
  <c r="BD11" i="1"/>
  <c r="BH11" i="1"/>
  <c r="BL11" i="1"/>
  <c r="R10" i="1"/>
  <c r="V10" i="1"/>
  <c r="Z10" i="1"/>
  <c r="AD10" i="1"/>
  <c r="AH10" i="1"/>
  <c r="AM10" i="1"/>
  <c r="AS10" i="1"/>
  <c r="AX10" i="1"/>
  <c r="BC10" i="1"/>
  <c r="BK10" i="1"/>
  <c r="U12" i="1"/>
  <c r="AC12" i="1"/>
  <c r="AK12" i="1"/>
  <c r="BA6" i="1"/>
  <c r="BE6" i="1"/>
  <c r="BI6" i="1"/>
  <c r="BM6" i="1"/>
  <c r="S8" i="1"/>
  <c r="W8" i="1"/>
  <c r="AA8" i="1"/>
  <c r="AE8" i="1"/>
  <c r="AI8" i="1"/>
  <c r="AM8" i="1"/>
  <c r="AQ8" i="1"/>
  <c r="AU8" i="1"/>
  <c r="AY8" i="1"/>
  <c r="BC8" i="1"/>
  <c r="BG8" i="1"/>
  <c r="BK8" i="1"/>
  <c r="Q7" i="1"/>
  <c r="U7" i="1"/>
  <c r="Y7" i="1"/>
  <c r="AC7" i="1"/>
  <c r="AG7" i="1"/>
  <c r="AK7" i="1"/>
  <c r="AO7" i="1"/>
  <c r="AS7" i="1"/>
  <c r="AW7" i="1"/>
  <c r="BA7" i="1"/>
  <c r="BE7" i="1"/>
  <c r="BI7" i="1"/>
  <c r="BM7" i="1"/>
  <c r="S9" i="1"/>
  <c r="W9" i="1"/>
  <c r="AA9" i="1"/>
  <c r="AE9" i="1"/>
  <c r="AI9" i="1"/>
  <c r="AM9" i="1"/>
  <c r="AQ9" i="1"/>
  <c r="AU9" i="1"/>
  <c r="AY9" i="1"/>
  <c r="BC9" i="1"/>
  <c r="BG9" i="1"/>
  <c r="BK9" i="1"/>
  <c r="Q11" i="1"/>
  <c r="U11" i="1"/>
  <c r="Y11" i="1"/>
  <c r="AC11" i="1"/>
  <c r="AG11" i="1"/>
  <c r="AK11" i="1"/>
  <c r="AO11" i="1"/>
  <c r="AS11" i="1"/>
  <c r="AW11" i="1"/>
  <c r="BA11" i="1"/>
  <c r="BE11" i="1"/>
  <c r="BI11" i="1"/>
  <c r="BM11" i="1"/>
  <c r="S10" i="1"/>
  <c r="W10" i="1"/>
  <c r="AA10" i="1"/>
  <c r="AE10" i="1"/>
  <c r="AI10" i="1"/>
  <c r="AO10" i="1"/>
  <c r="AT10" i="1"/>
  <c r="AY10" i="1"/>
  <c r="BE10" i="1"/>
  <c r="BM10" i="1"/>
  <c r="W12" i="1"/>
  <c r="AE12" i="1"/>
  <c r="AM12" i="1"/>
  <c r="R6" i="1"/>
  <c r="V6" i="1"/>
  <c r="Z6" i="1"/>
  <c r="AD6" i="1"/>
  <c r="AH6" i="1"/>
  <c r="AL6" i="1"/>
  <c r="AP6" i="1"/>
  <c r="AT6" i="1"/>
  <c r="AX6" i="1"/>
  <c r="BB6" i="1"/>
  <c r="BF6" i="1"/>
  <c r="BJ6" i="1"/>
  <c r="P8" i="1"/>
  <c r="T8" i="1"/>
  <c r="X8" i="1"/>
  <c r="AB8" i="1"/>
  <c r="AF8" i="1"/>
  <c r="AJ8" i="1"/>
  <c r="AN8" i="1"/>
  <c r="AR8" i="1"/>
  <c r="AV8" i="1"/>
  <c r="AZ8" i="1"/>
  <c r="BD8" i="1"/>
  <c r="BH8" i="1"/>
  <c r="BL8" i="1"/>
  <c r="R7" i="1"/>
  <c r="V7" i="1"/>
  <c r="Z7" i="1"/>
  <c r="AD7" i="1"/>
  <c r="AH7" i="1"/>
  <c r="AL7" i="1"/>
  <c r="AP7" i="1"/>
  <c r="AT7" i="1"/>
  <c r="AX7" i="1"/>
  <c r="BB7" i="1"/>
  <c r="BF7" i="1"/>
  <c r="BJ7" i="1"/>
  <c r="P9" i="1"/>
  <c r="T9" i="1"/>
  <c r="X9" i="1"/>
  <c r="AB9" i="1"/>
  <c r="AF9" i="1"/>
  <c r="AJ9" i="1"/>
  <c r="AN9" i="1"/>
  <c r="AR9" i="1"/>
  <c r="AV9" i="1"/>
  <c r="AZ9" i="1"/>
  <c r="BD9" i="1"/>
  <c r="BH9" i="1"/>
  <c r="BL9" i="1"/>
  <c r="R11" i="1"/>
  <c r="V11" i="1"/>
  <c r="Z11" i="1"/>
  <c r="AD11" i="1"/>
  <c r="AH11" i="1"/>
  <c r="AL11" i="1"/>
  <c r="AP11" i="1"/>
  <c r="AT11" i="1"/>
  <c r="AX11" i="1"/>
  <c r="BB11" i="1"/>
  <c r="BF11" i="1"/>
  <c r="BJ11" i="1"/>
  <c r="P10" i="1"/>
  <c r="T10" i="1"/>
  <c r="X10" i="1"/>
  <c r="AB10" i="1"/>
  <c r="AF10" i="1"/>
  <c r="AK10" i="1"/>
  <c r="AP10" i="1"/>
  <c r="AU10" i="1"/>
  <c r="BA10" i="1"/>
  <c r="BG10" i="1"/>
  <c r="Q12" i="1"/>
  <c r="Y12" i="1"/>
  <c r="AG12" i="1"/>
  <c r="BL54" i="1"/>
  <c r="BH54" i="1"/>
  <c r="BD54" i="1"/>
  <c r="AZ54" i="1"/>
  <c r="AV54" i="1"/>
  <c r="AR54" i="1"/>
  <c r="AN54" i="1"/>
  <c r="AJ54" i="1"/>
  <c r="AF54" i="1"/>
  <c r="AB54" i="1"/>
  <c r="X54" i="1"/>
  <c r="T54" i="1"/>
  <c r="P54" i="1"/>
  <c r="BJ49" i="1"/>
  <c r="BF49" i="1"/>
  <c r="BB49" i="1"/>
  <c r="AX49" i="1"/>
  <c r="AT49" i="1"/>
  <c r="AP49" i="1"/>
  <c r="AL49" i="1"/>
  <c r="AH49" i="1"/>
  <c r="AD49" i="1"/>
  <c r="Z49" i="1"/>
  <c r="V49" i="1"/>
  <c r="R49" i="1"/>
  <c r="BL51" i="1"/>
  <c r="BH51" i="1"/>
  <c r="BD51" i="1"/>
  <c r="AZ51" i="1"/>
  <c r="AV51" i="1"/>
  <c r="AR51" i="1"/>
  <c r="AN51" i="1"/>
  <c r="AJ51" i="1"/>
  <c r="AF51" i="1"/>
  <c r="AB51" i="1"/>
  <c r="X51" i="1"/>
  <c r="T51" i="1"/>
  <c r="P51" i="1"/>
  <c r="BJ52" i="1"/>
  <c r="BF52" i="1"/>
  <c r="BB52" i="1"/>
  <c r="AX52" i="1"/>
  <c r="AT52" i="1"/>
  <c r="AP52" i="1"/>
  <c r="AL52" i="1"/>
  <c r="AH52" i="1"/>
  <c r="AD52" i="1"/>
  <c r="Z52" i="1"/>
  <c r="V52" i="1"/>
  <c r="R52" i="1"/>
  <c r="BK54" i="1"/>
  <c r="BG54" i="1"/>
  <c r="BC54" i="1"/>
  <c r="AY54" i="1"/>
  <c r="AU54" i="1"/>
  <c r="AQ54" i="1"/>
  <c r="AM54" i="1"/>
  <c r="AI54" i="1"/>
  <c r="AE54" i="1"/>
  <c r="AA54" i="1"/>
  <c r="W54" i="1"/>
  <c r="S54" i="1"/>
  <c r="BM49" i="1"/>
  <c r="BI49" i="1"/>
  <c r="BE49" i="1"/>
  <c r="BA49" i="1"/>
  <c r="AW49" i="1"/>
  <c r="AS49" i="1"/>
  <c r="AO49" i="1"/>
  <c r="AK49" i="1"/>
  <c r="AG49" i="1"/>
  <c r="AC49" i="1"/>
  <c r="Y49" i="1"/>
  <c r="U49" i="1"/>
  <c r="Q49" i="1"/>
  <c r="BK51" i="1"/>
  <c r="BG51" i="1"/>
  <c r="BC51" i="1"/>
  <c r="AY51" i="1"/>
  <c r="AU51" i="1"/>
  <c r="AQ51" i="1"/>
  <c r="AM51" i="1"/>
  <c r="AI51" i="1"/>
  <c r="AE51" i="1"/>
  <c r="AA51" i="1"/>
  <c r="W51" i="1"/>
  <c r="S51" i="1"/>
  <c r="BM52" i="1"/>
  <c r="BI52" i="1"/>
  <c r="BE52" i="1"/>
  <c r="BA52" i="1"/>
  <c r="AW52" i="1"/>
  <c r="AS52" i="1"/>
  <c r="AO52" i="1"/>
  <c r="AK52" i="1"/>
  <c r="AG52" i="1"/>
  <c r="AC52" i="1"/>
  <c r="Y52" i="1"/>
  <c r="U52" i="1"/>
  <c r="Q52" i="1"/>
  <c r="BJ54" i="1"/>
  <c r="BF54" i="1"/>
  <c r="BB54" i="1"/>
  <c r="AX54" i="1"/>
  <c r="AT54" i="1"/>
  <c r="AP54" i="1"/>
  <c r="AL54" i="1"/>
  <c r="AH54" i="1"/>
  <c r="AD54" i="1"/>
  <c r="Z54" i="1"/>
  <c r="V54" i="1"/>
  <c r="R54" i="1"/>
  <c r="BL49" i="1"/>
  <c r="BH49" i="1"/>
  <c r="BD49" i="1"/>
  <c r="AZ49" i="1"/>
  <c r="AV49" i="1"/>
  <c r="AR49" i="1"/>
  <c r="AN49" i="1"/>
  <c r="AJ49" i="1"/>
  <c r="AF49" i="1"/>
  <c r="AB49" i="1"/>
  <c r="X49" i="1"/>
  <c r="T49" i="1"/>
  <c r="P49" i="1"/>
  <c r="BJ51" i="1"/>
  <c r="BF51" i="1"/>
  <c r="BB51" i="1"/>
  <c r="AX51" i="1"/>
  <c r="AT51" i="1"/>
  <c r="AP51" i="1"/>
  <c r="AL51" i="1"/>
  <c r="AH51" i="1"/>
  <c r="AD51" i="1"/>
  <c r="Z51" i="1"/>
  <c r="V51" i="1"/>
  <c r="R51" i="1"/>
  <c r="BL52" i="1"/>
  <c r="BH52" i="1"/>
  <c r="BD52" i="1"/>
  <c r="AZ52" i="1"/>
  <c r="AV52" i="1"/>
  <c r="AR52" i="1"/>
  <c r="AN52" i="1"/>
  <c r="AJ52" i="1"/>
  <c r="AF52" i="1"/>
  <c r="AB52" i="1"/>
  <c r="X52" i="1"/>
  <c r="T52" i="1"/>
  <c r="P52" i="1"/>
  <c r="BJ53" i="1"/>
  <c r="BF53" i="1"/>
  <c r="BM54" i="1"/>
  <c r="BI54" i="1"/>
  <c r="BE54" i="1"/>
  <c r="BA54" i="1"/>
  <c r="AW54" i="1"/>
  <c r="AS54" i="1"/>
  <c r="AO54" i="1"/>
  <c r="AK54" i="1"/>
  <c r="AG54" i="1"/>
  <c r="AC54" i="1"/>
  <c r="Y54" i="1"/>
  <c r="U54" i="1"/>
  <c r="Q54" i="1"/>
  <c r="BK49" i="1"/>
  <c r="BG49" i="1"/>
  <c r="BC49" i="1"/>
  <c r="AY49" i="1"/>
  <c r="AU49" i="1"/>
  <c r="AQ49" i="1"/>
  <c r="AM49" i="1"/>
  <c r="AI49" i="1"/>
  <c r="AE49" i="1"/>
  <c r="AA49" i="1"/>
  <c r="W49" i="1"/>
  <c r="S49" i="1"/>
  <c r="BM51" i="1"/>
  <c r="BI51" i="1"/>
  <c r="BE51" i="1"/>
  <c r="BA51" i="1"/>
  <c r="AW51" i="1"/>
  <c r="AS51" i="1"/>
  <c r="AO51" i="1"/>
  <c r="AK51" i="1"/>
  <c r="AG51" i="1"/>
  <c r="AC51" i="1"/>
  <c r="Y51" i="1"/>
  <c r="U51" i="1"/>
  <c r="Q51" i="1"/>
  <c r="BK52" i="1"/>
  <c r="BG52" i="1"/>
  <c r="BC52" i="1"/>
  <c r="AY52" i="1"/>
  <c r="AU52" i="1"/>
  <c r="AQ52" i="1"/>
  <c r="AM52" i="1"/>
  <c r="AI52" i="1"/>
  <c r="AE52" i="1"/>
  <c r="AA52" i="1"/>
  <c r="W52" i="1"/>
  <c r="S52" i="1"/>
  <c r="BM53" i="1"/>
  <c r="BI53" i="1"/>
  <c r="BL53" i="1"/>
  <c r="BE53" i="1"/>
  <c r="BA53" i="1"/>
  <c r="AW53" i="1"/>
  <c r="AS53" i="1"/>
  <c r="AO53" i="1"/>
  <c r="AK53" i="1"/>
  <c r="AG53" i="1"/>
  <c r="AC53" i="1"/>
  <c r="Y53" i="1"/>
  <c r="U53" i="1"/>
  <c r="Q53" i="1"/>
  <c r="BK50" i="1"/>
  <c r="BG50" i="1"/>
  <c r="BC50" i="1"/>
  <c r="AY50" i="1"/>
  <c r="AU50" i="1"/>
  <c r="AQ50" i="1"/>
  <c r="AM50" i="1"/>
  <c r="AI50" i="1"/>
  <c r="AE50" i="1"/>
  <c r="AA50" i="1"/>
  <c r="W50" i="1"/>
  <c r="S50" i="1"/>
  <c r="BM48" i="1"/>
  <c r="BI48" i="1"/>
  <c r="BE48" i="1"/>
  <c r="BA48" i="1"/>
  <c r="AW48" i="1"/>
  <c r="AS48" i="1"/>
  <c r="AO48" i="1"/>
  <c r="AK48" i="1"/>
  <c r="AG48" i="1"/>
  <c r="AC48" i="1"/>
  <c r="Y48" i="1"/>
  <c r="U48" i="1"/>
  <c r="Q48" i="1"/>
  <c r="BK47" i="1"/>
  <c r="BG47" i="1"/>
  <c r="BC47" i="1"/>
  <c r="AY47" i="1"/>
  <c r="AU47" i="1"/>
  <c r="AQ47" i="1"/>
  <c r="AM47" i="1"/>
  <c r="AI47" i="1"/>
  <c r="AE47" i="1"/>
  <c r="AA47" i="1"/>
  <c r="W47" i="1"/>
  <c r="S47" i="1"/>
  <c r="BM45" i="1"/>
  <c r="BI45" i="1"/>
  <c r="BE45" i="1"/>
  <c r="BA45" i="1"/>
  <c r="AW45" i="1"/>
  <c r="AS45" i="1"/>
  <c r="AO45" i="1"/>
  <c r="AK45" i="1"/>
  <c r="AG45" i="1"/>
  <c r="AC45" i="1"/>
  <c r="Y45" i="1"/>
  <c r="U45" i="1"/>
  <c r="Q45" i="1"/>
  <c r="BK44" i="1"/>
  <c r="BG44" i="1"/>
  <c r="BC44" i="1"/>
  <c r="AY44" i="1"/>
  <c r="AU44" i="1"/>
  <c r="AQ44" i="1"/>
  <c r="AM44" i="1"/>
  <c r="AI44" i="1"/>
  <c r="AE44" i="1"/>
  <c r="AA44" i="1"/>
  <c r="W44" i="1"/>
  <c r="S44" i="1"/>
  <c r="BM43" i="1"/>
  <c r="BI43" i="1"/>
  <c r="BE43" i="1"/>
  <c r="BA43" i="1"/>
  <c r="AW43" i="1"/>
  <c r="AS43" i="1"/>
  <c r="AO43" i="1"/>
  <c r="AK43" i="1"/>
  <c r="AG43" i="1"/>
  <c r="AC43" i="1"/>
  <c r="BK53" i="1"/>
  <c r="BD53" i="1"/>
  <c r="AZ53" i="1"/>
  <c r="AV53" i="1"/>
  <c r="AR53" i="1"/>
  <c r="AN53" i="1"/>
  <c r="AJ53" i="1"/>
  <c r="AF53" i="1"/>
  <c r="AB53" i="1"/>
  <c r="X53" i="1"/>
  <c r="T53" i="1"/>
  <c r="P53" i="1"/>
  <c r="BJ50" i="1"/>
  <c r="BF50" i="1"/>
  <c r="BB50" i="1"/>
  <c r="AX50" i="1"/>
  <c r="AT50" i="1"/>
  <c r="AP50" i="1"/>
  <c r="AL50" i="1"/>
  <c r="AH50" i="1"/>
  <c r="AD50" i="1"/>
  <c r="Z50" i="1"/>
  <c r="V50" i="1"/>
  <c r="R50" i="1"/>
  <c r="BL48" i="1"/>
  <c r="BH48" i="1"/>
  <c r="BD48" i="1"/>
  <c r="AZ48" i="1"/>
  <c r="AV48" i="1"/>
  <c r="AR48" i="1"/>
  <c r="AN48" i="1"/>
  <c r="AJ48" i="1"/>
  <c r="AF48" i="1"/>
  <c r="AB48" i="1"/>
  <c r="X48" i="1"/>
  <c r="T48" i="1"/>
  <c r="P48" i="1"/>
  <c r="BJ47" i="1"/>
  <c r="BF47" i="1"/>
  <c r="BB47" i="1"/>
  <c r="AX47" i="1"/>
  <c r="AT47" i="1"/>
  <c r="AP47" i="1"/>
  <c r="AL47" i="1"/>
  <c r="AH47" i="1"/>
  <c r="AD47" i="1"/>
  <c r="Z47" i="1"/>
  <c r="V47" i="1"/>
  <c r="R47" i="1"/>
  <c r="BL45" i="1"/>
  <c r="BH45" i="1"/>
  <c r="BD45" i="1"/>
  <c r="AZ45" i="1"/>
  <c r="AV45" i="1"/>
  <c r="AR45" i="1"/>
  <c r="AN45" i="1"/>
  <c r="AJ45" i="1"/>
  <c r="AF45" i="1"/>
  <c r="AB45" i="1"/>
  <c r="X45" i="1"/>
  <c r="T45" i="1"/>
  <c r="P45" i="1"/>
  <c r="BJ44" i="1"/>
  <c r="BF44" i="1"/>
  <c r="BB44" i="1"/>
  <c r="AX44" i="1"/>
  <c r="AT44" i="1"/>
  <c r="AP44" i="1"/>
  <c r="AL44" i="1"/>
  <c r="AH44" i="1"/>
  <c r="AD44" i="1"/>
  <c r="Z44" i="1"/>
  <c r="V44" i="1"/>
  <c r="R44" i="1"/>
  <c r="BL43" i="1"/>
  <c r="BH43" i="1"/>
  <c r="BD43" i="1"/>
  <c r="AZ43" i="1"/>
  <c r="AV43" i="1"/>
  <c r="AR43" i="1"/>
  <c r="AN43" i="1"/>
  <c r="AJ43" i="1"/>
  <c r="AF43" i="1"/>
  <c r="AB43" i="1"/>
  <c r="X43" i="1"/>
  <c r="BH53" i="1"/>
  <c r="BC53" i="1"/>
  <c r="AY53" i="1"/>
  <c r="AU53" i="1"/>
  <c r="AQ53" i="1"/>
  <c r="AM53" i="1"/>
  <c r="AI53" i="1"/>
  <c r="AE53" i="1"/>
  <c r="AA53" i="1"/>
  <c r="W53" i="1"/>
  <c r="S53" i="1"/>
  <c r="BM50" i="1"/>
  <c r="BI50" i="1"/>
  <c r="BE50" i="1"/>
  <c r="BA50" i="1"/>
  <c r="AW50" i="1"/>
  <c r="AS50" i="1"/>
  <c r="AO50" i="1"/>
  <c r="AK50" i="1"/>
  <c r="AG50" i="1"/>
  <c r="AC50" i="1"/>
  <c r="Y50" i="1"/>
  <c r="U50" i="1"/>
  <c r="Q50" i="1"/>
  <c r="BK48" i="1"/>
  <c r="BG48" i="1"/>
  <c r="BC48" i="1"/>
  <c r="AY48" i="1"/>
  <c r="AU48" i="1"/>
  <c r="AQ48" i="1"/>
  <c r="AM48" i="1"/>
  <c r="AI48" i="1"/>
  <c r="AE48" i="1"/>
  <c r="AA48" i="1"/>
  <c r="W48" i="1"/>
  <c r="S48" i="1"/>
  <c r="BM47" i="1"/>
  <c r="BI47" i="1"/>
  <c r="BE47" i="1"/>
  <c r="BA47" i="1"/>
  <c r="AW47" i="1"/>
  <c r="AS47" i="1"/>
  <c r="AO47" i="1"/>
  <c r="AK47" i="1"/>
  <c r="AG47" i="1"/>
  <c r="AC47" i="1"/>
  <c r="Y47" i="1"/>
  <c r="U47" i="1"/>
  <c r="Q47" i="1"/>
  <c r="BK45" i="1"/>
  <c r="BG45" i="1"/>
  <c r="BC45" i="1"/>
  <c r="AY45" i="1"/>
  <c r="AU45" i="1"/>
  <c r="AQ45" i="1"/>
  <c r="AM45" i="1"/>
  <c r="AI45" i="1"/>
  <c r="AE45" i="1"/>
  <c r="AA45" i="1"/>
  <c r="W45" i="1"/>
  <c r="S45" i="1"/>
  <c r="BM44" i="1"/>
  <c r="BI44" i="1"/>
  <c r="BE44" i="1"/>
  <c r="BA44" i="1"/>
  <c r="AW44" i="1"/>
  <c r="AS44" i="1"/>
  <c r="AO44" i="1"/>
  <c r="AK44" i="1"/>
  <c r="AG44" i="1"/>
  <c r="AC44" i="1"/>
  <c r="Y44" i="1"/>
  <c r="U44" i="1"/>
  <c r="Q44" i="1"/>
  <c r="BK43" i="1"/>
  <c r="BG43" i="1"/>
  <c r="BC43" i="1"/>
  <c r="AY43" i="1"/>
  <c r="AU43" i="1"/>
  <c r="AQ43" i="1"/>
  <c r="BG53" i="1"/>
  <c r="BB53" i="1"/>
  <c r="AX53" i="1"/>
  <c r="AT53" i="1"/>
  <c r="AP53" i="1"/>
  <c r="AL53" i="1"/>
  <c r="AH53" i="1"/>
  <c r="AD53" i="1"/>
  <c r="Z53" i="1"/>
  <c r="V53" i="1"/>
  <c r="R53" i="1"/>
  <c r="BL50" i="1"/>
  <c r="BH50" i="1"/>
  <c r="BD50" i="1"/>
  <c r="AZ50" i="1"/>
  <c r="AV50" i="1"/>
  <c r="AR50" i="1"/>
  <c r="AN50" i="1"/>
  <c r="AJ50" i="1"/>
  <c r="AF50" i="1"/>
  <c r="AB50" i="1"/>
  <c r="X50" i="1"/>
  <c r="T50" i="1"/>
  <c r="P50" i="1"/>
  <c r="BJ48" i="1"/>
  <c r="BF48" i="1"/>
  <c r="BB48" i="1"/>
  <c r="AX48" i="1"/>
  <c r="AT48" i="1"/>
  <c r="AP48" i="1"/>
  <c r="AL48" i="1"/>
  <c r="AH48" i="1"/>
  <c r="AD48" i="1"/>
  <c r="Z48" i="1"/>
  <c r="V48" i="1"/>
  <c r="R48" i="1"/>
  <c r="BL47" i="1"/>
  <c r="BH47" i="1"/>
  <c r="BD47" i="1"/>
  <c r="AZ47" i="1"/>
  <c r="AV47" i="1"/>
  <c r="AR47" i="1"/>
  <c r="AN47" i="1"/>
  <c r="AJ47" i="1"/>
  <c r="AF47" i="1"/>
  <c r="AB47" i="1"/>
  <c r="X47" i="1"/>
  <c r="T47" i="1"/>
  <c r="P47" i="1"/>
  <c r="BJ45" i="1"/>
  <c r="BF45" i="1"/>
  <c r="BB45" i="1"/>
  <c r="AX45" i="1"/>
  <c r="AT45" i="1"/>
  <c r="AP45" i="1"/>
  <c r="AL45" i="1"/>
  <c r="AH45" i="1"/>
  <c r="AD45" i="1"/>
  <c r="Z45" i="1"/>
  <c r="V45" i="1"/>
  <c r="R45" i="1"/>
  <c r="BL44" i="1"/>
  <c r="BH44" i="1"/>
  <c r="BD44" i="1"/>
  <c r="AZ44" i="1"/>
  <c r="AV44" i="1"/>
  <c r="AR44" i="1"/>
  <c r="AN44" i="1"/>
  <c r="AJ44" i="1"/>
  <c r="AF44" i="1"/>
  <c r="AB44" i="1"/>
  <c r="X44" i="1"/>
  <c r="T44" i="1"/>
  <c r="P44" i="1"/>
  <c r="BJ43" i="1"/>
  <c r="BF43" i="1"/>
  <c r="BB43" i="1"/>
  <c r="AX43" i="1"/>
  <c r="AT43" i="1"/>
  <c r="AI43" i="1"/>
  <c r="AA43" i="1"/>
  <c r="V43" i="1"/>
  <c r="R43" i="1"/>
  <c r="BL42" i="1"/>
  <c r="BH42" i="1"/>
  <c r="BD42" i="1"/>
  <c r="AZ42" i="1"/>
  <c r="AV42" i="1"/>
  <c r="AR42" i="1"/>
  <c r="AN42" i="1"/>
  <c r="AJ42" i="1"/>
  <c r="AF42" i="1"/>
  <c r="AB42" i="1"/>
  <c r="X42" i="1"/>
  <c r="T42" i="1"/>
  <c r="P42" i="1"/>
  <c r="BJ40" i="1"/>
  <c r="BF40" i="1"/>
  <c r="BB40" i="1"/>
  <c r="AX40" i="1"/>
  <c r="AT40" i="1"/>
  <c r="AP40" i="1"/>
  <c r="AL40" i="1"/>
  <c r="AH40" i="1"/>
  <c r="AD40" i="1"/>
  <c r="Z40" i="1"/>
  <c r="V40" i="1"/>
  <c r="R40" i="1"/>
  <c r="BL39" i="1"/>
  <c r="BH39" i="1"/>
  <c r="BD39" i="1"/>
  <c r="AZ39" i="1"/>
  <c r="AV39" i="1"/>
  <c r="AR39" i="1"/>
  <c r="AN39" i="1"/>
  <c r="AJ39" i="1"/>
  <c r="AF39" i="1"/>
  <c r="AB39" i="1"/>
  <c r="X39" i="1"/>
  <c r="T39" i="1"/>
  <c r="P39" i="1"/>
  <c r="BJ38" i="1"/>
  <c r="BF38" i="1"/>
  <c r="BB38" i="1"/>
  <c r="AX38" i="1"/>
  <c r="AT38" i="1"/>
  <c r="AP38" i="1"/>
  <c r="AL38" i="1"/>
  <c r="AH38" i="1"/>
  <c r="AD38" i="1"/>
  <c r="Z38" i="1"/>
  <c r="V38" i="1"/>
  <c r="R38" i="1"/>
  <c r="BL37" i="1"/>
  <c r="BH37" i="1"/>
  <c r="BD37" i="1"/>
  <c r="AZ37" i="1"/>
  <c r="AV37" i="1"/>
  <c r="AR37" i="1"/>
  <c r="AN37" i="1"/>
  <c r="AJ37" i="1"/>
  <c r="AF37" i="1"/>
  <c r="AB37" i="1"/>
  <c r="X37" i="1"/>
  <c r="T37" i="1"/>
  <c r="P37" i="1"/>
  <c r="BJ36" i="1"/>
  <c r="BF36" i="1"/>
  <c r="BB36" i="1"/>
  <c r="AX36" i="1"/>
  <c r="AT36" i="1"/>
  <c r="AP36" i="1"/>
  <c r="AL36" i="1"/>
  <c r="AH36" i="1"/>
  <c r="AD36" i="1"/>
  <c r="Z36" i="1"/>
  <c r="V36" i="1"/>
  <c r="R36" i="1"/>
  <c r="BL35" i="1"/>
  <c r="BH35" i="1"/>
  <c r="BD35" i="1"/>
  <c r="AZ35" i="1"/>
  <c r="AV35" i="1"/>
  <c r="AP43" i="1"/>
  <c r="AH43" i="1"/>
  <c r="Z43" i="1"/>
  <c r="U43" i="1"/>
  <c r="Q43" i="1"/>
  <c r="BK42" i="1"/>
  <c r="BG42" i="1"/>
  <c r="BC42" i="1"/>
  <c r="AY42" i="1"/>
  <c r="AU42" i="1"/>
  <c r="AQ42" i="1"/>
  <c r="AM42" i="1"/>
  <c r="AI42" i="1"/>
  <c r="AE42" i="1"/>
  <c r="AA42" i="1"/>
  <c r="W42" i="1"/>
  <c r="S42" i="1"/>
  <c r="BM40" i="1"/>
  <c r="BI40" i="1"/>
  <c r="BE40" i="1"/>
  <c r="BA40" i="1"/>
  <c r="AW40" i="1"/>
  <c r="AS40" i="1"/>
  <c r="AO40" i="1"/>
  <c r="AK40" i="1"/>
  <c r="AG40" i="1"/>
  <c r="AC40" i="1"/>
  <c r="Y40" i="1"/>
  <c r="U40" i="1"/>
  <c r="Q40" i="1"/>
  <c r="BK39" i="1"/>
  <c r="BG39" i="1"/>
  <c r="BC39" i="1"/>
  <c r="AY39" i="1"/>
  <c r="AU39" i="1"/>
  <c r="AQ39" i="1"/>
  <c r="AM39" i="1"/>
  <c r="AI39" i="1"/>
  <c r="AE39" i="1"/>
  <c r="AA39" i="1"/>
  <c r="W39" i="1"/>
  <c r="S39" i="1"/>
  <c r="BM38" i="1"/>
  <c r="BI38" i="1"/>
  <c r="BE38" i="1"/>
  <c r="BA38" i="1"/>
  <c r="AW38" i="1"/>
  <c r="AS38" i="1"/>
  <c r="AO38" i="1"/>
  <c r="AK38" i="1"/>
  <c r="AG38" i="1"/>
  <c r="AC38" i="1"/>
  <c r="Y38" i="1"/>
  <c r="U38" i="1"/>
  <c r="Q38" i="1"/>
  <c r="BK37" i="1"/>
  <c r="BG37" i="1"/>
  <c r="BC37" i="1"/>
  <c r="AY37" i="1"/>
  <c r="AU37" i="1"/>
  <c r="AQ37" i="1"/>
  <c r="AM37" i="1"/>
  <c r="AI37" i="1"/>
  <c r="AE37" i="1"/>
  <c r="AA37" i="1"/>
  <c r="W37" i="1"/>
  <c r="S37" i="1"/>
  <c r="BM36" i="1"/>
  <c r="BI36" i="1"/>
  <c r="BE36" i="1"/>
  <c r="BA36" i="1"/>
  <c r="AW36" i="1"/>
  <c r="AS36" i="1"/>
  <c r="AO36" i="1"/>
  <c r="AK36" i="1"/>
  <c r="AG36" i="1"/>
  <c r="AC36" i="1"/>
  <c r="Y36" i="1"/>
  <c r="U36" i="1"/>
  <c r="Q36" i="1"/>
  <c r="AM43" i="1"/>
  <c r="AE43" i="1"/>
  <c r="Y43" i="1"/>
  <c r="T43" i="1"/>
  <c r="P43" i="1"/>
  <c r="BJ42" i="1"/>
  <c r="BF42" i="1"/>
  <c r="BB42" i="1"/>
  <c r="AX42" i="1"/>
  <c r="AT42" i="1"/>
  <c r="AP42" i="1"/>
  <c r="AL42" i="1"/>
  <c r="AH42" i="1"/>
  <c r="AD42" i="1"/>
  <c r="Z42" i="1"/>
  <c r="V42" i="1"/>
  <c r="R42" i="1"/>
  <c r="BL40" i="1"/>
  <c r="BH40" i="1"/>
  <c r="BD40" i="1"/>
  <c r="AZ40" i="1"/>
  <c r="AV40" i="1"/>
  <c r="AR40" i="1"/>
  <c r="AN40" i="1"/>
  <c r="AJ40" i="1"/>
  <c r="AF40" i="1"/>
  <c r="AB40" i="1"/>
  <c r="X40" i="1"/>
  <c r="T40" i="1"/>
  <c r="P40" i="1"/>
  <c r="BJ39" i="1"/>
  <c r="BF39" i="1"/>
  <c r="BB39" i="1"/>
  <c r="AX39" i="1"/>
  <c r="AT39" i="1"/>
  <c r="AP39" i="1"/>
  <c r="AL39" i="1"/>
  <c r="AH39" i="1"/>
  <c r="AD39" i="1"/>
  <c r="Z39" i="1"/>
  <c r="V39" i="1"/>
  <c r="R39" i="1"/>
  <c r="BL38" i="1"/>
  <c r="BH38" i="1"/>
  <c r="BD38" i="1"/>
  <c r="AZ38" i="1"/>
  <c r="AV38" i="1"/>
  <c r="AR38" i="1"/>
  <c r="AN38" i="1"/>
  <c r="AJ38" i="1"/>
  <c r="AF38" i="1"/>
  <c r="AB38" i="1"/>
  <c r="X38" i="1"/>
  <c r="T38" i="1"/>
  <c r="P38" i="1"/>
  <c r="BJ37" i="1"/>
  <c r="BF37" i="1"/>
  <c r="BB37" i="1"/>
  <c r="AX37" i="1"/>
  <c r="AT37" i="1"/>
  <c r="AP37" i="1"/>
  <c r="AL37" i="1"/>
  <c r="AH37" i="1"/>
  <c r="AD37" i="1"/>
  <c r="Z37" i="1"/>
  <c r="V37" i="1"/>
  <c r="R37" i="1"/>
  <c r="BL36" i="1"/>
  <c r="BH36" i="1"/>
  <c r="BD36" i="1"/>
  <c r="AZ36" i="1"/>
  <c r="AV36" i="1"/>
  <c r="AR36" i="1"/>
  <c r="AN36" i="1"/>
  <c r="AJ36" i="1"/>
  <c r="AF36" i="1"/>
  <c r="AB36" i="1"/>
  <c r="X36" i="1"/>
  <c r="T36" i="1"/>
  <c r="P36" i="1"/>
  <c r="BJ35" i="1"/>
  <c r="BF35" i="1"/>
  <c r="BB35" i="1"/>
  <c r="AX35" i="1"/>
  <c r="AT35" i="1"/>
  <c r="AL43" i="1"/>
  <c r="AD43" i="1"/>
  <c r="W43" i="1"/>
  <c r="S43" i="1"/>
  <c r="BM42" i="1"/>
  <c r="BI42" i="1"/>
  <c r="BE42" i="1"/>
  <c r="BA42" i="1"/>
  <c r="AW42" i="1"/>
  <c r="AS42" i="1"/>
  <c r="AO42" i="1"/>
  <c r="AK42" i="1"/>
  <c r="AG42" i="1"/>
  <c r="AC42" i="1"/>
  <c r="Y42" i="1"/>
  <c r="U42" i="1"/>
  <c r="Q42" i="1"/>
  <c r="BK40" i="1"/>
  <c r="BG40" i="1"/>
  <c r="BC40" i="1"/>
  <c r="AY40" i="1"/>
  <c r="AU40" i="1"/>
  <c r="AQ40" i="1"/>
  <c r="AM40" i="1"/>
  <c r="AI40" i="1"/>
  <c r="AE40" i="1"/>
  <c r="AA40" i="1"/>
  <c r="W40" i="1"/>
  <c r="S40" i="1"/>
  <c r="BM39" i="1"/>
  <c r="BI39" i="1"/>
  <c r="BE39" i="1"/>
  <c r="BA39" i="1"/>
  <c r="AW39" i="1"/>
  <c r="AS39" i="1"/>
  <c r="AO39" i="1"/>
  <c r="AK39" i="1"/>
  <c r="AG39" i="1"/>
  <c r="AC39" i="1"/>
  <c r="Y39" i="1"/>
  <c r="U39" i="1"/>
  <c r="Q39" i="1"/>
  <c r="BK38" i="1"/>
  <c r="BG38" i="1"/>
  <c r="BC38" i="1"/>
  <c r="AY38" i="1"/>
  <c r="AU38" i="1"/>
  <c r="AQ38" i="1"/>
  <c r="AM38" i="1"/>
  <c r="AI38" i="1"/>
  <c r="AE38" i="1"/>
  <c r="AA38" i="1"/>
  <c r="W38" i="1"/>
  <c r="S38" i="1"/>
  <c r="BM37" i="1"/>
  <c r="BI37" i="1"/>
  <c r="BE37" i="1"/>
  <c r="BA37" i="1"/>
  <c r="AW37" i="1"/>
  <c r="AS37" i="1"/>
  <c r="AO37" i="1"/>
  <c r="AK37" i="1"/>
  <c r="AG37" i="1"/>
  <c r="AC37" i="1"/>
  <c r="Y37" i="1"/>
  <c r="U37" i="1"/>
  <c r="Q37" i="1"/>
  <c r="BK36" i="1"/>
  <c r="BG36" i="1"/>
  <c r="BC36" i="1"/>
  <c r="AY36" i="1"/>
  <c r="AU36" i="1"/>
  <c r="AQ36" i="1"/>
  <c r="AM36" i="1"/>
  <c r="AI36" i="1"/>
  <c r="AE36" i="1"/>
  <c r="AA36" i="1"/>
  <c r="W36" i="1"/>
  <c r="S36" i="1"/>
  <c r="BM35" i="1"/>
  <c r="BI35" i="1"/>
  <c r="BK35" i="1"/>
  <c r="BA35" i="1"/>
  <c r="AS35" i="1"/>
  <c r="AO35" i="1"/>
  <c r="AK35" i="1"/>
  <c r="AG35" i="1"/>
  <c r="AC35" i="1"/>
  <c r="Y35" i="1"/>
  <c r="U35" i="1"/>
  <c r="Q35" i="1"/>
  <c r="BK34" i="1"/>
  <c r="BG34" i="1"/>
  <c r="BC34" i="1"/>
  <c r="AY34" i="1"/>
  <c r="AU34" i="1"/>
  <c r="AQ34" i="1"/>
  <c r="AM34" i="1"/>
  <c r="AI34" i="1"/>
  <c r="AE34" i="1"/>
  <c r="AA34" i="1"/>
  <c r="W34" i="1"/>
  <c r="S34" i="1"/>
  <c r="BM33" i="1"/>
  <c r="BI33" i="1"/>
  <c r="BE33" i="1"/>
  <c r="BA33" i="1"/>
  <c r="AW33" i="1"/>
  <c r="AS33" i="1"/>
  <c r="AO33" i="1"/>
  <c r="AK33" i="1"/>
  <c r="AG33" i="1"/>
  <c r="AC33" i="1"/>
  <c r="Y33" i="1"/>
  <c r="U33" i="1"/>
  <c r="Q33" i="1"/>
  <c r="BK32" i="1"/>
  <c r="BG32" i="1"/>
  <c r="BC32" i="1"/>
  <c r="AY32" i="1"/>
  <c r="AU32" i="1"/>
  <c r="AQ32" i="1"/>
  <c r="AM32" i="1"/>
  <c r="AI32" i="1"/>
  <c r="AE32" i="1"/>
  <c r="AA32" i="1"/>
  <c r="W32" i="1"/>
  <c r="S32" i="1"/>
  <c r="BM31" i="1"/>
  <c r="BI31" i="1"/>
  <c r="BE31" i="1"/>
  <c r="BA31" i="1"/>
  <c r="AW31" i="1"/>
  <c r="AS31" i="1"/>
  <c r="AO31" i="1"/>
  <c r="AK31" i="1"/>
  <c r="AG31" i="1"/>
  <c r="AC31" i="1"/>
  <c r="Y31" i="1"/>
  <c r="U31" i="1"/>
  <c r="Q31" i="1"/>
  <c r="BK30" i="1"/>
  <c r="BG30" i="1"/>
  <c r="BC30" i="1"/>
  <c r="AY30" i="1"/>
  <c r="AU30" i="1"/>
  <c r="AQ30" i="1"/>
  <c r="AM30" i="1"/>
  <c r="AI30" i="1"/>
  <c r="AE30" i="1"/>
  <c r="AA30" i="1"/>
  <c r="W30" i="1"/>
  <c r="S30" i="1"/>
  <c r="BM27" i="1"/>
  <c r="BI27" i="1"/>
  <c r="BE27" i="1"/>
  <c r="BA27" i="1"/>
  <c r="AW27" i="1"/>
  <c r="AS27" i="1"/>
  <c r="AO27" i="1"/>
  <c r="AK27" i="1"/>
  <c r="AG27" i="1"/>
  <c r="AC27" i="1"/>
  <c r="Y27" i="1"/>
  <c r="BG35" i="1"/>
  <c r="AY35" i="1"/>
  <c r="AR35" i="1"/>
  <c r="AN35" i="1"/>
  <c r="AJ35" i="1"/>
  <c r="AF35" i="1"/>
  <c r="AB35" i="1"/>
  <c r="X35" i="1"/>
  <c r="T35" i="1"/>
  <c r="P35" i="1"/>
  <c r="BJ34" i="1"/>
  <c r="BF34" i="1"/>
  <c r="BB34" i="1"/>
  <c r="AX34" i="1"/>
  <c r="AT34" i="1"/>
  <c r="AP34" i="1"/>
  <c r="AL34" i="1"/>
  <c r="AH34" i="1"/>
  <c r="AD34" i="1"/>
  <c r="Z34" i="1"/>
  <c r="V34" i="1"/>
  <c r="R34" i="1"/>
  <c r="BL33" i="1"/>
  <c r="BH33" i="1"/>
  <c r="BD33" i="1"/>
  <c r="AZ33" i="1"/>
  <c r="AV33" i="1"/>
  <c r="AR33" i="1"/>
  <c r="AN33" i="1"/>
  <c r="AJ33" i="1"/>
  <c r="AF33" i="1"/>
  <c r="AB33" i="1"/>
  <c r="X33" i="1"/>
  <c r="T33" i="1"/>
  <c r="P33" i="1"/>
  <c r="BJ32" i="1"/>
  <c r="BF32" i="1"/>
  <c r="BB32" i="1"/>
  <c r="AX32" i="1"/>
  <c r="AT32" i="1"/>
  <c r="AP32" i="1"/>
  <c r="AL32" i="1"/>
  <c r="AH32" i="1"/>
  <c r="AD32" i="1"/>
  <c r="Z32" i="1"/>
  <c r="V32" i="1"/>
  <c r="R32" i="1"/>
  <c r="BL31" i="1"/>
  <c r="BH31" i="1"/>
  <c r="BD31" i="1"/>
  <c r="AZ31" i="1"/>
  <c r="AV31" i="1"/>
  <c r="AR31" i="1"/>
  <c r="AN31" i="1"/>
  <c r="AJ31" i="1"/>
  <c r="AF31" i="1"/>
  <c r="AB31" i="1"/>
  <c r="X31" i="1"/>
  <c r="T31" i="1"/>
  <c r="P31" i="1"/>
  <c r="BJ30" i="1"/>
  <c r="BF30" i="1"/>
  <c r="BB30" i="1"/>
  <c r="AX30" i="1"/>
  <c r="AT30" i="1"/>
  <c r="AP30" i="1"/>
  <c r="AL30" i="1"/>
  <c r="AH30" i="1"/>
  <c r="AD30" i="1"/>
  <c r="Z30" i="1"/>
  <c r="V30" i="1"/>
  <c r="R30" i="1"/>
  <c r="BL27" i="1"/>
  <c r="BH27" i="1"/>
  <c r="BD27" i="1"/>
  <c r="AZ27" i="1"/>
  <c r="AV27" i="1"/>
  <c r="AR27" i="1"/>
  <c r="AN27" i="1"/>
  <c r="AJ27" i="1"/>
  <c r="AF27" i="1"/>
  <c r="AB27" i="1"/>
  <c r="X27" i="1"/>
  <c r="T27" i="1"/>
  <c r="P27" i="1"/>
  <c r="BJ25" i="1"/>
  <c r="BE35" i="1"/>
  <c r="AW35" i="1"/>
  <c r="AQ35" i="1"/>
  <c r="AM35" i="1"/>
  <c r="AI35" i="1"/>
  <c r="AE35" i="1"/>
  <c r="AA35" i="1"/>
  <c r="W35" i="1"/>
  <c r="S35" i="1"/>
  <c r="BM34" i="1"/>
  <c r="BI34" i="1"/>
  <c r="BE34" i="1"/>
  <c r="BA34" i="1"/>
  <c r="AW34" i="1"/>
  <c r="AS34" i="1"/>
  <c r="AO34" i="1"/>
  <c r="AK34" i="1"/>
  <c r="AG34" i="1"/>
  <c r="AC34" i="1"/>
  <c r="Y34" i="1"/>
  <c r="U34" i="1"/>
  <c r="Q34" i="1"/>
  <c r="BK33" i="1"/>
  <c r="BG33" i="1"/>
  <c r="BC33" i="1"/>
  <c r="AY33" i="1"/>
  <c r="AU33" i="1"/>
  <c r="AQ33" i="1"/>
  <c r="AM33" i="1"/>
  <c r="AI33" i="1"/>
  <c r="AE33" i="1"/>
  <c r="AA33" i="1"/>
  <c r="W33" i="1"/>
  <c r="S33" i="1"/>
  <c r="BM32" i="1"/>
  <c r="BI32" i="1"/>
  <c r="BE32" i="1"/>
  <c r="BA32" i="1"/>
  <c r="AW32" i="1"/>
  <c r="AS32" i="1"/>
  <c r="AO32" i="1"/>
  <c r="AK32" i="1"/>
  <c r="AG32" i="1"/>
  <c r="AC32" i="1"/>
  <c r="Y32" i="1"/>
  <c r="U32" i="1"/>
  <c r="Q32" i="1"/>
  <c r="BK31" i="1"/>
  <c r="BG31" i="1"/>
  <c r="BC31" i="1"/>
  <c r="AY31" i="1"/>
  <c r="AU31" i="1"/>
  <c r="AQ31" i="1"/>
  <c r="AM31" i="1"/>
  <c r="AI31" i="1"/>
  <c r="AE31" i="1"/>
  <c r="AA31" i="1"/>
  <c r="W31" i="1"/>
  <c r="S31" i="1"/>
  <c r="BM30" i="1"/>
  <c r="BI30" i="1"/>
  <c r="BE30" i="1"/>
  <c r="BA30" i="1"/>
  <c r="AW30" i="1"/>
  <c r="AS30" i="1"/>
  <c r="AO30" i="1"/>
  <c r="AK30" i="1"/>
  <c r="AG30" i="1"/>
  <c r="AC30" i="1"/>
  <c r="Y30" i="1"/>
  <c r="U30" i="1"/>
  <c r="Q30" i="1"/>
  <c r="BK27" i="1"/>
  <c r="BG27" i="1"/>
  <c r="BC27" i="1"/>
  <c r="AY27" i="1"/>
  <c r="AU27" i="1"/>
  <c r="AQ27" i="1"/>
  <c r="AM27" i="1"/>
  <c r="AI27" i="1"/>
  <c r="AE27" i="1"/>
  <c r="AA27" i="1"/>
  <c r="W27" i="1"/>
  <c r="S27" i="1"/>
  <c r="BM25" i="1"/>
  <c r="BC35" i="1"/>
  <c r="AU35" i="1"/>
  <c r="AP35" i="1"/>
  <c r="AL35" i="1"/>
  <c r="AH35" i="1"/>
  <c r="AD35" i="1"/>
  <c r="Z35" i="1"/>
  <c r="V35" i="1"/>
  <c r="R35" i="1"/>
  <c r="BL34" i="1"/>
  <c r="BH34" i="1"/>
  <c r="BD34" i="1"/>
  <c r="AZ34" i="1"/>
  <c r="AV34" i="1"/>
  <c r="AR34" i="1"/>
  <c r="AN34" i="1"/>
  <c r="AJ34" i="1"/>
  <c r="AF34" i="1"/>
  <c r="AB34" i="1"/>
  <c r="X34" i="1"/>
  <c r="T34" i="1"/>
  <c r="P34" i="1"/>
  <c r="BJ33" i="1"/>
  <c r="BF33" i="1"/>
  <c r="BB33" i="1"/>
  <c r="AX33" i="1"/>
  <c r="AT33" i="1"/>
  <c r="AP33" i="1"/>
  <c r="AL33" i="1"/>
  <c r="AH33" i="1"/>
  <c r="AD33" i="1"/>
  <c r="Z33" i="1"/>
  <c r="V33" i="1"/>
  <c r="R33" i="1"/>
  <c r="BL32" i="1"/>
  <c r="BH32" i="1"/>
  <c r="BD32" i="1"/>
  <c r="AZ32" i="1"/>
  <c r="AV32" i="1"/>
  <c r="AR32" i="1"/>
  <c r="AN32" i="1"/>
  <c r="AJ32" i="1"/>
  <c r="AF32" i="1"/>
  <c r="AB32" i="1"/>
  <c r="X32" i="1"/>
  <c r="T32" i="1"/>
  <c r="P32" i="1"/>
  <c r="BJ31" i="1"/>
  <c r="BF31" i="1"/>
  <c r="BB31" i="1"/>
  <c r="AX31" i="1"/>
  <c r="AT31" i="1"/>
  <c r="AP31" i="1"/>
  <c r="AL31" i="1"/>
  <c r="AH31" i="1"/>
  <c r="AD31" i="1"/>
  <c r="Z31" i="1"/>
  <c r="V31" i="1"/>
  <c r="R31" i="1"/>
  <c r="BL30" i="1"/>
  <c r="BH30" i="1"/>
  <c r="BD30" i="1"/>
  <c r="AZ30" i="1"/>
  <c r="AV30" i="1"/>
  <c r="AR30" i="1"/>
  <c r="AN30" i="1"/>
  <c r="AJ30" i="1"/>
  <c r="AF30" i="1"/>
  <c r="AB30" i="1"/>
  <c r="X30" i="1"/>
  <c r="T30" i="1"/>
  <c r="P30" i="1"/>
  <c r="BJ27" i="1"/>
  <c r="BF27" i="1"/>
  <c r="BB27" i="1"/>
  <c r="AX27" i="1"/>
  <c r="AT27" i="1"/>
  <c r="AP27" i="1"/>
  <c r="AL27" i="1"/>
  <c r="AH27" i="1"/>
  <c r="AD27" i="1"/>
  <c r="Z27" i="1"/>
  <c r="V27" i="1"/>
  <c r="R27" i="1"/>
  <c r="BL25" i="1"/>
  <c r="U27" i="1"/>
  <c r="BH25" i="1"/>
  <c r="BD25" i="1"/>
  <c r="AZ25" i="1"/>
  <c r="AV25" i="1"/>
  <c r="AR25" i="1"/>
  <c r="AN25" i="1"/>
  <c r="AJ25" i="1"/>
  <c r="AF25" i="1"/>
  <c r="AB25" i="1"/>
  <c r="X25" i="1"/>
  <c r="T25" i="1"/>
  <c r="P25" i="1"/>
  <c r="BJ24" i="1"/>
  <c r="BF24" i="1"/>
  <c r="BB24" i="1"/>
  <c r="AX24" i="1"/>
  <c r="AT24" i="1"/>
  <c r="AP24" i="1"/>
  <c r="AL24" i="1"/>
  <c r="AH24" i="1"/>
  <c r="AD24" i="1"/>
  <c r="Z24" i="1"/>
  <c r="V24" i="1"/>
  <c r="R24" i="1"/>
  <c r="BL19" i="1"/>
  <c r="BH19" i="1"/>
  <c r="BD19" i="1"/>
  <c r="AZ19" i="1"/>
  <c r="AV19" i="1"/>
  <c r="AR19" i="1"/>
  <c r="AN19" i="1"/>
  <c r="AJ19" i="1"/>
  <c r="AF19" i="1"/>
  <c r="AB19" i="1"/>
  <c r="X19" i="1"/>
  <c r="T19" i="1"/>
  <c r="P19" i="1"/>
  <c r="BJ20" i="1"/>
  <c r="BF20" i="1"/>
  <c r="BB20" i="1"/>
  <c r="AX20" i="1"/>
  <c r="AT20" i="1"/>
  <c r="AP20" i="1"/>
  <c r="AL20" i="1"/>
  <c r="AH20" i="1"/>
  <c r="AD20" i="1"/>
  <c r="Z20" i="1"/>
  <c r="V20" i="1"/>
  <c r="R20" i="1"/>
  <c r="BL22" i="1"/>
  <c r="BH22" i="1"/>
  <c r="BD22" i="1"/>
  <c r="AZ22" i="1"/>
  <c r="AV22" i="1"/>
  <c r="AR22" i="1"/>
  <c r="AN22" i="1"/>
  <c r="AJ22" i="1"/>
  <c r="AF22" i="1"/>
  <c r="AB22" i="1"/>
  <c r="X22" i="1"/>
  <c r="T22" i="1"/>
  <c r="P22" i="1"/>
  <c r="BJ21" i="1"/>
  <c r="BF21" i="1"/>
  <c r="BB21" i="1"/>
  <c r="AX21" i="1"/>
  <c r="AT21" i="1"/>
  <c r="AP21" i="1"/>
  <c r="AL21" i="1"/>
  <c r="AH21" i="1"/>
  <c r="AD21" i="1"/>
  <c r="Z21" i="1"/>
  <c r="V21" i="1"/>
  <c r="R21" i="1"/>
  <c r="BL18" i="1"/>
  <c r="BH18" i="1"/>
  <c r="BD18" i="1"/>
  <c r="AZ18" i="1"/>
  <c r="AV18" i="1"/>
  <c r="AR18" i="1"/>
  <c r="AN18" i="1"/>
  <c r="AJ18" i="1"/>
  <c r="AF18" i="1"/>
  <c r="AB18" i="1"/>
  <c r="X18" i="1"/>
  <c r="T18" i="1"/>
  <c r="P18" i="1"/>
  <c r="BJ17" i="1"/>
  <c r="BF17" i="1"/>
  <c r="BB17" i="1"/>
  <c r="AX17" i="1"/>
  <c r="AT17" i="1"/>
  <c r="AP17" i="1"/>
  <c r="AL17" i="1"/>
  <c r="AH17" i="1"/>
  <c r="AD17" i="1"/>
  <c r="Z17" i="1"/>
  <c r="V17" i="1"/>
  <c r="R17" i="1"/>
  <c r="BL16" i="1"/>
  <c r="BH16" i="1"/>
  <c r="BD16" i="1"/>
  <c r="AZ16" i="1"/>
  <c r="AV16" i="1"/>
  <c r="AR16" i="1"/>
  <c r="AN16" i="1"/>
  <c r="AJ16" i="1"/>
  <c r="AF16" i="1"/>
  <c r="AB16" i="1"/>
  <c r="X16" i="1"/>
  <c r="T16" i="1"/>
  <c r="P16" i="1"/>
  <c r="BJ15" i="1"/>
  <c r="BF15" i="1"/>
  <c r="BB15" i="1"/>
  <c r="AX15" i="1"/>
  <c r="AT15" i="1"/>
  <c r="AP15" i="1"/>
  <c r="AL15" i="1"/>
  <c r="AH15" i="1"/>
  <c r="AD15" i="1"/>
  <c r="Z15" i="1"/>
  <c r="V15" i="1"/>
  <c r="R15" i="1"/>
  <c r="BL14" i="1"/>
  <c r="BH14" i="1"/>
  <c r="BD14" i="1"/>
  <c r="AZ14" i="1"/>
  <c r="AV14" i="1"/>
  <c r="AR14" i="1"/>
  <c r="AN14" i="1"/>
  <c r="AJ14" i="1"/>
  <c r="AF14" i="1"/>
  <c r="AB14" i="1"/>
  <c r="X14" i="1"/>
  <c r="T14" i="1"/>
  <c r="P14" i="1"/>
  <c r="BJ13" i="1"/>
  <c r="BF13" i="1"/>
  <c r="BB13" i="1"/>
  <c r="AX13" i="1"/>
  <c r="AT13" i="1"/>
  <c r="AP13" i="1"/>
  <c r="AL13" i="1"/>
  <c r="AH13" i="1"/>
  <c r="AD13" i="1"/>
  <c r="Z13" i="1"/>
  <c r="V13" i="1"/>
  <c r="R13" i="1"/>
  <c r="BL12" i="1"/>
  <c r="BH12" i="1"/>
  <c r="BD12" i="1"/>
  <c r="AZ12" i="1"/>
  <c r="AV12" i="1"/>
  <c r="AR12" i="1"/>
  <c r="AN12" i="1"/>
  <c r="AJ12" i="1"/>
  <c r="AF12" i="1"/>
  <c r="AB12" i="1"/>
  <c r="X12" i="1"/>
  <c r="T12" i="1"/>
  <c r="P12" i="1"/>
  <c r="BJ10" i="1"/>
  <c r="BF10" i="1"/>
  <c r="Q27" i="1"/>
  <c r="BG25" i="1"/>
  <c r="BC25" i="1"/>
  <c r="AY25" i="1"/>
  <c r="AU25" i="1"/>
  <c r="AQ25" i="1"/>
  <c r="AM25" i="1"/>
  <c r="AI25" i="1"/>
  <c r="AE25" i="1"/>
  <c r="AA25" i="1"/>
  <c r="W25" i="1"/>
  <c r="S25" i="1"/>
  <c r="BM24" i="1"/>
  <c r="BI24" i="1"/>
  <c r="BE24" i="1"/>
  <c r="BA24" i="1"/>
  <c r="AW24" i="1"/>
  <c r="AS24" i="1"/>
  <c r="AO24" i="1"/>
  <c r="AK24" i="1"/>
  <c r="AG24" i="1"/>
  <c r="AC24" i="1"/>
  <c r="Y24" i="1"/>
  <c r="U24" i="1"/>
  <c r="Q24" i="1"/>
  <c r="BK19" i="1"/>
  <c r="BG19" i="1"/>
  <c r="BC19" i="1"/>
  <c r="AY19" i="1"/>
  <c r="AU19" i="1"/>
  <c r="AQ19" i="1"/>
  <c r="AM19" i="1"/>
  <c r="AI19" i="1"/>
  <c r="AE19" i="1"/>
  <c r="AA19" i="1"/>
  <c r="W19" i="1"/>
  <c r="S19" i="1"/>
  <c r="BM20" i="1"/>
  <c r="BI20" i="1"/>
  <c r="BE20" i="1"/>
  <c r="BA20" i="1"/>
  <c r="AW20" i="1"/>
  <c r="AS20" i="1"/>
  <c r="AO20" i="1"/>
  <c r="AK20" i="1"/>
  <c r="AG20" i="1"/>
  <c r="AC20" i="1"/>
  <c r="Y20" i="1"/>
  <c r="U20" i="1"/>
  <c r="Q20" i="1"/>
  <c r="BK22" i="1"/>
  <c r="BG22" i="1"/>
  <c r="BC22" i="1"/>
  <c r="AY22" i="1"/>
  <c r="AU22" i="1"/>
  <c r="AQ22" i="1"/>
  <c r="AM22" i="1"/>
  <c r="AI22" i="1"/>
  <c r="AE22" i="1"/>
  <c r="AA22" i="1"/>
  <c r="W22" i="1"/>
  <c r="S22" i="1"/>
  <c r="BM21" i="1"/>
  <c r="BI21" i="1"/>
  <c r="BE21" i="1"/>
  <c r="BA21" i="1"/>
  <c r="AW21" i="1"/>
  <c r="AS21" i="1"/>
  <c r="AO21" i="1"/>
  <c r="AK21" i="1"/>
  <c r="AG21" i="1"/>
  <c r="AC21" i="1"/>
  <c r="Y21" i="1"/>
  <c r="U21" i="1"/>
  <c r="Q21" i="1"/>
  <c r="BK18" i="1"/>
  <c r="BG18" i="1"/>
  <c r="BC18" i="1"/>
  <c r="AY18" i="1"/>
  <c r="AU18" i="1"/>
  <c r="AQ18" i="1"/>
  <c r="AM18" i="1"/>
  <c r="AI18" i="1"/>
  <c r="AE18" i="1"/>
  <c r="AA18" i="1"/>
  <c r="W18" i="1"/>
  <c r="S18" i="1"/>
  <c r="BM17" i="1"/>
  <c r="BI17" i="1"/>
  <c r="BE17" i="1"/>
  <c r="BA17" i="1"/>
  <c r="AW17" i="1"/>
  <c r="AS17" i="1"/>
  <c r="AO17" i="1"/>
  <c r="AK17" i="1"/>
  <c r="AG17" i="1"/>
  <c r="AC17" i="1"/>
  <c r="Y17" i="1"/>
  <c r="U17" i="1"/>
  <c r="Q17" i="1"/>
  <c r="BK16" i="1"/>
  <c r="BG16" i="1"/>
  <c r="BC16" i="1"/>
  <c r="AY16" i="1"/>
  <c r="AU16" i="1"/>
  <c r="AQ16" i="1"/>
  <c r="AM16" i="1"/>
  <c r="AI16" i="1"/>
  <c r="AE16" i="1"/>
  <c r="AA16" i="1"/>
  <c r="W16" i="1"/>
  <c r="S16" i="1"/>
  <c r="BM15" i="1"/>
  <c r="BI15" i="1"/>
  <c r="BE15" i="1"/>
  <c r="BA15" i="1"/>
  <c r="AW15" i="1"/>
  <c r="AS15" i="1"/>
  <c r="AO15" i="1"/>
  <c r="AK15" i="1"/>
  <c r="AG15" i="1"/>
  <c r="AC15" i="1"/>
  <c r="Y15" i="1"/>
  <c r="U15" i="1"/>
  <c r="Q15" i="1"/>
  <c r="BK14" i="1"/>
  <c r="BG14" i="1"/>
  <c r="BC14" i="1"/>
  <c r="AY14" i="1"/>
  <c r="AU14" i="1"/>
  <c r="AQ14" i="1"/>
  <c r="AM14" i="1"/>
  <c r="AI14" i="1"/>
  <c r="AE14" i="1"/>
  <c r="AA14" i="1"/>
  <c r="W14" i="1"/>
  <c r="S14" i="1"/>
  <c r="BM13" i="1"/>
  <c r="BI13" i="1"/>
  <c r="BE13" i="1"/>
  <c r="BA13" i="1"/>
  <c r="AW13" i="1"/>
  <c r="AS13" i="1"/>
  <c r="AO13" i="1"/>
  <c r="AK13" i="1"/>
  <c r="AG13" i="1"/>
  <c r="AC13" i="1"/>
  <c r="Y13" i="1"/>
  <c r="U13" i="1"/>
  <c r="Q13" i="1"/>
  <c r="BK12" i="1"/>
  <c r="BG12" i="1"/>
  <c r="BC12" i="1"/>
  <c r="AY12" i="1"/>
  <c r="AU12" i="1"/>
  <c r="AQ12" i="1"/>
  <c r="BK25" i="1"/>
  <c r="BF25" i="1"/>
  <c r="BB25" i="1"/>
  <c r="AX25" i="1"/>
  <c r="AT25" i="1"/>
  <c r="AP25" i="1"/>
  <c r="AL25" i="1"/>
  <c r="AH25" i="1"/>
  <c r="AD25" i="1"/>
  <c r="Z25" i="1"/>
  <c r="V25" i="1"/>
  <c r="R25" i="1"/>
  <c r="BL24" i="1"/>
  <c r="BH24" i="1"/>
  <c r="BD24" i="1"/>
  <c r="AZ24" i="1"/>
  <c r="AV24" i="1"/>
  <c r="AR24" i="1"/>
  <c r="AN24" i="1"/>
  <c r="AJ24" i="1"/>
  <c r="AF24" i="1"/>
  <c r="AB24" i="1"/>
  <c r="X24" i="1"/>
  <c r="T24" i="1"/>
  <c r="P24" i="1"/>
  <c r="BJ19" i="1"/>
  <c r="BF19" i="1"/>
  <c r="BB19" i="1"/>
  <c r="AX19" i="1"/>
  <c r="AT19" i="1"/>
  <c r="AP19" i="1"/>
  <c r="AL19" i="1"/>
  <c r="AH19" i="1"/>
  <c r="AD19" i="1"/>
  <c r="Z19" i="1"/>
  <c r="V19" i="1"/>
  <c r="R19" i="1"/>
  <c r="BL20" i="1"/>
  <c r="BH20" i="1"/>
  <c r="BD20" i="1"/>
  <c r="AZ20" i="1"/>
  <c r="AV20" i="1"/>
  <c r="AR20" i="1"/>
  <c r="AN20" i="1"/>
  <c r="AJ20" i="1"/>
  <c r="AF20" i="1"/>
  <c r="AB20" i="1"/>
  <c r="X20" i="1"/>
  <c r="T20" i="1"/>
  <c r="P20" i="1"/>
  <c r="BJ22" i="1"/>
  <c r="BF22" i="1"/>
  <c r="BB22" i="1"/>
  <c r="AX22" i="1"/>
  <c r="AT22" i="1"/>
  <c r="AP22" i="1"/>
  <c r="AL22" i="1"/>
  <c r="AH22" i="1"/>
  <c r="AD22" i="1"/>
  <c r="Z22" i="1"/>
  <c r="V22" i="1"/>
  <c r="R22" i="1"/>
  <c r="BL21" i="1"/>
  <c r="BH21" i="1"/>
  <c r="BD21" i="1"/>
  <c r="AZ21" i="1"/>
  <c r="AV21" i="1"/>
  <c r="AR21" i="1"/>
  <c r="AN21" i="1"/>
  <c r="AJ21" i="1"/>
  <c r="AF21" i="1"/>
  <c r="AB21" i="1"/>
  <c r="X21" i="1"/>
  <c r="T21" i="1"/>
  <c r="P21" i="1"/>
  <c r="BJ18" i="1"/>
  <c r="BF18" i="1"/>
  <c r="BB18" i="1"/>
  <c r="AX18" i="1"/>
  <c r="AT18" i="1"/>
  <c r="AP18" i="1"/>
  <c r="AL18" i="1"/>
  <c r="AH18" i="1"/>
  <c r="AD18" i="1"/>
  <c r="Z18" i="1"/>
  <c r="V18" i="1"/>
  <c r="R18" i="1"/>
  <c r="BL17" i="1"/>
  <c r="BH17" i="1"/>
  <c r="BD17" i="1"/>
  <c r="AZ17" i="1"/>
  <c r="AV17" i="1"/>
  <c r="AR17" i="1"/>
  <c r="AN17" i="1"/>
  <c r="AJ17" i="1"/>
  <c r="AF17" i="1"/>
  <c r="AB17" i="1"/>
  <c r="X17" i="1"/>
  <c r="T17" i="1"/>
  <c r="P17" i="1"/>
  <c r="BJ16" i="1"/>
  <c r="BF16" i="1"/>
  <c r="BB16" i="1"/>
  <c r="AX16" i="1"/>
  <c r="AT16" i="1"/>
  <c r="AP16" i="1"/>
  <c r="AL16" i="1"/>
  <c r="AH16" i="1"/>
  <c r="AD16" i="1"/>
  <c r="Z16" i="1"/>
  <c r="V16" i="1"/>
  <c r="R16" i="1"/>
  <c r="BL15" i="1"/>
  <c r="BH15" i="1"/>
  <c r="BD15" i="1"/>
  <c r="AZ15" i="1"/>
  <c r="AV15" i="1"/>
  <c r="AR15" i="1"/>
  <c r="AN15" i="1"/>
  <c r="AJ15" i="1"/>
  <c r="AF15" i="1"/>
  <c r="AB15" i="1"/>
  <c r="X15" i="1"/>
  <c r="T15" i="1"/>
  <c r="P15" i="1"/>
  <c r="BJ14" i="1"/>
  <c r="BF14" i="1"/>
  <c r="BB14" i="1"/>
  <c r="AX14" i="1"/>
  <c r="AT14" i="1"/>
  <c r="AP14" i="1"/>
  <c r="AL14" i="1"/>
  <c r="AH14" i="1"/>
  <c r="AD14" i="1"/>
  <c r="Z14" i="1"/>
  <c r="V14" i="1"/>
  <c r="R14" i="1"/>
  <c r="BL13" i="1"/>
  <c r="BH13" i="1"/>
  <c r="BD13" i="1"/>
  <c r="AZ13" i="1"/>
  <c r="AV13" i="1"/>
  <c r="AR13" i="1"/>
  <c r="AN13" i="1"/>
  <c r="AJ13" i="1"/>
  <c r="AF13" i="1"/>
  <c r="AB13" i="1"/>
  <c r="X13" i="1"/>
  <c r="T13" i="1"/>
  <c r="P13" i="1"/>
  <c r="BJ12" i="1"/>
  <c r="BF12" i="1"/>
  <c r="BB12" i="1"/>
  <c r="AX12" i="1"/>
  <c r="AT12" i="1"/>
  <c r="AP12" i="1"/>
  <c r="AL12" i="1"/>
  <c r="AH12" i="1"/>
  <c r="AD12" i="1"/>
  <c r="Z12" i="1"/>
  <c r="V12" i="1"/>
  <c r="R12" i="1"/>
  <c r="BL10" i="1"/>
  <c r="BH10" i="1"/>
  <c r="BD10" i="1"/>
  <c r="AZ10" i="1"/>
  <c r="AV10" i="1"/>
  <c r="AR10" i="1"/>
  <c r="AN10" i="1"/>
  <c r="AJ10" i="1"/>
  <c r="BI25" i="1"/>
  <c r="BE25" i="1"/>
  <c r="BA25" i="1"/>
  <c r="AW25" i="1"/>
  <c r="AS25" i="1"/>
  <c r="AO25" i="1"/>
  <c r="AK25" i="1"/>
  <c r="AG25" i="1"/>
  <c r="AC25" i="1"/>
  <c r="Y25" i="1"/>
  <c r="U25" i="1"/>
  <c r="Q25" i="1"/>
  <c r="BK24" i="1"/>
  <c r="BG24" i="1"/>
  <c r="BC24" i="1"/>
  <c r="AY24" i="1"/>
  <c r="AU24" i="1"/>
  <c r="AQ24" i="1"/>
  <c r="AM24" i="1"/>
  <c r="AI24" i="1"/>
  <c r="AE24" i="1"/>
  <c r="AA24" i="1"/>
  <c r="W24" i="1"/>
  <c r="S24" i="1"/>
  <c r="BM19" i="1"/>
  <c r="BI19" i="1"/>
  <c r="BE19" i="1"/>
  <c r="BA19" i="1"/>
  <c r="AW19" i="1"/>
  <c r="AS19" i="1"/>
  <c r="AO19" i="1"/>
  <c r="AK19" i="1"/>
  <c r="AG19" i="1"/>
  <c r="AC19" i="1"/>
  <c r="Y19" i="1"/>
  <c r="U19" i="1"/>
  <c r="Q19" i="1"/>
  <c r="BK20" i="1"/>
  <c r="BG20" i="1"/>
  <c r="BC20" i="1"/>
  <c r="AY20" i="1"/>
  <c r="AU20" i="1"/>
  <c r="AQ20" i="1"/>
  <c r="AM20" i="1"/>
  <c r="AI20" i="1"/>
  <c r="AE20" i="1"/>
  <c r="AA20" i="1"/>
  <c r="W20" i="1"/>
  <c r="S20" i="1"/>
  <c r="BM22" i="1"/>
  <c r="BI22" i="1"/>
  <c r="BE22" i="1"/>
  <c r="BA22" i="1"/>
  <c r="AW22" i="1"/>
  <c r="AS22" i="1"/>
  <c r="AO22" i="1"/>
  <c r="AK22" i="1"/>
  <c r="AG22" i="1"/>
  <c r="AC22" i="1"/>
  <c r="Y22" i="1"/>
  <c r="U22" i="1"/>
  <c r="Q22" i="1"/>
  <c r="BK21" i="1"/>
  <c r="BG21" i="1"/>
  <c r="BC21" i="1"/>
  <c r="AY21" i="1"/>
  <c r="AU21" i="1"/>
  <c r="AQ21" i="1"/>
  <c r="AM21" i="1"/>
  <c r="AI21" i="1"/>
  <c r="AE21" i="1"/>
  <c r="AA21" i="1"/>
  <c r="W21" i="1"/>
  <c r="S21" i="1"/>
  <c r="BM18" i="1"/>
  <c r="BI18" i="1"/>
  <c r="BE18" i="1"/>
  <c r="BA18" i="1"/>
  <c r="AW18" i="1"/>
  <c r="AS18" i="1"/>
  <c r="AO18" i="1"/>
  <c r="AK18" i="1"/>
  <c r="AG18" i="1"/>
  <c r="AC18" i="1"/>
  <c r="Y18" i="1"/>
  <c r="U18" i="1"/>
  <c r="Q18" i="1"/>
  <c r="BK17" i="1"/>
  <c r="BG17" i="1"/>
  <c r="BC17" i="1"/>
  <c r="AY17" i="1"/>
  <c r="AU17" i="1"/>
  <c r="AQ17" i="1"/>
  <c r="AM17" i="1"/>
  <c r="AI17" i="1"/>
  <c r="AE17" i="1"/>
  <c r="AA17" i="1"/>
  <c r="W17" i="1"/>
  <c r="S17" i="1"/>
  <c r="BM16" i="1"/>
  <c r="BI16" i="1"/>
  <c r="BE16" i="1"/>
  <c r="BA16" i="1"/>
  <c r="AW16" i="1"/>
  <c r="AS16" i="1"/>
  <c r="AO16" i="1"/>
  <c r="AK16" i="1"/>
  <c r="AG16" i="1"/>
  <c r="AC16" i="1"/>
  <c r="Y16" i="1"/>
  <c r="U16" i="1"/>
  <c r="Q16" i="1"/>
  <c r="BK15" i="1"/>
  <c r="BG15" i="1"/>
  <c r="BC15" i="1"/>
  <c r="AY15" i="1"/>
  <c r="AU15" i="1"/>
  <c r="AQ15" i="1"/>
  <c r="AM15" i="1"/>
  <c r="AI15" i="1"/>
  <c r="AE15" i="1"/>
  <c r="AA15" i="1"/>
  <c r="W15" i="1"/>
  <c r="S15" i="1"/>
  <c r="BM14" i="1"/>
  <c r="BI14" i="1"/>
  <c r="BE14" i="1"/>
  <c r="BA14" i="1"/>
  <c r="AW14" i="1"/>
  <c r="AS14" i="1"/>
  <c r="AO14" i="1"/>
  <c r="AK14" i="1"/>
  <c r="AG14" i="1"/>
  <c r="AC14" i="1"/>
  <c r="Y14" i="1"/>
  <c r="U14" i="1"/>
  <c r="Q14" i="1"/>
  <c r="BK13" i="1"/>
  <c r="BG13" i="1"/>
  <c r="BC13" i="1"/>
  <c r="AY13" i="1"/>
  <c r="AU13" i="1"/>
  <c r="AQ13" i="1"/>
  <c r="AM13" i="1"/>
  <c r="AI13" i="1"/>
  <c r="AE13" i="1"/>
  <c r="AA13" i="1"/>
  <c r="W13" i="1"/>
  <c r="S13" i="1"/>
  <c r="BM12" i="1"/>
  <c r="BI12" i="1"/>
  <c r="BE12" i="1"/>
  <c r="BA12" i="1"/>
  <c r="AW12" i="1"/>
  <c r="W6" i="1"/>
  <c r="AE6" i="1"/>
  <c r="AI6" i="1"/>
  <c r="AM6" i="1"/>
  <c r="AQ6" i="1"/>
  <c r="AU6" i="1"/>
  <c r="AY6" i="1"/>
  <c r="BC6" i="1"/>
  <c r="BG6" i="1"/>
  <c r="BK6" i="1"/>
  <c r="Q8" i="1"/>
  <c r="U8" i="1"/>
  <c r="Y8" i="1"/>
  <c r="AC8" i="1"/>
  <c r="AG8" i="1"/>
  <c r="AK8" i="1"/>
  <c r="AO8" i="1"/>
  <c r="AS8" i="1"/>
  <c r="AW8" i="1"/>
  <c r="BA8" i="1"/>
  <c r="BE8" i="1"/>
  <c r="BI8" i="1"/>
  <c r="BM8" i="1"/>
  <c r="S7" i="1"/>
  <c r="W7" i="1"/>
  <c r="AA7" i="1"/>
  <c r="AE7" i="1"/>
  <c r="AI7" i="1"/>
  <c r="AM7" i="1"/>
  <c r="AQ7" i="1"/>
  <c r="AU7" i="1"/>
  <c r="AY7" i="1"/>
  <c r="BC7" i="1"/>
  <c r="BG7" i="1"/>
  <c r="BK7" i="1"/>
  <c r="Q9" i="1"/>
  <c r="U9" i="1"/>
  <c r="Y9" i="1"/>
  <c r="AC9" i="1"/>
  <c r="AG9" i="1"/>
  <c r="AK9" i="1"/>
  <c r="AO9" i="1"/>
  <c r="AS9" i="1"/>
  <c r="AW9" i="1"/>
  <c r="BA9" i="1"/>
  <c r="BE9" i="1"/>
  <c r="BI9" i="1"/>
  <c r="BM9" i="1"/>
  <c r="S11" i="1"/>
  <c r="W11" i="1"/>
  <c r="AA11" i="1"/>
  <c r="AE11" i="1"/>
  <c r="AI11" i="1"/>
  <c r="AM11" i="1"/>
  <c r="AQ11" i="1"/>
  <c r="AU11" i="1"/>
  <c r="AY11" i="1"/>
  <c r="BC11" i="1"/>
  <c r="BG11" i="1"/>
  <c r="BK11" i="1"/>
  <c r="Q10" i="1"/>
  <c r="U10" i="1"/>
  <c r="Y10" i="1"/>
  <c r="AC10" i="1"/>
  <c r="AG10" i="1"/>
  <c r="AL10" i="1"/>
  <c r="AQ10" i="1"/>
  <c r="AW10" i="1"/>
  <c r="BB10" i="1"/>
  <c r="BI10" i="1"/>
  <c r="S12" i="1"/>
  <c r="AA12" i="1"/>
  <c r="AI12" i="1"/>
  <c r="AS12" i="1"/>
  <c r="D3" i="4"/>
  <c r="D5" i="4" s="1"/>
  <c r="D6" i="4"/>
  <c r="D8" i="4" s="1"/>
  <c r="D15" i="4"/>
  <c r="D17" i="4" s="1"/>
  <c r="AS56" i="1" l="1"/>
  <c r="AC56" i="1"/>
  <c r="AO56" i="1"/>
  <c r="Y56" i="1"/>
  <c r="AK56" i="1"/>
  <c r="U56" i="1"/>
  <c r="AW56" i="1"/>
  <c r="AG56" i="1"/>
  <c r="Q56" i="1"/>
  <c r="AY56" i="1"/>
  <c r="AI56" i="1"/>
  <c r="AX56" i="1"/>
  <c r="AH56" i="1"/>
  <c r="AH57" i="1" s="1"/>
  <c r="R56" i="1"/>
  <c r="BE56" i="1"/>
  <c r="BH56" i="1"/>
  <c r="AR56" i="1"/>
  <c r="AR57" i="1" s="1"/>
  <c r="AB56" i="1"/>
  <c r="AB57" i="1" s="1"/>
  <c r="AA56" i="1"/>
  <c r="BK56" i="1"/>
  <c r="AU56" i="1"/>
  <c r="AE56" i="1"/>
  <c r="BJ56" i="1"/>
  <c r="AT56" i="1"/>
  <c r="AD56" i="1"/>
  <c r="AD57" i="1" s="1"/>
  <c r="BA56" i="1"/>
  <c r="BD56" i="1"/>
  <c r="BD57" i="1" s="1"/>
  <c r="AN56" i="1"/>
  <c r="AN57" i="1" s="1"/>
  <c r="X56" i="1"/>
  <c r="X57" i="1" s="1"/>
  <c r="S56" i="1"/>
  <c r="BG56" i="1"/>
  <c r="AQ56" i="1"/>
  <c r="W56" i="1"/>
  <c r="BF56" i="1"/>
  <c r="AP56" i="1"/>
  <c r="AP57" i="1" s="1"/>
  <c r="Z56" i="1"/>
  <c r="Z57" i="1" s="1"/>
  <c r="BM56" i="1"/>
  <c r="AZ56" i="1"/>
  <c r="AZ57" i="1" s="1"/>
  <c r="AJ56" i="1"/>
  <c r="T56" i="1"/>
  <c r="T57" i="1" s="1"/>
  <c r="BC56" i="1"/>
  <c r="AM56" i="1"/>
  <c r="BB56" i="1"/>
  <c r="AL56" i="1"/>
  <c r="AL57" i="1" s="1"/>
  <c r="V56" i="1"/>
  <c r="V57" i="1" s="1"/>
  <c r="BI56" i="1"/>
  <c r="BL56" i="1"/>
  <c r="AV56" i="1"/>
  <c r="AV57" i="1" s="1"/>
  <c r="AF56" i="1"/>
  <c r="AF57" i="1" s="1"/>
  <c r="D43" i="5"/>
  <c r="B34" i="5"/>
  <c r="C35" i="5"/>
  <c r="D36" i="5"/>
  <c r="B38" i="5"/>
  <c r="C39" i="5"/>
  <c r="D40" i="5"/>
  <c r="D42" i="5"/>
  <c r="C33" i="5"/>
  <c r="B33" i="5"/>
  <c r="B43" i="5"/>
  <c r="C34" i="5"/>
  <c r="D35" i="5"/>
  <c r="B37" i="5"/>
  <c r="C38" i="5"/>
  <c r="D39" i="5"/>
  <c r="B41" i="5"/>
  <c r="D41" i="5"/>
  <c r="B42" i="5"/>
  <c r="D34" i="5"/>
  <c r="B36" i="5"/>
  <c r="C37" i="5"/>
  <c r="D38" i="5"/>
  <c r="B40" i="5"/>
  <c r="C41" i="5"/>
  <c r="D33" i="5"/>
  <c r="D37" i="5"/>
  <c r="C40" i="5"/>
  <c r="C43" i="5"/>
  <c r="C42" i="5"/>
  <c r="B35" i="5"/>
  <c r="C36" i="5"/>
  <c r="B39" i="5"/>
  <c r="D49" i="5"/>
  <c r="E52" i="5"/>
  <c r="F55" i="5"/>
  <c r="B60" i="5"/>
  <c r="C63" i="5"/>
  <c r="D66" i="5"/>
  <c r="E69" i="5"/>
  <c r="F72" i="5"/>
  <c r="D50" i="5"/>
  <c r="E53" i="5"/>
  <c r="F56" i="5"/>
  <c r="B61" i="5"/>
  <c r="C64" i="5"/>
  <c r="D67" i="5"/>
  <c r="E70" i="5"/>
  <c r="F73" i="5"/>
  <c r="E50" i="5"/>
  <c r="F53" i="5"/>
  <c r="B57" i="5"/>
  <c r="C61" i="5"/>
  <c r="D64" i="5"/>
  <c r="E67" i="5"/>
  <c r="F70" i="5"/>
  <c r="C48" i="5"/>
  <c r="F50" i="5"/>
  <c r="B54" i="5"/>
  <c r="C57" i="5"/>
  <c r="D61" i="5"/>
  <c r="E64" i="5"/>
  <c r="F67" i="5"/>
  <c r="B71" i="5"/>
  <c r="C50" i="5"/>
  <c r="D53" i="5"/>
  <c r="E56" i="5"/>
  <c r="F60" i="5"/>
  <c r="B64" i="5"/>
  <c r="C67" i="5"/>
  <c r="D70" i="5"/>
  <c r="E73" i="5"/>
  <c r="C51" i="5"/>
  <c r="D54" i="5"/>
  <c r="E57" i="5"/>
  <c r="F61" i="5"/>
  <c r="B65" i="5"/>
  <c r="C68" i="5"/>
  <c r="D71" i="5"/>
  <c r="F48" i="5"/>
  <c r="D51" i="5"/>
  <c r="E54" i="5"/>
  <c r="F57" i="5"/>
  <c r="B62" i="5"/>
  <c r="C65" i="5"/>
  <c r="D68" i="5"/>
  <c r="E71" i="5"/>
  <c r="B48" i="5"/>
  <c r="E51" i="5"/>
  <c r="F54" i="5"/>
  <c r="B59" i="5"/>
  <c r="C62" i="5"/>
  <c r="D65" i="5"/>
  <c r="E68" i="5"/>
  <c r="F71" i="5"/>
  <c r="B51" i="5"/>
  <c r="C54" i="5"/>
  <c r="D57" i="5"/>
  <c r="E61" i="5"/>
  <c r="F64" i="5"/>
  <c r="B68" i="5"/>
  <c r="C71" i="5"/>
  <c r="E48" i="5"/>
  <c r="B52" i="5"/>
  <c r="C55" i="5"/>
  <c r="D59" i="5"/>
  <c r="E62" i="5"/>
  <c r="F65" i="5"/>
  <c r="B69" i="5"/>
  <c r="C72" i="5"/>
  <c r="B49" i="5"/>
  <c r="C52" i="5"/>
  <c r="D55" i="5"/>
  <c r="E59" i="5"/>
  <c r="F62" i="5"/>
  <c r="B66" i="5"/>
  <c r="C69" i="5"/>
  <c r="D72" i="5"/>
  <c r="C49" i="5"/>
  <c r="D52" i="5"/>
  <c r="E55" i="5"/>
  <c r="F59" i="5"/>
  <c r="B63" i="5"/>
  <c r="C66" i="5"/>
  <c r="D69" i="5"/>
  <c r="E72" i="5"/>
  <c r="F51" i="5"/>
  <c r="B55" i="5"/>
  <c r="C59" i="5"/>
  <c r="D62" i="5"/>
  <c r="E65" i="5"/>
  <c r="F68" i="5"/>
  <c r="B72" i="5"/>
  <c r="E49" i="5"/>
  <c r="F52" i="5"/>
  <c r="B56" i="5"/>
  <c r="C60" i="5"/>
  <c r="D63" i="5"/>
  <c r="E66" i="5"/>
  <c r="F69" i="5"/>
  <c r="B73" i="5"/>
  <c r="F49" i="5"/>
  <c r="B53" i="5"/>
  <c r="C56" i="5"/>
  <c r="D60" i="5"/>
  <c r="E63" i="5"/>
  <c r="F66" i="5"/>
  <c r="B70" i="5"/>
  <c r="C73" i="5"/>
  <c r="B50" i="5"/>
  <c r="C53" i="5"/>
  <c r="D56" i="5"/>
  <c r="E60" i="5"/>
  <c r="F63" i="5"/>
  <c r="B67" i="5"/>
  <c r="C70" i="5"/>
  <c r="D73" i="5"/>
  <c r="D48" i="5"/>
  <c r="P56" i="1"/>
  <c r="BF57" i="1" l="1"/>
  <c r="AT57" i="1"/>
  <c r="AX57" i="1"/>
  <c r="BL57" i="1"/>
  <c r="AJ57" i="1"/>
  <c r="C58" i="5"/>
  <c r="B3" i="5"/>
  <c r="B5" i="5"/>
  <c r="B7" i="5"/>
  <c r="B9" i="5"/>
  <c r="B11" i="5"/>
  <c r="B14" i="5"/>
  <c r="B16" i="5"/>
  <c r="B18" i="5"/>
  <c r="B20" i="5"/>
  <c r="B22" i="5"/>
  <c r="B24" i="5"/>
  <c r="B26" i="5"/>
  <c r="C2" i="5"/>
  <c r="C3" i="5"/>
  <c r="C5" i="5"/>
  <c r="C7" i="5"/>
  <c r="C9" i="5"/>
  <c r="C11" i="5"/>
  <c r="C14" i="5"/>
  <c r="C16" i="5"/>
  <c r="C18" i="5"/>
  <c r="C20" i="5"/>
  <c r="C22" i="5"/>
  <c r="C24" i="5"/>
  <c r="C26" i="5"/>
  <c r="B2" i="5"/>
  <c r="B4" i="5"/>
  <c r="B6" i="5"/>
  <c r="B8" i="5"/>
  <c r="B10" i="5"/>
  <c r="B13" i="5"/>
  <c r="B15" i="5"/>
  <c r="B17" i="5"/>
  <c r="B19" i="5"/>
  <c r="B21" i="5"/>
  <c r="B23" i="5"/>
  <c r="B25" i="5"/>
  <c r="B27" i="5"/>
  <c r="C19" i="5"/>
  <c r="C23" i="5"/>
  <c r="C27" i="5"/>
  <c r="C4" i="5"/>
  <c r="C6" i="5"/>
  <c r="C8" i="5"/>
  <c r="C10" i="5"/>
  <c r="C13" i="5"/>
  <c r="C15" i="5"/>
  <c r="C17" i="5"/>
  <c r="C21" i="5"/>
  <c r="C25" i="5"/>
  <c r="P57" i="1"/>
  <c r="B58" i="5"/>
  <c r="BH57" i="1"/>
  <c r="F58" i="5"/>
  <c r="E58" i="5"/>
  <c r="D58" i="5"/>
  <c r="BB57" i="1"/>
  <c r="BJ57" i="1"/>
  <c r="R57" i="1"/>
  <c r="B12" i="5" l="1"/>
  <c r="C12" i="5"/>
</calcChain>
</file>

<file path=xl/comments1.xml><?xml version="1.0" encoding="utf-8"?>
<comments xmlns="http://schemas.openxmlformats.org/spreadsheetml/2006/main">
  <authors>
    <author>DGonzalez</author>
  </authors>
  <commentList>
    <comment ref="D3" authorId="0">
      <text>
        <r>
          <rPr>
            <b/>
            <sz val="9"/>
            <color indexed="81"/>
            <rFont val="Tahoma"/>
            <family val="2"/>
          </rPr>
          <t>$4.266 millones corresponden a julio-diciembre del período 2017</t>
        </r>
        <r>
          <rPr>
            <sz val="9"/>
            <color indexed="81"/>
            <rFont val="Tahoma"/>
            <family val="2"/>
          </rPr>
          <t xml:space="preserve">
</t>
        </r>
      </text>
    </comment>
    <comment ref="D15" authorId="0">
      <text>
        <r>
          <rPr>
            <b/>
            <sz val="9"/>
            <color indexed="81"/>
            <rFont val="Tahoma"/>
            <family val="2"/>
          </rPr>
          <t>$2.645,7 millones corresponden a julio-diciembre del período 2017</t>
        </r>
        <r>
          <rPr>
            <sz val="9"/>
            <color indexed="81"/>
            <rFont val="Tahoma"/>
            <family val="2"/>
          </rPr>
          <t xml:space="preserve">
</t>
        </r>
      </text>
    </comment>
  </commentList>
</comments>
</file>

<file path=xl/sharedStrings.xml><?xml version="1.0" encoding="utf-8"?>
<sst xmlns="http://schemas.openxmlformats.org/spreadsheetml/2006/main" count="1087" uniqueCount="177">
  <si>
    <t>ID</t>
  </si>
  <si>
    <t>%</t>
  </si>
  <si>
    <t>Forma de pago</t>
  </si>
  <si>
    <t>Tipo de Acreedor</t>
  </si>
  <si>
    <t>ARS)</t>
  </si>
  <si>
    <t>USD)</t>
  </si>
  <si>
    <t>Capital</t>
  </si>
  <si>
    <t>Interés</t>
  </si>
  <si>
    <t>Desendeudamiento-Decreto-Nacional-660</t>
  </si>
  <si>
    <t>GOBD30</t>
  </si>
  <si>
    <t>Pesos</t>
  </si>
  <si>
    <t>Automático</t>
  </si>
  <si>
    <t>Gobierno Federal</t>
  </si>
  <si>
    <t>ANSES 6% 2016</t>
  </si>
  <si>
    <t>ANSG20</t>
  </si>
  <si>
    <t>Fondo Fiduciario Desarrollo Provincial</t>
  </si>
  <si>
    <t>FFDPE23</t>
  </si>
  <si>
    <t>Badlar</t>
  </si>
  <si>
    <t>ANSES 3% 2018</t>
  </si>
  <si>
    <t>ANSE22</t>
  </si>
  <si>
    <t>Refinanciación Anticipo de Coparticipación</t>
  </si>
  <si>
    <t>GOBS20</t>
  </si>
  <si>
    <t>Badlar + 2%</t>
  </si>
  <si>
    <t>ANSES 3% 2017</t>
  </si>
  <si>
    <t>ANSE21</t>
  </si>
  <si>
    <t>FFFIR Ley 8530</t>
  </si>
  <si>
    <t>FFIRO24</t>
  </si>
  <si>
    <t>Letras Tesoro EEUU 10 años/ LIBOR 12M (mayor tasa) + 3,70%</t>
  </si>
  <si>
    <t>Desendeudamiento-Refinanciación</t>
  </si>
  <si>
    <t>GOBD20</t>
  </si>
  <si>
    <t>ANSES Régimen Policial</t>
  </si>
  <si>
    <t>ANSG22</t>
  </si>
  <si>
    <t>FFFIR Ley 7884</t>
  </si>
  <si>
    <t>FFIRJ20</t>
  </si>
  <si>
    <t>FFFIR Ley 8066</t>
  </si>
  <si>
    <t>FFIRF21</t>
  </si>
  <si>
    <t>ANSES - Fideicomiso IPV VDF Serie II</t>
  </si>
  <si>
    <t>FFO26S2</t>
  </si>
  <si>
    <t>Badlar Públicos + 2%</t>
  </si>
  <si>
    <t>ANSES - Fideicomiso IPV VDF Serie I</t>
  </si>
  <si>
    <t>FFE26S1</t>
  </si>
  <si>
    <t>FFFIR Ley 8067</t>
  </si>
  <si>
    <t>FFIRY22</t>
  </si>
  <si>
    <t>Fideicomiso PROFEDESS</t>
  </si>
  <si>
    <t>FFA21</t>
  </si>
  <si>
    <t>FFFIR Ley 8066 Ampliación</t>
  </si>
  <si>
    <t>FFFIRM26</t>
  </si>
  <si>
    <t>FFFIR Ley 8930 - $416 MM</t>
  </si>
  <si>
    <t>FFFIRY26</t>
  </si>
  <si>
    <t>Banco Nación-Refinanciación-2017</t>
  </si>
  <si>
    <t>BNAO22</t>
  </si>
  <si>
    <t>Banco de la Nación Argentina</t>
  </si>
  <si>
    <t>Banco Nación - Fideicomiso Volver a Producir</t>
  </si>
  <si>
    <t>BNAD18</t>
  </si>
  <si>
    <t>Badlar Públicos</t>
  </si>
  <si>
    <t>BICE Compra de Helicopteros</t>
  </si>
  <si>
    <t>BBIJ21</t>
  </si>
  <si>
    <t>USD</t>
  </si>
  <si>
    <t>Libor 6M + 3,5%</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</si>
  <si>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</si>
  <si>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</si>
  <si>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</si>
  <si>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</si>
  <si>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</si>
  <si>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</si>
  <si>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</si>
  <si>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</si>
  <si>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</si>
  <si>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</si>
  <si>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</si>
  <si>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</si>
  <si>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</si>
  <si>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</si>
  <si>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</si>
  <si>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899 (1 y 2) BID - PROSAP</t>
  </si>
  <si>
    <t>BIDD18</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</si>
  <si>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</si>
  <si>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</si>
  <si>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</si>
  <si>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</si>
  <si>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</si>
  <si>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</si>
  <si>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</si>
  <si>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</si>
  <si>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</si>
  <si>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</si>
  <si>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</si>
  <si>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</si>
  <si>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</si>
  <si>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</si>
  <si>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</si>
  <si>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</si>
  <si>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</si>
  <si>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</si>
  <si>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</si>
  <si>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</si>
  <si>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</si>
  <si>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</si>
  <si>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</si>
  <si>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</si>
  <si>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Badlar + 4,375%</t>
  </si>
  <si>
    <t>Cárcel Bono 2024</t>
  </si>
  <si>
    <t>PMY24-C</t>
  </si>
  <si>
    <t>Bono Proveedores Serie 2</t>
  </si>
  <si>
    <t>PMN18</t>
  </si>
  <si>
    <t>BONO Local - Dólar Link - Tercera Serie</t>
  </si>
  <si>
    <t>PMD18</t>
  </si>
  <si>
    <t>Bono Proveedores Serie 1</t>
  </si>
  <si>
    <t>PMG18</t>
  </si>
  <si>
    <t>BONO MENDOZA'18   Bonos Emitidos</t>
  </si>
  <si>
    <t>BARX1</t>
  </si>
  <si>
    <t>BONO Local - Dólar Link - Segunda Serie</t>
  </si>
  <si>
    <t>PMO18</t>
  </si>
  <si>
    <t>TOTAL DEUDA CONSOLIDADA</t>
  </si>
  <si>
    <t>Subtotal SS de Deuda</t>
  </si>
  <si>
    <t>Total SS de Deuda</t>
  </si>
  <si>
    <t>Prom. Resto</t>
  </si>
  <si>
    <t>(Millones</t>
  </si>
  <si>
    <t>Saldo</t>
  </si>
  <si>
    <t>Acreedor</t>
  </si>
  <si>
    <t xml:space="preserve">Moneda
</t>
  </si>
  <si>
    <t xml:space="preserve">Garantizado por
</t>
  </si>
  <si>
    <t xml:space="preserve">Fecha inicio
</t>
  </si>
  <si>
    <t>Cupón</t>
  </si>
  <si>
    <t>Duración
(meses)</t>
  </si>
  <si>
    <t xml:space="preserve">Frecuencia
</t>
  </si>
  <si>
    <t xml:space="preserve">Fecha vto.
</t>
  </si>
  <si>
    <t>Pesos Ajustados</t>
  </si>
  <si>
    <t>Coparticipación Federal de Impuestos</t>
  </si>
  <si>
    <t>Sin garantía</t>
  </si>
  <si>
    <t>Mensual</t>
  </si>
  <si>
    <t>Semestral</t>
  </si>
  <si>
    <t>Trimestral</t>
  </si>
  <si>
    <t>1er Trimestre</t>
  </si>
  <si>
    <t>2do Trimestre</t>
  </si>
  <si>
    <t>Art. 21 Ley de Responsabilidad Fiscal</t>
  </si>
  <si>
    <t xml:space="preserve">SERVICIOS DEUDA </t>
  </si>
  <si>
    <t>SS DEUDA / REC. CTES. "&lt; 15%"</t>
  </si>
  <si>
    <t>COVENANTS BONOS</t>
  </si>
  <si>
    <t>[1] / [2]  "&lt; 50%"</t>
  </si>
  <si>
    <t>[3] / [4]  "&lt; 13%"</t>
  </si>
  <si>
    <t>[5] / [6]  "&lt; 10%"</t>
  </si>
  <si>
    <t>[7] / [8]  "&lt; 50%"</t>
  </si>
  <si>
    <t>Otros Recursos Nacionales</t>
  </si>
  <si>
    <t>Vencimiento por Servicio</t>
  </si>
  <si>
    <t>Vencimiento por Moneda</t>
  </si>
  <si>
    <t>Composición por Moneda</t>
  </si>
  <si>
    <t>Millones ARS</t>
  </si>
  <si>
    <t>Composición por Tasa</t>
  </si>
  <si>
    <t>Fija</t>
  </si>
  <si>
    <t>Libor</t>
  </si>
  <si>
    <t>Composición por Plazo</t>
  </si>
  <si>
    <t>Corto</t>
  </si>
  <si>
    <t>Mediano</t>
  </si>
  <si>
    <t>Largo</t>
  </si>
  <si>
    <t>Vencimiento por Acreedor</t>
  </si>
  <si>
    <t>PERFIL DE VENCIMIENTOS</t>
  </si>
  <si>
    <t>COMPOSICIÓN DE LA DEUDA</t>
  </si>
  <si>
    <r>
      <t xml:space="preserve">Pertenece a la Ley N° 25.917 de Responabilidad Fiscal en su Capítulo V - "Endeudamiento":                                                                                                                            Art 21)    </t>
    </r>
    <r>
      <rPr>
        <sz val="11"/>
        <color theme="1"/>
        <rFont val="Arial Narrow"/>
        <family val="2"/>
      </rPr>
      <t xml:space="preserve">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                                        </t>
    </r>
  </si>
  <si>
    <r>
      <t xml:space="preserve">Pertenece al prospecto del Bono Mendoza 2024 (PMY24)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r>
      <rPr>
        <b/>
        <sz val="11"/>
        <color theme="1"/>
        <rFont val="Arial Narrow"/>
        <family val="2"/>
      </rPr>
      <t xml:space="preserve">
</t>
    </r>
  </si>
  <si>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</si>
  <si>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2021 (PMJ21)  "Compromisos - Limitación a los Gravámenes":                                                                                               (e) </t>
    </r>
    <r>
      <rPr>
        <sz val="11"/>
        <color theme="1"/>
        <rFont val="Arial Narrow"/>
        <family val="2"/>
      </rPr>
      <t xml:space="preserve">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
</t>
    </r>
    <r>
      <rPr>
        <b/>
        <sz val="11"/>
        <color theme="1"/>
        <rFont val="Arial Narrow"/>
        <family val="2"/>
      </rPr>
      <t xml:space="preserve">
</t>
    </r>
  </si>
  <si>
    <t>RECURSOS CORRIENTES                  (Netos de partic. a Municipios)</t>
  </si>
  <si>
    <t>SERVICIOS DEUDA GARANTIZADA CON COPARTICIPACIÓN SIG. 12 MESES         [1]</t>
  </si>
  <si>
    <t>COPARTICIPACIÓN RECIBIDA 3 MESES ANTERIORES x 4                                         [2]</t>
  </si>
  <si>
    <t>INTERESES PAGADOS 12 MESES ANTERIORES A INCURRIR EN DEUDA       [3]</t>
  </si>
  <si>
    <t>RECURSOS PERCIBIDOS 12 MESES ANTERIORES                                               [4]</t>
  </si>
  <si>
    <t>CAPITAL PENDIENTE DE DEUDA NO GARANTIZADA CON COPARTICIPACIÓN [5]</t>
  </si>
  <si>
    <t>RECURSOS PERCIBIDOS 12 MESES ANTERIORES                                               [6]</t>
  </si>
  <si>
    <t>SERVICIOS DEUDA GARANTIZADA CON COPARTICIP. 4 TRIM FISCALES MÁS RECIENTES                                                  [7]</t>
  </si>
  <si>
    <t>COPARTICIPACIÓN RECIBIDA DICHO PERÍODO                                                      [8]</t>
  </si>
  <si>
    <r>
      <t xml:space="preserve">Pertenece al prospecto del Bono Mendoza 2021 (PMJ21) y del Bono Mendoza 2024 (PMY24)  "Compromisos - Limitación a los Gravámenes":                                                                                                                                      (h) </t>
    </r>
    <r>
      <rPr>
        <sz val="11"/>
        <color theme="1"/>
        <rFont val="Arial Narrow"/>
        <family val="2"/>
      </rPr>
      <t xml:space="preserve">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 </t>
    </r>
  </si>
  <si>
    <t>Tipo de Cambio (Final del periodo)</t>
  </si>
  <si>
    <t>BADLAR (Final del periodo)</t>
  </si>
  <si>
    <t>Tipo de Cambio (Promedio)</t>
  </si>
  <si>
    <t>BADLAR (Promedio)</t>
  </si>
  <si>
    <t>&gt;&gt;&gt;&gt;&gt;&gt;&gt;&gt;&gt;&gt;&gt;&gt;&gt;&gt;&gt;&gt;&gt;&gt;&gt;&gt;&gt;&gt;&gt;&gt;&gt;&gt;&gt;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</si>
</sst>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_ * #,##0.00000000_ ;_ * \-#,##0.00000000_ ;_ * &quot;-&quot;??_ ;_ @_ "/>
    <numFmt numFmtId="172" formatCode="#,##0_ ;[Red]\-#,##0\ "/>
    <numFmt numFmtId="173" formatCode="0.000%"/>
    <numFmt numFmtId="174" formatCode="_ * #,##0.0_ ;_ * \-#,##0.0_ ;_ * &quot;-&quot;??_ ;_ @_ "/>
    <numFmt numFmtId="175" formatCode="&quot;$&quot;\ #,##0"/>
    <numFmt numFmtId="176" formatCode="0.0000"/>
    <numFmt numFmtId="177" formatCode="&quot;$&quot;\ #,##0.0000"/>
    <numFmt numFmtId="178" formatCode="0.0000%"/>
    <numFmt numFmtId="179" formatCode="[$USD]\ #,##0.0000"/>
    <numFmt numFmtId="180" formatCode="_-* #,##0.00\ _P_t_s_-;\-* #,##0.00\ _P_t_s_-;_-* &quot;-&quot;??\ _P_t_s_-;_-@_-"/>
    <numFmt numFmtId="181" formatCode="#,##0.00_ ;[Red]\-#,##0.00\ "/>
    <numFmt numFmtId="182" formatCode="#,##0.0"/>
    <numFmt numFmtId="183" formatCode="_ * #,##0.000000000_ ;_ * \-#,##0.000000000_ ;_ * &quot;-&quot;??_ ;_ @_ "/>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name val="Arial"/>
      <family val="2"/>
    </font>
    <font>
      <sz val="11"/>
      <color theme="1"/>
      <name val="Arial"/>
      <family val="2"/>
    </font>
    <font>
      <sz val="12"/>
      <color theme="1"/>
      <name val="Arial"/>
      <family val="2"/>
    </font>
    <font>
      <sz val="12"/>
      <name val="Arial"/>
      <family val="2"/>
    </font>
    <font>
      <b/>
      <sz val="12"/>
      <color theme="1"/>
      <name val="Arial"/>
      <family val="2"/>
    </font>
    <font>
      <b/>
      <sz val="11"/>
      <name val="Arial"/>
      <family val="2"/>
    </font>
    <font>
      <b/>
      <sz val="11"/>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sz val="11"/>
      <color theme="1"/>
      <name val="Arial Narrow"/>
      <family val="2"/>
    </font>
    <font>
      <b/>
      <sz val="12"/>
      <color theme="1"/>
      <name val="Arial Narrow"/>
      <family val="2"/>
    </font>
    <font>
      <b/>
      <sz val="11"/>
      <color theme="1"/>
      <name val="Arial Narrow"/>
      <family val="2"/>
    </font>
    <font>
      <b/>
      <sz val="11"/>
      <color theme="0"/>
      <name val="Arial Narrow"/>
      <family val="2"/>
    </font>
    <font>
      <sz val="9"/>
      <color indexed="81"/>
      <name val="Tahoma"/>
      <family val="2"/>
    </font>
    <font>
      <b/>
      <sz val="9"/>
      <color indexed="81"/>
      <name val="Tahoma"/>
      <family val="2"/>
    </font>
    <font>
      <sz val="11"/>
      <color theme="1" tint="0.14999847407452621"/>
      <name val="Calibri"/>
      <family val="2"/>
      <scheme val="minor"/>
    </font>
    <font>
      <sz val="12"/>
      <color theme="8" tint="0.39997558519241921"/>
      <name val="Arial"/>
      <family val="2"/>
    </font>
    <font>
      <sz val="12"/>
      <color theme="9" tint="0.79998168889431442"/>
      <name val="Arial"/>
      <family val="2"/>
    </font>
  </fonts>
  <fills count="14">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theme="8" tint="0.39997558519241921"/>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style="medium">
        <color theme="0"/>
      </right>
      <top style="medium">
        <color theme="0"/>
      </top>
      <bottom style="medium">
        <color theme="0"/>
      </bottom>
      <diagonal/>
    </border>
  </borders>
  <cellStyleXfs count="35">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80" fontId="12"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76" fontId="14" fillId="0" borderId="0" applyFont="0" applyFill="0" applyBorder="0" applyAlignment="0" applyProtection="0"/>
    <xf numFmtId="165" fontId="12" fillId="0" borderId="0" applyNumberForma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8" fontId="12"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65" fontId="12" fillId="0" borderId="0" applyNumberFormat="0" applyFill="0" applyBorder="0" applyAlignment="0" applyProtection="0"/>
    <xf numFmtId="164" fontId="13" fillId="0" borderId="0" applyFont="0" applyFill="0" applyBorder="0" applyAlignment="0" applyProtection="0"/>
    <xf numFmtId="164" fontId="15" fillId="0" borderId="0" applyFont="0" applyFill="0" applyBorder="0" applyAlignment="0" applyProtection="0"/>
    <xf numFmtId="0" fontId="12" fillId="0" borderId="0"/>
    <xf numFmtId="0" fontId="1" fillId="0" borderId="0"/>
    <xf numFmtId="0" fontId="16" fillId="0" borderId="0"/>
    <xf numFmtId="0" fontId="1" fillId="0" borderId="0"/>
    <xf numFmtId="0" fontId="1" fillId="0" borderId="0"/>
    <xf numFmtId="0" fontId="12" fillId="0" borderId="0"/>
    <xf numFmtId="0" fontId="12" fillId="0" borderId="0"/>
    <xf numFmtId="0" fontId="12"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cellStyleXfs>
  <cellXfs count="183">
    <xf numFmtId="0" fontId="0" fillId="0" borderId="0" xfId="0"/>
    <xf numFmtId="166" fontId="5" fillId="4" borderId="1"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5" borderId="2" xfId="0" applyFont="1" applyFill="1" applyBorder="1" applyAlignment="1">
      <alignment vertical="center"/>
    </xf>
    <xf numFmtId="14" fontId="5"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14" fontId="5" fillId="4" borderId="6" xfId="0" applyNumberFormat="1" applyFont="1" applyFill="1" applyBorder="1" applyAlignment="1">
      <alignment horizontal="center" vertical="center"/>
    </xf>
    <xf numFmtId="0" fontId="7" fillId="0" borderId="2" xfId="0" applyFont="1" applyBorder="1" applyAlignment="1">
      <alignment vertical="center"/>
    </xf>
    <xf numFmtId="166" fontId="5" fillId="6" borderId="2" xfId="0" applyNumberFormat="1" applyFont="1" applyFill="1" applyBorder="1" applyAlignment="1">
      <alignment vertical="center"/>
    </xf>
    <xf numFmtId="10" fontId="5" fillId="6" borderId="2" xfId="2" applyNumberFormat="1" applyFont="1" applyFill="1" applyBorder="1" applyAlignment="1">
      <alignment vertical="center"/>
    </xf>
    <xf numFmtId="169" fontId="5" fillId="6" borderId="2" xfId="0" applyNumberFormat="1" applyFont="1" applyFill="1" applyBorder="1" applyAlignment="1">
      <alignment vertical="center"/>
    </xf>
    <xf numFmtId="0" fontId="8" fillId="6" borderId="2" xfId="0" applyFont="1" applyFill="1" applyBorder="1" applyAlignment="1">
      <alignment horizontal="center" vertical="center"/>
    </xf>
    <xf numFmtId="168" fontId="8" fillId="6" borderId="2" xfId="0" applyNumberFormat="1" applyFont="1" applyFill="1" applyBorder="1" applyAlignment="1">
      <alignment horizontal="center" vertical="center"/>
    </xf>
    <xf numFmtId="10" fontId="8"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0" fontId="7" fillId="7" borderId="6" xfId="1" applyNumberFormat="1" applyFont="1" applyFill="1" applyBorder="1" applyAlignment="1">
      <alignment vertical="center"/>
    </xf>
    <xf numFmtId="166" fontId="8" fillId="0" borderId="2" xfId="0" applyNumberFormat="1" applyFont="1" applyFill="1" applyBorder="1" applyAlignment="1">
      <alignment vertical="center"/>
    </xf>
    <xf numFmtId="166" fontId="8" fillId="8" borderId="2" xfId="0" applyNumberFormat="1" applyFont="1" applyFill="1" applyBorder="1" applyAlignment="1">
      <alignment vertical="center"/>
    </xf>
    <xf numFmtId="167" fontId="8" fillId="8" borderId="2" xfId="2" applyNumberFormat="1" applyFont="1" applyFill="1" applyBorder="1" applyAlignment="1">
      <alignment vertical="center"/>
    </xf>
    <xf numFmtId="169" fontId="8" fillId="8" borderId="2" xfId="0" applyNumberFormat="1" applyFont="1" applyFill="1" applyBorder="1" applyAlignment="1">
      <alignment vertical="center"/>
    </xf>
    <xf numFmtId="0" fontId="8" fillId="8" borderId="2" xfId="0" applyFont="1" applyFill="1" applyBorder="1" applyAlignment="1">
      <alignment horizontal="center" vertical="center"/>
    </xf>
    <xf numFmtId="168" fontId="8" fillId="8" borderId="2" xfId="0" applyNumberFormat="1" applyFont="1" applyFill="1" applyBorder="1" applyAlignment="1">
      <alignment horizontal="center" vertical="center"/>
    </xf>
    <xf numFmtId="10" fontId="8" fillId="8" borderId="2" xfId="0" applyNumberFormat="1" applyFont="1" applyFill="1" applyBorder="1" applyAlignment="1">
      <alignment horizontal="center" vertical="center"/>
    </xf>
    <xf numFmtId="170" fontId="7" fillId="0" borderId="2" xfId="1" applyNumberFormat="1" applyFont="1" applyFill="1" applyBorder="1" applyAlignment="1">
      <alignment vertical="center"/>
    </xf>
    <xf numFmtId="171" fontId="7" fillId="0" borderId="0" xfId="1" applyNumberFormat="1" applyFont="1" applyAlignment="1">
      <alignment vertical="center"/>
    </xf>
    <xf numFmtId="170" fontId="7" fillId="5" borderId="2" xfId="1" applyNumberFormat="1" applyFont="1" applyFill="1" applyBorder="1" applyAlignment="1">
      <alignment vertical="center"/>
    </xf>
    <xf numFmtId="166" fontId="8" fillId="0" borderId="2" xfId="0" applyNumberFormat="1" applyFont="1" applyBorder="1" applyAlignment="1">
      <alignment vertical="center"/>
    </xf>
    <xf numFmtId="167" fontId="8" fillId="0" borderId="2" xfId="2" applyNumberFormat="1" applyFont="1" applyBorder="1" applyAlignment="1">
      <alignment vertical="center"/>
    </xf>
    <xf numFmtId="168" fontId="8" fillId="0" borderId="2" xfId="0" applyNumberFormat="1" applyFont="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applyAlignment="1">
      <alignment horizontal="center" vertical="center"/>
    </xf>
    <xf numFmtId="168" fontId="8" fillId="0" borderId="2" xfId="0" applyNumberFormat="1" applyFont="1" applyFill="1" applyBorder="1" applyAlignment="1">
      <alignment horizontal="center" vertical="center"/>
    </xf>
    <xf numFmtId="1" fontId="8" fillId="8" borderId="2" xfId="0" applyNumberFormat="1" applyFont="1" applyFill="1" applyBorder="1" applyAlignment="1">
      <alignment horizontal="center" vertical="center"/>
    </xf>
    <xf numFmtId="172" fontId="5" fillId="6" borderId="2" xfId="0" applyNumberFormat="1" applyFont="1" applyFill="1" applyBorder="1" applyAlignment="1">
      <alignment vertical="center"/>
    </xf>
    <xf numFmtId="168" fontId="5" fillId="6" borderId="2" xfId="0" applyNumberFormat="1" applyFont="1" applyFill="1" applyBorder="1" applyAlignment="1">
      <alignment vertical="center"/>
    </xf>
    <xf numFmtId="172" fontId="5" fillId="6" borderId="2" xfId="0" applyNumberFormat="1" applyFont="1" applyFill="1" applyBorder="1" applyAlignment="1">
      <alignment horizontal="center" vertical="center"/>
    </xf>
    <xf numFmtId="170" fontId="7" fillId="7" borderId="2" xfId="1" applyNumberFormat="1" applyFont="1" applyFill="1" applyBorder="1" applyAlignment="1">
      <alignment vertical="center"/>
    </xf>
    <xf numFmtId="166" fontId="5" fillId="4" borderId="2" xfId="0" applyNumberFormat="1" applyFont="1" applyFill="1" applyBorder="1" applyAlignment="1">
      <alignment vertical="center"/>
    </xf>
    <xf numFmtId="167" fontId="5" fillId="4" borderId="2" xfId="2" applyNumberFormat="1" applyFont="1" applyFill="1" applyBorder="1" applyAlignment="1">
      <alignment vertical="center"/>
    </xf>
    <xf numFmtId="169" fontId="5" fillId="4" borderId="2" xfId="0" applyNumberFormat="1" applyFont="1" applyFill="1" applyBorder="1" applyAlignment="1">
      <alignment vertical="center"/>
    </xf>
    <xf numFmtId="172" fontId="5" fillId="4" borderId="2" xfId="0" applyNumberFormat="1" applyFont="1" applyFill="1" applyBorder="1" applyAlignment="1">
      <alignment vertical="center"/>
    </xf>
    <xf numFmtId="168" fontId="5" fillId="4" borderId="2" xfId="0" applyNumberFormat="1" applyFont="1" applyFill="1" applyBorder="1" applyAlignment="1">
      <alignment vertical="center"/>
    </xf>
    <xf numFmtId="172" fontId="5"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165" fontId="8" fillId="8" borderId="2" xfId="1" applyFont="1" applyFill="1" applyBorder="1" applyAlignment="1">
      <alignment vertical="center"/>
    </xf>
    <xf numFmtId="1" fontId="8" fillId="8" borderId="2" xfId="2" applyNumberFormat="1" applyFont="1" applyFill="1" applyBorder="1" applyAlignment="1">
      <alignment horizontal="center" vertical="center"/>
    </xf>
    <xf numFmtId="169" fontId="8" fillId="0" borderId="2" xfId="0" applyNumberFormat="1" applyFont="1" applyFill="1" applyBorder="1" applyAlignment="1">
      <alignment vertical="center"/>
    </xf>
    <xf numFmtId="0" fontId="8" fillId="0" borderId="2" xfId="0" applyFont="1" applyFill="1" applyBorder="1" applyAlignment="1">
      <alignment horizontal="center" vertical="center"/>
    </xf>
    <xf numFmtId="172" fontId="10" fillId="6" borderId="2" xfId="0" applyNumberFormat="1" applyFont="1" applyFill="1" applyBorder="1" applyAlignment="1">
      <alignment vertical="center"/>
    </xf>
    <xf numFmtId="167" fontId="8" fillId="0" borderId="2" xfId="2" applyNumberFormat="1" applyFont="1" applyFill="1" applyBorder="1" applyAlignment="1">
      <alignment vertical="center"/>
    </xf>
    <xf numFmtId="173" fontId="8" fillId="0" borderId="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170" fontId="9" fillId="0" borderId="0" xfId="1" applyNumberFormat="1" applyFont="1" applyAlignment="1">
      <alignment vertical="center"/>
    </xf>
    <xf numFmtId="166" fontId="5" fillId="0" borderId="4" xfId="1" applyNumberFormat="1" applyFont="1" applyFill="1" applyBorder="1" applyAlignment="1">
      <alignment vertical="center"/>
    </xf>
    <xf numFmtId="166" fontId="5" fillId="0" borderId="5" xfId="1" applyNumberFormat="1" applyFont="1" applyFill="1" applyBorder="1" applyAlignment="1">
      <alignment vertical="center"/>
    </xf>
    <xf numFmtId="167" fontId="9" fillId="0" borderId="0" xfId="0" applyNumberFormat="1" applyFont="1" applyBorder="1" applyAlignment="1">
      <alignment vertical="center"/>
    </xf>
    <xf numFmtId="169" fontId="5" fillId="0" borderId="2" xfId="0" applyNumberFormat="1" applyFont="1" applyBorder="1" applyAlignment="1">
      <alignment vertical="center"/>
    </xf>
    <xf numFmtId="0" fontId="9" fillId="0" borderId="0" xfId="0" applyFont="1" applyAlignment="1">
      <alignment vertical="center"/>
    </xf>
    <xf numFmtId="168" fontId="9" fillId="0" borderId="0" xfId="0" applyNumberFormat="1" applyFont="1" applyAlignment="1">
      <alignment vertical="center"/>
    </xf>
    <xf numFmtId="0" fontId="9" fillId="0" borderId="0" xfId="0" applyFont="1" applyFill="1" applyAlignment="1">
      <alignment horizontal="center" vertical="center"/>
    </xf>
    <xf numFmtId="0" fontId="11" fillId="0" borderId="0" xfId="0" applyFont="1" applyAlignment="1">
      <alignment vertical="center"/>
    </xf>
    <xf numFmtId="0" fontId="6" fillId="0" borderId="0" xfId="0" applyFont="1" applyFill="1" applyAlignment="1">
      <alignment vertical="center"/>
    </xf>
    <xf numFmtId="166" fontId="7" fillId="0" borderId="0" xfId="0" applyNumberFormat="1" applyFont="1" applyAlignment="1">
      <alignment vertical="center"/>
    </xf>
    <xf numFmtId="167" fontId="7" fillId="0" borderId="0" xfId="0" applyNumberFormat="1" applyFont="1" applyAlignment="1">
      <alignment vertical="center"/>
    </xf>
    <xf numFmtId="0" fontId="7" fillId="0" borderId="0" xfId="0" applyFont="1" applyAlignment="1">
      <alignment horizontal="center" vertical="center"/>
    </xf>
    <xf numFmtId="168" fontId="7" fillId="0" borderId="0" xfId="0" applyNumberFormat="1" applyFont="1" applyAlignment="1">
      <alignment vertical="center"/>
    </xf>
    <xf numFmtId="170" fontId="7" fillId="0" borderId="0" xfId="1" applyNumberFormat="1" applyFont="1" applyAlignment="1">
      <alignment vertical="center"/>
    </xf>
    <xf numFmtId="170" fontId="9" fillId="0" borderId="2" xfId="0" applyNumberFormat="1" applyFont="1" applyBorder="1" applyAlignment="1">
      <alignment vertical="center"/>
    </xf>
    <xf numFmtId="176" fontId="9" fillId="0" borderId="2" xfId="1" applyNumberFormat="1" applyFont="1" applyBorder="1" applyAlignment="1">
      <alignment vertical="center"/>
    </xf>
    <xf numFmtId="167" fontId="9" fillId="0" borderId="0" xfId="1" applyNumberFormat="1" applyFont="1" applyBorder="1" applyAlignment="1">
      <alignment vertical="center"/>
    </xf>
    <xf numFmtId="176" fontId="7" fillId="0" borderId="0" xfId="0" applyNumberFormat="1" applyFont="1" applyAlignment="1">
      <alignment vertical="center"/>
    </xf>
    <xf numFmtId="178" fontId="9" fillId="0" borderId="2" xfId="2" applyNumberFormat="1" applyFont="1" applyBorder="1" applyAlignment="1">
      <alignment vertical="center"/>
    </xf>
    <xf numFmtId="178" fontId="7" fillId="0" borderId="0" xfId="2" applyNumberFormat="1" applyFont="1" applyAlignment="1">
      <alignment vertical="center"/>
    </xf>
    <xf numFmtId="170" fontId="6" fillId="0" borderId="0" xfId="0" applyNumberFormat="1" applyFont="1" applyAlignment="1">
      <alignment vertical="center"/>
    </xf>
    <xf numFmtId="176" fontId="6" fillId="0" borderId="0" xfId="0" applyNumberFormat="1" applyFont="1" applyAlignment="1">
      <alignment vertical="center"/>
    </xf>
    <xf numFmtId="167" fontId="9" fillId="0" borderId="0" xfId="0" applyNumberFormat="1" applyFont="1" applyFill="1" applyBorder="1" applyAlignment="1">
      <alignment vertical="center"/>
    </xf>
    <xf numFmtId="166" fontId="7" fillId="0" borderId="0" xfId="0" applyNumberFormat="1" applyFont="1" applyBorder="1" applyAlignment="1">
      <alignment vertical="center"/>
    </xf>
    <xf numFmtId="2" fontId="7" fillId="0" borderId="0" xfId="0" applyNumberFormat="1" applyFont="1" applyAlignment="1">
      <alignment vertical="center"/>
    </xf>
    <xf numFmtId="179" fontId="7" fillId="0" borderId="0" xfId="0" applyNumberFormat="1" applyFont="1" applyAlignment="1">
      <alignment vertical="center"/>
    </xf>
    <xf numFmtId="166" fontId="9" fillId="0" borderId="0" xfId="0" applyNumberFormat="1" applyFont="1" applyBorder="1" applyAlignment="1">
      <alignment horizontal="center" vertical="center"/>
    </xf>
    <xf numFmtId="166" fontId="5" fillId="0" borderId="0" xfId="0" applyNumberFormat="1" applyFont="1" applyFill="1" applyBorder="1" applyAlignment="1">
      <alignment vertical="center"/>
    </xf>
    <xf numFmtId="166"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xf numFmtId="0" fontId="0" fillId="0" borderId="0" xfId="0" applyBorder="1"/>
    <xf numFmtId="0" fontId="2" fillId="9" borderId="2" xfId="0" applyFont="1" applyFill="1" applyBorder="1" applyAlignment="1">
      <alignment horizontal="center" vertical="center"/>
    </xf>
    <xf numFmtId="3" fontId="3" fillId="0" borderId="2" xfId="0" applyNumberFormat="1" applyFont="1" applyBorder="1" applyAlignment="1">
      <alignment vertical="center"/>
    </xf>
    <xf numFmtId="0" fontId="0" fillId="0" borderId="4" xfId="0" applyFont="1" applyBorder="1" applyAlignment="1">
      <alignment horizontal="center" vertical="center"/>
    </xf>
    <xf numFmtId="0" fontId="2" fillId="9" borderId="2" xfId="0" applyFont="1" applyFill="1" applyBorder="1" applyAlignment="1">
      <alignment horizontal="center" vertical="center" wrapText="1"/>
    </xf>
    <xf numFmtId="165" fontId="9" fillId="0" borderId="0" xfId="0" applyNumberFormat="1" applyFont="1" applyFill="1" applyAlignment="1">
      <alignment horizontal="center" vertical="center"/>
    </xf>
    <xf numFmtId="0" fontId="7" fillId="0" borderId="0" xfId="0" applyFont="1" applyFill="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166" fontId="5" fillId="0" borderId="7" xfId="0" applyNumberFormat="1" applyFont="1" applyFill="1" applyBorder="1" applyAlignment="1">
      <alignment vertical="center" wrapText="1"/>
    </xf>
    <xf numFmtId="166" fontId="5" fillId="0" borderId="9" xfId="0" applyNumberFormat="1" applyFont="1" applyFill="1" applyBorder="1" applyAlignment="1">
      <alignment vertical="center" wrapText="1"/>
    </xf>
    <xf numFmtId="0" fontId="7" fillId="0" borderId="4" xfId="0" applyFont="1" applyFill="1" applyBorder="1" applyAlignment="1">
      <alignment vertical="center"/>
    </xf>
    <xf numFmtId="0" fontId="7" fillId="0" borderId="5" xfId="0" applyFont="1" applyFill="1" applyBorder="1" applyAlignment="1">
      <alignment vertical="center"/>
    </xf>
    <xf numFmtId="0" fontId="6" fillId="0" borderId="10" xfId="0" applyFont="1" applyBorder="1"/>
    <xf numFmtId="0" fontId="17" fillId="0" borderId="0" xfId="0" applyFont="1"/>
    <xf numFmtId="0" fontId="17" fillId="0" borderId="0" xfId="0" applyFont="1" applyAlignment="1">
      <alignment horizontal="center" vertical="center"/>
    </xf>
    <xf numFmtId="0" fontId="19" fillId="0" borderId="13" xfId="0" applyFont="1" applyBorder="1" applyAlignment="1">
      <alignment horizontal="center" vertical="center"/>
    </xf>
    <xf numFmtId="0" fontId="17" fillId="0" borderId="14" xfId="0" applyFont="1" applyBorder="1"/>
    <xf numFmtId="0" fontId="20" fillId="10" borderId="15" xfId="0" applyFont="1" applyFill="1" applyBorder="1" applyAlignment="1">
      <alignment horizontal="center" vertical="center" wrapText="1"/>
    </xf>
    <xf numFmtId="182" fontId="17" fillId="0" borderId="16" xfId="0" applyNumberFormat="1" applyFont="1" applyBorder="1" applyAlignment="1">
      <alignment horizontal="center" vertical="center" wrapText="1"/>
    </xf>
    <xf numFmtId="182" fontId="17" fillId="0" borderId="17" xfId="0" applyNumberFormat="1" applyFont="1" applyFill="1" applyBorder="1" applyAlignment="1">
      <alignment horizontal="center" vertical="center" wrapText="1"/>
    </xf>
    <xf numFmtId="165" fontId="17" fillId="0" borderId="0" xfId="1" applyFont="1"/>
    <xf numFmtId="0" fontId="20" fillId="10" borderId="22" xfId="0" applyFont="1" applyFill="1" applyBorder="1" applyAlignment="1">
      <alignment horizontal="center" vertical="center" wrapText="1"/>
    </xf>
    <xf numFmtId="182" fontId="17" fillId="8" borderId="23" xfId="0" applyNumberFormat="1" applyFont="1" applyFill="1" applyBorder="1" applyAlignment="1">
      <alignment horizontal="center" vertical="center" wrapText="1"/>
    </xf>
    <xf numFmtId="0" fontId="20" fillId="10" borderId="27" xfId="0" applyFont="1" applyFill="1" applyBorder="1" applyAlignment="1">
      <alignment horizontal="center" vertical="center" wrapText="1"/>
    </xf>
    <xf numFmtId="10" fontId="19" fillId="0" borderId="28" xfId="2" applyNumberFormat="1" applyFont="1" applyBorder="1" applyAlignment="1">
      <alignment horizontal="center" vertical="center" wrapText="1"/>
    </xf>
    <xf numFmtId="10" fontId="19" fillId="0" borderId="29" xfId="2" applyNumberFormat="1" applyFont="1" applyBorder="1" applyAlignment="1">
      <alignment horizontal="center" vertical="center" wrapText="1"/>
    </xf>
    <xf numFmtId="0" fontId="17" fillId="0" borderId="30" xfId="0" applyFont="1" applyBorder="1"/>
    <xf numFmtId="0" fontId="17" fillId="0" borderId="26" xfId="0" applyFont="1" applyBorder="1"/>
    <xf numFmtId="167" fontId="19" fillId="0" borderId="29" xfId="2" applyNumberFormat="1" applyFont="1" applyBorder="1" applyAlignment="1">
      <alignment horizontal="center" vertical="center" wrapText="1"/>
    </xf>
    <xf numFmtId="182" fontId="17" fillId="8" borderId="2" xfId="0" applyNumberFormat="1" applyFont="1" applyFill="1" applyBorder="1" applyAlignment="1">
      <alignment horizontal="center" vertical="center" wrapText="1"/>
    </xf>
    <xf numFmtId="165" fontId="17" fillId="0" borderId="0" xfId="0" applyNumberFormat="1" applyFont="1"/>
    <xf numFmtId="183" fontId="17" fillId="0" borderId="0" xfId="1" applyNumberFormat="1" applyFont="1"/>
    <xf numFmtId="0" fontId="0" fillId="0" borderId="4"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3" fontId="3"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Border="1"/>
    <xf numFmtId="167" fontId="3" fillId="0" borderId="2" xfId="2" applyNumberFormat="1" applyFont="1" applyBorder="1" applyAlignment="1">
      <alignment horizontal="center"/>
    </xf>
    <xf numFmtId="0" fontId="4" fillId="11" borderId="0" xfId="0" applyFont="1" applyFill="1"/>
    <xf numFmtId="0" fontId="0" fillId="11" borderId="0" xfId="0" applyFill="1"/>
    <xf numFmtId="0" fontId="23" fillId="11" borderId="0" xfId="0" applyFont="1" applyFill="1"/>
    <xf numFmtId="0" fontId="2" fillId="11" borderId="32" xfId="0" applyFont="1" applyFill="1" applyBorder="1"/>
    <xf numFmtId="3" fontId="17" fillId="8" borderId="23" xfId="0" applyNumberFormat="1" applyFont="1" applyFill="1" applyBorder="1" applyAlignment="1">
      <alignment horizontal="center" vertical="center" wrapText="1"/>
    </xf>
    <xf numFmtId="3" fontId="17" fillId="0" borderId="16" xfId="0" applyNumberFormat="1" applyFont="1" applyBorder="1" applyAlignment="1">
      <alignment horizontal="center" vertical="center" wrapText="1"/>
    </xf>
    <xf numFmtId="0" fontId="24" fillId="12" borderId="2" xfId="0" applyFont="1" applyFill="1" applyBorder="1" applyAlignment="1">
      <alignment horizontal="center" vertical="center"/>
    </xf>
    <xf numFmtId="0" fontId="25" fillId="13" borderId="2" xfId="0" applyFont="1" applyFill="1" applyBorder="1" applyAlignment="1">
      <alignment horizontal="center" vertical="center"/>
    </xf>
    <xf numFmtId="182" fontId="17" fillId="0" borderId="0" xfId="0" applyNumberFormat="1" applyFont="1"/>
    <xf numFmtId="3" fontId="17" fillId="0" borderId="0" xfId="0" applyNumberFormat="1" applyFont="1"/>
    <xf numFmtId="10" fontId="17" fillId="0" borderId="0" xfId="0" applyNumberFormat="1" applyFont="1"/>
    <xf numFmtId="167" fontId="17" fillId="0" borderId="0" xfId="0" applyNumberFormat="1" applyFont="1"/>
    <xf numFmtId="0" fontId="4" fillId="0" borderId="0" xfId="0" applyFont="1"/>
    <xf numFmtId="3" fontId="0" fillId="0" borderId="0" xfId="0" applyNumberFormat="1"/>
    <xf numFmtId="168" fontId="5" fillId="4" borderId="1" xfId="0" applyNumberFormat="1" applyFont="1" applyFill="1" applyBorder="1" applyAlignment="1">
      <alignment horizontal="center" vertical="center" wrapText="1"/>
    </xf>
    <xf numFmtId="168" fontId="5" fillId="4" borderId="3" xfId="0" applyNumberFormat="1" applyFont="1" applyFill="1" applyBorder="1" applyAlignment="1">
      <alignment horizontal="center" vertical="center" wrapText="1"/>
    </xf>
    <xf numFmtId="168" fontId="5" fillId="4" borderId="6" xfId="0" applyNumberFormat="1" applyFont="1" applyFill="1" applyBorder="1" applyAlignment="1">
      <alignment horizontal="center" vertical="center" wrapText="1"/>
    </xf>
    <xf numFmtId="166" fontId="5" fillId="3" borderId="1" xfId="0" applyNumberFormat="1" applyFont="1" applyFill="1" applyBorder="1" applyAlignment="1">
      <alignment horizontal="left" vertical="center" wrapText="1"/>
    </xf>
    <xf numFmtId="166" fontId="5" fillId="3" borderId="3" xfId="0" applyNumberFormat="1" applyFont="1" applyFill="1" applyBorder="1" applyAlignment="1">
      <alignment horizontal="left" vertical="center" wrapText="1"/>
    </xf>
    <xf numFmtId="166" fontId="5" fillId="3" borderId="6" xfId="0" applyNumberFormat="1" applyFont="1" applyFill="1" applyBorder="1" applyAlignment="1">
      <alignment horizontal="left" vertical="center" wrapText="1"/>
    </xf>
    <xf numFmtId="166" fontId="5" fillId="4" borderId="1" xfId="0" applyNumberFormat="1" applyFont="1" applyFill="1" applyBorder="1" applyAlignment="1">
      <alignment horizontal="left" vertical="center" wrapText="1"/>
    </xf>
    <xf numFmtId="166" fontId="5" fillId="4" borderId="3" xfId="0" applyNumberFormat="1" applyFont="1" applyFill="1" applyBorder="1" applyAlignment="1">
      <alignment horizontal="left" vertical="center" wrapText="1"/>
    </xf>
    <xf numFmtId="166" fontId="5" fillId="4" borderId="6" xfId="0" applyNumberFormat="1" applyFont="1" applyFill="1" applyBorder="1" applyAlignment="1">
      <alignment horizontal="left" vertical="center" wrapText="1"/>
    </xf>
    <xf numFmtId="167" fontId="5" fillId="4" borderId="1" xfId="2" applyNumberFormat="1" applyFont="1" applyFill="1" applyBorder="1" applyAlignment="1">
      <alignment horizontal="center" vertical="center" wrapText="1"/>
    </xf>
    <xf numFmtId="167" fontId="5" fillId="4" borderId="3" xfId="2" applyNumberFormat="1" applyFont="1" applyFill="1" applyBorder="1" applyAlignment="1">
      <alignment horizontal="center" vertical="center" wrapText="1"/>
    </xf>
    <xf numFmtId="167" fontId="5" fillId="4" borderId="6" xfId="2"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175" fontId="9" fillId="0" borderId="2" xfId="1" applyNumberFormat="1" applyFont="1" applyBorder="1" applyAlignment="1">
      <alignment horizontal="center" vertical="center"/>
    </xf>
    <xf numFmtId="177" fontId="9" fillId="0" borderId="2" xfId="1" applyNumberFormat="1" applyFont="1" applyBorder="1" applyAlignment="1">
      <alignment horizontal="center" vertical="center"/>
    </xf>
    <xf numFmtId="178" fontId="9" fillId="0" borderId="2" xfId="1" applyNumberFormat="1"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0" fillId="9" borderId="13"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9" borderId="26"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0" xfId="0" applyFont="1" applyBorder="1" applyAlignment="1">
      <alignment horizontal="center" vertical="center" wrapText="1"/>
    </xf>
    <xf numFmtId="0" fontId="9" fillId="0" borderId="0" xfId="0" applyFont="1" applyFill="1" applyBorder="1" applyAlignment="1">
      <alignment horizontal="center" vertical="center"/>
    </xf>
    <xf numFmtId="168"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174" fontId="7" fillId="0" borderId="0" xfId="1" applyNumberFormat="1" applyFont="1" applyFill="1" applyBorder="1" applyAlignment="1">
      <alignment vertical="center"/>
    </xf>
    <xf numFmtId="167" fontId="7" fillId="0" borderId="0" xfId="2" applyNumberFormat="1" applyFont="1" applyFill="1" applyBorder="1" applyAlignment="1">
      <alignment horizontal="center" vertical="center"/>
    </xf>
    <xf numFmtId="0" fontId="7" fillId="0" borderId="0" xfId="0" applyFont="1" applyFill="1" applyBorder="1" applyAlignment="1">
      <alignment vertical="center"/>
    </xf>
    <xf numFmtId="174" fontId="9" fillId="0" borderId="0" xfId="1" applyNumberFormat="1" applyFont="1" applyFill="1" applyBorder="1" applyAlignment="1">
      <alignment horizontal="center" vertical="center"/>
    </xf>
    <xf numFmtId="167" fontId="7" fillId="0" borderId="0" xfId="2" applyNumberFormat="1" applyFont="1" applyFill="1" applyBorder="1" applyAlignment="1">
      <alignment vertical="center"/>
    </xf>
    <xf numFmtId="0" fontId="6" fillId="0" borderId="0" xfId="0" applyFont="1" applyFill="1" applyBorder="1" applyAlignment="1">
      <alignment vertical="center"/>
    </xf>
  </cellXfs>
  <cellStyles count="35">
    <cellStyle name="Énfasis1 2" xfId="3"/>
    <cellStyle name="Millares" xfId="1" builtinId="3"/>
    <cellStyle name="Millares 10 2" xfId="4"/>
    <cellStyle name="Millares 10 3" xfId="5"/>
    <cellStyle name="Millares 2" xfId="6"/>
    <cellStyle name="Millares 2 2" xfId="7"/>
    <cellStyle name="Millares 2 3" xfId="8"/>
    <cellStyle name="Millares 3" xfId="9"/>
    <cellStyle name="Millares 3 2" xfId="10"/>
    <cellStyle name="Millares 4" xfId="11"/>
    <cellStyle name="Millares 4 2" xfId="12"/>
    <cellStyle name="Millares 5" xfId="13"/>
    <cellStyle name="Millares 6" xfId="14"/>
    <cellStyle name="Millares 6 2" xfId="15"/>
    <cellStyle name="Millares 7" xfId="16"/>
    <cellStyle name="Millares 8" xfId="17"/>
    <cellStyle name="Millares 9" xfId="18"/>
    <cellStyle name="Moneda 2" xfId="19"/>
    <cellStyle name="Moneda 4" xfId="20"/>
    <cellStyle name="Normal" xfId="0" builtinId="0"/>
    <cellStyle name="Normal 2" xfId="21"/>
    <cellStyle name="Normal 2 2" xfId="22"/>
    <cellStyle name="Normal 3" xfId="23"/>
    <cellStyle name="Normal 3 2" xfId="24"/>
    <cellStyle name="Normal 4" xfId="25"/>
    <cellStyle name="Normal 5" xfId="26"/>
    <cellStyle name="Normal 6" xfId="27"/>
    <cellStyle name="Normal 7" xfId="28"/>
    <cellStyle name="Porcentaje" xfId="2" builtinId="5"/>
    <cellStyle name="Porcentaje 2" xfId="29"/>
    <cellStyle name="Porcentaje 3" xfId="30"/>
    <cellStyle name="Porcentual 2" xfId="31"/>
    <cellStyle name="Porcentual 2 2" xfId="32"/>
    <cellStyle name="Porcentual 2 3" xfId="33"/>
    <cellStyle name="Porcentual 3" xfId="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Vencimiento por Servicio</a:t>
            </a:r>
          </a:p>
        </c:rich>
      </c:tx>
      <c:layout/>
      <c:overlay val="0"/>
    </c:title>
    <c:autoTitleDeleted val="0"/>
    <c:plotArea>
      <c:layout/>
      <c:barChart>
        <c:barDir val="col"/>
        <c:grouping val="stacked"/>
        <c:varyColors val="0"/>
        <c:ser>
          <c:idx val="0"/>
          <c:order val="0"/>
          <c:tx>
            <c:strRef>
              <c:f>Base_Gráficos!$B$1</c:f>
              <c:strCache>
                <c:ptCount val="1"/>
                <c:pt idx="0">
                  <c:v>Capital</c:v>
                </c:pt>
              </c:strCache>
            </c:strRef>
          </c:tx>
          <c:invertIfNegative val="0"/>
          <c:cat>
            <c:strRef>
              <c:f>Base_Gráficos!$A$2:$A$12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Base_Gráficos!$B$2:$B$12</c:f>
              <c:numCache>
                <c:formatCode>#,##0</c:formatCode>
                <c:ptCount val="11"/>
                <c:pt idx="0">
                  <c:v>3988.5759684928721</c:v>
                </c:pt>
                <c:pt idx="1">
                  <c:v>3366.2666846853126</c:v>
                </c:pt>
                <c:pt idx="2">
                  <c:v>4622.7856121446112</c:v>
                </c:pt>
                <c:pt idx="3">
                  <c:v>9062.341972909353</c:v>
                </c:pt>
                <c:pt idx="4">
                  <c:v>13152.057903401203</c:v>
                </c:pt>
                <c:pt idx="5">
                  <c:v>11299.784247797197</c:v>
                </c:pt>
                <c:pt idx="6">
                  <c:v>11960.049710592239</c:v>
                </c:pt>
                <c:pt idx="7">
                  <c:v>1154.8353446839335</c:v>
                </c:pt>
                <c:pt idx="8">
                  <c:v>839.9507355111798</c:v>
                </c:pt>
                <c:pt idx="9">
                  <c:v>842.26543673450794</c:v>
                </c:pt>
                <c:pt idx="10">
                  <c:v>483.4335450213639</c:v>
                </c:pt>
              </c:numCache>
            </c:numRef>
          </c:val>
        </c:ser>
        <c:ser>
          <c:idx val="1"/>
          <c:order val="1"/>
          <c:tx>
            <c:strRef>
              <c:f>Base_Gráficos!$C$1</c:f>
              <c:strCache>
                <c:ptCount val="1"/>
                <c:pt idx="0">
                  <c:v>Interés</c:v>
                </c:pt>
              </c:strCache>
            </c:strRef>
          </c:tx>
          <c:invertIfNegative val="0"/>
          <c:cat>
            <c:strRef>
              <c:f>Base_Gráficos!$A$2:$A$12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Base_Gráficos!$C$2:$C$12</c:f>
              <c:numCache>
                <c:formatCode>#,##0</c:formatCode>
                <c:ptCount val="11"/>
                <c:pt idx="0">
                  <c:v>6204.1451066321461</c:v>
                </c:pt>
                <c:pt idx="1">
                  <c:v>5867.9526540504075</c:v>
                </c:pt>
                <c:pt idx="2">
                  <c:v>4633.8653123063095</c:v>
                </c:pt>
                <c:pt idx="3">
                  <c:v>3470.833723536683</c:v>
                </c:pt>
                <c:pt idx="4">
                  <c:v>2504.7712951230906</c:v>
                </c:pt>
                <c:pt idx="5">
                  <c:v>1655.6847684873283</c:v>
                </c:pt>
                <c:pt idx="6">
                  <c:v>787.22505818098284</c:v>
                </c:pt>
                <c:pt idx="7">
                  <c:v>297.37820190465885</c:v>
                </c:pt>
                <c:pt idx="8">
                  <c:v>261.73877677301215</c:v>
                </c:pt>
                <c:pt idx="9">
                  <c:v>235.5180816033334</c:v>
                </c:pt>
                <c:pt idx="10">
                  <c:v>70.927368290009696</c:v>
                </c:pt>
              </c:numCache>
            </c:numRef>
          </c:val>
        </c:ser>
        <c:dLbls>
          <c:showLegendKey val="0"/>
          <c:showVal val="0"/>
          <c:showCatName val="0"/>
          <c:showSerName val="0"/>
          <c:showPercent val="0"/>
          <c:showBubbleSize val="0"/>
        </c:dLbls>
        <c:gapWidth val="55"/>
        <c:overlap val="100"/>
        <c:axId val="237880832"/>
        <c:axId val="172406976"/>
      </c:barChart>
      <c:catAx>
        <c:axId val="237880832"/>
        <c:scaling>
          <c:orientation val="minMax"/>
        </c:scaling>
        <c:delete val="0"/>
        <c:axPos val="b"/>
        <c:majorTickMark val="none"/>
        <c:minorTickMark val="none"/>
        <c:tickLblPos val="nextTo"/>
        <c:crossAx val="172406976"/>
        <c:crosses val="autoZero"/>
        <c:auto val="1"/>
        <c:lblAlgn val="ctr"/>
        <c:lblOffset val="100"/>
        <c:noMultiLvlLbl val="0"/>
      </c:catAx>
      <c:valAx>
        <c:axId val="172406976"/>
        <c:scaling>
          <c:orientation val="minMax"/>
        </c:scaling>
        <c:delete val="0"/>
        <c:axPos val="l"/>
        <c:numFmt formatCode="#,##0" sourceLinked="1"/>
        <c:majorTickMark val="in"/>
        <c:minorTickMark val="none"/>
        <c:tickLblPos val="nextTo"/>
        <c:crossAx val="237880832"/>
        <c:crosses val="autoZero"/>
        <c:crossBetween val="between"/>
      </c:valAx>
    </c:plotArea>
    <c:legend>
      <c:legendPos val="r"/>
      <c:layout>
        <c:manualLayout>
          <c:xMode val="edge"/>
          <c:yMode val="edge"/>
          <c:x val="0.88311081656875701"/>
          <c:y val="0.41342979729009938"/>
          <c:w val="8.6456468262437372E-2"/>
          <c:h val="0.17793764709300641"/>
        </c:manualLayout>
      </c:layout>
      <c:overlay val="1"/>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Vencimiento por Moneda</a:t>
            </a:r>
          </a:p>
        </c:rich>
      </c:tx>
      <c:layout/>
      <c:overlay val="0"/>
    </c:title>
    <c:autoTitleDeleted val="0"/>
    <c:plotArea>
      <c:layout/>
      <c:barChart>
        <c:barDir val="col"/>
        <c:grouping val="stacked"/>
        <c:varyColors val="0"/>
        <c:ser>
          <c:idx val="0"/>
          <c:order val="0"/>
          <c:tx>
            <c:strRef>
              <c:f>Base_Gráficos!$B$32</c:f>
              <c:strCache>
                <c:ptCount val="1"/>
                <c:pt idx="0">
                  <c:v>Pesos</c:v>
                </c:pt>
              </c:strCache>
            </c:strRef>
          </c:tx>
          <c:invertIfNegative val="0"/>
          <c:cat>
            <c:strRef>
              <c:f>Base_Gráficos!$A$33:$A$43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Base_Gráficos!$B$33:$B$43</c:f>
              <c:numCache>
                <c:formatCode>#,##0</c:formatCode>
                <c:ptCount val="11"/>
                <c:pt idx="0">
                  <c:v>6708.7935925535812</c:v>
                </c:pt>
                <c:pt idx="1">
                  <c:v>6569.9547975433688</c:v>
                </c:pt>
                <c:pt idx="2">
                  <c:v>6148.0094005813589</c:v>
                </c:pt>
                <c:pt idx="3">
                  <c:v>9177.3194689345273</c:v>
                </c:pt>
                <c:pt idx="4">
                  <c:v>3110.6080401111935</c:v>
                </c:pt>
                <c:pt idx="5">
                  <c:v>336.63489635452675</c:v>
                </c:pt>
                <c:pt idx="6">
                  <c:v>282.16732427786002</c:v>
                </c:pt>
                <c:pt idx="7">
                  <c:v>268.97462003785995</c:v>
                </c:pt>
                <c:pt idx="8">
                  <c:v>249.04496334785995</c:v>
                </c:pt>
                <c:pt idx="9">
                  <c:v>216.95729842786</c:v>
                </c:pt>
                <c:pt idx="10">
                  <c:v>40.702642202902666</c:v>
                </c:pt>
              </c:numCache>
            </c:numRef>
          </c:val>
        </c:ser>
        <c:ser>
          <c:idx val="1"/>
          <c:order val="1"/>
          <c:tx>
            <c:strRef>
              <c:f>Base_Gráficos!$C$32</c:f>
              <c:strCache>
                <c:ptCount val="1"/>
                <c:pt idx="0">
                  <c:v>Pesos Ajustados</c:v>
                </c:pt>
              </c:strCache>
            </c:strRef>
          </c:tx>
          <c:invertIfNegative val="0"/>
          <c:cat>
            <c:strRef>
              <c:f>Base_Gráficos!$A$33:$A$43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Base_Gráficos!$C$33:$C$43</c:f>
              <c:numCache>
                <c:formatCode>#,##0</c:formatCode>
                <c:ptCount val="11"/>
                <c:pt idx="0">
                  <c:v>203.38112100488706</c:v>
                </c:pt>
                <c:pt idx="1">
                  <c:v>212.7601098065723</c:v>
                </c:pt>
                <c:pt idx="2">
                  <c:v>154.9732613606281</c:v>
                </c:pt>
                <c:pt idx="3">
                  <c:v>85.901007692826155</c:v>
                </c:pt>
                <c:pt idx="4">
                  <c:v>77.449127677929326</c:v>
                </c:pt>
                <c:pt idx="5">
                  <c:v>73.024174498553151</c:v>
                </c:pt>
                <c:pt idx="6">
                  <c:v>59.866669545947822</c:v>
                </c:pt>
                <c:pt idx="7">
                  <c:v>13.519193886318787</c:v>
                </c:pt>
                <c:pt idx="8">
                  <c:v>1.6781509672863753</c:v>
                </c:pt>
                <c:pt idx="9">
                  <c:v>0</c:v>
                </c:pt>
                <c:pt idx="10">
                  <c:v>0</c:v>
                </c:pt>
              </c:numCache>
            </c:numRef>
          </c:val>
        </c:ser>
        <c:ser>
          <c:idx val="2"/>
          <c:order val="2"/>
          <c:tx>
            <c:strRef>
              <c:f>Base_Gráficos!$D$32</c:f>
              <c:strCache>
                <c:ptCount val="1"/>
                <c:pt idx="0">
                  <c:v>USD</c:v>
                </c:pt>
              </c:strCache>
            </c:strRef>
          </c:tx>
          <c:invertIfNegative val="0"/>
          <c:cat>
            <c:strRef>
              <c:f>Base_Gráficos!$A$33:$A$43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Base_Gráficos!$D$33:$D$43</c:f>
              <c:numCache>
                <c:formatCode>#,##0</c:formatCode>
                <c:ptCount val="11"/>
                <c:pt idx="0">
                  <c:v>3280.5463615665512</c:v>
                </c:pt>
                <c:pt idx="1">
                  <c:v>2451.5044313857779</c:v>
                </c:pt>
                <c:pt idx="2">
                  <c:v>2953.6682625089334</c:v>
                </c:pt>
                <c:pt idx="3">
                  <c:v>3269.955219818683</c:v>
                </c:pt>
                <c:pt idx="4">
                  <c:v>12468.772030735168</c:v>
                </c:pt>
                <c:pt idx="5">
                  <c:v>12545.809945431443</c:v>
                </c:pt>
                <c:pt idx="6">
                  <c:v>12405.240774949414</c:v>
                </c:pt>
                <c:pt idx="7">
                  <c:v>1169.7197326644134</c:v>
                </c:pt>
                <c:pt idx="8">
                  <c:v>850.9663979690456</c:v>
                </c:pt>
                <c:pt idx="9">
                  <c:v>860.82621990998132</c:v>
                </c:pt>
                <c:pt idx="10">
                  <c:v>513.65827110847124</c:v>
                </c:pt>
              </c:numCache>
            </c:numRef>
          </c:val>
        </c:ser>
        <c:dLbls>
          <c:showLegendKey val="0"/>
          <c:showVal val="0"/>
          <c:showCatName val="0"/>
          <c:showSerName val="0"/>
          <c:showPercent val="0"/>
          <c:showBubbleSize val="0"/>
        </c:dLbls>
        <c:gapWidth val="55"/>
        <c:overlap val="100"/>
        <c:axId val="237881856"/>
        <c:axId val="238617152"/>
      </c:barChart>
      <c:catAx>
        <c:axId val="237881856"/>
        <c:scaling>
          <c:orientation val="minMax"/>
        </c:scaling>
        <c:delete val="0"/>
        <c:axPos val="b"/>
        <c:majorTickMark val="none"/>
        <c:minorTickMark val="none"/>
        <c:tickLblPos val="nextTo"/>
        <c:crossAx val="238617152"/>
        <c:crosses val="autoZero"/>
        <c:auto val="1"/>
        <c:lblAlgn val="ctr"/>
        <c:lblOffset val="100"/>
        <c:noMultiLvlLbl val="0"/>
      </c:catAx>
      <c:valAx>
        <c:axId val="238617152"/>
        <c:scaling>
          <c:orientation val="minMax"/>
        </c:scaling>
        <c:delete val="0"/>
        <c:axPos val="l"/>
        <c:numFmt formatCode="#,##0" sourceLinked="1"/>
        <c:majorTickMark val="in"/>
        <c:minorTickMark val="none"/>
        <c:tickLblPos val="nextTo"/>
        <c:crossAx val="237881856"/>
        <c:crosses val="autoZero"/>
        <c:crossBetween val="between"/>
      </c:valAx>
    </c:plotArea>
    <c:legend>
      <c:legendPos val="r"/>
      <c:layout>
        <c:manualLayout>
          <c:xMode val="edge"/>
          <c:yMode val="edge"/>
          <c:x val="0.80893107334479153"/>
          <c:y val="0.33470901008222681"/>
          <c:w val="0.15673701985539995"/>
          <c:h val="0.2669064706395099"/>
        </c:manualLayout>
      </c:layout>
      <c:overlay val="1"/>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Vencimiento por Acreedor</a:t>
            </a:r>
          </a:p>
        </c:rich>
      </c:tx>
      <c:layout/>
      <c:overlay val="0"/>
    </c:title>
    <c:autoTitleDeleted val="0"/>
    <c:plotArea>
      <c:layout/>
      <c:barChart>
        <c:barDir val="col"/>
        <c:grouping val="stacked"/>
        <c:varyColors val="0"/>
        <c:ser>
          <c:idx val="0"/>
          <c:order val="0"/>
          <c:tx>
            <c:strRef>
              <c:f>Base_Gráficos!$B$47</c:f>
              <c:strCache>
                <c:ptCount val="1"/>
                <c:pt idx="0">
                  <c:v>Gobierno Federal</c:v>
                </c:pt>
              </c:strCache>
            </c:strRef>
          </c:tx>
          <c:invertIfNegative val="0"/>
          <c:cat>
            <c:strRef>
              <c:f>Base_Gráficos!$A$48:$A$58</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Base_Gráficos!$B$48:$B$58</c:f>
              <c:numCache>
                <c:formatCode>#,##0</c:formatCode>
                <c:ptCount val="11"/>
                <c:pt idx="0">
                  <c:v>2108.9560195949916</c:v>
                </c:pt>
                <c:pt idx="1">
                  <c:v>2552.9066271123384</c:v>
                </c:pt>
                <c:pt idx="2">
                  <c:v>3258.6013854060084</c:v>
                </c:pt>
                <c:pt idx="3">
                  <c:v>2017.4903412806862</c:v>
                </c:pt>
                <c:pt idx="4">
                  <c:v>1961.6195393057894</c:v>
                </c:pt>
                <c:pt idx="5">
                  <c:v>409.65907085307992</c:v>
                </c:pt>
                <c:pt idx="6">
                  <c:v>342.03399382380786</c:v>
                </c:pt>
                <c:pt idx="7">
                  <c:v>282.49381392417871</c:v>
                </c:pt>
                <c:pt idx="8">
                  <c:v>250.72311431514629</c:v>
                </c:pt>
                <c:pt idx="9">
                  <c:v>216.95729842786</c:v>
                </c:pt>
                <c:pt idx="10">
                  <c:v>40.702642202902673</c:v>
                </c:pt>
              </c:numCache>
            </c:numRef>
          </c:val>
        </c:ser>
        <c:ser>
          <c:idx val="1"/>
          <c:order val="1"/>
          <c:tx>
            <c:strRef>
              <c:f>Base_Gráficos!$C$47</c:f>
              <c:strCache>
                <c:ptCount val="1"/>
                <c:pt idx="0">
                  <c:v>Banco de la Nación Argentina</c:v>
                </c:pt>
              </c:strCache>
            </c:strRef>
          </c:tx>
          <c:invertIfNegative val="0"/>
          <c:cat>
            <c:strRef>
              <c:f>Base_Gráficos!$A$48:$A$58</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Base_Gráficos!$C$48:$C$58</c:f>
              <c:numCache>
                <c:formatCode>#,##0</c:formatCode>
                <c:ptCount val="11"/>
                <c:pt idx="0">
                  <c:v>1973.5244516266669</c:v>
                </c:pt>
                <c:pt idx="1">
                  <c:v>2701.88702865</c:v>
                </c:pt>
                <c:pt idx="2">
                  <c:v>2009.8578867800002</c:v>
                </c:pt>
                <c:pt idx="3">
                  <c:v>1631.2222374300004</c:v>
                </c:pt>
                <c:pt idx="4">
                  <c:v>1226.4376284833334</c:v>
                </c:pt>
                <c:pt idx="5">
                  <c:v>0</c:v>
                </c:pt>
                <c:pt idx="6">
                  <c:v>0</c:v>
                </c:pt>
                <c:pt idx="7">
                  <c:v>0</c:v>
                </c:pt>
                <c:pt idx="8">
                  <c:v>0</c:v>
                </c:pt>
                <c:pt idx="9">
                  <c:v>0</c:v>
                </c:pt>
                <c:pt idx="10">
                  <c:v>0</c:v>
                </c:pt>
              </c:numCache>
            </c:numRef>
          </c:val>
        </c:ser>
        <c:ser>
          <c:idx val="2"/>
          <c:order val="2"/>
          <c:tx>
            <c:strRef>
              <c:f>Base_Gráficos!$D$47</c:f>
              <c:strCache>
                <c:ptCount val="1"/>
                <c:pt idx="0">
                  <c:v>Bancos Nacionales e Internacionales</c:v>
                </c:pt>
              </c:strCache>
            </c:strRef>
          </c:tx>
          <c:invertIfNegative val="0"/>
          <c:cat>
            <c:strRef>
              <c:f>Base_Gráficos!$A$48:$A$58</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Base_Gráficos!$D$48:$D$58</c:f>
              <c:numCache>
                <c:formatCode>#,##0</c:formatCode>
                <c:ptCount val="11"/>
                <c:pt idx="0">
                  <c:v>48.42371298171922</c:v>
                </c:pt>
                <c:pt idx="1">
                  <c:v>64.090295788535983</c:v>
                </c:pt>
                <c:pt idx="2">
                  <c:v>73.145496150848643</c:v>
                </c:pt>
                <c:pt idx="3">
                  <c:v>39.210222215717252</c:v>
                </c:pt>
                <c:pt idx="4">
                  <c:v>0</c:v>
                </c:pt>
                <c:pt idx="5">
                  <c:v>0</c:v>
                </c:pt>
                <c:pt idx="6">
                  <c:v>0</c:v>
                </c:pt>
                <c:pt idx="7">
                  <c:v>0</c:v>
                </c:pt>
                <c:pt idx="8">
                  <c:v>0</c:v>
                </c:pt>
                <c:pt idx="9">
                  <c:v>0</c:v>
                </c:pt>
                <c:pt idx="10">
                  <c:v>0</c:v>
                </c:pt>
              </c:numCache>
            </c:numRef>
          </c:val>
        </c:ser>
        <c:ser>
          <c:idx val="3"/>
          <c:order val="3"/>
          <c:tx>
            <c:strRef>
              <c:f>Base_Gráficos!$E$47</c:f>
              <c:strCache>
                <c:ptCount val="1"/>
                <c:pt idx="0">
                  <c:v>Organismos Multilaterales</c:v>
                </c:pt>
              </c:strCache>
            </c:strRef>
          </c:tx>
          <c:invertIfNegative val="0"/>
          <c:cat>
            <c:strRef>
              <c:f>Base_Gráficos!$A$48:$A$58</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Base_Gráficos!$E$48:$E$58</c:f>
              <c:numCache>
                <c:formatCode>#,##0</c:formatCode>
                <c:ptCount val="11"/>
                <c:pt idx="0">
                  <c:v>682.10162478231871</c:v>
                </c:pt>
                <c:pt idx="1">
                  <c:v>781.72303910132734</c:v>
                </c:pt>
                <c:pt idx="2">
                  <c:v>951.83619099441717</c:v>
                </c:pt>
                <c:pt idx="3">
                  <c:v>1027.7940636207791</c:v>
                </c:pt>
                <c:pt idx="4">
                  <c:v>1085.8371322610537</c:v>
                </c:pt>
                <c:pt idx="5">
                  <c:v>1127.0995962986565</c:v>
                </c:pt>
                <c:pt idx="6">
                  <c:v>1166.0315469081504</c:v>
                </c:pt>
                <c:pt idx="7">
                  <c:v>1169.7197326644134</c:v>
                </c:pt>
                <c:pt idx="8">
                  <c:v>850.9663979690456</c:v>
                </c:pt>
                <c:pt idx="9">
                  <c:v>860.82621990998132</c:v>
                </c:pt>
                <c:pt idx="10">
                  <c:v>513.65827110847113</c:v>
                </c:pt>
              </c:numCache>
            </c:numRef>
          </c:val>
        </c:ser>
        <c:ser>
          <c:idx val="4"/>
          <c:order val="4"/>
          <c:tx>
            <c:strRef>
              <c:f>Base_Gráficos!$F$47</c:f>
              <c:strCache>
                <c:ptCount val="1"/>
                <c:pt idx="0">
                  <c:v>Tenedores de Bonos</c:v>
                </c:pt>
              </c:strCache>
            </c:strRef>
          </c:tx>
          <c:invertIfNegative val="0"/>
          <c:cat>
            <c:strRef>
              <c:f>Base_Gráficos!$A$48:$A$58</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Base_Gráficos!$F$48:$F$58</c:f>
              <c:numCache>
                <c:formatCode>#,##0</c:formatCode>
                <c:ptCount val="11"/>
                <c:pt idx="0">
                  <c:v>5379.715266139322</c:v>
                </c:pt>
                <c:pt idx="1">
                  <c:v>3133.6123480835172</c:v>
                </c:pt>
                <c:pt idx="2">
                  <c:v>2963.2099651196468</c:v>
                </c:pt>
                <c:pt idx="3">
                  <c:v>7817.4588318988544</c:v>
                </c:pt>
                <c:pt idx="4">
                  <c:v>11382.934898474117</c:v>
                </c:pt>
                <c:pt idx="5">
                  <c:v>11418.710349132787</c:v>
                </c:pt>
                <c:pt idx="6">
                  <c:v>11239.209228041263</c:v>
                </c:pt>
                <c:pt idx="7">
                  <c:v>0</c:v>
                </c:pt>
                <c:pt idx="8">
                  <c:v>0</c:v>
                </c:pt>
                <c:pt idx="9">
                  <c:v>0</c:v>
                </c:pt>
                <c:pt idx="10">
                  <c:v>0</c:v>
                </c:pt>
              </c:numCache>
            </c:numRef>
          </c:val>
        </c:ser>
        <c:dLbls>
          <c:showLegendKey val="0"/>
          <c:showVal val="0"/>
          <c:showCatName val="0"/>
          <c:showSerName val="0"/>
          <c:showPercent val="0"/>
          <c:showBubbleSize val="0"/>
        </c:dLbls>
        <c:gapWidth val="55"/>
        <c:overlap val="100"/>
        <c:axId val="237882880"/>
        <c:axId val="238619456"/>
      </c:barChart>
      <c:catAx>
        <c:axId val="237882880"/>
        <c:scaling>
          <c:orientation val="minMax"/>
        </c:scaling>
        <c:delete val="0"/>
        <c:axPos val="b"/>
        <c:majorTickMark val="none"/>
        <c:minorTickMark val="none"/>
        <c:tickLblPos val="nextTo"/>
        <c:crossAx val="238619456"/>
        <c:crosses val="autoZero"/>
        <c:auto val="1"/>
        <c:lblAlgn val="ctr"/>
        <c:lblOffset val="100"/>
        <c:noMultiLvlLbl val="0"/>
      </c:catAx>
      <c:valAx>
        <c:axId val="238619456"/>
        <c:scaling>
          <c:orientation val="minMax"/>
        </c:scaling>
        <c:delete val="0"/>
        <c:axPos val="l"/>
        <c:numFmt formatCode="#,##0" sourceLinked="1"/>
        <c:majorTickMark val="in"/>
        <c:minorTickMark val="none"/>
        <c:tickLblPos val="nextTo"/>
        <c:crossAx val="237882880"/>
        <c:crosses val="autoZero"/>
        <c:crossBetween val="between"/>
      </c:valAx>
    </c:plotArea>
    <c:legend>
      <c:legendPos val="r"/>
      <c:layout>
        <c:manualLayout>
          <c:xMode val="edge"/>
          <c:yMode val="edge"/>
          <c:x val="0.68720021266956577"/>
          <c:y val="0.20678773086943497"/>
          <c:w val="0.31279978733043562"/>
          <c:h val="0.44484411773251592"/>
        </c:manualLayout>
      </c:layout>
      <c:overlay val="1"/>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Composición</a:t>
            </a:r>
            <a:r>
              <a:rPr lang="es-AR" u="sng" baseline="0"/>
              <a:t> por Moneda</a:t>
            </a:r>
            <a:endParaRPr lang="es-AR" u="sng"/>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Base_Gráficos!$A$79</c:f>
              <c:strCache>
                <c:ptCount val="1"/>
                <c:pt idx="0">
                  <c:v>%</c:v>
                </c:pt>
              </c:strCache>
            </c:strRef>
          </c:tx>
          <c:dLbls>
            <c:txPr>
              <a:bodyPr/>
              <a:lstStyle/>
              <a:p>
                <a:pPr>
                  <a:defRPr sz="1400" b="1"/>
                </a:pPr>
                <a:endParaRPr lang="es-AR"/>
              </a:p>
            </c:txPr>
            <c:dLblPos val="ctr"/>
            <c:showLegendKey val="0"/>
            <c:showVal val="1"/>
            <c:showCatName val="0"/>
            <c:showSerName val="0"/>
            <c:showPercent val="0"/>
            <c:showBubbleSize val="0"/>
            <c:showLeaderLines val="1"/>
          </c:dLbls>
          <c:cat>
            <c:strRef>
              <c:f>Base_Gráficos!$B$77:$D$77</c:f>
              <c:strCache>
                <c:ptCount val="3"/>
                <c:pt idx="0">
                  <c:v>Pesos</c:v>
                </c:pt>
                <c:pt idx="1">
                  <c:v>Pesos Ajustados</c:v>
                </c:pt>
                <c:pt idx="2">
                  <c:v>USD</c:v>
                </c:pt>
              </c:strCache>
            </c:strRef>
          </c:cat>
          <c:val>
            <c:numRef>
              <c:f>Base_Gráficos!$B$79:$D$79</c:f>
              <c:numCache>
                <c:formatCode>0.0%</c:formatCode>
                <c:ptCount val="3"/>
                <c:pt idx="0">
                  <c:v>0.47163969986841703</c:v>
                </c:pt>
                <c:pt idx="1">
                  <c:v>1.5758023739476205E-2</c:v>
                </c:pt>
                <c:pt idx="2">
                  <c:v>0.51260227639210676</c:v>
                </c:pt>
              </c:numCache>
            </c:numRef>
          </c:val>
        </c:ser>
        <c:dLbls>
          <c:showLegendKey val="0"/>
          <c:showVal val="0"/>
          <c:showCatName val="0"/>
          <c:showSerName val="0"/>
          <c:showPercent val="0"/>
          <c:showBubbleSize val="0"/>
          <c:showLeaderLines val="1"/>
        </c:dLbls>
      </c:pie3DChart>
    </c:plotArea>
    <c:legend>
      <c:legendPos val="r"/>
      <c:layout/>
      <c:overlay val="0"/>
      <c:txPr>
        <a:bodyPr/>
        <a:lstStyle/>
        <a:p>
          <a:pPr>
            <a:defRPr sz="1100"/>
          </a:pPr>
          <a:endParaRPr lang="es-A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Composición</a:t>
            </a:r>
            <a:r>
              <a:rPr lang="es-AR" u="sng" baseline="0"/>
              <a:t> por Tasa</a:t>
            </a:r>
            <a:endParaRPr lang="es-AR" u="sng"/>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Base_Gráficos!$A$85</c:f>
              <c:strCache>
                <c:ptCount val="1"/>
                <c:pt idx="0">
                  <c:v>%</c:v>
                </c:pt>
              </c:strCache>
            </c:strRef>
          </c:tx>
          <c:dLbls>
            <c:txPr>
              <a:bodyPr/>
              <a:lstStyle/>
              <a:p>
                <a:pPr>
                  <a:defRPr sz="1400" b="1"/>
                </a:pPr>
                <a:endParaRPr lang="es-AR"/>
              </a:p>
            </c:txPr>
            <c:dLblPos val="ctr"/>
            <c:showLegendKey val="0"/>
            <c:showVal val="1"/>
            <c:showCatName val="0"/>
            <c:showSerName val="0"/>
            <c:showPercent val="0"/>
            <c:showBubbleSize val="0"/>
            <c:showLeaderLines val="1"/>
          </c:dLbls>
          <c:cat>
            <c:strRef>
              <c:f>Base_Gráficos!$B$83:$D$83</c:f>
              <c:strCache>
                <c:ptCount val="3"/>
                <c:pt idx="0">
                  <c:v>Fija</c:v>
                </c:pt>
                <c:pt idx="1">
                  <c:v>Badlar</c:v>
                </c:pt>
                <c:pt idx="2">
                  <c:v>Libor</c:v>
                </c:pt>
              </c:strCache>
            </c:strRef>
          </c:cat>
          <c:val>
            <c:numRef>
              <c:f>Base_Gráficos!$B$85:$D$85</c:f>
              <c:numCache>
                <c:formatCode>0.0%</c:formatCode>
                <c:ptCount val="3"/>
                <c:pt idx="0">
                  <c:v>0.50138491080476244</c:v>
                </c:pt>
                <c:pt idx="1">
                  <c:v>0.33624721347122977</c:v>
                </c:pt>
                <c:pt idx="2">
                  <c:v>0.16236787572400774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82846653543307081"/>
          <c:y val="0.43770377661125692"/>
          <c:w val="0.15486679790026261"/>
          <c:h val="0.26799540682414696"/>
        </c:manualLayout>
      </c:layout>
      <c:overlay val="0"/>
      <c:txPr>
        <a:bodyPr/>
        <a:lstStyle/>
        <a:p>
          <a:pPr rtl="0">
            <a:defRPr sz="1100"/>
          </a:pPr>
          <a:endParaRPr lang="es-A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trlProps/ctrlProp1.xml><?xml version="1.0" encoding="utf-8"?>
<formControlPr xmlns="http://schemas.microsoft.com/office/spreadsheetml/2009/9/main" objectType="Drop" dropStyle="combo" dx="16" fmlaLink="$L$6" fmlaRange="$L$3:$L$5" noThreeD="1" sel="3" val="0"/>
</file>

<file path=xl/ctrlProps/ctrlProp2.xml><?xml version="1.0" encoding="utf-8"?>
<formControlPr xmlns="http://schemas.microsoft.com/office/spreadsheetml/2009/9/main" objectType="Drop" dropStyle="combo" dx="16" fmlaLink="$L$22" fmlaRange="$L$20:$L$21" noThreeD="1" sel="2"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104774</xdr:colOff>
      <xdr:row>0</xdr:row>
      <xdr:rowOff>114300</xdr:rowOff>
    </xdr:from>
    <xdr:to>
      <xdr:col>14</xdr:col>
      <xdr:colOff>685799</xdr:colOff>
      <xdr:row>28</xdr:row>
      <xdr:rowOff>104775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31</xdr:row>
      <xdr:rowOff>47625</xdr:rowOff>
    </xdr:from>
    <xdr:to>
      <xdr:col>14</xdr:col>
      <xdr:colOff>695325</xdr:colOff>
      <xdr:row>44</xdr:row>
      <xdr:rowOff>38100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95250</xdr:colOff>
      <xdr:row>46</xdr:row>
      <xdr:rowOff>66675</xdr:rowOff>
    </xdr:from>
    <xdr:to>
      <xdr:col>15</xdr:col>
      <xdr:colOff>676275</xdr:colOff>
      <xdr:row>74</xdr:row>
      <xdr:rowOff>57150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133350</xdr:colOff>
      <xdr:row>75</xdr:row>
      <xdr:rowOff>38100</xdr:rowOff>
    </xdr:from>
    <xdr:to>
      <xdr:col>15</xdr:col>
      <xdr:colOff>685800</xdr:colOff>
      <xdr:row>88</xdr:row>
      <xdr:rowOff>114300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133349</xdr:colOff>
      <xdr:row>90</xdr:row>
      <xdr:rowOff>57150</xdr:rowOff>
    </xdr:from>
    <xdr:to>
      <xdr:col>15</xdr:col>
      <xdr:colOff>676274</xdr:colOff>
      <xdr:row>104</xdr:row>
      <xdr:rowOff>133350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xdr:row>
          <xdr:rowOff>0</xdr:rowOff>
        </xdr:from>
        <xdr:to>
          <xdr:col>3</xdr:col>
          <xdr:colOff>47625</xdr:colOff>
          <xdr:row>2</xdr:row>
          <xdr:rowOff>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13</xdr:col>
          <xdr:colOff>9525</xdr:colOff>
          <xdr:row>17</xdr:row>
          <xdr:rowOff>133350</xdr:rowOff>
        </xdr:to>
        <xdr:pic>
          <xdr:nvPicPr>
            <xdr:cNvPr id="3074" name="Picture 2"/>
            <xdr:cNvPicPr>
              <a:picLocks noChangeAspect="1" noChangeArrowheads="1"/>
              <a:extLst>
                <a:ext uri="{84589F7E-364E-4C9E-8A38-B11213B215E9}">
                  <a14:cameraTool cellRange="Graf_Vtos" spid="_x0000_s3135"/>
                </a:ext>
              </a:extLst>
            </xdr:cNvPicPr>
          </xdr:nvPicPr>
          <xdr:blipFill>
            <a:blip xmlns:r="http://schemas.openxmlformats.org/officeDocument/2006/relationships" r:embed="rId1"/>
            <a:srcRect/>
            <a:stretch>
              <a:fillRect/>
            </a:stretch>
          </xdr:blipFill>
          <xdr:spPr bwMode="auto">
            <a:xfrm>
              <a:off x="4057650" y="200025"/>
              <a:ext cx="6867525" cy="31908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9525</xdr:rowOff>
        </xdr:from>
        <xdr:to>
          <xdr:col>3</xdr:col>
          <xdr:colOff>0</xdr:colOff>
          <xdr:row>19</xdr:row>
          <xdr:rowOff>9525</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13</xdr:col>
          <xdr:colOff>60158</xdr:colOff>
          <xdr:row>32</xdr:row>
          <xdr:rowOff>80712</xdr:rowOff>
        </xdr:to>
        <xdr:pic>
          <xdr:nvPicPr>
            <xdr:cNvPr id="3076" name="Picture 4"/>
            <xdr:cNvPicPr>
              <a:picLocks noChangeAspect="1" noChangeArrowheads="1"/>
              <a:extLst>
                <a:ext uri="{84589F7E-364E-4C9E-8A38-B11213B215E9}">
                  <a14:cameraTool cellRange="Graf_Comp" spid="_x0000_s3136"/>
                </a:ext>
              </a:extLst>
            </xdr:cNvPicPr>
          </xdr:nvPicPr>
          <xdr:blipFill>
            <a:blip xmlns:r="http://schemas.openxmlformats.org/officeDocument/2006/relationships" r:embed="rId2"/>
            <a:srcRect/>
            <a:stretch>
              <a:fillRect/>
            </a:stretch>
          </xdr:blipFill>
          <xdr:spPr bwMode="auto">
            <a:xfrm>
              <a:off x="4057650" y="3457575"/>
              <a:ext cx="6918158" cy="275723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Q213"/>
  <sheetViews>
    <sheetView tabSelected="1" zoomScale="80" zoomScaleNormal="80" zoomScaleSheetLayoutView="80" workbookViewId="0">
      <pane xSplit="3" ySplit="5" topLeftCell="D6" activePane="bottomRight" state="frozen"/>
      <selection pane="topRight" activeCell="D1" sqref="D1"/>
      <selection pane="bottomLeft" activeCell="A6" sqref="A6"/>
      <selection pane="bottomRight" sqref="A1:A4"/>
    </sheetView>
  </sheetViews>
  <sheetFormatPr baseColWidth="10" defaultColWidth="11.42578125" defaultRowHeight="15" x14ac:dyDescent="0.25"/>
  <cols>
    <col min="1" max="1" width="60" style="67" customWidth="1"/>
    <col min="2" max="2" width="20.42578125" style="67" customWidth="1"/>
    <col min="3" max="3" width="22.28515625" style="67" customWidth="1"/>
    <col min="4" max="4" width="12.85546875" style="68" customWidth="1"/>
    <col min="5" max="5" width="22.28515625" style="3" customWidth="1"/>
    <col min="6" max="6" width="19.140625" style="3" customWidth="1"/>
    <col min="7" max="7" width="41" style="69" customWidth="1"/>
    <col min="8" max="8" width="15.85546875" style="70" customWidth="1"/>
    <col min="9" max="9" width="69.85546875" style="3" bestFit="1" customWidth="1"/>
    <col min="10" max="10" width="12.140625" style="3" customWidth="1"/>
    <col min="11" max="11" width="14.5703125" style="3" customWidth="1"/>
    <col min="12" max="12" width="16.28515625" style="70" customWidth="1"/>
    <col min="13" max="13" width="14.5703125" style="3" customWidth="1"/>
    <col min="14" max="14" width="40.28515625" style="56" bestFit="1" customWidth="1"/>
    <col min="15" max="15" width="37.140625" style="3" bestFit="1" customWidth="1"/>
    <col min="16" max="22" width="17.42578125" style="3" customWidth="1"/>
    <col min="23" max="24" width="18.7109375" style="3" customWidth="1"/>
    <col min="25" max="25" width="17.42578125" style="3" customWidth="1"/>
    <col min="26" max="26" width="19" style="3" customWidth="1"/>
    <col min="27" max="27" width="17.42578125" style="3" customWidth="1"/>
    <col min="28" max="28" width="18.7109375" style="3" customWidth="1"/>
    <col min="29" max="29" width="15.28515625" style="3" customWidth="1"/>
    <col min="30" max="30" width="17.42578125" style="3" customWidth="1"/>
    <col min="31" max="46" width="15.28515625" style="3" customWidth="1"/>
    <col min="47" max="47" width="14.140625" style="3" customWidth="1"/>
    <col min="48" max="48" width="15.28515625" style="3" customWidth="1"/>
    <col min="49" max="49" width="14.140625" style="3" customWidth="1"/>
    <col min="50" max="50" width="15.28515625" style="3" customWidth="1"/>
    <col min="51" max="51" width="14.140625" style="3" customWidth="1"/>
    <col min="52" max="52" width="15.28515625" style="3" customWidth="1"/>
    <col min="53" max="53" width="14.140625" style="3" customWidth="1"/>
    <col min="54" max="54" width="15.28515625" style="3" customWidth="1"/>
    <col min="55" max="55" width="14.140625" style="3" customWidth="1"/>
    <col min="56" max="56" width="15.28515625" style="3" customWidth="1"/>
    <col min="57" max="57" width="14.140625" style="3" customWidth="1"/>
    <col min="58" max="58" width="15.28515625" style="3" customWidth="1"/>
    <col min="59" max="59" width="14.140625" style="3" customWidth="1"/>
    <col min="60" max="60" width="15.28515625" style="3" customWidth="1"/>
    <col min="61" max="61" width="14.140625" style="3" customWidth="1"/>
    <col min="62" max="62" width="15.28515625" style="3" customWidth="1"/>
    <col min="63" max="63" width="14.140625" style="3" customWidth="1"/>
    <col min="64" max="64" width="15.28515625" style="3" customWidth="1"/>
    <col min="65" max="65" width="14.140625" style="3" customWidth="1"/>
    <col min="66" max="66" width="18.5703125" style="3" customWidth="1"/>
    <col min="67" max="67" width="22.5703125" style="95" customWidth="1"/>
    <col min="68" max="667" width="19" style="3" customWidth="1"/>
    <col min="668" max="742" width="19" style="2" customWidth="1"/>
    <col min="743" max="16384" width="11.42578125" style="2"/>
  </cols>
  <sheetData>
    <row r="1" spans="1:667" ht="15" customHeight="1" x14ac:dyDescent="0.25">
      <c r="A1" s="146" t="s">
        <v>119</v>
      </c>
      <c r="B1" s="149" t="s">
        <v>0</v>
      </c>
      <c r="C1" s="1" t="s">
        <v>118</v>
      </c>
      <c r="D1" s="152" t="s">
        <v>1</v>
      </c>
      <c r="E1" s="1" t="s">
        <v>118</v>
      </c>
      <c r="F1" s="143" t="s">
        <v>120</v>
      </c>
      <c r="G1" s="143" t="s">
        <v>121</v>
      </c>
      <c r="H1" s="143" t="s">
        <v>122</v>
      </c>
      <c r="I1" s="143" t="s">
        <v>123</v>
      </c>
      <c r="J1" s="143" t="s">
        <v>124</v>
      </c>
      <c r="K1" s="143" t="s">
        <v>125</v>
      </c>
      <c r="L1" s="143" t="s">
        <v>126</v>
      </c>
      <c r="M1" s="143" t="s">
        <v>2</v>
      </c>
      <c r="N1" s="143" t="s">
        <v>3</v>
      </c>
      <c r="O1" s="2"/>
      <c r="BN1" s="97"/>
      <c r="BO1" s="98"/>
      <c r="BP1" s="4">
        <f>+YEAR(BP3)</f>
        <v>2018</v>
      </c>
      <c r="BQ1" s="4">
        <f t="shared" ref="BQ1:DK1" si="0">+YEAR(BP3)</f>
        <v>2018</v>
      </c>
      <c r="BR1" s="4">
        <f>+YEAR(BR3)</f>
        <v>2018</v>
      </c>
      <c r="BS1" s="4">
        <f t="shared" si="0"/>
        <v>2018</v>
      </c>
      <c r="BT1" s="4">
        <f>+YEAR(BT3)</f>
        <v>2018</v>
      </c>
      <c r="BU1" s="4">
        <f t="shared" si="0"/>
        <v>2018</v>
      </c>
      <c r="BV1" s="4">
        <f>+YEAR(BV3)</f>
        <v>2018</v>
      </c>
      <c r="BW1" s="4">
        <f t="shared" si="0"/>
        <v>2018</v>
      </c>
      <c r="BX1" s="4">
        <f>+YEAR(BX3)</f>
        <v>2018</v>
      </c>
      <c r="BY1" s="4">
        <f t="shared" si="0"/>
        <v>2018</v>
      </c>
      <c r="BZ1" s="4">
        <f>+YEAR(BZ3)</f>
        <v>2018</v>
      </c>
      <c r="CA1" s="4">
        <f t="shared" si="0"/>
        <v>2018</v>
      </c>
      <c r="CB1" s="4">
        <f>+YEAR(CB3)</f>
        <v>2018</v>
      </c>
      <c r="CC1" s="4">
        <f t="shared" si="0"/>
        <v>2018</v>
      </c>
      <c r="CD1" s="4">
        <f>+YEAR(CD3)</f>
        <v>2018</v>
      </c>
      <c r="CE1" s="4">
        <f t="shared" si="0"/>
        <v>2018</v>
      </c>
      <c r="CF1" s="4">
        <f>+YEAR(CF3)</f>
        <v>2018</v>
      </c>
      <c r="CG1" s="4">
        <f t="shared" si="0"/>
        <v>2018</v>
      </c>
      <c r="CH1" s="4">
        <f>+YEAR(CH3)</f>
        <v>2018</v>
      </c>
      <c r="CI1" s="4">
        <f t="shared" si="0"/>
        <v>2018</v>
      </c>
      <c r="CJ1" s="4">
        <f>+YEAR(CJ3)</f>
        <v>2018</v>
      </c>
      <c r="CK1" s="4">
        <f t="shared" si="0"/>
        <v>2018</v>
      </c>
      <c r="CL1" s="4">
        <f>+YEAR(CL3)</f>
        <v>2018</v>
      </c>
      <c r="CM1" s="4">
        <f t="shared" si="0"/>
        <v>2018</v>
      </c>
      <c r="CN1" s="4">
        <f>+YEAR(CN3)</f>
        <v>2019</v>
      </c>
      <c r="CO1" s="4">
        <f t="shared" si="0"/>
        <v>2019</v>
      </c>
      <c r="CP1" s="4">
        <f>+YEAR(CP3)</f>
        <v>2019</v>
      </c>
      <c r="CQ1" s="4">
        <f t="shared" si="0"/>
        <v>2019</v>
      </c>
      <c r="CR1" s="4">
        <f>+YEAR(CR3)</f>
        <v>2019</v>
      </c>
      <c r="CS1" s="4">
        <f t="shared" si="0"/>
        <v>2019</v>
      </c>
      <c r="CT1" s="4">
        <f>+YEAR(CT3)</f>
        <v>2019</v>
      </c>
      <c r="CU1" s="4">
        <f t="shared" si="0"/>
        <v>2019</v>
      </c>
      <c r="CV1" s="4">
        <f>+YEAR(CV3)</f>
        <v>2019</v>
      </c>
      <c r="CW1" s="4">
        <f t="shared" si="0"/>
        <v>2019</v>
      </c>
      <c r="CX1" s="4">
        <f>+YEAR(CX3)</f>
        <v>2019</v>
      </c>
      <c r="CY1" s="4">
        <f t="shared" si="0"/>
        <v>2019</v>
      </c>
      <c r="CZ1" s="4">
        <f>+YEAR(CZ3)</f>
        <v>2019</v>
      </c>
      <c r="DA1" s="4">
        <f t="shared" si="0"/>
        <v>2019</v>
      </c>
      <c r="DB1" s="4">
        <f>+YEAR(DB3)</f>
        <v>2019</v>
      </c>
      <c r="DC1" s="4">
        <f t="shared" si="0"/>
        <v>2019</v>
      </c>
      <c r="DD1" s="4">
        <f>+YEAR(DD3)</f>
        <v>2019</v>
      </c>
      <c r="DE1" s="4">
        <f t="shared" si="0"/>
        <v>2019</v>
      </c>
      <c r="DF1" s="4">
        <f>+YEAR(DF3)</f>
        <v>2019</v>
      </c>
      <c r="DG1" s="4">
        <f t="shared" si="0"/>
        <v>2019</v>
      </c>
      <c r="DH1" s="4">
        <f>+YEAR(DH3)</f>
        <v>2019</v>
      </c>
      <c r="DI1" s="4">
        <f t="shared" si="0"/>
        <v>2019</v>
      </c>
      <c r="DJ1" s="4">
        <f>+YEAR(DJ3)</f>
        <v>2019</v>
      </c>
      <c r="DK1" s="4">
        <f t="shared" si="0"/>
        <v>2019</v>
      </c>
      <c r="DL1" s="4">
        <f>+YEAR(DL3)</f>
        <v>2020</v>
      </c>
      <c r="DM1" s="4">
        <f t="shared" ref="DM1:FW1" si="1">+YEAR(DL3)</f>
        <v>2020</v>
      </c>
      <c r="DN1" s="4">
        <f>+YEAR(DN3)</f>
        <v>2020</v>
      </c>
      <c r="DO1" s="4">
        <f t="shared" si="1"/>
        <v>2020</v>
      </c>
      <c r="DP1" s="4">
        <f>+YEAR(DP3)</f>
        <v>2020</v>
      </c>
      <c r="DQ1" s="4">
        <f t="shared" si="1"/>
        <v>2020</v>
      </c>
      <c r="DR1" s="4">
        <f>+YEAR(DR3)</f>
        <v>2020</v>
      </c>
      <c r="DS1" s="4">
        <f t="shared" si="1"/>
        <v>2020</v>
      </c>
      <c r="DT1" s="4">
        <f>+YEAR(DT3)</f>
        <v>2020</v>
      </c>
      <c r="DU1" s="4">
        <f t="shared" si="1"/>
        <v>2020</v>
      </c>
      <c r="DV1" s="4">
        <f>+YEAR(DV3)</f>
        <v>2020</v>
      </c>
      <c r="DW1" s="4">
        <f t="shared" si="1"/>
        <v>2020</v>
      </c>
      <c r="DX1" s="4">
        <f>+YEAR(DX3)</f>
        <v>2020</v>
      </c>
      <c r="DY1" s="4">
        <f t="shared" si="1"/>
        <v>2020</v>
      </c>
      <c r="DZ1" s="4">
        <f>+YEAR(DZ3)</f>
        <v>2020</v>
      </c>
      <c r="EA1" s="4">
        <f t="shared" si="1"/>
        <v>2020</v>
      </c>
      <c r="EB1" s="4">
        <f>+YEAR(EB3)</f>
        <v>2020</v>
      </c>
      <c r="EC1" s="4">
        <f t="shared" si="1"/>
        <v>2020</v>
      </c>
      <c r="ED1" s="4">
        <f>+YEAR(ED3)</f>
        <v>2020</v>
      </c>
      <c r="EE1" s="4">
        <f t="shared" si="1"/>
        <v>2020</v>
      </c>
      <c r="EF1" s="4">
        <f>+YEAR(EF3)</f>
        <v>2020</v>
      </c>
      <c r="EG1" s="4">
        <f t="shared" si="1"/>
        <v>2020</v>
      </c>
      <c r="EH1" s="4">
        <f>+YEAR(EH3)</f>
        <v>2020</v>
      </c>
      <c r="EI1" s="4">
        <f t="shared" si="1"/>
        <v>2020</v>
      </c>
      <c r="EJ1" s="4">
        <f>+YEAR(EJ3)</f>
        <v>2021</v>
      </c>
      <c r="EK1" s="4">
        <f t="shared" si="1"/>
        <v>2021</v>
      </c>
      <c r="EL1" s="4">
        <f>+YEAR(EL3)</f>
        <v>2021</v>
      </c>
      <c r="EM1" s="4">
        <f t="shared" si="1"/>
        <v>2021</v>
      </c>
      <c r="EN1" s="4">
        <f>+YEAR(EN3)</f>
        <v>2021</v>
      </c>
      <c r="EO1" s="4">
        <f t="shared" si="1"/>
        <v>2021</v>
      </c>
      <c r="EP1" s="4">
        <f>+YEAR(EP3)</f>
        <v>2021</v>
      </c>
      <c r="EQ1" s="4">
        <f t="shared" si="1"/>
        <v>2021</v>
      </c>
      <c r="ER1" s="4">
        <f>+YEAR(ER3)</f>
        <v>2021</v>
      </c>
      <c r="ES1" s="4">
        <f t="shared" si="1"/>
        <v>2021</v>
      </c>
      <c r="ET1" s="4">
        <f>+YEAR(ET3)</f>
        <v>2021</v>
      </c>
      <c r="EU1" s="4">
        <f t="shared" si="1"/>
        <v>2021</v>
      </c>
      <c r="EV1" s="4">
        <f>+YEAR(EV3)</f>
        <v>2021</v>
      </c>
      <c r="EW1" s="4">
        <f t="shared" si="1"/>
        <v>2021</v>
      </c>
      <c r="EX1" s="4">
        <f>+YEAR(EX3)</f>
        <v>2021</v>
      </c>
      <c r="EY1" s="4">
        <f t="shared" si="1"/>
        <v>2021</v>
      </c>
      <c r="EZ1" s="4">
        <f>+YEAR(EZ3)</f>
        <v>2021</v>
      </c>
      <c r="FA1" s="4">
        <f t="shared" si="1"/>
        <v>2021</v>
      </c>
      <c r="FB1" s="4">
        <f>+YEAR(FB3)</f>
        <v>2021</v>
      </c>
      <c r="FC1" s="4">
        <f t="shared" si="1"/>
        <v>2021</v>
      </c>
      <c r="FD1" s="4">
        <f>+YEAR(FD3)</f>
        <v>2021</v>
      </c>
      <c r="FE1" s="4">
        <f t="shared" si="1"/>
        <v>2021</v>
      </c>
      <c r="FF1" s="4">
        <f>+YEAR(FF3)</f>
        <v>2021</v>
      </c>
      <c r="FG1" s="4">
        <f t="shared" si="1"/>
        <v>2021</v>
      </c>
      <c r="FH1" s="4">
        <f>+YEAR(FH3)</f>
        <v>2022</v>
      </c>
      <c r="FI1" s="4">
        <f t="shared" si="1"/>
        <v>2022</v>
      </c>
      <c r="FJ1" s="4">
        <f>+YEAR(FJ3)</f>
        <v>2022</v>
      </c>
      <c r="FK1" s="4">
        <f t="shared" si="1"/>
        <v>2022</v>
      </c>
      <c r="FL1" s="4">
        <f>+YEAR(FL3)</f>
        <v>2022</v>
      </c>
      <c r="FM1" s="4">
        <f t="shared" si="1"/>
        <v>2022</v>
      </c>
      <c r="FN1" s="4">
        <f>+YEAR(FN3)</f>
        <v>2022</v>
      </c>
      <c r="FO1" s="4">
        <f t="shared" si="1"/>
        <v>2022</v>
      </c>
      <c r="FP1" s="4">
        <f>+YEAR(FP3)</f>
        <v>2022</v>
      </c>
      <c r="FQ1" s="4">
        <f t="shared" si="1"/>
        <v>2022</v>
      </c>
      <c r="FR1" s="4">
        <f>+YEAR(FR3)</f>
        <v>2022</v>
      </c>
      <c r="FS1" s="4">
        <f t="shared" si="1"/>
        <v>2022</v>
      </c>
      <c r="FT1" s="4">
        <f>+YEAR(FT3)</f>
        <v>2022</v>
      </c>
      <c r="FU1" s="4">
        <f t="shared" si="1"/>
        <v>2022</v>
      </c>
      <c r="FV1" s="4">
        <f>+YEAR(FV3)</f>
        <v>2022</v>
      </c>
      <c r="FW1" s="4">
        <f t="shared" si="1"/>
        <v>2022</v>
      </c>
      <c r="FX1" s="4">
        <f>+YEAR(FX3)</f>
        <v>2022</v>
      </c>
      <c r="FY1" s="4">
        <f t="shared" ref="FY1:II1" si="2">+YEAR(FX3)</f>
        <v>2022</v>
      </c>
      <c r="FZ1" s="4">
        <f>+YEAR(FZ3)</f>
        <v>2022</v>
      </c>
      <c r="GA1" s="4">
        <f t="shared" si="2"/>
        <v>2022</v>
      </c>
      <c r="GB1" s="4">
        <f>+YEAR(GB3)</f>
        <v>2022</v>
      </c>
      <c r="GC1" s="4">
        <f t="shared" si="2"/>
        <v>2022</v>
      </c>
      <c r="GD1" s="4">
        <f>+YEAR(GD3)</f>
        <v>2022</v>
      </c>
      <c r="GE1" s="4">
        <f t="shared" si="2"/>
        <v>2022</v>
      </c>
      <c r="GF1" s="4">
        <f>+YEAR(GF3)</f>
        <v>2023</v>
      </c>
      <c r="GG1" s="4">
        <f t="shared" si="2"/>
        <v>2023</v>
      </c>
      <c r="GH1" s="4">
        <f>+YEAR(GH3)</f>
        <v>2023</v>
      </c>
      <c r="GI1" s="4">
        <f t="shared" si="2"/>
        <v>2023</v>
      </c>
      <c r="GJ1" s="4">
        <f>+YEAR(GJ3)</f>
        <v>2023</v>
      </c>
      <c r="GK1" s="4">
        <f t="shared" si="2"/>
        <v>2023</v>
      </c>
      <c r="GL1" s="4">
        <f>+YEAR(GL3)</f>
        <v>2023</v>
      </c>
      <c r="GM1" s="4">
        <f t="shared" si="2"/>
        <v>2023</v>
      </c>
      <c r="GN1" s="4">
        <f>+YEAR(GN3)</f>
        <v>2023</v>
      </c>
      <c r="GO1" s="4">
        <f t="shared" si="2"/>
        <v>2023</v>
      </c>
      <c r="GP1" s="4">
        <f>+YEAR(GP3)</f>
        <v>2023</v>
      </c>
      <c r="GQ1" s="4">
        <f t="shared" si="2"/>
        <v>2023</v>
      </c>
      <c r="GR1" s="4">
        <f>+YEAR(GR3)</f>
        <v>2023</v>
      </c>
      <c r="GS1" s="4">
        <f t="shared" si="2"/>
        <v>2023</v>
      </c>
      <c r="GT1" s="4">
        <f>+YEAR(GT3)</f>
        <v>2023</v>
      </c>
      <c r="GU1" s="4">
        <f t="shared" si="2"/>
        <v>2023</v>
      </c>
      <c r="GV1" s="4">
        <f>+YEAR(GV3)</f>
        <v>2023</v>
      </c>
      <c r="GW1" s="4">
        <f t="shared" si="2"/>
        <v>2023</v>
      </c>
      <c r="GX1" s="4">
        <f>+YEAR(GX3)</f>
        <v>2023</v>
      </c>
      <c r="GY1" s="4">
        <f t="shared" si="2"/>
        <v>2023</v>
      </c>
      <c r="GZ1" s="4">
        <f>+YEAR(GZ3)</f>
        <v>2023</v>
      </c>
      <c r="HA1" s="4">
        <f t="shared" si="2"/>
        <v>2023</v>
      </c>
      <c r="HB1" s="4">
        <f>+YEAR(HB3)</f>
        <v>2023</v>
      </c>
      <c r="HC1" s="4">
        <f t="shared" si="2"/>
        <v>2023</v>
      </c>
      <c r="HD1" s="4">
        <f>+YEAR(HD3)</f>
        <v>2024</v>
      </c>
      <c r="HE1" s="4">
        <f t="shared" si="2"/>
        <v>2024</v>
      </c>
      <c r="HF1" s="4">
        <f>+YEAR(HF3)</f>
        <v>2024</v>
      </c>
      <c r="HG1" s="4">
        <f t="shared" si="2"/>
        <v>2024</v>
      </c>
      <c r="HH1" s="4">
        <f>+YEAR(HH3)</f>
        <v>2024</v>
      </c>
      <c r="HI1" s="4">
        <f t="shared" si="2"/>
        <v>2024</v>
      </c>
      <c r="HJ1" s="4">
        <f>+YEAR(HJ3)</f>
        <v>2024</v>
      </c>
      <c r="HK1" s="4">
        <f t="shared" si="2"/>
        <v>2024</v>
      </c>
      <c r="HL1" s="4">
        <f>+YEAR(HL3)</f>
        <v>2024</v>
      </c>
      <c r="HM1" s="4">
        <f t="shared" si="2"/>
        <v>2024</v>
      </c>
      <c r="HN1" s="4">
        <f>+YEAR(HN3)</f>
        <v>2024</v>
      </c>
      <c r="HO1" s="4">
        <f t="shared" si="2"/>
        <v>2024</v>
      </c>
      <c r="HP1" s="4">
        <f>+YEAR(HP3)</f>
        <v>2024</v>
      </c>
      <c r="HQ1" s="4">
        <f t="shared" si="2"/>
        <v>2024</v>
      </c>
      <c r="HR1" s="4">
        <f>+YEAR(HR3)</f>
        <v>2024</v>
      </c>
      <c r="HS1" s="4">
        <f t="shared" si="2"/>
        <v>2024</v>
      </c>
      <c r="HT1" s="4">
        <f>+YEAR(HT3)</f>
        <v>2024</v>
      </c>
      <c r="HU1" s="4">
        <f t="shared" si="2"/>
        <v>2024</v>
      </c>
      <c r="HV1" s="4">
        <f>+YEAR(HV3)</f>
        <v>2024</v>
      </c>
      <c r="HW1" s="4">
        <f t="shared" si="2"/>
        <v>2024</v>
      </c>
      <c r="HX1" s="4">
        <f>+YEAR(HX3)</f>
        <v>2024</v>
      </c>
      <c r="HY1" s="4">
        <f t="shared" si="2"/>
        <v>2024</v>
      </c>
      <c r="HZ1" s="4">
        <f>+YEAR(HZ3)</f>
        <v>2024</v>
      </c>
      <c r="IA1" s="4">
        <f t="shared" si="2"/>
        <v>2024</v>
      </c>
      <c r="IB1" s="4">
        <f>+YEAR(IB3)</f>
        <v>2025</v>
      </c>
      <c r="IC1" s="4">
        <f t="shared" si="2"/>
        <v>2025</v>
      </c>
      <c r="ID1" s="4">
        <f>+YEAR(ID3)</f>
        <v>2025</v>
      </c>
      <c r="IE1" s="4">
        <f t="shared" si="2"/>
        <v>2025</v>
      </c>
      <c r="IF1" s="4">
        <f>+YEAR(IF3)</f>
        <v>2025</v>
      </c>
      <c r="IG1" s="4">
        <f t="shared" si="2"/>
        <v>2025</v>
      </c>
      <c r="IH1" s="4">
        <f>+YEAR(IH3)</f>
        <v>2025</v>
      </c>
      <c r="II1" s="4">
        <f t="shared" si="2"/>
        <v>2025</v>
      </c>
      <c r="IJ1" s="4">
        <f>+YEAR(IJ3)</f>
        <v>2025</v>
      </c>
      <c r="IK1" s="4">
        <f t="shared" ref="IK1:KU1" si="3">+YEAR(IJ3)</f>
        <v>2025</v>
      </c>
      <c r="IL1" s="4">
        <f>+YEAR(IL3)</f>
        <v>2025</v>
      </c>
      <c r="IM1" s="4">
        <f t="shared" si="3"/>
        <v>2025</v>
      </c>
      <c r="IN1" s="4">
        <f>+YEAR(IN3)</f>
        <v>2025</v>
      </c>
      <c r="IO1" s="4">
        <f t="shared" si="3"/>
        <v>2025</v>
      </c>
      <c r="IP1" s="4">
        <f>+YEAR(IP3)</f>
        <v>2025</v>
      </c>
      <c r="IQ1" s="4">
        <f t="shared" si="3"/>
        <v>2025</v>
      </c>
      <c r="IR1" s="4">
        <f>+YEAR(IR3)</f>
        <v>2025</v>
      </c>
      <c r="IS1" s="4">
        <f t="shared" si="3"/>
        <v>2025</v>
      </c>
      <c r="IT1" s="4">
        <f>+YEAR(IT3)</f>
        <v>2025</v>
      </c>
      <c r="IU1" s="4">
        <f t="shared" si="3"/>
        <v>2025</v>
      </c>
      <c r="IV1" s="4">
        <f>+YEAR(IV3)</f>
        <v>2025</v>
      </c>
      <c r="IW1" s="4">
        <f t="shared" si="3"/>
        <v>2025</v>
      </c>
      <c r="IX1" s="4">
        <f>+YEAR(IX3)</f>
        <v>2025</v>
      </c>
      <c r="IY1" s="4">
        <f t="shared" si="3"/>
        <v>2025</v>
      </c>
      <c r="IZ1" s="4">
        <f>+YEAR(IZ3)</f>
        <v>2026</v>
      </c>
      <c r="JA1" s="4">
        <f t="shared" si="3"/>
        <v>2026</v>
      </c>
      <c r="JB1" s="4">
        <f>+YEAR(JB3)</f>
        <v>2026</v>
      </c>
      <c r="JC1" s="4">
        <f t="shared" si="3"/>
        <v>2026</v>
      </c>
      <c r="JD1" s="4">
        <f>+YEAR(JD3)</f>
        <v>2026</v>
      </c>
      <c r="JE1" s="4">
        <f t="shared" si="3"/>
        <v>2026</v>
      </c>
      <c r="JF1" s="4">
        <f>+YEAR(JF3)</f>
        <v>2026</v>
      </c>
      <c r="JG1" s="4">
        <f t="shared" si="3"/>
        <v>2026</v>
      </c>
      <c r="JH1" s="4">
        <f>+YEAR(JH3)</f>
        <v>2026</v>
      </c>
      <c r="JI1" s="4">
        <f t="shared" si="3"/>
        <v>2026</v>
      </c>
      <c r="JJ1" s="4">
        <f>+YEAR(JJ3)</f>
        <v>2026</v>
      </c>
      <c r="JK1" s="4">
        <f t="shared" si="3"/>
        <v>2026</v>
      </c>
      <c r="JL1" s="4">
        <f>+YEAR(JL3)</f>
        <v>2026</v>
      </c>
      <c r="JM1" s="4">
        <f t="shared" si="3"/>
        <v>2026</v>
      </c>
      <c r="JN1" s="4">
        <f>+YEAR(JN3)</f>
        <v>2026</v>
      </c>
      <c r="JO1" s="4">
        <f t="shared" si="3"/>
        <v>2026</v>
      </c>
      <c r="JP1" s="4">
        <f>+YEAR(JP3)</f>
        <v>2026</v>
      </c>
      <c r="JQ1" s="4">
        <f t="shared" si="3"/>
        <v>2026</v>
      </c>
      <c r="JR1" s="4">
        <f>+YEAR(JR3)</f>
        <v>2026</v>
      </c>
      <c r="JS1" s="4">
        <f t="shared" si="3"/>
        <v>2026</v>
      </c>
      <c r="JT1" s="4">
        <f>+YEAR(JT3)</f>
        <v>2026</v>
      </c>
      <c r="JU1" s="4">
        <f t="shared" si="3"/>
        <v>2026</v>
      </c>
      <c r="JV1" s="4">
        <f>+YEAR(JV3)</f>
        <v>2026</v>
      </c>
      <c r="JW1" s="4">
        <f t="shared" si="3"/>
        <v>2026</v>
      </c>
      <c r="JX1" s="4">
        <f>+YEAR(JX3)</f>
        <v>2027</v>
      </c>
      <c r="JY1" s="4">
        <f t="shared" si="3"/>
        <v>2027</v>
      </c>
      <c r="JZ1" s="4">
        <f>+YEAR(JZ3)</f>
        <v>2027</v>
      </c>
      <c r="KA1" s="4">
        <f t="shared" si="3"/>
        <v>2027</v>
      </c>
      <c r="KB1" s="4">
        <f>+YEAR(KB3)</f>
        <v>2027</v>
      </c>
      <c r="KC1" s="4">
        <f t="shared" si="3"/>
        <v>2027</v>
      </c>
      <c r="KD1" s="4">
        <f>+YEAR(KD3)</f>
        <v>2027</v>
      </c>
      <c r="KE1" s="4">
        <f t="shared" si="3"/>
        <v>2027</v>
      </c>
      <c r="KF1" s="4">
        <f>+YEAR(KF3)</f>
        <v>2027</v>
      </c>
      <c r="KG1" s="4">
        <f t="shared" si="3"/>
        <v>2027</v>
      </c>
      <c r="KH1" s="4">
        <f>+YEAR(KH3)</f>
        <v>2027</v>
      </c>
      <c r="KI1" s="4">
        <f t="shared" si="3"/>
        <v>2027</v>
      </c>
      <c r="KJ1" s="4">
        <f>+YEAR(KJ3)</f>
        <v>2027</v>
      </c>
      <c r="KK1" s="4">
        <f t="shared" si="3"/>
        <v>2027</v>
      </c>
      <c r="KL1" s="4">
        <f>+YEAR(KL3)</f>
        <v>2027</v>
      </c>
      <c r="KM1" s="4">
        <f t="shared" si="3"/>
        <v>2027</v>
      </c>
      <c r="KN1" s="4">
        <f>+YEAR(KN3)</f>
        <v>2027</v>
      </c>
      <c r="KO1" s="4">
        <f t="shared" si="3"/>
        <v>2027</v>
      </c>
      <c r="KP1" s="4">
        <f>+YEAR(KP3)</f>
        <v>2027</v>
      </c>
      <c r="KQ1" s="4">
        <f t="shared" si="3"/>
        <v>2027</v>
      </c>
      <c r="KR1" s="4">
        <f>+YEAR(KR3)</f>
        <v>2027</v>
      </c>
      <c r="KS1" s="4">
        <f t="shared" si="3"/>
        <v>2027</v>
      </c>
      <c r="KT1" s="4">
        <f>+YEAR(KT3)</f>
        <v>2027</v>
      </c>
      <c r="KU1" s="4">
        <f t="shared" si="3"/>
        <v>2027</v>
      </c>
      <c r="KV1" s="4">
        <f>+YEAR(KV3)</f>
        <v>2028</v>
      </c>
      <c r="KW1" s="4">
        <f t="shared" ref="KW1:NG1" si="4">+YEAR(KV3)</f>
        <v>2028</v>
      </c>
      <c r="KX1" s="4">
        <f>+YEAR(KX3)</f>
        <v>2028</v>
      </c>
      <c r="KY1" s="4">
        <f t="shared" si="4"/>
        <v>2028</v>
      </c>
      <c r="KZ1" s="4">
        <f>+YEAR(KZ3)</f>
        <v>2028</v>
      </c>
      <c r="LA1" s="4">
        <f t="shared" si="4"/>
        <v>2028</v>
      </c>
      <c r="LB1" s="4">
        <f>+YEAR(LB3)</f>
        <v>2028</v>
      </c>
      <c r="LC1" s="4">
        <f t="shared" si="4"/>
        <v>2028</v>
      </c>
      <c r="LD1" s="4">
        <f>+YEAR(LD3)</f>
        <v>2028</v>
      </c>
      <c r="LE1" s="4">
        <f t="shared" si="4"/>
        <v>2028</v>
      </c>
      <c r="LF1" s="4">
        <f>+YEAR(LF3)</f>
        <v>2028</v>
      </c>
      <c r="LG1" s="4">
        <f t="shared" si="4"/>
        <v>2028</v>
      </c>
      <c r="LH1" s="4">
        <f>+YEAR(LH3)</f>
        <v>2028</v>
      </c>
      <c r="LI1" s="4">
        <f t="shared" si="4"/>
        <v>2028</v>
      </c>
      <c r="LJ1" s="4">
        <f>+YEAR(LJ3)</f>
        <v>2028</v>
      </c>
      <c r="LK1" s="4">
        <f t="shared" si="4"/>
        <v>2028</v>
      </c>
      <c r="LL1" s="4">
        <f>+YEAR(LL3)</f>
        <v>2028</v>
      </c>
      <c r="LM1" s="4">
        <f t="shared" si="4"/>
        <v>2028</v>
      </c>
      <c r="LN1" s="4">
        <f>+YEAR(LN3)</f>
        <v>2028</v>
      </c>
      <c r="LO1" s="4">
        <f t="shared" si="4"/>
        <v>2028</v>
      </c>
      <c r="LP1" s="4">
        <f>+YEAR(LP3)</f>
        <v>2028</v>
      </c>
      <c r="LQ1" s="4">
        <f t="shared" si="4"/>
        <v>2028</v>
      </c>
      <c r="LR1" s="4">
        <f>+YEAR(LR3)</f>
        <v>2028</v>
      </c>
      <c r="LS1" s="4">
        <f t="shared" si="4"/>
        <v>2028</v>
      </c>
      <c r="LT1" s="4">
        <f>+YEAR(LT3)</f>
        <v>2029</v>
      </c>
      <c r="LU1" s="4">
        <f t="shared" si="4"/>
        <v>2029</v>
      </c>
      <c r="LV1" s="4">
        <f>+YEAR(LV3)</f>
        <v>2029</v>
      </c>
      <c r="LW1" s="4">
        <f t="shared" si="4"/>
        <v>2029</v>
      </c>
      <c r="LX1" s="4">
        <f>+YEAR(LX3)</f>
        <v>2029</v>
      </c>
      <c r="LY1" s="4">
        <f t="shared" si="4"/>
        <v>2029</v>
      </c>
      <c r="LZ1" s="4">
        <f>+YEAR(LZ3)</f>
        <v>2029</v>
      </c>
      <c r="MA1" s="4">
        <f t="shared" si="4"/>
        <v>2029</v>
      </c>
      <c r="MB1" s="4">
        <f>+YEAR(MB3)</f>
        <v>2029</v>
      </c>
      <c r="MC1" s="4">
        <f t="shared" si="4"/>
        <v>2029</v>
      </c>
      <c r="MD1" s="4">
        <f>+YEAR(MD3)</f>
        <v>2029</v>
      </c>
      <c r="ME1" s="4">
        <f t="shared" si="4"/>
        <v>2029</v>
      </c>
      <c r="MF1" s="4">
        <f>+YEAR(MF3)</f>
        <v>2029</v>
      </c>
      <c r="MG1" s="4">
        <f t="shared" si="4"/>
        <v>2029</v>
      </c>
      <c r="MH1" s="4">
        <f>+YEAR(MH3)</f>
        <v>2029</v>
      </c>
      <c r="MI1" s="4">
        <f t="shared" si="4"/>
        <v>2029</v>
      </c>
      <c r="MJ1" s="4">
        <f>+YEAR(MJ3)</f>
        <v>2029</v>
      </c>
      <c r="MK1" s="4">
        <f t="shared" si="4"/>
        <v>2029</v>
      </c>
      <c r="ML1" s="4">
        <f>+YEAR(ML3)</f>
        <v>2029</v>
      </c>
      <c r="MM1" s="4">
        <f t="shared" si="4"/>
        <v>2029</v>
      </c>
      <c r="MN1" s="4">
        <f>+YEAR(MN3)</f>
        <v>2029</v>
      </c>
      <c r="MO1" s="4">
        <f t="shared" si="4"/>
        <v>2029</v>
      </c>
      <c r="MP1" s="4">
        <f>+YEAR(MP3)</f>
        <v>2029</v>
      </c>
      <c r="MQ1" s="4">
        <f t="shared" si="4"/>
        <v>2029</v>
      </c>
      <c r="MR1" s="4">
        <f>+YEAR(MR3)</f>
        <v>2030</v>
      </c>
      <c r="MS1" s="4">
        <f t="shared" si="4"/>
        <v>2030</v>
      </c>
      <c r="MT1" s="4">
        <f>+YEAR(MT3)</f>
        <v>2030</v>
      </c>
      <c r="MU1" s="4">
        <f t="shared" si="4"/>
        <v>2030</v>
      </c>
      <c r="MV1" s="4">
        <f>+YEAR(MV3)</f>
        <v>2030</v>
      </c>
      <c r="MW1" s="4">
        <f t="shared" si="4"/>
        <v>2030</v>
      </c>
      <c r="MX1" s="4">
        <f>+YEAR(MX3)</f>
        <v>2030</v>
      </c>
      <c r="MY1" s="4">
        <f t="shared" si="4"/>
        <v>2030</v>
      </c>
      <c r="MZ1" s="4">
        <f>+YEAR(MZ3)</f>
        <v>2030</v>
      </c>
      <c r="NA1" s="4">
        <f t="shared" si="4"/>
        <v>2030</v>
      </c>
      <c r="NB1" s="4">
        <f>+YEAR(NB3)</f>
        <v>2030</v>
      </c>
      <c r="NC1" s="4">
        <f t="shared" si="4"/>
        <v>2030</v>
      </c>
      <c r="ND1" s="4">
        <f>+YEAR(ND3)</f>
        <v>2030</v>
      </c>
      <c r="NE1" s="4">
        <f t="shared" si="4"/>
        <v>2030</v>
      </c>
      <c r="NF1" s="4">
        <f>+YEAR(NF3)</f>
        <v>2030</v>
      </c>
      <c r="NG1" s="4">
        <f t="shared" si="4"/>
        <v>2030</v>
      </c>
      <c r="NH1" s="4">
        <f>+YEAR(NH3)</f>
        <v>2030</v>
      </c>
      <c r="NI1" s="4">
        <f t="shared" ref="NI1:PS1" si="5">+YEAR(NH3)</f>
        <v>2030</v>
      </c>
      <c r="NJ1" s="4">
        <f>+YEAR(NJ3)</f>
        <v>2030</v>
      </c>
      <c r="NK1" s="4">
        <f t="shared" si="5"/>
        <v>2030</v>
      </c>
      <c r="NL1" s="4">
        <f>+YEAR(NL3)</f>
        <v>2030</v>
      </c>
      <c r="NM1" s="4">
        <f t="shared" si="5"/>
        <v>2030</v>
      </c>
      <c r="NN1" s="4">
        <f>+YEAR(NN3)</f>
        <v>2030</v>
      </c>
      <c r="NO1" s="4">
        <f t="shared" si="5"/>
        <v>2030</v>
      </c>
      <c r="NP1" s="4">
        <f>+YEAR(NP3)</f>
        <v>2031</v>
      </c>
      <c r="NQ1" s="4">
        <f t="shared" si="5"/>
        <v>2031</v>
      </c>
      <c r="NR1" s="4">
        <f>+YEAR(NR3)</f>
        <v>2031</v>
      </c>
      <c r="NS1" s="4">
        <f t="shared" si="5"/>
        <v>2031</v>
      </c>
      <c r="NT1" s="4">
        <f>+YEAR(NT3)</f>
        <v>2031</v>
      </c>
      <c r="NU1" s="4">
        <f t="shared" si="5"/>
        <v>2031</v>
      </c>
      <c r="NV1" s="4">
        <f>+YEAR(NV3)</f>
        <v>2031</v>
      </c>
      <c r="NW1" s="4">
        <f t="shared" si="5"/>
        <v>2031</v>
      </c>
      <c r="NX1" s="4">
        <f>+YEAR(NX3)</f>
        <v>2031</v>
      </c>
      <c r="NY1" s="4">
        <f t="shared" si="5"/>
        <v>2031</v>
      </c>
      <c r="NZ1" s="4">
        <f>+YEAR(NZ3)</f>
        <v>2031</v>
      </c>
      <c r="OA1" s="4">
        <f t="shared" si="5"/>
        <v>2031</v>
      </c>
      <c r="OB1" s="4">
        <f>+YEAR(OB3)</f>
        <v>2031</v>
      </c>
      <c r="OC1" s="4">
        <f t="shared" si="5"/>
        <v>2031</v>
      </c>
      <c r="OD1" s="4">
        <f>+YEAR(OD3)</f>
        <v>2031</v>
      </c>
      <c r="OE1" s="4">
        <f t="shared" si="5"/>
        <v>2031</v>
      </c>
      <c r="OF1" s="4">
        <f>+YEAR(OF3)</f>
        <v>2031</v>
      </c>
      <c r="OG1" s="4">
        <f t="shared" si="5"/>
        <v>2031</v>
      </c>
      <c r="OH1" s="4">
        <f>+YEAR(OH3)</f>
        <v>2031</v>
      </c>
      <c r="OI1" s="4">
        <f t="shared" si="5"/>
        <v>2031</v>
      </c>
      <c r="OJ1" s="4">
        <f>+YEAR(OJ3)</f>
        <v>2031</v>
      </c>
      <c r="OK1" s="4">
        <f t="shared" si="5"/>
        <v>2031</v>
      </c>
      <c r="OL1" s="4">
        <f>+YEAR(OL3)</f>
        <v>2031</v>
      </c>
      <c r="OM1" s="4">
        <f t="shared" si="5"/>
        <v>2031</v>
      </c>
      <c r="ON1" s="4">
        <f>+YEAR(ON3)</f>
        <v>2032</v>
      </c>
      <c r="OO1" s="4">
        <f t="shared" si="5"/>
        <v>2032</v>
      </c>
      <c r="OP1" s="4">
        <f>+YEAR(OP3)</f>
        <v>2032</v>
      </c>
      <c r="OQ1" s="4">
        <f t="shared" si="5"/>
        <v>2032</v>
      </c>
      <c r="OR1" s="4">
        <f>+YEAR(OR3)</f>
        <v>2032</v>
      </c>
      <c r="OS1" s="4">
        <f t="shared" si="5"/>
        <v>2032</v>
      </c>
      <c r="OT1" s="4">
        <f>+YEAR(OT3)</f>
        <v>2032</v>
      </c>
      <c r="OU1" s="4">
        <f t="shared" si="5"/>
        <v>2032</v>
      </c>
      <c r="OV1" s="4">
        <f>+YEAR(OV3)</f>
        <v>2032</v>
      </c>
      <c r="OW1" s="4">
        <f t="shared" si="5"/>
        <v>2032</v>
      </c>
      <c r="OX1" s="4">
        <f>+YEAR(OX3)</f>
        <v>2032</v>
      </c>
      <c r="OY1" s="4">
        <f t="shared" si="5"/>
        <v>2032</v>
      </c>
      <c r="OZ1" s="4">
        <f>+YEAR(OZ3)</f>
        <v>2032</v>
      </c>
      <c r="PA1" s="4">
        <f t="shared" si="5"/>
        <v>2032</v>
      </c>
      <c r="PB1" s="4">
        <f>+YEAR(PB3)</f>
        <v>2032</v>
      </c>
      <c r="PC1" s="4">
        <f t="shared" si="5"/>
        <v>2032</v>
      </c>
      <c r="PD1" s="4">
        <f>+YEAR(PD3)</f>
        <v>2032</v>
      </c>
      <c r="PE1" s="4">
        <f t="shared" si="5"/>
        <v>2032</v>
      </c>
      <c r="PF1" s="4">
        <f>+YEAR(PF3)</f>
        <v>2032</v>
      </c>
      <c r="PG1" s="4">
        <f t="shared" si="5"/>
        <v>2032</v>
      </c>
      <c r="PH1" s="4">
        <f>+YEAR(PH3)</f>
        <v>2032</v>
      </c>
      <c r="PI1" s="4">
        <f t="shared" si="5"/>
        <v>2032</v>
      </c>
      <c r="PJ1" s="4">
        <f>+YEAR(PJ3)</f>
        <v>2032</v>
      </c>
      <c r="PK1" s="4">
        <f t="shared" si="5"/>
        <v>2032</v>
      </c>
      <c r="PL1" s="4">
        <f>+YEAR(PL3)</f>
        <v>2033</v>
      </c>
      <c r="PM1" s="4">
        <f t="shared" si="5"/>
        <v>2033</v>
      </c>
      <c r="PN1" s="4">
        <f>+YEAR(PN3)</f>
        <v>2033</v>
      </c>
      <c r="PO1" s="4">
        <f t="shared" si="5"/>
        <v>2033</v>
      </c>
      <c r="PP1" s="4">
        <f>+YEAR(PP3)</f>
        <v>2033</v>
      </c>
      <c r="PQ1" s="4">
        <f t="shared" si="5"/>
        <v>2033</v>
      </c>
      <c r="PR1" s="4">
        <f>+YEAR(PR3)</f>
        <v>2033</v>
      </c>
      <c r="PS1" s="4">
        <f t="shared" si="5"/>
        <v>2033</v>
      </c>
      <c r="PT1" s="4">
        <f>+YEAR(PT3)</f>
        <v>2033</v>
      </c>
      <c r="PU1" s="4">
        <f t="shared" ref="PU1:SE1" si="6">+YEAR(PT3)</f>
        <v>2033</v>
      </c>
      <c r="PV1" s="4">
        <f>+YEAR(PV3)</f>
        <v>2033</v>
      </c>
      <c r="PW1" s="4">
        <f t="shared" si="6"/>
        <v>2033</v>
      </c>
      <c r="PX1" s="4">
        <f>+YEAR(PX3)</f>
        <v>2033</v>
      </c>
      <c r="PY1" s="4">
        <f t="shared" si="6"/>
        <v>2033</v>
      </c>
      <c r="PZ1" s="4">
        <f>+YEAR(PZ3)</f>
        <v>2033</v>
      </c>
      <c r="QA1" s="4">
        <f t="shared" si="6"/>
        <v>2033</v>
      </c>
      <c r="QB1" s="4">
        <f>+YEAR(QB3)</f>
        <v>2033</v>
      </c>
      <c r="QC1" s="4">
        <f t="shared" si="6"/>
        <v>2033</v>
      </c>
      <c r="QD1" s="4">
        <f>+YEAR(QD3)</f>
        <v>2033</v>
      </c>
      <c r="QE1" s="4">
        <f t="shared" si="6"/>
        <v>2033</v>
      </c>
      <c r="QF1" s="4">
        <f>+YEAR(QF3)</f>
        <v>2033</v>
      </c>
      <c r="QG1" s="4">
        <f t="shared" si="6"/>
        <v>2033</v>
      </c>
      <c r="QH1" s="4">
        <f>+YEAR(QH3)</f>
        <v>2033</v>
      </c>
      <c r="QI1" s="4">
        <f t="shared" si="6"/>
        <v>2033</v>
      </c>
      <c r="QJ1" s="4">
        <f>+YEAR(QJ3)</f>
        <v>2034</v>
      </c>
      <c r="QK1" s="4">
        <f t="shared" si="6"/>
        <v>2034</v>
      </c>
      <c r="QL1" s="4">
        <f>+YEAR(QL3)</f>
        <v>2034</v>
      </c>
      <c r="QM1" s="4">
        <f t="shared" si="6"/>
        <v>2034</v>
      </c>
      <c r="QN1" s="4">
        <f>+YEAR(QN3)</f>
        <v>2034</v>
      </c>
      <c r="QO1" s="4">
        <f t="shared" si="6"/>
        <v>2034</v>
      </c>
      <c r="QP1" s="4">
        <f>+YEAR(QP3)</f>
        <v>2034</v>
      </c>
      <c r="QQ1" s="4">
        <f t="shared" si="6"/>
        <v>2034</v>
      </c>
      <c r="QR1" s="4">
        <f>+YEAR(QR3)</f>
        <v>2034</v>
      </c>
      <c r="QS1" s="4">
        <f t="shared" si="6"/>
        <v>2034</v>
      </c>
      <c r="QT1" s="4">
        <f>+YEAR(QT3)</f>
        <v>2034</v>
      </c>
      <c r="QU1" s="4">
        <f t="shared" si="6"/>
        <v>2034</v>
      </c>
      <c r="QV1" s="4">
        <f>+YEAR(QV3)</f>
        <v>2034</v>
      </c>
      <c r="QW1" s="4">
        <f t="shared" si="6"/>
        <v>2034</v>
      </c>
      <c r="QX1" s="4">
        <f>+YEAR(QX3)</f>
        <v>2034</v>
      </c>
      <c r="QY1" s="4">
        <f t="shared" si="6"/>
        <v>2034</v>
      </c>
      <c r="QZ1" s="4">
        <f>+YEAR(QZ3)</f>
        <v>2034</v>
      </c>
      <c r="RA1" s="4">
        <f t="shared" si="6"/>
        <v>2034</v>
      </c>
      <c r="RB1" s="4">
        <f>+YEAR(RB3)</f>
        <v>2034</v>
      </c>
      <c r="RC1" s="4">
        <f t="shared" si="6"/>
        <v>2034</v>
      </c>
      <c r="RD1" s="4">
        <f>+YEAR(RD3)</f>
        <v>2034</v>
      </c>
      <c r="RE1" s="4">
        <f t="shared" si="6"/>
        <v>2034</v>
      </c>
      <c r="RF1" s="4">
        <f>+YEAR(RF3)</f>
        <v>2034</v>
      </c>
      <c r="RG1" s="4">
        <f t="shared" si="6"/>
        <v>2034</v>
      </c>
      <c r="RH1" s="4">
        <f>+YEAR(RH3)</f>
        <v>2035</v>
      </c>
      <c r="RI1" s="4">
        <f t="shared" si="6"/>
        <v>2035</v>
      </c>
      <c r="RJ1" s="4">
        <f>+YEAR(RJ3)</f>
        <v>2035</v>
      </c>
      <c r="RK1" s="4">
        <f t="shared" si="6"/>
        <v>2035</v>
      </c>
      <c r="RL1" s="4">
        <f>+YEAR(RL3)</f>
        <v>2035</v>
      </c>
      <c r="RM1" s="4">
        <f t="shared" si="6"/>
        <v>2035</v>
      </c>
      <c r="RN1" s="4">
        <f>+YEAR(RN3)</f>
        <v>2035</v>
      </c>
      <c r="RO1" s="4">
        <f t="shared" si="6"/>
        <v>2035</v>
      </c>
      <c r="RP1" s="4">
        <f>+YEAR(RP3)</f>
        <v>2035</v>
      </c>
      <c r="RQ1" s="4">
        <f t="shared" si="6"/>
        <v>2035</v>
      </c>
      <c r="RR1" s="4">
        <f>+YEAR(RR3)</f>
        <v>2035</v>
      </c>
      <c r="RS1" s="4">
        <f t="shared" si="6"/>
        <v>2035</v>
      </c>
      <c r="RT1" s="4">
        <f>+YEAR(RT3)</f>
        <v>2035</v>
      </c>
      <c r="RU1" s="4">
        <f t="shared" si="6"/>
        <v>2035</v>
      </c>
      <c r="RV1" s="4">
        <f>+YEAR(RV3)</f>
        <v>2035</v>
      </c>
      <c r="RW1" s="4">
        <f t="shared" si="6"/>
        <v>2035</v>
      </c>
      <c r="RX1" s="4">
        <f>+YEAR(RX3)</f>
        <v>2035</v>
      </c>
      <c r="RY1" s="4">
        <f t="shared" si="6"/>
        <v>2035</v>
      </c>
      <c r="RZ1" s="4">
        <f>+YEAR(RZ3)</f>
        <v>2035</v>
      </c>
      <c r="SA1" s="4">
        <f t="shared" si="6"/>
        <v>2035</v>
      </c>
      <c r="SB1" s="4">
        <f>+YEAR(SB3)</f>
        <v>2035</v>
      </c>
      <c r="SC1" s="4">
        <f t="shared" si="6"/>
        <v>2035</v>
      </c>
      <c r="SD1" s="4">
        <f>+YEAR(SD3)</f>
        <v>2035</v>
      </c>
      <c r="SE1" s="4">
        <f t="shared" si="6"/>
        <v>2035</v>
      </c>
      <c r="SF1" s="4">
        <f>+YEAR(SF3)</f>
        <v>2036</v>
      </c>
      <c r="SG1" s="4">
        <f t="shared" ref="SG1:UQ1" si="7">+YEAR(SF3)</f>
        <v>2036</v>
      </c>
      <c r="SH1" s="4">
        <f>+YEAR(SH3)</f>
        <v>2036</v>
      </c>
      <c r="SI1" s="4">
        <f t="shared" si="7"/>
        <v>2036</v>
      </c>
      <c r="SJ1" s="4">
        <f>+YEAR(SJ3)</f>
        <v>2036</v>
      </c>
      <c r="SK1" s="4">
        <f t="shared" si="7"/>
        <v>2036</v>
      </c>
      <c r="SL1" s="4">
        <f>+YEAR(SL3)</f>
        <v>2036</v>
      </c>
      <c r="SM1" s="4">
        <f t="shared" si="7"/>
        <v>2036</v>
      </c>
      <c r="SN1" s="4">
        <f>+YEAR(SN3)</f>
        <v>2036</v>
      </c>
      <c r="SO1" s="4">
        <f t="shared" si="7"/>
        <v>2036</v>
      </c>
      <c r="SP1" s="4">
        <f>+YEAR(SP3)</f>
        <v>2036</v>
      </c>
      <c r="SQ1" s="4">
        <f t="shared" si="7"/>
        <v>2036</v>
      </c>
      <c r="SR1" s="4">
        <f>+YEAR(SR3)</f>
        <v>2036</v>
      </c>
      <c r="SS1" s="4">
        <f t="shared" si="7"/>
        <v>2036</v>
      </c>
      <c r="ST1" s="4">
        <f>+YEAR(ST3)</f>
        <v>2036</v>
      </c>
      <c r="SU1" s="4">
        <f t="shared" si="7"/>
        <v>2036</v>
      </c>
      <c r="SV1" s="4">
        <f>+YEAR(SV3)</f>
        <v>2036</v>
      </c>
      <c r="SW1" s="4">
        <f t="shared" si="7"/>
        <v>2036</v>
      </c>
      <c r="SX1" s="4">
        <f>+YEAR(SX3)</f>
        <v>2036</v>
      </c>
      <c r="SY1" s="4">
        <f t="shared" si="7"/>
        <v>2036</v>
      </c>
      <c r="SZ1" s="4">
        <f>+YEAR(SZ3)</f>
        <v>2036</v>
      </c>
      <c r="TA1" s="4">
        <f t="shared" si="7"/>
        <v>2036</v>
      </c>
      <c r="TB1" s="4">
        <f>+YEAR(TB3)</f>
        <v>2036</v>
      </c>
      <c r="TC1" s="4">
        <f t="shared" si="7"/>
        <v>2036</v>
      </c>
      <c r="TD1" s="4">
        <f>+YEAR(TD3)</f>
        <v>2037</v>
      </c>
      <c r="TE1" s="4">
        <f t="shared" si="7"/>
        <v>2037</v>
      </c>
      <c r="TF1" s="4">
        <f>+YEAR(TF3)</f>
        <v>2037</v>
      </c>
      <c r="TG1" s="4">
        <f t="shared" si="7"/>
        <v>2037</v>
      </c>
      <c r="TH1" s="4">
        <f>+YEAR(TH3)</f>
        <v>2037</v>
      </c>
      <c r="TI1" s="4">
        <f t="shared" si="7"/>
        <v>2037</v>
      </c>
      <c r="TJ1" s="4">
        <f>+YEAR(TJ3)</f>
        <v>2037</v>
      </c>
      <c r="TK1" s="4">
        <f t="shared" si="7"/>
        <v>2037</v>
      </c>
      <c r="TL1" s="4">
        <f>+YEAR(TL3)</f>
        <v>2037</v>
      </c>
      <c r="TM1" s="4">
        <f t="shared" si="7"/>
        <v>2037</v>
      </c>
      <c r="TN1" s="4">
        <f>+YEAR(TN3)</f>
        <v>2037</v>
      </c>
      <c r="TO1" s="4">
        <f t="shared" si="7"/>
        <v>2037</v>
      </c>
      <c r="TP1" s="4">
        <f>+YEAR(TP3)</f>
        <v>2037</v>
      </c>
      <c r="TQ1" s="4">
        <f t="shared" si="7"/>
        <v>2037</v>
      </c>
      <c r="TR1" s="4">
        <f>+YEAR(TR3)</f>
        <v>2037</v>
      </c>
      <c r="TS1" s="4">
        <f t="shared" si="7"/>
        <v>2037</v>
      </c>
      <c r="TT1" s="4">
        <f>+YEAR(TT3)</f>
        <v>2037</v>
      </c>
      <c r="TU1" s="4">
        <f t="shared" si="7"/>
        <v>2037</v>
      </c>
      <c r="TV1" s="4">
        <f>+YEAR(TV3)</f>
        <v>2037</v>
      </c>
      <c r="TW1" s="4">
        <f t="shared" si="7"/>
        <v>2037</v>
      </c>
      <c r="TX1" s="4">
        <f>+YEAR(TX3)</f>
        <v>2037</v>
      </c>
      <c r="TY1" s="4">
        <f t="shared" si="7"/>
        <v>2037</v>
      </c>
      <c r="TZ1" s="4">
        <f>+YEAR(TZ3)</f>
        <v>2037</v>
      </c>
      <c r="UA1" s="4">
        <f t="shared" si="7"/>
        <v>2037</v>
      </c>
      <c r="UB1" s="4">
        <f>+YEAR(UB3)</f>
        <v>2038</v>
      </c>
      <c r="UC1" s="4">
        <f t="shared" si="7"/>
        <v>2038</v>
      </c>
      <c r="UD1" s="4">
        <f>+YEAR(UD3)</f>
        <v>2038</v>
      </c>
      <c r="UE1" s="4">
        <f t="shared" si="7"/>
        <v>2038</v>
      </c>
      <c r="UF1" s="4">
        <f>+YEAR(UF3)</f>
        <v>2038</v>
      </c>
      <c r="UG1" s="4">
        <f t="shared" si="7"/>
        <v>2038</v>
      </c>
      <c r="UH1" s="4">
        <f>+YEAR(UH3)</f>
        <v>2038</v>
      </c>
      <c r="UI1" s="4">
        <f t="shared" si="7"/>
        <v>2038</v>
      </c>
      <c r="UJ1" s="4">
        <f>+YEAR(UJ3)</f>
        <v>2038</v>
      </c>
      <c r="UK1" s="4">
        <f t="shared" si="7"/>
        <v>2038</v>
      </c>
      <c r="UL1" s="4">
        <f>+YEAR(UL3)</f>
        <v>2038</v>
      </c>
      <c r="UM1" s="4">
        <f t="shared" si="7"/>
        <v>2038</v>
      </c>
      <c r="UN1" s="4">
        <f>+YEAR(UN3)</f>
        <v>2038</v>
      </c>
      <c r="UO1" s="4">
        <f t="shared" si="7"/>
        <v>2038</v>
      </c>
      <c r="UP1" s="4">
        <f>+YEAR(UP3)</f>
        <v>2038</v>
      </c>
      <c r="UQ1" s="4">
        <f t="shared" si="7"/>
        <v>2038</v>
      </c>
      <c r="UR1" s="4">
        <f>+YEAR(UR3)</f>
        <v>2038</v>
      </c>
      <c r="US1" s="4">
        <f t="shared" ref="US1:XC1" si="8">+YEAR(UR3)</f>
        <v>2038</v>
      </c>
      <c r="UT1" s="4">
        <f>+YEAR(UT3)</f>
        <v>2038</v>
      </c>
      <c r="UU1" s="4">
        <f t="shared" si="8"/>
        <v>2038</v>
      </c>
      <c r="UV1" s="4">
        <f>+YEAR(UV3)</f>
        <v>2038</v>
      </c>
      <c r="UW1" s="4">
        <f t="shared" si="8"/>
        <v>2038</v>
      </c>
      <c r="UX1" s="4">
        <f>+YEAR(UX3)</f>
        <v>2038</v>
      </c>
      <c r="UY1" s="4">
        <f t="shared" si="8"/>
        <v>2038</v>
      </c>
      <c r="UZ1" s="4">
        <f>+YEAR(UZ3)</f>
        <v>2039</v>
      </c>
      <c r="VA1" s="4">
        <f t="shared" si="8"/>
        <v>2039</v>
      </c>
      <c r="VB1" s="4">
        <f>+YEAR(VB3)</f>
        <v>2039</v>
      </c>
      <c r="VC1" s="4">
        <f t="shared" si="8"/>
        <v>2039</v>
      </c>
      <c r="VD1" s="4">
        <f>+YEAR(VD3)</f>
        <v>2039</v>
      </c>
      <c r="VE1" s="4">
        <f t="shared" si="8"/>
        <v>2039</v>
      </c>
      <c r="VF1" s="4">
        <f>+YEAR(VF3)</f>
        <v>2039</v>
      </c>
      <c r="VG1" s="4">
        <f t="shared" si="8"/>
        <v>2039</v>
      </c>
      <c r="VH1" s="4">
        <f>+YEAR(VH3)</f>
        <v>2039</v>
      </c>
      <c r="VI1" s="4">
        <f t="shared" si="8"/>
        <v>2039</v>
      </c>
      <c r="VJ1" s="4">
        <f>+YEAR(VJ3)</f>
        <v>2039</v>
      </c>
      <c r="VK1" s="4">
        <f t="shared" si="8"/>
        <v>2039</v>
      </c>
      <c r="VL1" s="4">
        <f>+YEAR(VL3)</f>
        <v>2039</v>
      </c>
      <c r="VM1" s="4">
        <f t="shared" si="8"/>
        <v>2039</v>
      </c>
      <c r="VN1" s="4">
        <f>+YEAR(VN3)</f>
        <v>2039</v>
      </c>
      <c r="VO1" s="4">
        <f t="shared" si="8"/>
        <v>2039</v>
      </c>
      <c r="VP1" s="4">
        <f>+YEAR(VP3)</f>
        <v>2039</v>
      </c>
      <c r="VQ1" s="4">
        <f t="shared" si="8"/>
        <v>2039</v>
      </c>
      <c r="VR1" s="4">
        <f>+YEAR(VR3)</f>
        <v>2039</v>
      </c>
      <c r="VS1" s="4">
        <f t="shared" si="8"/>
        <v>2039</v>
      </c>
      <c r="VT1" s="4">
        <f>+YEAR(VT3)</f>
        <v>2039</v>
      </c>
      <c r="VU1" s="4">
        <f t="shared" si="8"/>
        <v>2039</v>
      </c>
      <c r="VV1" s="4">
        <f>+YEAR(VV3)</f>
        <v>2039</v>
      </c>
      <c r="VW1" s="4">
        <f t="shared" si="8"/>
        <v>2039</v>
      </c>
      <c r="VX1" s="4">
        <f>+YEAR(VX3)</f>
        <v>2040</v>
      </c>
      <c r="VY1" s="4">
        <f t="shared" si="8"/>
        <v>2040</v>
      </c>
      <c r="VZ1" s="4">
        <f>+YEAR(VZ3)</f>
        <v>2040</v>
      </c>
      <c r="WA1" s="4">
        <f t="shared" si="8"/>
        <v>2040</v>
      </c>
      <c r="WB1" s="4">
        <f>+YEAR(WB3)</f>
        <v>2040</v>
      </c>
      <c r="WC1" s="4">
        <f t="shared" si="8"/>
        <v>2040</v>
      </c>
      <c r="WD1" s="4">
        <f>+YEAR(WD3)</f>
        <v>2040</v>
      </c>
      <c r="WE1" s="4">
        <f t="shared" si="8"/>
        <v>2040</v>
      </c>
      <c r="WF1" s="4">
        <f>+YEAR(WF3)</f>
        <v>2040</v>
      </c>
      <c r="WG1" s="4">
        <f t="shared" si="8"/>
        <v>2040</v>
      </c>
      <c r="WH1" s="4">
        <f>+YEAR(WH3)</f>
        <v>2040</v>
      </c>
      <c r="WI1" s="4">
        <f t="shared" si="8"/>
        <v>2040</v>
      </c>
      <c r="WJ1" s="4">
        <f>+YEAR(WJ3)</f>
        <v>2040</v>
      </c>
      <c r="WK1" s="4">
        <f t="shared" si="8"/>
        <v>2040</v>
      </c>
      <c r="WL1" s="4">
        <f>+YEAR(WL3)</f>
        <v>2040</v>
      </c>
      <c r="WM1" s="4">
        <f t="shared" si="8"/>
        <v>2040</v>
      </c>
      <c r="WN1" s="4">
        <f>+YEAR(WN3)</f>
        <v>2040</v>
      </c>
      <c r="WO1" s="4">
        <f t="shared" si="8"/>
        <v>2040</v>
      </c>
      <c r="WP1" s="4">
        <f>+YEAR(WP3)</f>
        <v>2040</v>
      </c>
      <c r="WQ1" s="4">
        <f t="shared" si="8"/>
        <v>2040</v>
      </c>
      <c r="WR1" s="4">
        <f>+YEAR(WR3)</f>
        <v>2040</v>
      </c>
      <c r="WS1" s="4">
        <f t="shared" si="8"/>
        <v>2040</v>
      </c>
      <c r="WT1" s="4">
        <f>+YEAR(WT3)</f>
        <v>2040</v>
      </c>
      <c r="WU1" s="4">
        <f t="shared" si="8"/>
        <v>2040</v>
      </c>
      <c r="WV1" s="4">
        <f>+YEAR(WV3)</f>
        <v>2041</v>
      </c>
      <c r="WW1" s="4">
        <f t="shared" si="8"/>
        <v>2041</v>
      </c>
      <c r="WX1" s="4">
        <f>+YEAR(WX3)</f>
        <v>2041</v>
      </c>
      <c r="WY1" s="4">
        <f t="shared" si="8"/>
        <v>2041</v>
      </c>
      <c r="WZ1" s="4">
        <f>+YEAR(WZ3)</f>
        <v>2041</v>
      </c>
      <c r="XA1" s="4">
        <f t="shared" si="8"/>
        <v>2041</v>
      </c>
      <c r="XB1" s="4">
        <f>+YEAR(XB3)</f>
        <v>2041</v>
      </c>
      <c r="XC1" s="4">
        <f t="shared" si="8"/>
        <v>2041</v>
      </c>
      <c r="XD1" s="4">
        <f>+YEAR(XD3)</f>
        <v>2041</v>
      </c>
      <c r="XE1" s="4">
        <f t="shared" ref="XE1:YQ1" si="9">+YEAR(XD3)</f>
        <v>2041</v>
      </c>
      <c r="XF1" s="4">
        <f>+YEAR(XF3)</f>
        <v>2041</v>
      </c>
      <c r="XG1" s="4">
        <f t="shared" si="9"/>
        <v>2041</v>
      </c>
      <c r="XH1" s="4">
        <f>+YEAR(XH3)</f>
        <v>2041</v>
      </c>
      <c r="XI1" s="4">
        <f t="shared" si="9"/>
        <v>2041</v>
      </c>
      <c r="XJ1" s="4">
        <f>+YEAR(XJ3)</f>
        <v>2041</v>
      </c>
      <c r="XK1" s="4">
        <f t="shared" si="9"/>
        <v>2041</v>
      </c>
      <c r="XL1" s="4">
        <f>+YEAR(XL3)</f>
        <v>2041</v>
      </c>
      <c r="XM1" s="4">
        <f t="shared" si="9"/>
        <v>2041</v>
      </c>
      <c r="XN1" s="4">
        <f>+YEAR(XN3)</f>
        <v>2041</v>
      </c>
      <c r="XO1" s="4">
        <f t="shared" si="9"/>
        <v>2041</v>
      </c>
      <c r="XP1" s="4">
        <f>+YEAR(XP3)</f>
        <v>2041</v>
      </c>
      <c r="XQ1" s="4">
        <f t="shared" si="9"/>
        <v>2041</v>
      </c>
      <c r="XR1" s="4">
        <f>+YEAR(XR3)</f>
        <v>2041</v>
      </c>
      <c r="XS1" s="4">
        <f t="shared" si="9"/>
        <v>2041</v>
      </c>
      <c r="XT1" s="4">
        <f>+YEAR(XT3)</f>
        <v>2042</v>
      </c>
      <c r="XU1" s="4">
        <f t="shared" si="9"/>
        <v>2042</v>
      </c>
      <c r="XV1" s="4">
        <f>+YEAR(XV3)</f>
        <v>2042</v>
      </c>
      <c r="XW1" s="4">
        <f t="shared" si="9"/>
        <v>2042</v>
      </c>
      <c r="XX1" s="4">
        <f>+YEAR(XX3)</f>
        <v>2042</v>
      </c>
      <c r="XY1" s="4">
        <f t="shared" si="9"/>
        <v>2042</v>
      </c>
      <c r="XZ1" s="4">
        <f>+YEAR(XZ3)</f>
        <v>2042</v>
      </c>
      <c r="YA1" s="4">
        <f t="shared" si="9"/>
        <v>2042</v>
      </c>
      <c r="YB1" s="4">
        <f>+YEAR(YB3)</f>
        <v>2042</v>
      </c>
      <c r="YC1" s="4">
        <f t="shared" si="9"/>
        <v>2042</v>
      </c>
      <c r="YD1" s="4">
        <f>+YEAR(YD3)</f>
        <v>2042</v>
      </c>
      <c r="YE1" s="4">
        <f t="shared" si="9"/>
        <v>2042</v>
      </c>
      <c r="YF1" s="4">
        <f>+YEAR(YF3)</f>
        <v>2042</v>
      </c>
      <c r="YG1" s="4">
        <f t="shared" si="9"/>
        <v>2042</v>
      </c>
      <c r="YH1" s="4">
        <f>+YEAR(YH3)</f>
        <v>2042</v>
      </c>
      <c r="YI1" s="4">
        <f t="shared" si="9"/>
        <v>2042</v>
      </c>
      <c r="YJ1" s="4">
        <f>+YEAR(YJ3)</f>
        <v>2042</v>
      </c>
      <c r="YK1" s="4">
        <f t="shared" si="9"/>
        <v>2042</v>
      </c>
      <c r="YL1" s="4">
        <f>+YEAR(YL3)</f>
        <v>2042</v>
      </c>
      <c r="YM1" s="4">
        <f t="shared" si="9"/>
        <v>2042</v>
      </c>
      <c r="YN1" s="4">
        <f>+YEAR(YN3)</f>
        <v>2042</v>
      </c>
      <c r="YO1" s="4">
        <f t="shared" si="9"/>
        <v>2042</v>
      </c>
      <c r="YP1" s="4">
        <f>+YEAR(YP3)</f>
        <v>2042</v>
      </c>
      <c r="YQ1" s="4">
        <f t="shared" si="9"/>
        <v>2042</v>
      </c>
    </row>
    <row r="2" spans="1:667" ht="15.75" x14ac:dyDescent="0.25">
      <c r="A2" s="147"/>
      <c r="B2" s="150"/>
      <c r="C2" s="5">
        <v>43281</v>
      </c>
      <c r="D2" s="153"/>
      <c r="E2" s="5">
        <f>+C2</f>
        <v>43281</v>
      </c>
      <c r="F2" s="144"/>
      <c r="G2" s="144"/>
      <c r="H2" s="144"/>
      <c r="I2" s="144"/>
      <c r="J2" s="144"/>
      <c r="K2" s="144"/>
      <c r="L2" s="144"/>
      <c r="M2" s="144"/>
      <c r="N2" s="144"/>
      <c r="O2" s="2"/>
      <c r="BN2" s="97"/>
      <c r="BO2" s="99"/>
      <c r="BP2" s="4">
        <f>+MONTH(BP3)</f>
        <v>1</v>
      </c>
      <c r="BQ2" s="4">
        <f t="shared" ref="BQ2:DK2" si="10">+MONTH(BP3)</f>
        <v>1</v>
      </c>
      <c r="BR2" s="4">
        <f>+MONTH(BR3)</f>
        <v>2</v>
      </c>
      <c r="BS2" s="4">
        <f t="shared" si="10"/>
        <v>2</v>
      </c>
      <c r="BT2" s="4">
        <f>+MONTH(BT3)</f>
        <v>3</v>
      </c>
      <c r="BU2" s="4">
        <f t="shared" si="10"/>
        <v>3</v>
      </c>
      <c r="BV2" s="4">
        <f>+MONTH(BV3)</f>
        <v>4</v>
      </c>
      <c r="BW2" s="4">
        <f t="shared" si="10"/>
        <v>4</v>
      </c>
      <c r="BX2" s="4">
        <f>+MONTH(BX3)</f>
        <v>5</v>
      </c>
      <c r="BY2" s="4">
        <f t="shared" si="10"/>
        <v>5</v>
      </c>
      <c r="BZ2" s="4">
        <f>+MONTH(BZ3)</f>
        <v>6</v>
      </c>
      <c r="CA2" s="4">
        <f t="shared" si="10"/>
        <v>6</v>
      </c>
      <c r="CB2" s="4">
        <f>+MONTH(CB3)</f>
        <v>7</v>
      </c>
      <c r="CC2" s="4">
        <f t="shared" si="10"/>
        <v>7</v>
      </c>
      <c r="CD2" s="4">
        <f>+MONTH(CD3)</f>
        <v>8</v>
      </c>
      <c r="CE2" s="4">
        <f t="shared" si="10"/>
        <v>8</v>
      </c>
      <c r="CF2" s="4">
        <f>+MONTH(CF3)</f>
        <v>9</v>
      </c>
      <c r="CG2" s="4">
        <f t="shared" si="10"/>
        <v>9</v>
      </c>
      <c r="CH2" s="4">
        <f>+MONTH(CH3)</f>
        <v>10</v>
      </c>
      <c r="CI2" s="4">
        <f t="shared" si="10"/>
        <v>10</v>
      </c>
      <c r="CJ2" s="4">
        <f>+MONTH(CJ3)</f>
        <v>11</v>
      </c>
      <c r="CK2" s="4">
        <f t="shared" si="10"/>
        <v>11</v>
      </c>
      <c r="CL2" s="4">
        <f>+MONTH(CL3)</f>
        <v>12</v>
      </c>
      <c r="CM2" s="4">
        <f t="shared" si="10"/>
        <v>12</v>
      </c>
      <c r="CN2" s="4">
        <f>+MONTH(CN3)</f>
        <v>1</v>
      </c>
      <c r="CO2" s="4">
        <f t="shared" si="10"/>
        <v>1</v>
      </c>
      <c r="CP2" s="4">
        <f>+MONTH(CP3)</f>
        <v>2</v>
      </c>
      <c r="CQ2" s="4">
        <f t="shared" si="10"/>
        <v>2</v>
      </c>
      <c r="CR2" s="4">
        <f>+MONTH(CR3)</f>
        <v>3</v>
      </c>
      <c r="CS2" s="4">
        <f t="shared" si="10"/>
        <v>3</v>
      </c>
      <c r="CT2" s="4">
        <f>+MONTH(CT3)</f>
        <v>4</v>
      </c>
      <c r="CU2" s="4">
        <f t="shared" si="10"/>
        <v>4</v>
      </c>
      <c r="CV2" s="4">
        <f>+MONTH(CV3)</f>
        <v>5</v>
      </c>
      <c r="CW2" s="4">
        <f t="shared" si="10"/>
        <v>5</v>
      </c>
      <c r="CX2" s="4">
        <f>+MONTH(CX3)</f>
        <v>6</v>
      </c>
      <c r="CY2" s="4">
        <f t="shared" si="10"/>
        <v>6</v>
      </c>
      <c r="CZ2" s="4">
        <f>+MONTH(CZ3)</f>
        <v>7</v>
      </c>
      <c r="DA2" s="4">
        <f t="shared" si="10"/>
        <v>7</v>
      </c>
      <c r="DB2" s="4">
        <f>+MONTH(DB3)</f>
        <v>8</v>
      </c>
      <c r="DC2" s="4">
        <f t="shared" si="10"/>
        <v>8</v>
      </c>
      <c r="DD2" s="4">
        <f>+MONTH(DD3)</f>
        <v>9</v>
      </c>
      <c r="DE2" s="4">
        <f t="shared" si="10"/>
        <v>9</v>
      </c>
      <c r="DF2" s="4">
        <f>+MONTH(DF3)</f>
        <v>10</v>
      </c>
      <c r="DG2" s="4">
        <f t="shared" si="10"/>
        <v>10</v>
      </c>
      <c r="DH2" s="4">
        <f>+MONTH(DH3)</f>
        <v>11</v>
      </c>
      <c r="DI2" s="4">
        <f t="shared" si="10"/>
        <v>11</v>
      </c>
      <c r="DJ2" s="4">
        <f>+MONTH(DJ3)</f>
        <v>12</v>
      </c>
      <c r="DK2" s="4">
        <f t="shared" si="10"/>
        <v>12</v>
      </c>
      <c r="DL2" s="4">
        <f>+MONTH(DL3)</f>
        <v>1</v>
      </c>
      <c r="DM2" s="4">
        <f t="shared" ref="DM2:FW2" si="11">+MONTH(DL3)</f>
        <v>1</v>
      </c>
      <c r="DN2" s="4">
        <f>+MONTH(DN3)</f>
        <v>2</v>
      </c>
      <c r="DO2" s="4">
        <f t="shared" si="11"/>
        <v>2</v>
      </c>
      <c r="DP2" s="4">
        <f>+MONTH(DP3)</f>
        <v>3</v>
      </c>
      <c r="DQ2" s="4">
        <f t="shared" si="11"/>
        <v>3</v>
      </c>
      <c r="DR2" s="4">
        <f>+MONTH(DR3)</f>
        <v>4</v>
      </c>
      <c r="DS2" s="4">
        <f t="shared" si="11"/>
        <v>4</v>
      </c>
      <c r="DT2" s="4">
        <f>+MONTH(DT3)</f>
        <v>5</v>
      </c>
      <c r="DU2" s="4">
        <f t="shared" si="11"/>
        <v>5</v>
      </c>
      <c r="DV2" s="4">
        <f>+MONTH(DV3)</f>
        <v>6</v>
      </c>
      <c r="DW2" s="4">
        <f t="shared" si="11"/>
        <v>6</v>
      </c>
      <c r="DX2" s="4">
        <f>+MONTH(DX3)</f>
        <v>7</v>
      </c>
      <c r="DY2" s="4">
        <f t="shared" si="11"/>
        <v>7</v>
      </c>
      <c r="DZ2" s="4">
        <f>+MONTH(DZ3)</f>
        <v>8</v>
      </c>
      <c r="EA2" s="4">
        <f t="shared" si="11"/>
        <v>8</v>
      </c>
      <c r="EB2" s="4">
        <f>+MONTH(EB3)</f>
        <v>9</v>
      </c>
      <c r="EC2" s="4">
        <f t="shared" si="11"/>
        <v>9</v>
      </c>
      <c r="ED2" s="4">
        <f>+MONTH(ED3)</f>
        <v>10</v>
      </c>
      <c r="EE2" s="4">
        <f t="shared" si="11"/>
        <v>10</v>
      </c>
      <c r="EF2" s="4">
        <f>+MONTH(EF3)</f>
        <v>11</v>
      </c>
      <c r="EG2" s="4">
        <f t="shared" si="11"/>
        <v>11</v>
      </c>
      <c r="EH2" s="4">
        <f>+MONTH(EH3)</f>
        <v>12</v>
      </c>
      <c r="EI2" s="4">
        <f t="shared" si="11"/>
        <v>12</v>
      </c>
      <c r="EJ2" s="4">
        <f>+MONTH(EJ3)</f>
        <v>1</v>
      </c>
      <c r="EK2" s="4">
        <f t="shared" si="11"/>
        <v>1</v>
      </c>
      <c r="EL2" s="4">
        <f>+MONTH(EL3)</f>
        <v>2</v>
      </c>
      <c r="EM2" s="4">
        <f t="shared" si="11"/>
        <v>2</v>
      </c>
      <c r="EN2" s="4">
        <f>+MONTH(EN3)</f>
        <v>3</v>
      </c>
      <c r="EO2" s="4">
        <f t="shared" si="11"/>
        <v>3</v>
      </c>
      <c r="EP2" s="4">
        <f>+MONTH(EP3)</f>
        <v>4</v>
      </c>
      <c r="EQ2" s="4">
        <f t="shared" si="11"/>
        <v>4</v>
      </c>
      <c r="ER2" s="4">
        <f>+MONTH(ER3)</f>
        <v>5</v>
      </c>
      <c r="ES2" s="4">
        <f t="shared" si="11"/>
        <v>5</v>
      </c>
      <c r="ET2" s="4">
        <f>+MONTH(ET3)</f>
        <v>6</v>
      </c>
      <c r="EU2" s="4">
        <f t="shared" si="11"/>
        <v>6</v>
      </c>
      <c r="EV2" s="4">
        <f>+MONTH(EV3)</f>
        <v>7</v>
      </c>
      <c r="EW2" s="4">
        <f t="shared" si="11"/>
        <v>7</v>
      </c>
      <c r="EX2" s="4">
        <f>+MONTH(EX3)</f>
        <v>8</v>
      </c>
      <c r="EY2" s="4">
        <f t="shared" si="11"/>
        <v>8</v>
      </c>
      <c r="EZ2" s="4">
        <f>+MONTH(EZ3)</f>
        <v>9</v>
      </c>
      <c r="FA2" s="4">
        <f t="shared" si="11"/>
        <v>9</v>
      </c>
      <c r="FB2" s="4">
        <f>+MONTH(FB3)</f>
        <v>10</v>
      </c>
      <c r="FC2" s="4">
        <f t="shared" si="11"/>
        <v>10</v>
      </c>
      <c r="FD2" s="4">
        <f>+MONTH(FD3)</f>
        <v>11</v>
      </c>
      <c r="FE2" s="4">
        <f t="shared" si="11"/>
        <v>11</v>
      </c>
      <c r="FF2" s="4">
        <f>+MONTH(FF3)</f>
        <v>12</v>
      </c>
      <c r="FG2" s="4">
        <f t="shared" si="11"/>
        <v>12</v>
      </c>
      <c r="FH2" s="4">
        <f>+MONTH(FH3)</f>
        <v>1</v>
      </c>
      <c r="FI2" s="4">
        <f t="shared" si="11"/>
        <v>1</v>
      </c>
      <c r="FJ2" s="4">
        <f>+MONTH(FJ3)</f>
        <v>2</v>
      </c>
      <c r="FK2" s="4">
        <f t="shared" si="11"/>
        <v>2</v>
      </c>
      <c r="FL2" s="4">
        <f>+MONTH(FL3)</f>
        <v>3</v>
      </c>
      <c r="FM2" s="4">
        <f t="shared" si="11"/>
        <v>3</v>
      </c>
      <c r="FN2" s="4">
        <f>+MONTH(FN3)</f>
        <v>4</v>
      </c>
      <c r="FO2" s="4">
        <f t="shared" si="11"/>
        <v>4</v>
      </c>
      <c r="FP2" s="4">
        <f>+MONTH(FP3)</f>
        <v>5</v>
      </c>
      <c r="FQ2" s="4">
        <f t="shared" si="11"/>
        <v>5</v>
      </c>
      <c r="FR2" s="4">
        <f>+MONTH(FR3)</f>
        <v>6</v>
      </c>
      <c r="FS2" s="4">
        <f t="shared" si="11"/>
        <v>6</v>
      </c>
      <c r="FT2" s="4">
        <f>+MONTH(FT3)</f>
        <v>7</v>
      </c>
      <c r="FU2" s="4">
        <f t="shared" si="11"/>
        <v>7</v>
      </c>
      <c r="FV2" s="4">
        <f>+MONTH(FV3)</f>
        <v>8</v>
      </c>
      <c r="FW2" s="4">
        <f t="shared" si="11"/>
        <v>8</v>
      </c>
      <c r="FX2" s="4">
        <f>+MONTH(FX3)</f>
        <v>9</v>
      </c>
      <c r="FY2" s="4">
        <f t="shared" ref="FY2:II2" si="12">+MONTH(FX3)</f>
        <v>9</v>
      </c>
      <c r="FZ2" s="4">
        <f>+MONTH(FZ3)</f>
        <v>10</v>
      </c>
      <c r="GA2" s="4">
        <f t="shared" si="12"/>
        <v>10</v>
      </c>
      <c r="GB2" s="4">
        <f>+MONTH(GB3)</f>
        <v>11</v>
      </c>
      <c r="GC2" s="4">
        <f t="shared" si="12"/>
        <v>11</v>
      </c>
      <c r="GD2" s="4">
        <f>+MONTH(GD3)</f>
        <v>12</v>
      </c>
      <c r="GE2" s="4">
        <f t="shared" si="12"/>
        <v>12</v>
      </c>
      <c r="GF2" s="4">
        <f>+MONTH(GF3)</f>
        <v>1</v>
      </c>
      <c r="GG2" s="4">
        <f t="shared" si="12"/>
        <v>1</v>
      </c>
      <c r="GH2" s="4">
        <f>+MONTH(GH3)</f>
        <v>2</v>
      </c>
      <c r="GI2" s="4">
        <f t="shared" si="12"/>
        <v>2</v>
      </c>
      <c r="GJ2" s="4">
        <f>+MONTH(GJ3)</f>
        <v>3</v>
      </c>
      <c r="GK2" s="4">
        <f t="shared" si="12"/>
        <v>3</v>
      </c>
      <c r="GL2" s="4">
        <f>+MONTH(GL3)</f>
        <v>4</v>
      </c>
      <c r="GM2" s="4">
        <f t="shared" si="12"/>
        <v>4</v>
      </c>
      <c r="GN2" s="4">
        <f>+MONTH(GN3)</f>
        <v>5</v>
      </c>
      <c r="GO2" s="4">
        <f t="shared" si="12"/>
        <v>5</v>
      </c>
      <c r="GP2" s="4">
        <f>+MONTH(GP3)</f>
        <v>6</v>
      </c>
      <c r="GQ2" s="4">
        <f t="shared" si="12"/>
        <v>6</v>
      </c>
      <c r="GR2" s="4">
        <f>+MONTH(GR3)</f>
        <v>7</v>
      </c>
      <c r="GS2" s="4">
        <f t="shared" si="12"/>
        <v>7</v>
      </c>
      <c r="GT2" s="4">
        <f>+MONTH(GT3)</f>
        <v>8</v>
      </c>
      <c r="GU2" s="4">
        <f t="shared" si="12"/>
        <v>8</v>
      </c>
      <c r="GV2" s="4">
        <f>+MONTH(GV3)</f>
        <v>9</v>
      </c>
      <c r="GW2" s="4">
        <f t="shared" si="12"/>
        <v>9</v>
      </c>
      <c r="GX2" s="4">
        <f>+MONTH(GX3)</f>
        <v>10</v>
      </c>
      <c r="GY2" s="4">
        <f t="shared" si="12"/>
        <v>10</v>
      </c>
      <c r="GZ2" s="4">
        <f>+MONTH(GZ3)</f>
        <v>11</v>
      </c>
      <c r="HA2" s="4">
        <f t="shared" si="12"/>
        <v>11</v>
      </c>
      <c r="HB2" s="4">
        <f>+MONTH(HB3)</f>
        <v>12</v>
      </c>
      <c r="HC2" s="4">
        <f t="shared" si="12"/>
        <v>12</v>
      </c>
      <c r="HD2" s="4">
        <f>+MONTH(HD3)</f>
        <v>1</v>
      </c>
      <c r="HE2" s="4">
        <f t="shared" si="12"/>
        <v>1</v>
      </c>
      <c r="HF2" s="4">
        <f>+MONTH(HF3)</f>
        <v>2</v>
      </c>
      <c r="HG2" s="4">
        <f t="shared" si="12"/>
        <v>2</v>
      </c>
      <c r="HH2" s="4">
        <f>+MONTH(HH3)</f>
        <v>3</v>
      </c>
      <c r="HI2" s="4">
        <f t="shared" si="12"/>
        <v>3</v>
      </c>
      <c r="HJ2" s="4">
        <f>+MONTH(HJ3)</f>
        <v>4</v>
      </c>
      <c r="HK2" s="4">
        <f t="shared" si="12"/>
        <v>4</v>
      </c>
      <c r="HL2" s="4">
        <f>+MONTH(HL3)</f>
        <v>5</v>
      </c>
      <c r="HM2" s="4">
        <f t="shared" si="12"/>
        <v>5</v>
      </c>
      <c r="HN2" s="4">
        <f>+MONTH(HN3)</f>
        <v>6</v>
      </c>
      <c r="HO2" s="4">
        <f t="shared" si="12"/>
        <v>6</v>
      </c>
      <c r="HP2" s="4">
        <f>+MONTH(HP3)</f>
        <v>7</v>
      </c>
      <c r="HQ2" s="4">
        <f t="shared" si="12"/>
        <v>7</v>
      </c>
      <c r="HR2" s="4">
        <f>+MONTH(HR3)</f>
        <v>8</v>
      </c>
      <c r="HS2" s="4">
        <f t="shared" si="12"/>
        <v>8</v>
      </c>
      <c r="HT2" s="4">
        <f>+MONTH(HT3)</f>
        <v>9</v>
      </c>
      <c r="HU2" s="4">
        <f t="shared" si="12"/>
        <v>9</v>
      </c>
      <c r="HV2" s="4">
        <f>+MONTH(HV3)</f>
        <v>10</v>
      </c>
      <c r="HW2" s="4">
        <f t="shared" si="12"/>
        <v>10</v>
      </c>
      <c r="HX2" s="4">
        <f>+MONTH(HX3)</f>
        <v>11</v>
      </c>
      <c r="HY2" s="4">
        <f t="shared" si="12"/>
        <v>11</v>
      </c>
      <c r="HZ2" s="4">
        <f>+MONTH(HZ3)</f>
        <v>12</v>
      </c>
      <c r="IA2" s="4">
        <f t="shared" si="12"/>
        <v>12</v>
      </c>
      <c r="IB2" s="4">
        <f>+MONTH(IB3)</f>
        <v>1</v>
      </c>
      <c r="IC2" s="4">
        <f t="shared" si="12"/>
        <v>1</v>
      </c>
      <c r="ID2" s="4">
        <f>+MONTH(ID3)</f>
        <v>2</v>
      </c>
      <c r="IE2" s="4">
        <f t="shared" si="12"/>
        <v>2</v>
      </c>
      <c r="IF2" s="4">
        <f>+MONTH(IF3)</f>
        <v>3</v>
      </c>
      <c r="IG2" s="4">
        <f t="shared" si="12"/>
        <v>3</v>
      </c>
      <c r="IH2" s="4">
        <f>+MONTH(IH3)</f>
        <v>4</v>
      </c>
      <c r="II2" s="4">
        <f t="shared" si="12"/>
        <v>4</v>
      </c>
      <c r="IJ2" s="4">
        <f>+MONTH(IJ3)</f>
        <v>5</v>
      </c>
      <c r="IK2" s="4">
        <f t="shared" ref="IK2:KU2" si="13">+MONTH(IJ3)</f>
        <v>5</v>
      </c>
      <c r="IL2" s="4">
        <f>+MONTH(IL3)</f>
        <v>6</v>
      </c>
      <c r="IM2" s="4">
        <f t="shared" si="13"/>
        <v>6</v>
      </c>
      <c r="IN2" s="4">
        <f>+MONTH(IN3)</f>
        <v>7</v>
      </c>
      <c r="IO2" s="4">
        <f t="shared" si="13"/>
        <v>7</v>
      </c>
      <c r="IP2" s="4">
        <f>+MONTH(IP3)</f>
        <v>8</v>
      </c>
      <c r="IQ2" s="4">
        <f t="shared" si="13"/>
        <v>8</v>
      </c>
      <c r="IR2" s="4">
        <f>+MONTH(IR3)</f>
        <v>9</v>
      </c>
      <c r="IS2" s="4">
        <f t="shared" si="13"/>
        <v>9</v>
      </c>
      <c r="IT2" s="4">
        <f>+MONTH(IT3)</f>
        <v>10</v>
      </c>
      <c r="IU2" s="4">
        <f t="shared" si="13"/>
        <v>10</v>
      </c>
      <c r="IV2" s="4">
        <f>+MONTH(IV3)</f>
        <v>11</v>
      </c>
      <c r="IW2" s="4">
        <f t="shared" si="13"/>
        <v>11</v>
      </c>
      <c r="IX2" s="4">
        <f>+MONTH(IX3)</f>
        <v>12</v>
      </c>
      <c r="IY2" s="4">
        <f t="shared" si="13"/>
        <v>12</v>
      </c>
      <c r="IZ2" s="4">
        <f>+MONTH(IZ3)</f>
        <v>1</v>
      </c>
      <c r="JA2" s="4">
        <f t="shared" si="13"/>
        <v>1</v>
      </c>
      <c r="JB2" s="4">
        <f>+MONTH(JB3)</f>
        <v>2</v>
      </c>
      <c r="JC2" s="4">
        <f t="shared" si="13"/>
        <v>2</v>
      </c>
      <c r="JD2" s="4">
        <f>+MONTH(JD3)</f>
        <v>3</v>
      </c>
      <c r="JE2" s="4">
        <f t="shared" si="13"/>
        <v>3</v>
      </c>
      <c r="JF2" s="4">
        <f>+MONTH(JF3)</f>
        <v>4</v>
      </c>
      <c r="JG2" s="4">
        <f t="shared" si="13"/>
        <v>4</v>
      </c>
      <c r="JH2" s="4">
        <f>+MONTH(JH3)</f>
        <v>5</v>
      </c>
      <c r="JI2" s="4">
        <f t="shared" si="13"/>
        <v>5</v>
      </c>
      <c r="JJ2" s="4">
        <f>+MONTH(JJ3)</f>
        <v>6</v>
      </c>
      <c r="JK2" s="4">
        <f t="shared" si="13"/>
        <v>6</v>
      </c>
      <c r="JL2" s="4">
        <f>+MONTH(JL3)</f>
        <v>7</v>
      </c>
      <c r="JM2" s="4">
        <f t="shared" si="13"/>
        <v>7</v>
      </c>
      <c r="JN2" s="4">
        <f>+MONTH(JN3)</f>
        <v>8</v>
      </c>
      <c r="JO2" s="4">
        <f t="shared" si="13"/>
        <v>8</v>
      </c>
      <c r="JP2" s="4">
        <f>+MONTH(JP3)</f>
        <v>9</v>
      </c>
      <c r="JQ2" s="4">
        <f t="shared" si="13"/>
        <v>9</v>
      </c>
      <c r="JR2" s="4">
        <f>+MONTH(JR3)</f>
        <v>10</v>
      </c>
      <c r="JS2" s="4">
        <f t="shared" si="13"/>
        <v>10</v>
      </c>
      <c r="JT2" s="4">
        <f>+MONTH(JT3)</f>
        <v>11</v>
      </c>
      <c r="JU2" s="4">
        <f t="shared" si="13"/>
        <v>11</v>
      </c>
      <c r="JV2" s="4">
        <f>+MONTH(JV3)</f>
        <v>12</v>
      </c>
      <c r="JW2" s="4">
        <f t="shared" si="13"/>
        <v>12</v>
      </c>
      <c r="JX2" s="4">
        <f>+MONTH(JX3)</f>
        <v>1</v>
      </c>
      <c r="JY2" s="4">
        <f t="shared" si="13"/>
        <v>1</v>
      </c>
      <c r="JZ2" s="4">
        <f>+MONTH(JZ3)</f>
        <v>2</v>
      </c>
      <c r="KA2" s="4">
        <f t="shared" si="13"/>
        <v>2</v>
      </c>
      <c r="KB2" s="4">
        <f>+MONTH(KB3)</f>
        <v>3</v>
      </c>
      <c r="KC2" s="4">
        <f t="shared" si="13"/>
        <v>3</v>
      </c>
      <c r="KD2" s="4">
        <f>+MONTH(KD3)</f>
        <v>4</v>
      </c>
      <c r="KE2" s="4">
        <f t="shared" si="13"/>
        <v>4</v>
      </c>
      <c r="KF2" s="4">
        <f>+MONTH(KF3)</f>
        <v>5</v>
      </c>
      <c r="KG2" s="4">
        <f t="shared" si="13"/>
        <v>5</v>
      </c>
      <c r="KH2" s="4">
        <f>+MONTH(KH3)</f>
        <v>6</v>
      </c>
      <c r="KI2" s="4">
        <f t="shared" si="13"/>
        <v>6</v>
      </c>
      <c r="KJ2" s="4">
        <f>+MONTH(KJ3)</f>
        <v>7</v>
      </c>
      <c r="KK2" s="4">
        <f t="shared" si="13"/>
        <v>7</v>
      </c>
      <c r="KL2" s="4">
        <f>+MONTH(KL3)</f>
        <v>8</v>
      </c>
      <c r="KM2" s="4">
        <f t="shared" si="13"/>
        <v>8</v>
      </c>
      <c r="KN2" s="4">
        <f>+MONTH(KN3)</f>
        <v>9</v>
      </c>
      <c r="KO2" s="4">
        <f t="shared" si="13"/>
        <v>9</v>
      </c>
      <c r="KP2" s="4">
        <f>+MONTH(KP3)</f>
        <v>10</v>
      </c>
      <c r="KQ2" s="4">
        <f t="shared" si="13"/>
        <v>10</v>
      </c>
      <c r="KR2" s="4">
        <f>+MONTH(KR3)</f>
        <v>11</v>
      </c>
      <c r="KS2" s="4">
        <f t="shared" si="13"/>
        <v>11</v>
      </c>
      <c r="KT2" s="4">
        <f>+MONTH(KT3)</f>
        <v>12</v>
      </c>
      <c r="KU2" s="4">
        <f t="shared" si="13"/>
        <v>12</v>
      </c>
      <c r="KV2" s="4">
        <f>+MONTH(KV3)</f>
        <v>1</v>
      </c>
      <c r="KW2" s="4">
        <f t="shared" ref="KW2:NG2" si="14">+MONTH(KV3)</f>
        <v>1</v>
      </c>
      <c r="KX2" s="4">
        <f>+MONTH(KX3)</f>
        <v>2</v>
      </c>
      <c r="KY2" s="4">
        <f t="shared" si="14"/>
        <v>2</v>
      </c>
      <c r="KZ2" s="4">
        <f>+MONTH(KZ3)</f>
        <v>3</v>
      </c>
      <c r="LA2" s="4">
        <f t="shared" si="14"/>
        <v>3</v>
      </c>
      <c r="LB2" s="4">
        <f>+MONTH(LB3)</f>
        <v>4</v>
      </c>
      <c r="LC2" s="4">
        <f t="shared" si="14"/>
        <v>4</v>
      </c>
      <c r="LD2" s="4">
        <f>+MONTH(LD3)</f>
        <v>5</v>
      </c>
      <c r="LE2" s="4">
        <f t="shared" si="14"/>
        <v>5</v>
      </c>
      <c r="LF2" s="4">
        <f>+MONTH(LF3)</f>
        <v>6</v>
      </c>
      <c r="LG2" s="4">
        <f t="shared" si="14"/>
        <v>6</v>
      </c>
      <c r="LH2" s="4">
        <f>+MONTH(LH3)</f>
        <v>7</v>
      </c>
      <c r="LI2" s="4">
        <f t="shared" si="14"/>
        <v>7</v>
      </c>
      <c r="LJ2" s="4">
        <f>+MONTH(LJ3)</f>
        <v>8</v>
      </c>
      <c r="LK2" s="4">
        <f t="shared" si="14"/>
        <v>8</v>
      </c>
      <c r="LL2" s="4">
        <f>+MONTH(LL3)</f>
        <v>9</v>
      </c>
      <c r="LM2" s="4">
        <f t="shared" si="14"/>
        <v>9</v>
      </c>
      <c r="LN2" s="4">
        <f>+MONTH(LN3)</f>
        <v>10</v>
      </c>
      <c r="LO2" s="4">
        <f t="shared" si="14"/>
        <v>10</v>
      </c>
      <c r="LP2" s="4">
        <f>+MONTH(LP3)</f>
        <v>11</v>
      </c>
      <c r="LQ2" s="4">
        <f t="shared" si="14"/>
        <v>11</v>
      </c>
      <c r="LR2" s="4">
        <f>+MONTH(LR3)</f>
        <v>12</v>
      </c>
      <c r="LS2" s="4">
        <f t="shared" si="14"/>
        <v>12</v>
      </c>
      <c r="LT2" s="4">
        <f>+MONTH(LT3)</f>
        <v>1</v>
      </c>
      <c r="LU2" s="4">
        <f t="shared" si="14"/>
        <v>1</v>
      </c>
      <c r="LV2" s="4">
        <f>+MONTH(LV3)</f>
        <v>2</v>
      </c>
      <c r="LW2" s="4">
        <f t="shared" si="14"/>
        <v>2</v>
      </c>
      <c r="LX2" s="4">
        <f>+MONTH(LX3)</f>
        <v>3</v>
      </c>
      <c r="LY2" s="4">
        <f t="shared" si="14"/>
        <v>3</v>
      </c>
      <c r="LZ2" s="4">
        <f>+MONTH(LZ3)</f>
        <v>4</v>
      </c>
      <c r="MA2" s="4">
        <f t="shared" si="14"/>
        <v>4</v>
      </c>
      <c r="MB2" s="4">
        <f>+MONTH(MB3)</f>
        <v>5</v>
      </c>
      <c r="MC2" s="4">
        <f t="shared" si="14"/>
        <v>5</v>
      </c>
      <c r="MD2" s="4">
        <f>+MONTH(MD3)</f>
        <v>6</v>
      </c>
      <c r="ME2" s="4">
        <f t="shared" si="14"/>
        <v>6</v>
      </c>
      <c r="MF2" s="4">
        <f>+MONTH(MF3)</f>
        <v>7</v>
      </c>
      <c r="MG2" s="4">
        <f t="shared" si="14"/>
        <v>7</v>
      </c>
      <c r="MH2" s="4">
        <f>+MONTH(MH3)</f>
        <v>8</v>
      </c>
      <c r="MI2" s="4">
        <f t="shared" si="14"/>
        <v>8</v>
      </c>
      <c r="MJ2" s="4">
        <f>+MONTH(MJ3)</f>
        <v>9</v>
      </c>
      <c r="MK2" s="4">
        <f t="shared" si="14"/>
        <v>9</v>
      </c>
      <c r="ML2" s="4">
        <f>+MONTH(ML3)</f>
        <v>10</v>
      </c>
      <c r="MM2" s="4">
        <f t="shared" si="14"/>
        <v>10</v>
      </c>
      <c r="MN2" s="4">
        <f>+MONTH(MN3)</f>
        <v>11</v>
      </c>
      <c r="MO2" s="4">
        <f t="shared" si="14"/>
        <v>11</v>
      </c>
      <c r="MP2" s="4">
        <f>+MONTH(MP3)</f>
        <v>12</v>
      </c>
      <c r="MQ2" s="4">
        <f t="shared" si="14"/>
        <v>12</v>
      </c>
      <c r="MR2" s="4">
        <f>+MONTH(MR3)</f>
        <v>1</v>
      </c>
      <c r="MS2" s="4">
        <f t="shared" si="14"/>
        <v>1</v>
      </c>
      <c r="MT2" s="4">
        <f>+MONTH(MT3)</f>
        <v>2</v>
      </c>
      <c r="MU2" s="4">
        <f t="shared" si="14"/>
        <v>2</v>
      </c>
      <c r="MV2" s="4">
        <f>+MONTH(MV3)</f>
        <v>3</v>
      </c>
      <c r="MW2" s="4">
        <f t="shared" si="14"/>
        <v>3</v>
      </c>
      <c r="MX2" s="4">
        <f>+MONTH(MX3)</f>
        <v>4</v>
      </c>
      <c r="MY2" s="4">
        <f t="shared" si="14"/>
        <v>4</v>
      </c>
      <c r="MZ2" s="4">
        <f>+MONTH(MZ3)</f>
        <v>5</v>
      </c>
      <c r="NA2" s="4">
        <f t="shared" si="14"/>
        <v>5</v>
      </c>
      <c r="NB2" s="4">
        <f>+MONTH(NB3)</f>
        <v>6</v>
      </c>
      <c r="NC2" s="4">
        <f t="shared" si="14"/>
        <v>6</v>
      </c>
      <c r="ND2" s="4">
        <f>+MONTH(ND3)</f>
        <v>7</v>
      </c>
      <c r="NE2" s="4">
        <f t="shared" si="14"/>
        <v>7</v>
      </c>
      <c r="NF2" s="4">
        <f>+MONTH(NF3)</f>
        <v>8</v>
      </c>
      <c r="NG2" s="4">
        <f t="shared" si="14"/>
        <v>8</v>
      </c>
      <c r="NH2" s="4">
        <f>+MONTH(NH3)</f>
        <v>9</v>
      </c>
      <c r="NI2" s="4">
        <f t="shared" ref="NI2:PS2" si="15">+MONTH(NH3)</f>
        <v>9</v>
      </c>
      <c r="NJ2" s="4">
        <f>+MONTH(NJ3)</f>
        <v>10</v>
      </c>
      <c r="NK2" s="4">
        <f t="shared" si="15"/>
        <v>10</v>
      </c>
      <c r="NL2" s="4">
        <f>+MONTH(NL3)</f>
        <v>11</v>
      </c>
      <c r="NM2" s="4">
        <f t="shared" si="15"/>
        <v>11</v>
      </c>
      <c r="NN2" s="4">
        <f>+MONTH(NN3)</f>
        <v>12</v>
      </c>
      <c r="NO2" s="4">
        <f t="shared" si="15"/>
        <v>12</v>
      </c>
      <c r="NP2" s="4">
        <f>+MONTH(NP3)</f>
        <v>1</v>
      </c>
      <c r="NQ2" s="4">
        <f t="shared" si="15"/>
        <v>1</v>
      </c>
      <c r="NR2" s="4">
        <f>+MONTH(NR3)</f>
        <v>2</v>
      </c>
      <c r="NS2" s="4">
        <f t="shared" si="15"/>
        <v>2</v>
      </c>
      <c r="NT2" s="4">
        <f>+MONTH(NT3)</f>
        <v>3</v>
      </c>
      <c r="NU2" s="4">
        <f t="shared" si="15"/>
        <v>3</v>
      </c>
      <c r="NV2" s="4">
        <f>+MONTH(NV3)</f>
        <v>4</v>
      </c>
      <c r="NW2" s="4">
        <f t="shared" si="15"/>
        <v>4</v>
      </c>
      <c r="NX2" s="4">
        <f>+MONTH(NX3)</f>
        <v>5</v>
      </c>
      <c r="NY2" s="4">
        <f t="shared" si="15"/>
        <v>5</v>
      </c>
      <c r="NZ2" s="4">
        <f>+MONTH(NZ3)</f>
        <v>6</v>
      </c>
      <c r="OA2" s="4">
        <f t="shared" si="15"/>
        <v>6</v>
      </c>
      <c r="OB2" s="4">
        <f>+MONTH(OB3)</f>
        <v>7</v>
      </c>
      <c r="OC2" s="4">
        <f t="shared" si="15"/>
        <v>7</v>
      </c>
      <c r="OD2" s="4">
        <f>+MONTH(OD3)</f>
        <v>8</v>
      </c>
      <c r="OE2" s="4">
        <f t="shared" si="15"/>
        <v>8</v>
      </c>
      <c r="OF2" s="4">
        <f>+MONTH(OF3)</f>
        <v>9</v>
      </c>
      <c r="OG2" s="4">
        <f t="shared" si="15"/>
        <v>9</v>
      </c>
      <c r="OH2" s="4">
        <f>+MONTH(OH3)</f>
        <v>10</v>
      </c>
      <c r="OI2" s="4">
        <f t="shared" si="15"/>
        <v>10</v>
      </c>
      <c r="OJ2" s="4">
        <f>+MONTH(OJ3)</f>
        <v>11</v>
      </c>
      <c r="OK2" s="4">
        <f t="shared" si="15"/>
        <v>11</v>
      </c>
      <c r="OL2" s="4">
        <f>+MONTH(OL3)</f>
        <v>12</v>
      </c>
      <c r="OM2" s="4">
        <f t="shared" si="15"/>
        <v>12</v>
      </c>
      <c r="ON2" s="4">
        <f>+MONTH(ON3)</f>
        <v>1</v>
      </c>
      <c r="OO2" s="4">
        <f t="shared" si="15"/>
        <v>1</v>
      </c>
      <c r="OP2" s="4">
        <f>+MONTH(OP3)</f>
        <v>2</v>
      </c>
      <c r="OQ2" s="4">
        <f t="shared" si="15"/>
        <v>2</v>
      </c>
      <c r="OR2" s="4">
        <f>+MONTH(OR3)</f>
        <v>3</v>
      </c>
      <c r="OS2" s="4">
        <f t="shared" si="15"/>
        <v>3</v>
      </c>
      <c r="OT2" s="4">
        <f>+MONTH(OT3)</f>
        <v>4</v>
      </c>
      <c r="OU2" s="4">
        <f t="shared" si="15"/>
        <v>4</v>
      </c>
      <c r="OV2" s="4">
        <f>+MONTH(OV3)</f>
        <v>5</v>
      </c>
      <c r="OW2" s="4">
        <f t="shared" si="15"/>
        <v>5</v>
      </c>
      <c r="OX2" s="4">
        <f>+MONTH(OX3)</f>
        <v>6</v>
      </c>
      <c r="OY2" s="4">
        <f t="shared" si="15"/>
        <v>6</v>
      </c>
      <c r="OZ2" s="4">
        <f>+MONTH(OZ3)</f>
        <v>7</v>
      </c>
      <c r="PA2" s="4">
        <f t="shared" si="15"/>
        <v>7</v>
      </c>
      <c r="PB2" s="4">
        <f>+MONTH(PB3)</f>
        <v>8</v>
      </c>
      <c r="PC2" s="4">
        <f t="shared" si="15"/>
        <v>8</v>
      </c>
      <c r="PD2" s="4">
        <f>+MONTH(PD3)</f>
        <v>9</v>
      </c>
      <c r="PE2" s="4">
        <f t="shared" si="15"/>
        <v>9</v>
      </c>
      <c r="PF2" s="4">
        <f>+MONTH(PF3)</f>
        <v>10</v>
      </c>
      <c r="PG2" s="4">
        <f t="shared" si="15"/>
        <v>10</v>
      </c>
      <c r="PH2" s="4">
        <f>+MONTH(PH3)</f>
        <v>11</v>
      </c>
      <c r="PI2" s="4">
        <f t="shared" si="15"/>
        <v>11</v>
      </c>
      <c r="PJ2" s="4">
        <f>+MONTH(PJ3)</f>
        <v>12</v>
      </c>
      <c r="PK2" s="4">
        <f t="shared" si="15"/>
        <v>12</v>
      </c>
      <c r="PL2" s="4">
        <f>+MONTH(PL3)</f>
        <v>1</v>
      </c>
      <c r="PM2" s="4">
        <f t="shared" si="15"/>
        <v>1</v>
      </c>
      <c r="PN2" s="4">
        <f>+MONTH(PN3)</f>
        <v>2</v>
      </c>
      <c r="PO2" s="4">
        <f t="shared" si="15"/>
        <v>2</v>
      </c>
      <c r="PP2" s="4">
        <f>+MONTH(PP3)</f>
        <v>3</v>
      </c>
      <c r="PQ2" s="4">
        <f t="shared" si="15"/>
        <v>3</v>
      </c>
      <c r="PR2" s="4">
        <f>+MONTH(PR3)</f>
        <v>4</v>
      </c>
      <c r="PS2" s="4">
        <f t="shared" si="15"/>
        <v>4</v>
      </c>
      <c r="PT2" s="4">
        <f>+MONTH(PT3)</f>
        <v>5</v>
      </c>
      <c r="PU2" s="4">
        <f t="shared" ref="PU2:SE2" si="16">+MONTH(PT3)</f>
        <v>5</v>
      </c>
      <c r="PV2" s="4">
        <f>+MONTH(PV3)</f>
        <v>6</v>
      </c>
      <c r="PW2" s="4">
        <f t="shared" si="16"/>
        <v>6</v>
      </c>
      <c r="PX2" s="4">
        <f>+MONTH(PX3)</f>
        <v>7</v>
      </c>
      <c r="PY2" s="4">
        <f t="shared" si="16"/>
        <v>7</v>
      </c>
      <c r="PZ2" s="4">
        <f>+MONTH(PZ3)</f>
        <v>8</v>
      </c>
      <c r="QA2" s="4">
        <f t="shared" si="16"/>
        <v>8</v>
      </c>
      <c r="QB2" s="4">
        <f>+MONTH(QB3)</f>
        <v>9</v>
      </c>
      <c r="QC2" s="4">
        <f t="shared" si="16"/>
        <v>9</v>
      </c>
      <c r="QD2" s="4">
        <f>+MONTH(QD3)</f>
        <v>10</v>
      </c>
      <c r="QE2" s="4">
        <f t="shared" si="16"/>
        <v>10</v>
      </c>
      <c r="QF2" s="4">
        <f>+MONTH(QF3)</f>
        <v>11</v>
      </c>
      <c r="QG2" s="4">
        <f t="shared" si="16"/>
        <v>11</v>
      </c>
      <c r="QH2" s="4">
        <f>+MONTH(QH3)</f>
        <v>12</v>
      </c>
      <c r="QI2" s="4">
        <f t="shared" si="16"/>
        <v>12</v>
      </c>
      <c r="QJ2" s="4">
        <f>+MONTH(QJ3)</f>
        <v>1</v>
      </c>
      <c r="QK2" s="4">
        <f t="shared" si="16"/>
        <v>1</v>
      </c>
      <c r="QL2" s="4">
        <f>+MONTH(QL3)</f>
        <v>2</v>
      </c>
      <c r="QM2" s="4">
        <f t="shared" si="16"/>
        <v>2</v>
      </c>
      <c r="QN2" s="4">
        <f>+MONTH(QN3)</f>
        <v>3</v>
      </c>
      <c r="QO2" s="4">
        <f t="shared" si="16"/>
        <v>3</v>
      </c>
      <c r="QP2" s="4">
        <f>+MONTH(QP3)</f>
        <v>4</v>
      </c>
      <c r="QQ2" s="4">
        <f t="shared" si="16"/>
        <v>4</v>
      </c>
      <c r="QR2" s="4">
        <f>+MONTH(QR3)</f>
        <v>5</v>
      </c>
      <c r="QS2" s="4">
        <f t="shared" si="16"/>
        <v>5</v>
      </c>
      <c r="QT2" s="4">
        <f>+MONTH(QT3)</f>
        <v>6</v>
      </c>
      <c r="QU2" s="4">
        <f t="shared" si="16"/>
        <v>6</v>
      </c>
      <c r="QV2" s="4">
        <f>+MONTH(QV3)</f>
        <v>7</v>
      </c>
      <c r="QW2" s="4">
        <f t="shared" si="16"/>
        <v>7</v>
      </c>
      <c r="QX2" s="4">
        <f>+MONTH(QX3)</f>
        <v>8</v>
      </c>
      <c r="QY2" s="4">
        <f t="shared" si="16"/>
        <v>8</v>
      </c>
      <c r="QZ2" s="4">
        <f>+MONTH(QZ3)</f>
        <v>9</v>
      </c>
      <c r="RA2" s="4">
        <f t="shared" si="16"/>
        <v>9</v>
      </c>
      <c r="RB2" s="4">
        <f>+MONTH(RB3)</f>
        <v>10</v>
      </c>
      <c r="RC2" s="4">
        <f t="shared" si="16"/>
        <v>10</v>
      </c>
      <c r="RD2" s="4">
        <f>+MONTH(RD3)</f>
        <v>11</v>
      </c>
      <c r="RE2" s="4">
        <f t="shared" si="16"/>
        <v>11</v>
      </c>
      <c r="RF2" s="4">
        <f>+MONTH(RF3)</f>
        <v>12</v>
      </c>
      <c r="RG2" s="4">
        <f t="shared" si="16"/>
        <v>12</v>
      </c>
      <c r="RH2" s="4">
        <f>+MONTH(RH3)</f>
        <v>1</v>
      </c>
      <c r="RI2" s="4">
        <f t="shared" si="16"/>
        <v>1</v>
      </c>
      <c r="RJ2" s="4">
        <f>+MONTH(RJ3)</f>
        <v>2</v>
      </c>
      <c r="RK2" s="4">
        <f t="shared" si="16"/>
        <v>2</v>
      </c>
      <c r="RL2" s="4">
        <f>+MONTH(RL3)</f>
        <v>3</v>
      </c>
      <c r="RM2" s="4">
        <f t="shared" si="16"/>
        <v>3</v>
      </c>
      <c r="RN2" s="4">
        <f>+MONTH(RN3)</f>
        <v>4</v>
      </c>
      <c r="RO2" s="4">
        <f t="shared" si="16"/>
        <v>4</v>
      </c>
      <c r="RP2" s="4">
        <f>+MONTH(RP3)</f>
        <v>5</v>
      </c>
      <c r="RQ2" s="4">
        <f t="shared" si="16"/>
        <v>5</v>
      </c>
      <c r="RR2" s="4">
        <f>+MONTH(RR3)</f>
        <v>6</v>
      </c>
      <c r="RS2" s="4">
        <f t="shared" si="16"/>
        <v>6</v>
      </c>
      <c r="RT2" s="4">
        <f>+MONTH(RT3)</f>
        <v>7</v>
      </c>
      <c r="RU2" s="4">
        <f t="shared" si="16"/>
        <v>7</v>
      </c>
      <c r="RV2" s="4">
        <f>+MONTH(RV3)</f>
        <v>8</v>
      </c>
      <c r="RW2" s="4">
        <f t="shared" si="16"/>
        <v>8</v>
      </c>
      <c r="RX2" s="4">
        <f>+MONTH(RX3)</f>
        <v>9</v>
      </c>
      <c r="RY2" s="4">
        <f t="shared" si="16"/>
        <v>9</v>
      </c>
      <c r="RZ2" s="4">
        <f>+MONTH(RZ3)</f>
        <v>10</v>
      </c>
      <c r="SA2" s="4">
        <f t="shared" si="16"/>
        <v>10</v>
      </c>
      <c r="SB2" s="4">
        <f>+MONTH(SB3)</f>
        <v>11</v>
      </c>
      <c r="SC2" s="4">
        <f t="shared" si="16"/>
        <v>11</v>
      </c>
      <c r="SD2" s="4">
        <f>+MONTH(SD3)</f>
        <v>12</v>
      </c>
      <c r="SE2" s="4">
        <f t="shared" si="16"/>
        <v>12</v>
      </c>
      <c r="SF2" s="4">
        <f>+MONTH(SF3)</f>
        <v>1</v>
      </c>
      <c r="SG2" s="4">
        <f t="shared" ref="SG2:UQ2" si="17">+MONTH(SF3)</f>
        <v>1</v>
      </c>
      <c r="SH2" s="4">
        <f>+MONTH(SH3)</f>
        <v>2</v>
      </c>
      <c r="SI2" s="4">
        <f t="shared" si="17"/>
        <v>2</v>
      </c>
      <c r="SJ2" s="4">
        <f>+MONTH(SJ3)</f>
        <v>3</v>
      </c>
      <c r="SK2" s="4">
        <f t="shared" si="17"/>
        <v>3</v>
      </c>
      <c r="SL2" s="4">
        <f>+MONTH(SL3)</f>
        <v>4</v>
      </c>
      <c r="SM2" s="4">
        <f t="shared" si="17"/>
        <v>4</v>
      </c>
      <c r="SN2" s="4">
        <f>+MONTH(SN3)</f>
        <v>5</v>
      </c>
      <c r="SO2" s="4">
        <f t="shared" si="17"/>
        <v>5</v>
      </c>
      <c r="SP2" s="4">
        <f>+MONTH(SP3)</f>
        <v>6</v>
      </c>
      <c r="SQ2" s="4">
        <f t="shared" si="17"/>
        <v>6</v>
      </c>
      <c r="SR2" s="4">
        <f>+MONTH(SR3)</f>
        <v>7</v>
      </c>
      <c r="SS2" s="4">
        <f t="shared" si="17"/>
        <v>7</v>
      </c>
      <c r="ST2" s="4">
        <f>+MONTH(ST3)</f>
        <v>8</v>
      </c>
      <c r="SU2" s="4">
        <f t="shared" si="17"/>
        <v>8</v>
      </c>
      <c r="SV2" s="4">
        <f>+MONTH(SV3)</f>
        <v>9</v>
      </c>
      <c r="SW2" s="4">
        <f t="shared" si="17"/>
        <v>9</v>
      </c>
      <c r="SX2" s="4">
        <f>+MONTH(SX3)</f>
        <v>10</v>
      </c>
      <c r="SY2" s="4">
        <f t="shared" si="17"/>
        <v>10</v>
      </c>
      <c r="SZ2" s="4">
        <f>+MONTH(SZ3)</f>
        <v>11</v>
      </c>
      <c r="TA2" s="4">
        <f t="shared" si="17"/>
        <v>11</v>
      </c>
      <c r="TB2" s="4">
        <f>+MONTH(TB3)</f>
        <v>12</v>
      </c>
      <c r="TC2" s="4">
        <f t="shared" si="17"/>
        <v>12</v>
      </c>
      <c r="TD2" s="4">
        <f>+MONTH(TD3)</f>
        <v>1</v>
      </c>
      <c r="TE2" s="4">
        <f t="shared" si="17"/>
        <v>1</v>
      </c>
      <c r="TF2" s="4">
        <f>+MONTH(TF3)</f>
        <v>2</v>
      </c>
      <c r="TG2" s="4">
        <f t="shared" si="17"/>
        <v>2</v>
      </c>
      <c r="TH2" s="4">
        <f>+MONTH(TH3)</f>
        <v>3</v>
      </c>
      <c r="TI2" s="4">
        <f t="shared" si="17"/>
        <v>3</v>
      </c>
      <c r="TJ2" s="4">
        <f>+MONTH(TJ3)</f>
        <v>4</v>
      </c>
      <c r="TK2" s="4">
        <f t="shared" si="17"/>
        <v>4</v>
      </c>
      <c r="TL2" s="4">
        <f>+MONTH(TL3)</f>
        <v>5</v>
      </c>
      <c r="TM2" s="4">
        <f t="shared" si="17"/>
        <v>5</v>
      </c>
      <c r="TN2" s="4">
        <f>+MONTH(TN3)</f>
        <v>6</v>
      </c>
      <c r="TO2" s="4">
        <f t="shared" si="17"/>
        <v>6</v>
      </c>
      <c r="TP2" s="4">
        <f>+MONTH(TP3)</f>
        <v>7</v>
      </c>
      <c r="TQ2" s="4">
        <f t="shared" si="17"/>
        <v>7</v>
      </c>
      <c r="TR2" s="4">
        <f>+MONTH(TR3)</f>
        <v>8</v>
      </c>
      <c r="TS2" s="4">
        <f t="shared" si="17"/>
        <v>8</v>
      </c>
      <c r="TT2" s="4">
        <f>+MONTH(TT3)</f>
        <v>9</v>
      </c>
      <c r="TU2" s="4">
        <f t="shared" si="17"/>
        <v>9</v>
      </c>
      <c r="TV2" s="4">
        <f>+MONTH(TV3)</f>
        <v>10</v>
      </c>
      <c r="TW2" s="4">
        <f t="shared" si="17"/>
        <v>10</v>
      </c>
      <c r="TX2" s="4">
        <f>+MONTH(TX3)</f>
        <v>11</v>
      </c>
      <c r="TY2" s="4">
        <f t="shared" si="17"/>
        <v>11</v>
      </c>
      <c r="TZ2" s="4">
        <f>+MONTH(TZ3)</f>
        <v>12</v>
      </c>
      <c r="UA2" s="4">
        <f t="shared" si="17"/>
        <v>12</v>
      </c>
      <c r="UB2" s="4">
        <f>+MONTH(UB3)</f>
        <v>1</v>
      </c>
      <c r="UC2" s="4">
        <f t="shared" si="17"/>
        <v>1</v>
      </c>
      <c r="UD2" s="4">
        <f>+MONTH(UD3)</f>
        <v>2</v>
      </c>
      <c r="UE2" s="4">
        <f t="shared" si="17"/>
        <v>2</v>
      </c>
      <c r="UF2" s="4">
        <f>+MONTH(UF3)</f>
        <v>3</v>
      </c>
      <c r="UG2" s="4">
        <f t="shared" si="17"/>
        <v>3</v>
      </c>
      <c r="UH2" s="4">
        <f>+MONTH(UH3)</f>
        <v>4</v>
      </c>
      <c r="UI2" s="4">
        <f t="shared" si="17"/>
        <v>4</v>
      </c>
      <c r="UJ2" s="4">
        <f>+MONTH(UJ3)</f>
        <v>5</v>
      </c>
      <c r="UK2" s="4">
        <f t="shared" si="17"/>
        <v>5</v>
      </c>
      <c r="UL2" s="4">
        <f>+MONTH(UL3)</f>
        <v>6</v>
      </c>
      <c r="UM2" s="4">
        <f t="shared" si="17"/>
        <v>6</v>
      </c>
      <c r="UN2" s="4">
        <f>+MONTH(UN3)</f>
        <v>7</v>
      </c>
      <c r="UO2" s="4">
        <f t="shared" si="17"/>
        <v>7</v>
      </c>
      <c r="UP2" s="4">
        <f>+MONTH(UP3)</f>
        <v>8</v>
      </c>
      <c r="UQ2" s="4">
        <f t="shared" si="17"/>
        <v>8</v>
      </c>
      <c r="UR2" s="4">
        <f>+MONTH(UR3)</f>
        <v>9</v>
      </c>
      <c r="US2" s="4">
        <f t="shared" ref="US2:XC2" si="18">+MONTH(UR3)</f>
        <v>9</v>
      </c>
      <c r="UT2" s="4">
        <f>+MONTH(UT3)</f>
        <v>10</v>
      </c>
      <c r="UU2" s="4">
        <f t="shared" si="18"/>
        <v>10</v>
      </c>
      <c r="UV2" s="4">
        <f>+MONTH(UV3)</f>
        <v>11</v>
      </c>
      <c r="UW2" s="4">
        <f t="shared" si="18"/>
        <v>11</v>
      </c>
      <c r="UX2" s="4">
        <f>+MONTH(UX3)</f>
        <v>12</v>
      </c>
      <c r="UY2" s="4">
        <f t="shared" si="18"/>
        <v>12</v>
      </c>
      <c r="UZ2" s="4">
        <f>+MONTH(UZ3)</f>
        <v>1</v>
      </c>
      <c r="VA2" s="4">
        <f t="shared" si="18"/>
        <v>1</v>
      </c>
      <c r="VB2" s="4">
        <f>+MONTH(VB3)</f>
        <v>2</v>
      </c>
      <c r="VC2" s="4">
        <f t="shared" si="18"/>
        <v>2</v>
      </c>
      <c r="VD2" s="4">
        <f>+MONTH(VD3)</f>
        <v>3</v>
      </c>
      <c r="VE2" s="4">
        <f t="shared" si="18"/>
        <v>3</v>
      </c>
      <c r="VF2" s="4">
        <f>+MONTH(VF3)</f>
        <v>4</v>
      </c>
      <c r="VG2" s="4">
        <f t="shared" si="18"/>
        <v>4</v>
      </c>
      <c r="VH2" s="4">
        <f>+MONTH(VH3)</f>
        <v>5</v>
      </c>
      <c r="VI2" s="4">
        <f t="shared" si="18"/>
        <v>5</v>
      </c>
      <c r="VJ2" s="4">
        <f>+MONTH(VJ3)</f>
        <v>6</v>
      </c>
      <c r="VK2" s="4">
        <f t="shared" si="18"/>
        <v>6</v>
      </c>
      <c r="VL2" s="4">
        <f>+MONTH(VL3)</f>
        <v>7</v>
      </c>
      <c r="VM2" s="4">
        <f t="shared" si="18"/>
        <v>7</v>
      </c>
      <c r="VN2" s="4">
        <f>+MONTH(VN3)</f>
        <v>8</v>
      </c>
      <c r="VO2" s="4">
        <f t="shared" si="18"/>
        <v>8</v>
      </c>
      <c r="VP2" s="4">
        <f>+MONTH(VP3)</f>
        <v>9</v>
      </c>
      <c r="VQ2" s="4">
        <f t="shared" si="18"/>
        <v>9</v>
      </c>
      <c r="VR2" s="4">
        <f>+MONTH(VR3)</f>
        <v>10</v>
      </c>
      <c r="VS2" s="4">
        <f t="shared" si="18"/>
        <v>10</v>
      </c>
      <c r="VT2" s="4">
        <f>+MONTH(VT3)</f>
        <v>11</v>
      </c>
      <c r="VU2" s="4">
        <f t="shared" si="18"/>
        <v>11</v>
      </c>
      <c r="VV2" s="4">
        <f>+MONTH(VV3)</f>
        <v>12</v>
      </c>
      <c r="VW2" s="4">
        <f t="shared" si="18"/>
        <v>12</v>
      </c>
      <c r="VX2" s="4">
        <f>+MONTH(VX3)</f>
        <v>1</v>
      </c>
      <c r="VY2" s="4">
        <f t="shared" si="18"/>
        <v>1</v>
      </c>
      <c r="VZ2" s="4">
        <f>+MONTH(VZ3)</f>
        <v>2</v>
      </c>
      <c r="WA2" s="4">
        <f t="shared" si="18"/>
        <v>2</v>
      </c>
      <c r="WB2" s="4">
        <f>+MONTH(WB3)</f>
        <v>3</v>
      </c>
      <c r="WC2" s="4">
        <f t="shared" si="18"/>
        <v>3</v>
      </c>
      <c r="WD2" s="4">
        <f>+MONTH(WD3)</f>
        <v>4</v>
      </c>
      <c r="WE2" s="4">
        <f t="shared" si="18"/>
        <v>4</v>
      </c>
      <c r="WF2" s="4">
        <f>+MONTH(WF3)</f>
        <v>5</v>
      </c>
      <c r="WG2" s="4">
        <f t="shared" si="18"/>
        <v>5</v>
      </c>
      <c r="WH2" s="4">
        <f>+MONTH(WH3)</f>
        <v>6</v>
      </c>
      <c r="WI2" s="4">
        <f t="shared" si="18"/>
        <v>6</v>
      </c>
      <c r="WJ2" s="4">
        <f>+MONTH(WJ3)</f>
        <v>7</v>
      </c>
      <c r="WK2" s="4">
        <f t="shared" si="18"/>
        <v>7</v>
      </c>
      <c r="WL2" s="4">
        <f>+MONTH(WL3)</f>
        <v>8</v>
      </c>
      <c r="WM2" s="4">
        <f t="shared" si="18"/>
        <v>8</v>
      </c>
      <c r="WN2" s="4">
        <f>+MONTH(WN3)</f>
        <v>9</v>
      </c>
      <c r="WO2" s="4">
        <f t="shared" si="18"/>
        <v>9</v>
      </c>
      <c r="WP2" s="4">
        <f>+MONTH(WP3)</f>
        <v>10</v>
      </c>
      <c r="WQ2" s="4">
        <f t="shared" si="18"/>
        <v>10</v>
      </c>
      <c r="WR2" s="4">
        <f>+MONTH(WR3)</f>
        <v>11</v>
      </c>
      <c r="WS2" s="4">
        <f t="shared" si="18"/>
        <v>11</v>
      </c>
      <c r="WT2" s="4">
        <f>+MONTH(WT3)</f>
        <v>12</v>
      </c>
      <c r="WU2" s="4">
        <f t="shared" si="18"/>
        <v>12</v>
      </c>
      <c r="WV2" s="4">
        <f>+MONTH(WV3)</f>
        <v>1</v>
      </c>
      <c r="WW2" s="4">
        <f t="shared" si="18"/>
        <v>1</v>
      </c>
      <c r="WX2" s="4">
        <f>+MONTH(WX3)</f>
        <v>2</v>
      </c>
      <c r="WY2" s="4">
        <f t="shared" si="18"/>
        <v>2</v>
      </c>
      <c r="WZ2" s="4">
        <f>+MONTH(WZ3)</f>
        <v>3</v>
      </c>
      <c r="XA2" s="4">
        <f t="shared" si="18"/>
        <v>3</v>
      </c>
      <c r="XB2" s="4">
        <f>+MONTH(XB3)</f>
        <v>4</v>
      </c>
      <c r="XC2" s="4">
        <f t="shared" si="18"/>
        <v>4</v>
      </c>
      <c r="XD2" s="4">
        <f>+MONTH(XD3)</f>
        <v>5</v>
      </c>
      <c r="XE2" s="4">
        <f t="shared" ref="XE2:YQ2" si="19">+MONTH(XD3)</f>
        <v>5</v>
      </c>
      <c r="XF2" s="4">
        <f>+MONTH(XF3)</f>
        <v>6</v>
      </c>
      <c r="XG2" s="4">
        <f t="shared" si="19"/>
        <v>6</v>
      </c>
      <c r="XH2" s="4">
        <f>+MONTH(XH3)</f>
        <v>7</v>
      </c>
      <c r="XI2" s="4">
        <f t="shared" si="19"/>
        <v>7</v>
      </c>
      <c r="XJ2" s="4">
        <f>+MONTH(XJ3)</f>
        <v>8</v>
      </c>
      <c r="XK2" s="4">
        <f t="shared" si="19"/>
        <v>8</v>
      </c>
      <c r="XL2" s="4">
        <f>+MONTH(XL3)</f>
        <v>9</v>
      </c>
      <c r="XM2" s="4">
        <f t="shared" si="19"/>
        <v>9</v>
      </c>
      <c r="XN2" s="4">
        <f>+MONTH(XN3)</f>
        <v>10</v>
      </c>
      <c r="XO2" s="4">
        <f t="shared" si="19"/>
        <v>10</v>
      </c>
      <c r="XP2" s="4">
        <f>+MONTH(XP3)</f>
        <v>11</v>
      </c>
      <c r="XQ2" s="4">
        <f t="shared" si="19"/>
        <v>11</v>
      </c>
      <c r="XR2" s="4">
        <f>+MONTH(XR3)</f>
        <v>12</v>
      </c>
      <c r="XS2" s="4">
        <f t="shared" si="19"/>
        <v>12</v>
      </c>
      <c r="XT2" s="4">
        <f>+MONTH(XT3)</f>
        <v>1</v>
      </c>
      <c r="XU2" s="4">
        <f t="shared" si="19"/>
        <v>1</v>
      </c>
      <c r="XV2" s="4">
        <f>+MONTH(XV3)</f>
        <v>2</v>
      </c>
      <c r="XW2" s="4">
        <f t="shared" si="19"/>
        <v>2</v>
      </c>
      <c r="XX2" s="4">
        <f>+MONTH(XX3)</f>
        <v>3</v>
      </c>
      <c r="XY2" s="4">
        <f t="shared" si="19"/>
        <v>3</v>
      </c>
      <c r="XZ2" s="4">
        <f>+MONTH(XZ3)</f>
        <v>4</v>
      </c>
      <c r="YA2" s="4">
        <f t="shared" si="19"/>
        <v>4</v>
      </c>
      <c r="YB2" s="4">
        <f>+MONTH(YB3)</f>
        <v>5</v>
      </c>
      <c r="YC2" s="4">
        <f t="shared" si="19"/>
        <v>5</v>
      </c>
      <c r="YD2" s="4">
        <f>+MONTH(YD3)</f>
        <v>6</v>
      </c>
      <c r="YE2" s="4">
        <f t="shared" si="19"/>
        <v>6</v>
      </c>
      <c r="YF2" s="4">
        <f>+MONTH(YF3)</f>
        <v>7</v>
      </c>
      <c r="YG2" s="4">
        <f t="shared" si="19"/>
        <v>7</v>
      </c>
      <c r="YH2" s="4">
        <f>+MONTH(YH3)</f>
        <v>8</v>
      </c>
      <c r="YI2" s="4">
        <f t="shared" si="19"/>
        <v>8</v>
      </c>
      <c r="YJ2" s="4">
        <f>+MONTH(YJ3)</f>
        <v>9</v>
      </c>
      <c r="YK2" s="4">
        <f t="shared" si="19"/>
        <v>9</v>
      </c>
      <c r="YL2" s="4">
        <f>+MONTH(YL3)</f>
        <v>10</v>
      </c>
      <c r="YM2" s="4">
        <f t="shared" si="19"/>
        <v>10</v>
      </c>
      <c r="YN2" s="4">
        <f>+MONTH(YN3)</f>
        <v>11</v>
      </c>
      <c r="YO2" s="4">
        <f t="shared" si="19"/>
        <v>11</v>
      </c>
      <c r="YP2" s="4">
        <f>+MONTH(YP3)</f>
        <v>12</v>
      </c>
      <c r="YQ2" s="4">
        <f t="shared" si="19"/>
        <v>12</v>
      </c>
    </row>
    <row r="3" spans="1:667" ht="18" customHeight="1" x14ac:dyDescent="0.2">
      <c r="A3" s="147"/>
      <c r="B3" s="150"/>
      <c r="C3" s="6" t="s">
        <v>117</v>
      </c>
      <c r="D3" s="153"/>
      <c r="E3" s="6" t="s">
        <v>117</v>
      </c>
      <c r="F3" s="144"/>
      <c r="G3" s="144"/>
      <c r="H3" s="144"/>
      <c r="I3" s="144"/>
      <c r="J3" s="144"/>
      <c r="K3" s="144"/>
      <c r="L3" s="144"/>
      <c r="M3" s="144"/>
      <c r="N3" s="144"/>
      <c r="O3" s="2"/>
      <c r="P3" s="100">
        <v>2018</v>
      </c>
      <c r="Q3" s="101">
        <f>+P3</f>
        <v>2018</v>
      </c>
      <c r="R3" s="7">
        <v>2019</v>
      </c>
      <c r="S3" s="8">
        <f>+R3</f>
        <v>2019</v>
      </c>
      <c r="T3" s="7">
        <v>2020</v>
      </c>
      <c r="U3" s="8">
        <f>+T3</f>
        <v>2020</v>
      </c>
      <c r="V3" s="7">
        <v>2021</v>
      </c>
      <c r="W3" s="8">
        <f>+V3</f>
        <v>2021</v>
      </c>
      <c r="X3" s="7">
        <v>2022</v>
      </c>
      <c r="Y3" s="8">
        <f>+X3</f>
        <v>2022</v>
      </c>
      <c r="Z3" s="7">
        <v>2023</v>
      </c>
      <c r="AA3" s="8">
        <f>+Z3</f>
        <v>2023</v>
      </c>
      <c r="AB3" s="7">
        <v>2024</v>
      </c>
      <c r="AC3" s="8">
        <f>+AB3</f>
        <v>2024</v>
      </c>
      <c r="AD3" s="7">
        <v>2025</v>
      </c>
      <c r="AE3" s="8">
        <f>+AD3</f>
        <v>2025</v>
      </c>
      <c r="AF3" s="7">
        <v>2026</v>
      </c>
      <c r="AG3" s="8">
        <f>+AF3</f>
        <v>2026</v>
      </c>
      <c r="AH3" s="7">
        <v>2027</v>
      </c>
      <c r="AI3" s="8">
        <f>+AH3</f>
        <v>2027</v>
      </c>
      <c r="AJ3" s="7">
        <v>2028</v>
      </c>
      <c r="AK3" s="8">
        <f>+AJ3</f>
        <v>2028</v>
      </c>
      <c r="AL3" s="7">
        <v>2029</v>
      </c>
      <c r="AM3" s="8">
        <f>+AL3</f>
        <v>2029</v>
      </c>
      <c r="AN3" s="7">
        <v>2030</v>
      </c>
      <c r="AO3" s="8">
        <f>+AN3</f>
        <v>2030</v>
      </c>
      <c r="AP3" s="7">
        <v>2031</v>
      </c>
      <c r="AQ3" s="8">
        <f>+AP3</f>
        <v>2031</v>
      </c>
      <c r="AR3" s="7">
        <v>2032</v>
      </c>
      <c r="AS3" s="8">
        <f>+AR3</f>
        <v>2032</v>
      </c>
      <c r="AT3" s="7">
        <v>2033</v>
      </c>
      <c r="AU3" s="8">
        <f>+AT3</f>
        <v>2033</v>
      </c>
      <c r="AV3" s="7">
        <v>2034</v>
      </c>
      <c r="AW3" s="8">
        <f>+AV3</f>
        <v>2034</v>
      </c>
      <c r="AX3" s="7">
        <v>2035</v>
      </c>
      <c r="AY3" s="8">
        <f>+AX3</f>
        <v>2035</v>
      </c>
      <c r="AZ3" s="7">
        <v>2036</v>
      </c>
      <c r="BA3" s="8">
        <f>+AZ3</f>
        <v>2036</v>
      </c>
      <c r="BB3" s="7">
        <v>2037</v>
      </c>
      <c r="BC3" s="8">
        <f>+BB3</f>
        <v>2037</v>
      </c>
      <c r="BD3" s="7">
        <v>2038</v>
      </c>
      <c r="BE3" s="8">
        <f>+BD3</f>
        <v>2038</v>
      </c>
      <c r="BF3" s="7">
        <v>2039</v>
      </c>
      <c r="BG3" s="8">
        <f>+BF3</f>
        <v>2039</v>
      </c>
      <c r="BH3" s="7">
        <v>2040</v>
      </c>
      <c r="BI3" s="8">
        <f>+BH3</f>
        <v>2040</v>
      </c>
      <c r="BJ3" s="7">
        <v>2041</v>
      </c>
      <c r="BK3" s="8">
        <f>+BJ3</f>
        <v>2041</v>
      </c>
      <c r="BL3" s="7">
        <v>2042</v>
      </c>
      <c r="BM3" s="96">
        <f>+BL3</f>
        <v>2042</v>
      </c>
      <c r="BN3" s="102"/>
      <c r="BO3" s="99"/>
      <c r="BP3" s="155">
        <v>43131</v>
      </c>
      <c r="BQ3" s="156"/>
      <c r="BR3" s="155">
        <f>+EOMONTH(BP3,1)</f>
        <v>43159</v>
      </c>
      <c r="BS3" s="156"/>
      <c r="BT3" s="155">
        <f>+EOMONTH(BR3,1)</f>
        <v>43190</v>
      </c>
      <c r="BU3" s="156"/>
      <c r="BV3" s="155">
        <f>+EOMONTH(BT3,1)</f>
        <v>43220</v>
      </c>
      <c r="BW3" s="156"/>
      <c r="BX3" s="155">
        <f>+EOMONTH(BV3,1)</f>
        <v>43251</v>
      </c>
      <c r="BY3" s="156"/>
      <c r="BZ3" s="155">
        <f>+EOMONTH(BX3,1)</f>
        <v>43281</v>
      </c>
      <c r="CA3" s="156"/>
      <c r="CB3" s="155">
        <f>+EOMONTH(BZ3,1)</f>
        <v>43312</v>
      </c>
      <c r="CC3" s="156"/>
      <c r="CD3" s="155">
        <f>+EOMONTH(CB3,1)</f>
        <v>43343</v>
      </c>
      <c r="CE3" s="156"/>
      <c r="CF3" s="155">
        <f>+EOMONTH(CD3,1)</f>
        <v>43373</v>
      </c>
      <c r="CG3" s="156"/>
      <c r="CH3" s="155">
        <f>+EOMONTH(CF3,1)</f>
        <v>43404</v>
      </c>
      <c r="CI3" s="156"/>
      <c r="CJ3" s="155">
        <f>+EOMONTH(CH3,1)</f>
        <v>43434</v>
      </c>
      <c r="CK3" s="156"/>
      <c r="CL3" s="155">
        <f>+EOMONTH(CJ3,1)</f>
        <v>43465</v>
      </c>
      <c r="CM3" s="156"/>
      <c r="CN3" s="155">
        <f>+EOMONTH(CL3,1)</f>
        <v>43496</v>
      </c>
      <c r="CO3" s="156"/>
      <c r="CP3" s="155">
        <f>+EOMONTH(CN3,1)</f>
        <v>43524</v>
      </c>
      <c r="CQ3" s="156"/>
      <c r="CR3" s="155">
        <f>+EOMONTH(CP3,1)</f>
        <v>43555</v>
      </c>
      <c r="CS3" s="156"/>
      <c r="CT3" s="155">
        <f>+EOMONTH(CR3,1)</f>
        <v>43585</v>
      </c>
      <c r="CU3" s="156"/>
      <c r="CV3" s="155">
        <f>+EOMONTH(CT3,1)</f>
        <v>43616</v>
      </c>
      <c r="CW3" s="156"/>
      <c r="CX3" s="155">
        <f>+EOMONTH(CV3,1)</f>
        <v>43646</v>
      </c>
      <c r="CY3" s="156"/>
      <c r="CZ3" s="155">
        <f>+EOMONTH(CX3,1)</f>
        <v>43677</v>
      </c>
      <c r="DA3" s="156"/>
      <c r="DB3" s="155">
        <f>+EOMONTH(CZ3,1)</f>
        <v>43708</v>
      </c>
      <c r="DC3" s="156"/>
      <c r="DD3" s="155">
        <f>+EOMONTH(DB3,1)</f>
        <v>43738</v>
      </c>
      <c r="DE3" s="156"/>
      <c r="DF3" s="155">
        <f>+EOMONTH(DD3,1)</f>
        <v>43769</v>
      </c>
      <c r="DG3" s="156"/>
      <c r="DH3" s="155">
        <f>+EOMONTH(DF3,1)</f>
        <v>43799</v>
      </c>
      <c r="DI3" s="156"/>
      <c r="DJ3" s="155">
        <f>+EOMONTH(DH3,1)</f>
        <v>43830</v>
      </c>
      <c r="DK3" s="156"/>
      <c r="DL3" s="155">
        <f>+EOMONTH(DJ3,1)</f>
        <v>43861</v>
      </c>
      <c r="DM3" s="156"/>
      <c r="DN3" s="155">
        <f>+EOMONTH(DL3,1)</f>
        <v>43890</v>
      </c>
      <c r="DO3" s="156"/>
      <c r="DP3" s="155">
        <f>+EOMONTH(DN3,1)</f>
        <v>43921</v>
      </c>
      <c r="DQ3" s="156"/>
      <c r="DR3" s="155">
        <f>+EOMONTH(DP3,1)</f>
        <v>43951</v>
      </c>
      <c r="DS3" s="156"/>
      <c r="DT3" s="155">
        <f>+EOMONTH(DR3,1)</f>
        <v>43982</v>
      </c>
      <c r="DU3" s="156"/>
      <c r="DV3" s="155">
        <f>+EOMONTH(DT3,1)</f>
        <v>44012</v>
      </c>
      <c r="DW3" s="156"/>
      <c r="DX3" s="155">
        <f>+EOMONTH(DV3,1)</f>
        <v>44043</v>
      </c>
      <c r="DY3" s="156"/>
      <c r="DZ3" s="155">
        <f>+EOMONTH(DX3,1)</f>
        <v>44074</v>
      </c>
      <c r="EA3" s="156"/>
      <c r="EB3" s="155">
        <f>+EOMONTH(DZ3,1)</f>
        <v>44104</v>
      </c>
      <c r="EC3" s="156"/>
      <c r="ED3" s="155">
        <f>+EOMONTH(EB3,1)</f>
        <v>44135</v>
      </c>
      <c r="EE3" s="156"/>
      <c r="EF3" s="155">
        <f>+EOMONTH(ED3,1)</f>
        <v>44165</v>
      </c>
      <c r="EG3" s="156"/>
      <c r="EH3" s="155">
        <f>+EOMONTH(EF3,1)</f>
        <v>44196</v>
      </c>
      <c r="EI3" s="156"/>
      <c r="EJ3" s="155">
        <f>+EOMONTH(EH3,1)</f>
        <v>44227</v>
      </c>
      <c r="EK3" s="156"/>
      <c r="EL3" s="155">
        <f>+EOMONTH(EJ3,1)</f>
        <v>44255</v>
      </c>
      <c r="EM3" s="156"/>
      <c r="EN3" s="155">
        <f>+EOMONTH(EL3,1)</f>
        <v>44286</v>
      </c>
      <c r="EO3" s="156"/>
      <c r="EP3" s="155">
        <f>+EOMONTH(EN3,1)</f>
        <v>44316</v>
      </c>
      <c r="EQ3" s="156"/>
      <c r="ER3" s="155">
        <f>+EOMONTH(EP3,1)</f>
        <v>44347</v>
      </c>
      <c r="ES3" s="156"/>
      <c r="ET3" s="155">
        <f>+EOMONTH(ER3,1)</f>
        <v>44377</v>
      </c>
      <c r="EU3" s="156"/>
      <c r="EV3" s="155">
        <f>+EOMONTH(ET3,1)</f>
        <v>44408</v>
      </c>
      <c r="EW3" s="156"/>
      <c r="EX3" s="155">
        <f>+EOMONTH(EV3,1)</f>
        <v>44439</v>
      </c>
      <c r="EY3" s="156"/>
      <c r="EZ3" s="155">
        <f>+EOMONTH(EX3,1)</f>
        <v>44469</v>
      </c>
      <c r="FA3" s="156"/>
      <c r="FB3" s="155">
        <f>+EOMONTH(EZ3,1)</f>
        <v>44500</v>
      </c>
      <c r="FC3" s="156"/>
      <c r="FD3" s="155">
        <f>+EOMONTH(FB3,1)</f>
        <v>44530</v>
      </c>
      <c r="FE3" s="156"/>
      <c r="FF3" s="155">
        <f>+EOMONTH(FD3,1)</f>
        <v>44561</v>
      </c>
      <c r="FG3" s="156"/>
      <c r="FH3" s="155">
        <f>+EOMONTH(FF3,1)</f>
        <v>44592</v>
      </c>
      <c r="FI3" s="156"/>
      <c r="FJ3" s="155">
        <f>+EOMONTH(FH3,1)</f>
        <v>44620</v>
      </c>
      <c r="FK3" s="156"/>
      <c r="FL3" s="155">
        <f>+EOMONTH(FJ3,1)</f>
        <v>44651</v>
      </c>
      <c r="FM3" s="156"/>
      <c r="FN3" s="155">
        <f>+EOMONTH(FL3,1)</f>
        <v>44681</v>
      </c>
      <c r="FO3" s="156"/>
      <c r="FP3" s="155">
        <f>+EOMONTH(FN3,1)</f>
        <v>44712</v>
      </c>
      <c r="FQ3" s="156"/>
      <c r="FR3" s="155">
        <f>+EOMONTH(FP3,1)</f>
        <v>44742</v>
      </c>
      <c r="FS3" s="156"/>
      <c r="FT3" s="155">
        <f>+EOMONTH(FR3,1)</f>
        <v>44773</v>
      </c>
      <c r="FU3" s="156"/>
      <c r="FV3" s="155">
        <f>+EOMONTH(FT3,1)</f>
        <v>44804</v>
      </c>
      <c r="FW3" s="156"/>
      <c r="FX3" s="155">
        <f>+EOMONTH(FV3,1)</f>
        <v>44834</v>
      </c>
      <c r="FY3" s="156"/>
      <c r="FZ3" s="155">
        <f>+EOMONTH(FX3,1)</f>
        <v>44865</v>
      </c>
      <c r="GA3" s="156"/>
      <c r="GB3" s="155">
        <f>+EOMONTH(FZ3,1)</f>
        <v>44895</v>
      </c>
      <c r="GC3" s="156"/>
      <c r="GD3" s="155">
        <f>+EOMONTH(GB3,1)</f>
        <v>44926</v>
      </c>
      <c r="GE3" s="156"/>
      <c r="GF3" s="155">
        <f>+EOMONTH(GD3,1)</f>
        <v>44957</v>
      </c>
      <c r="GG3" s="156"/>
      <c r="GH3" s="155">
        <f>+EOMONTH(GF3,1)</f>
        <v>44985</v>
      </c>
      <c r="GI3" s="156"/>
      <c r="GJ3" s="155">
        <f>+EOMONTH(GH3,1)</f>
        <v>45016</v>
      </c>
      <c r="GK3" s="156"/>
      <c r="GL3" s="155">
        <f>+EOMONTH(GJ3,1)</f>
        <v>45046</v>
      </c>
      <c r="GM3" s="156"/>
      <c r="GN3" s="155">
        <f>+EOMONTH(GL3,1)</f>
        <v>45077</v>
      </c>
      <c r="GO3" s="156"/>
      <c r="GP3" s="155">
        <f>+EOMONTH(GN3,1)</f>
        <v>45107</v>
      </c>
      <c r="GQ3" s="156"/>
      <c r="GR3" s="155">
        <f>+EOMONTH(GP3,1)</f>
        <v>45138</v>
      </c>
      <c r="GS3" s="156"/>
      <c r="GT3" s="155">
        <f>+EOMONTH(GR3,1)</f>
        <v>45169</v>
      </c>
      <c r="GU3" s="156"/>
      <c r="GV3" s="155">
        <f>+EOMONTH(GT3,1)</f>
        <v>45199</v>
      </c>
      <c r="GW3" s="156"/>
      <c r="GX3" s="155">
        <f>+EOMONTH(GV3,1)</f>
        <v>45230</v>
      </c>
      <c r="GY3" s="156"/>
      <c r="GZ3" s="155">
        <f>+EOMONTH(GX3,1)</f>
        <v>45260</v>
      </c>
      <c r="HA3" s="156"/>
      <c r="HB3" s="155">
        <f>+EOMONTH(GZ3,1)</f>
        <v>45291</v>
      </c>
      <c r="HC3" s="156"/>
      <c r="HD3" s="155">
        <f>+EOMONTH(HB3,1)</f>
        <v>45322</v>
      </c>
      <c r="HE3" s="156"/>
      <c r="HF3" s="155">
        <f>+EOMONTH(HD3,1)</f>
        <v>45351</v>
      </c>
      <c r="HG3" s="156"/>
      <c r="HH3" s="155">
        <f>+EOMONTH(HF3,1)</f>
        <v>45382</v>
      </c>
      <c r="HI3" s="156"/>
      <c r="HJ3" s="155">
        <f>+EOMONTH(HH3,1)</f>
        <v>45412</v>
      </c>
      <c r="HK3" s="156"/>
      <c r="HL3" s="155">
        <f>+EOMONTH(HJ3,1)</f>
        <v>45443</v>
      </c>
      <c r="HM3" s="156"/>
      <c r="HN3" s="155">
        <f>+EOMONTH(HL3,1)</f>
        <v>45473</v>
      </c>
      <c r="HO3" s="156"/>
      <c r="HP3" s="155">
        <f>+EOMONTH(HN3,1)</f>
        <v>45504</v>
      </c>
      <c r="HQ3" s="156"/>
      <c r="HR3" s="155">
        <f>+EOMONTH(HP3,1)</f>
        <v>45535</v>
      </c>
      <c r="HS3" s="156"/>
      <c r="HT3" s="155">
        <f>+EOMONTH(HR3,1)</f>
        <v>45565</v>
      </c>
      <c r="HU3" s="156"/>
      <c r="HV3" s="155">
        <f>+EOMONTH(HT3,1)</f>
        <v>45596</v>
      </c>
      <c r="HW3" s="156"/>
      <c r="HX3" s="155">
        <f>+EOMONTH(HV3,1)</f>
        <v>45626</v>
      </c>
      <c r="HY3" s="156"/>
      <c r="HZ3" s="155">
        <f>+EOMONTH(HX3,1)</f>
        <v>45657</v>
      </c>
      <c r="IA3" s="156"/>
      <c r="IB3" s="155">
        <f>+EOMONTH(HZ3,1)</f>
        <v>45688</v>
      </c>
      <c r="IC3" s="156"/>
      <c r="ID3" s="155">
        <f>+EOMONTH(IB3,1)</f>
        <v>45716</v>
      </c>
      <c r="IE3" s="156"/>
      <c r="IF3" s="155">
        <f>+EOMONTH(ID3,1)</f>
        <v>45747</v>
      </c>
      <c r="IG3" s="156"/>
      <c r="IH3" s="155">
        <f>+EOMONTH(IF3,1)</f>
        <v>45777</v>
      </c>
      <c r="II3" s="156"/>
      <c r="IJ3" s="155">
        <f>+EOMONTH(IH3,1)</f>
        <v>45808</v>
      </c>
      <c r="IK3" s="156"/>
      <c r="IL3" s="155">
        <f>+EOMONTH(IJ3,1)</f>
        <v>45838</v>
      </c>
      <c r="IM3" s="156"/>
      <c r="IN3" s="155">
        <f>+EOMONTH(IL3,1)</f>
        <v>45869</v>
      </c>
      <c r="IO3" s="156"/>
      <c r="IP3" s="155">
        <f>+EOMONTH(IN3,1)</f>
        <v>45900</v>
      </c>
      <c r="IQ3" s="156"/>
      <c r="IR3" s="155">
        <f>+EOMONTH(IP3,1)</f>
        <v>45930</v>
      </c>
      <c r="IS3" s="156"/>
      <c r="IT3" s="155">
        <f>+EOMONTH(IR3,1)</f>
        <v>45961</v>
      </c>
      <c r="IU3" s="156"/>
      <c r="IV3" s="155">
        <f>+EOMONTH(IT3,1)</f>
        <v>45991</v>
      </c>
      <c r="IW3" s="156"/>
      <c r="IX3" s="155">
        <f>+EOMONTH(IV3,1)</f>
        <v>46022</v>
      </c>
      <c r="IY3" s="156"/>
      <c r="IZ3" s="155">
        <f>+EOMONTH(IX3,1)</f>
        <v>46053</v>
      </c>
      <c r="JA3" s="156"/>
      <c r="JB3" s="155">
        <f>+EOMONTH(IZ3,1)</f>
        <v>46081</v>
      </c>
      <c r="JC3" s="156"/>
      <c r="JD3" s="155">
        <f>+EOMONTH(JB3,1)</f>
        <v>46112</v>
      </c>
      <c r="JE3" s="156"/>
      <c r="JF3" s="155">
        <f>+EOMONTH(JD3,1)</f>
        <v>46142</v>
      </c>
      <c r="JG3" s="156"/>
      <c r="JH3" s="155">
        <f>+EOMONTH(JF3,1)</f>
        <v>46173</v>
      </c>
      <c r="JI3" s="156"/>
      <c r="JJ3" s="155">
        <f>+EOMONTH(JH3,1)</f>
        <v>46203</v>
      </c>
      <c r="JK3" s="156"/>
      <c r="JL3" s="155">
        <f>+EOMONTH(JJ3,1)</f>
        <v>46234</v>
      </c>
      <c r="JM3" s="156"/>
      <c r="JN3" s="155">
        <f>+EOMONTH(JL3,1)</f>
        <v>46265</v>
      </c>
      <c r="JO3" s="156"/>
      <c r="JP3" s="155">
        <f>+EOMONTH(JN3,1)</f>
        <v>46295</v>
      </c>
      <c r="JQ3" s="156"/>
      <c r="JR3" s="155">
        <f>+EOMONTH(JP3,1)</f>
        <v>46326</v>
      </c>
      <c r="JS3" s="156"/>
      <c r="JT3" s="155">
        <f>+EOMONTH(JR3,1)</f>
        <v>46356</v>
      </c>
      <c r="JU3" s="156"/>
      <c r="JV3" s="155">
        <f>+EOMONTH(JT3,1)</f>
        <v>46387</v>
      </c>
      <c r="JW3" s="156"/>
      <c r="JX3" s="155">
        <f>+EOMONTH(JV3,1)</f>
        <v>46418</v>
      </c>
      <c r="JY3" s="156"/>
      <c r="JZ3" s="155">
        <f>+EOMONTH(JX3,1)</f>
        <v>46446</v>
      </c>
      <c r="KA3" s="156"/>
      <c r="KB3" s="155">
        <f>+EOMONTH(JZ3,1)</f>
        <v>46477</v>
      </c>
      <c r="KC3" s="156"/>
      <c r="KD3" s="155">
        <f>+EOMONTH(KB3,1)</f>
        <v>46507</v>
      </c>
      <c r="KE3" s="156"/>
      <c r="KF3" s="155">
        <f>+EOMONTH(KD3,1)</f>
        <v>46538</v>
      </c>
      <c r="KG3" s="156"/>
      <c r="KH3" s="155">
        <f>+EOMONTH(KF3,1)</f>
        <v>46568</v>
      </c>
      <c r="KI3" s="156"/>
      <c r="KJ3" s="155">
        <f>+EOMONTH(KH3,1)</f>
        <v>46599</v>
      </c>
      <c r="KK3" s="156"/>
      <c r="KL3" s="155">
        <f>+EOMONTH(KJ3,1)</f>
        <v>46630</v>
      </c>
      <c r="KM3" s="156"/>
      <c r="KN3" s="155">
        <f>+EOMONTH(KL3,1)</f>
        <v>46660</v>
      </c>
      <c r="KO3" s="156"/>
      <c r="KP3" s="155">
        <f>+EOMONTH(KN3,1)</f>
        <v>46691</v>
      </c>
      <c r="KQ3" s="156"/>
      <c r="KR3" s="155">
        <f>+EOMONTH(KP3,1)</f>
        <v>46721</v>
      </c>
      <c r="KS3" s="156"/>
      <c r="KT3" s="155">
        <f>+EOMONTH(KR3,1)</f>
        <v>46752</v>
      </c>
      <c r="KU3" s="156"/>
      <c r="KV3" s="155">
        <f>+EOMONTH(KT3,1)</f>
        <v>46783</v>
      </c>
      <c r="KW3" s="156"/>
      <c r="KX3" s="155">
        <f>+EOMONTH(KV3,1)</f>
        <v>46812</v>
      </c>
      <c r="KY3" s="156"/>
      <c r="KZ3" s="155">
        <f>+EOMONTH(KX3,1)</f>
        <v>46843</v>
      </c>
      <c r="LA3" s="156"/>
      <c r="LB3" s="155">
        <f>+EOMONTH(KZ3,1)</f>
        <v>46873</v>
      </c>
      <c r="LC3" s="156"/>
      <c r="LD3" s="155">
        <f>+EOMONTH(LB3,1)</f>
        <v>46904</v>
      </c>
      <c r="LE3" s="156"/>
      <c r="LF3" s="155">
        <f>+EOMONTH(LD3,1)</f>
        <v>46934</v>
      </c>
      <c r="LG3" s="156"/>
      <c r="LH3" s="155">
        <f>+EOMONTH(LF3,1)</f>
        <v>46965</v>
      </c>
      <c r="LI3" s="156"/>
      <c r="LJ3" s="155">
        <f>+EOMONTH(LH3,1)</f>
        <v>46996</v>
      </c>
      <c r="LK3" s="156"/>
      <c r="LL3" s="155">
        <f>+EOMONTH(LJ3,1)</f>
        <v>47026</v>
      </c>
      <c r="LM3" s="156"/>
      <c r="LN3" s="155">
        <f>+EOMONTH(LL3,1)</f>
        <v>47057</v>
      </c>
      <c r="LO3" s="156"/>
      <c r="LP3" s="155">
        <f>+EOMONTH(LN3,1)</f>
        <v>47087</v>
      </c>
      <c r="LQ3" s="156"/>
      <c r="LR3" s="155">
        <f>+EOMONTH(LP3,1)</f>
        <v>47118</v>
      </c>
      <c r="LS3" s="156"/>
      <c r="LT3" s="155">
        <f>+EOMONTH(LR3,1)</f>
        <v>47149</v>
      </c>
      <c r="LU3" s="156"/>
      <c r="LV3" s="155">
        <f>+EOMONTH(LT3,1)</f>
        <v>47177</v>
      </c>
      <c r="LW3" s="156"/>
      <c r="LX3" s="155">
        <f>+EOMONTH(LV3,1)</f>
        <v>47208</v>
      </c>
      <c r="LY3" s="156"/>
      <c r="LZ3" s="155">
        <f>+EOMONTH(LX3,1)</f>
        <v>47238</v>
      </c>
      <c r="MA3" s="156"/>
      <c r="MB3" s="155">
        <f>+EOMONTH(LZ3,1)</f>
        <v>47269</v>
      </c>
      <c r="MC3" s="156"/>
      <c r="MD3" s="155">
        <f>+EOMONTH(MB3,1)</f>
        <v>47299</v>
      </c>
      <c r="ME3" s="156"/>
      <c r="MF3" s="155">
        <f>+EOMONTH(MD3,1)</f>
        <v>47330</v>
      </c>
      <c r="MG3" s="156"/>
      <c r="MH3" s="155">
        <f>+EOMONTH(MF3,1)</f>
        <v>47361</v>
      </c>
      <c r="MI3" s="156"/>
      <c r="MJ3" s="155">
        <f>+EOMONTH(MH3,1)</f>
        <v>47391</v>
      </c>
      <c r="MK3" s="156"/>
      <c r="ML3" s="155">
        <f>+EOMONTH(MJ3,1)</f>
        <v>47422</v>
      </c>
      <c r="MM3" s="156"/>
      <c r="MN3" s="155">
        <f>+EOMONTH(ML3,1)</f>
        <v>47452</v>
      </c>
      <c r="MO3" s="156"/>
      <c r="MP3" s="155">
        <f>+EOMONTH(MN3,1)</f>
        <v>47483</v>
      </c>
      <c r="MQ3" s="156"/>
      <c r="MR3" s="155">
        <f>+EOMONTH(MP3,1)</f>
        <v>47514</v>
      </c>
      <c r="MS3" s="156"/>
      <c r="MT3" s="155">
        <f>+EOMONTH(MR3,1)</f>
        <v>47542</v>
      </c>
      <c r="MU3" s="156"/>
      <c r="MV3" s="155">
        <f>+EOMONTH(MT3,1)</f>
        <v>47573</v>
      </c>
      <c r="MW3" s="156"/>
      <c r="MX3" s="155">
        <f>+EOMONTH(MV3,1)</f>
        <v>47603</v>
      </c>
      <c r="MY3" s="156"/>
      <c r="MZ3" s="155">
        <f>+EOMONTH(MX3,1)</f>
        <v>47634</v>
      </c>
      <c r="NA3" s="156"/>
      <c r="NB3" s="155">
        <f>+EOMONTH(MZ3,1)</f>
        <v>47664</v>
      </c>
      <c r="NC3" s="156"/>
      <c r="ND3" s="155">
        <f>+EOMONTH(NB3,1)</f>
        <v>47695</v>
      </c>
      <c r="NE3" s="156"/>
      <c r="NF3" s="155">
        <f>+EOMONTH(ND3,1)</f>
        <v>47726</v>
      </c>
      <c r="NG3" s="156"/>
      <c r="NH3" s="155">
        <f>+EOMONTH(NF3,1)</f>
        <v>47756</v>
      </c>
      <c r="NI3" s="156"/>
      <c r="NJ3" s="155">
        <f>+EOMONTH(NH3,1)</f>
        <v>47787</v>
      </c>
      <c r="NK3" s="156"/>
      <c r="NL3" s="155">
        <f>+EOMONTH(NJ3,1)</f>
        <v>47817</v>
      </c>
      <c r="NM3" s="156"/>
      <c r="NN3" s="155">
        <f>+EOMONTH(NL3,1)</f>
        <v>47848</v>
      </c>
      <c r="NO3" s="156"/>
      <c r="NP3" s="155">
        <f>+EOMONTH(NN3,1)</f>
        <v>47879</v>
      </c>
      <c r="NQ3" s="156"/>
      <c r="NR3" s="155">
        <f>+EOMONTH(NP3,1)</f>
        <v>47907</v>
      </c>
      <c r="NS3" s="156"/>
      <c r="NT3" s="155">
        <f>+EOMONTH(NR3,1)</f>
        <v>47938</v>
      </c>
      <c r="NU3" s="156"/>
      <c r="NV3" s="155">
        <f>+EOMONTH(NT3,1)</f>
        <v>47968</v>
      </c>
      <c r="NW3" s="156"/>
      <c r="NX3" s="155">
        <f>+EOMONTH(NV3,1)</f>
        <v>47999</v>
      </c>
      <c r="NY3" s="156"/>
      <c r="NZ3" s="155">
        <f>+EOMONTH(NX3,1)</f>
        <v>48029</v>
      </c>
      <c r="OA3" s="156"/>
      <c r="OB3" s="155">
        <f>+EOMONTH(NZ3,1)</f>
        <v>48060</v>
      </c>
      <c r="OC3" s="156"/>
      <c r="OD3" s="155">
        <f>+EOMONTH(OB3,1)</f>
        <v>48091</v>
      </c>
      <c r="OE3" s="156"/>
      <c r="OF3" s="155">
        <f>+EOMONTH(OD3,1)</f>
        <v>48121</v>
      </c>
      <c r="OG3" s="156"/>
      <c r="OH3" s="155">
        <f>+EOMONTH(OF3,1)</f>
        <v>48152</v>
      </c>
      <c r="OI3" s="156"/>
      <c r="OJ3" s="155">
        <f>+EOMONTH(OH3,1)</f>
        <v>48182</v>
      </c>
      <c r="OK3" s="156"/>
      <c r="OL3" s="155">
        <f>+EOMONTH(OJ3,1)</f>
        <v>48213</v>
      </c>
      <c r="OM3" s="156"/>
      <c r="ON3" s="155">
        <f>+EOMONTH(OL3,1)</f>
        <v>48244</v>
      </c>
      <c r="OO3" s="156"/>
      <c r="OP3" s="155">
        <f>+EOMONTH(ON3,1)</f>
        <v>48273</v>
      </c>
      <c r="OQ3" s="156"/>
      <c r="OR3" s="155">
        <f>+EOMONTH(OP3,1)</f>
        <v>48304</v>
      </c>
      <c r="OS3" s="156"/>
      <c r="OT3" s="155">
        <f>+EOMONTH(OR3,1)</f>
        <v>48334</v>
      </c>
      <c r="OU3" s="156"/>
      <c r="OV3" s="155">
        <f>+EOMONTH(OT3,1)</f>
        <v>48365</v>
      </c>
      <c r="OW3" s="156"/>
      <c r="OX3" s="155">
        <f>+EOMONTH(OV3,1)</f>
        <v>48395</v>
      </c>
      <c r="OY3" s="156"/>
      <c r="OZ3" s="155">
        <f>+EOMONTH(OX3,1)</f>
        <v>48426</v>
      </c>
      <c r="PA3" s="156"/>
      <c r="PB3" s="155">
        <f>+EOMONTH(OZ3,1)</f>
        <v>48457</v>
      </c>
      <c r="PC3" s="156"/>
      <c r="PD3" s="155">
        <f>+EOMONTH(PB3,1)</f>
        <v>48487</v>
      </c>
      <c r="PE3" s="156"/>
      <c r="PF3" s="155">
        <f>+EOMONTH(PD3,1)</f>
        <v>48518</v>
      </c>
      <c r="PG3" s="156"/>
      <c r="PH3" s="155">
        <f>+EOMONTH(PF3,1)</f>
        <v>48548</v>
      </c>
      <c r="PI3" s="156"/>
      <c r="PJ3" s="155">
        <f>+EOMONTH(PH3,1)</f>
        <v>48579</v>
      </c>
      <c r="PK3" s="156"/>
      <c r="PL3" s="155">
        <f>+EOMONTH(PJ3,1)</f>
        <v>48610</v>
      </c>
      <c r="PM3" s="156"/>
      <c r="PN3" s="155">
        <f>+EOMONTH(PL3,1)</f>
        <v>48638</v>
      </c>
      <c r="PO3" s="156"/>
      <c r="PP3" s="155">
        <f>+EOMONTH(PN3,1)</f>
        <v>48669</v>
      </c>
      <c r="PQ3" s="156"/>
      <c r="PR3" s="155">
        <f>+EOMONTH(PP3,1)</f>
        <v>48699</v>
      </c>
      <c r="PS3" s="156"/>
      <c r="PT3" s="155">
        <f>+EOMONTH(PR3,1)</f>
        <v>48730</v>
      </c>
      <c r="PU3" s="156"/>
      <c r="PV3" s="155">
        <f>+EOMONTH(PT3,1)</f>
        <v>48760</v>
      </c>
      <c r="PW3" s="156"/>
      <c r="PX3" s="155">
        <f>+EOMONTH(PV3,1)</f>
        <v>48791</v>
      </c>
      <c r="PY3" s="156"/>
      <c r="PZ3" s="155">
        <f>+EOMONTH(PX3,1)</f>
        <v>48822</v>
      </c>
      <c r="QA3" s="156"/>
      <c r="QB3" s="155">
        <f>+EOMONTH(PZ3,1)</f>
        <v>48852</v>
      </c>
      <c r="QC3" s="156"/>
      <c r="QD3" s="155">
        <f>+EOMONTH(QB3,1)</f>
        <v>48883</v>
      </c>
      <c r="QE3" s="156"/>
      <c r="QF3" s="155">
        <f>+EOMONTH(QD3,1)</f>
        <v>48913</v>
      </c>
      <c r="QG3" s="156"/>
      <c r="QH3" s="155">
        <f>+EOMONTH(QF3,1)</f>
        <v>48944</v>
      </c>
      <c r="QI3" s="156"/>
      <c r="QJ3" s="155">
        <f>+EOMONTH(QH3,1)</f>
        <v>48975</v>
      </c>
      <c r="QK3" s="156"/>
      <c r="QL3" s="155">
        <f>+EOMONTH(QJ3,1)</f>
        <v>49003</v>
      </c>
      <c r="QM3" s="156"/>
      <c r="QN3" s="155">
        <f>+EOMONTH(QL3,1)</f>
        <v>49034</v>
      </c>
      <c r="QO3" s="156"/>
      <c r="QP3" s="155">
        <f>+EOMONTH(QN3,1)</f>
        <v>49064</v>
      </c>
      <c r="QQ3" s="156"/>
      <c r="QR3" s="155">
        <f>+EOMONTH(QP3,1)</f>
        <v>49095</v>
      </c>
      <c r="QS3" s="156"/>
      <c r="QT3" s="155">
        <f>+EOMONTH(QR3,1)</f>
        <v>49125</v>
      </c>
      <c r="QU3" s="156"/>
      <c r="QV3" s="155">
        <f>+EOMONTH(QT3,1)</f>
        <v>49156</v>
      </c>
      <c r="QW3" s="156"/>
      <c r="QX3" s="155">
        <f>+EOMONTH(QV3,1)</f>
        <v>49187</v>
      </c>
      <c r="QY3" s="156"/>
      <c r="QZ3" s="155">
        <f>+EOMONTH(QX3,1)</f>
        <v>49217</v>
      </c>
      <c r="RA3" s="156"/>
      <c r="RB3" s="155">
        <f>+EOMONTH(QZ3,1)</f>
        <v>49248</v>
      </c>
      <c r="RC3" s="156"/>
      <c r="RD3" s="155">
        <f>+EOMONTH(RB3,1)</f>
        <v>49278</v>
      </c>
      <c r="RE3" s="156"/>
      <c r="RF3" s="155">
        <f>+EOMONTH(RD3,1)</f>
        <v>49309</v>
      </c>
      <c r="RG3" s="156"/>
      <c r="RH3" s="155">
        <f>+EOMONTH(RF3,1)</f>
        <v>49340</v>
      </c>
      <c r="RI3" s="156"/>
      <c r="RJ3" s="155">
        <f>+EOMONTH(RH3,1)</f>
        <v>49368</v>
      </c>
      <c r="RK3" s="156"/>
      <c r="RL3" s="155">
        <f>+EOMONTH(RJ3,1)</f>
        <v>49399</v>
      </c>
      <c r="RM3" s="156"/>
      <c r="RN3" s="155">
        <f>+EOMONTH(RL3,1)</f>
        <v>49429</v>
      </c>
      <c r="RO3" s="156"/>
      <c r="RP3" s="155">
        <f>+EOMONTH(RN3,1)</f>
        <v>49460</v>
      </c>
      <c r="RQ3" s="156"/>
      <c r="RR3" s="155">
        <f>+EOMONTH(RP3,1)</f>
        <v>49490</v>
      </c>
      <c r="RS3" s="156"/>
      <c r="RT3" s="155">
        <f>+EOMONTH(RR3,1)</f>
        <v>49521</v>
      </c>
      <c r="RU3" s="156"/>
      <c r="RV3" s="155">
        <f>+EOMONTH(RT3,1)</f>
        <v>49552</v>
      </c>
      <c r="RW3" s="156"/>
      <c r="RX3" s="155">
        <f>+EOMONTH(RV3,1)</f>
        <v>49582</v>
      </c>
      <c r="RY3" s="156"/>
      <c r="RZ3" s="155">
        <f>+EOMONTH(RX3,1)</f>
        <v>49613</v>
      </c>
      <c r="SA3" s="156"/>
      <c r="SB3" s="155">
        <f>+EOMONTH(RZ3,1)</f>
        <v>49643</v>
      </c>
      <c r="SC3" s="156"/>
      <c r="SD3" s="155">
        <f>+EOMONTH(SB3,1)</f>
        <v>49674</v>
      </c>
      <c r="SE3" s="156"/>
      <c r="SF3" s="155">
        <f>+EOMONTH(SD3,1)</f>
        <v>49705</v>
      </c>
      <c r="SG3" s="156"/>
      <c r="SH3" s="155">
        <f>+EOMONTH(SF3,1)</f>
        <v>49734</v>
      </c>
      <c r="SI3" s="156"/>
      <c r="SJ3" s="155">
        <f>+EOMONTH(SH3,1)</f>
        <v>49765</v>
      </c>
      <c r="SK3" s="156"/>
      <c r="SL3" s="155">
        <f>+EOMONTH(SJ3,1)</f>
        <v>49795</v>
      </c>
      <c r="SM3" s="156"/>
      <c r="SN3" s="155">
        <f>+EOMONTH(SL3,1)</f>
        <v>49826</v>
      </c>
      <c r="SO3" s="156"/>
      <c r="SP3" s="155">
        <f>+EOMONTH(SN3,1)</f>
        <v>49856</v>
      </c>
      <c r="SQ3" s="156"/>
      <c r="SR3" s="155">
        <f>+EOMONTH(SP3,1)</f>
        <v>49887</v>
      </c>
      <c r="SS3" s="156"/>
      <c r="ST3" s="155">
        <f>+EOMONTH(SR3,1)</f>
        <v>49918</v>
      </c>
      <c r="SU3" s="156"/>
      <c r="SV3" s="155">
        <f>+EOMONTH(ST3,1)</f>
        <v>49948</v>
      </c>
      <c r="SW3" s="156"/>
      <c r="SX3" s="155">
        <f>+EOMONTH(SV3,1)</f>
        <v>49979</v>
      </c>
      <c r="SY3" s="156"/>
      <c r="SZ3" s="155">
        <f>+EOMONTH(SX3,1)</f>
        <v>50009</v>
      </c>
      <c r="TA3" s="156"/>
      <c r="TB3" s="155">
        <f>+EOMONTH(SZ3,1)</f>
        <v>50040</v>
      </c>
      <c r="TC3" s="156"/>
      <c r="TD3" s="155">
        <f>+EOMONTH(TB3,1)</f>
        <v>50071</v>
      </c>
      <c r="TE3" s="156"/>
      <c r="TF3" s="155">
        <f>+EOMONTH(TD3,1)</f>
        <v>50099</v>
      </c>
      <c r="TG3" s="156"/>
      <c r="TH3" s="155">
        <f>+EOMONTH(TF3,1)</f>
        <v>50130</v>
      </c>
      <c r="TI3" s="156"/>
      <c r="TJ3" s="155">
        <f>+EOMONTH(TH3,1)</f>
        <v>50160</v>
      </c>
      <c r="TK3" s="156"/>
      <c r="TL3" s="155">
        <f>+EOMONTH(TJ3,1)</f>
        <v>50191</v>
      </c>
      <c r="TM3" s="156"/>
      <c r="TN3" s="155">
        <f>+EOMONTH(TL3,1)</f>
        <v>50221</v>
      </c>
      <c r="TO3" s="156"/>
      <c r="TP3" s="155">
        <f>+EOMONTH(TN3,1)</f>
        <v>50252</v>
      </c>
      <c r="TQ3" s="156"/>
      <c r="TR3" s="155">
        <f>+EOMONTH(TP3,1)</f>
        <v>50283</v>
      </c>
      <c r="TS3" s="156"/>
      <c r="TT3" s="155">
        <f>+EOMONTH(TR3,1)</f>
        <v>50313</v>
      </c>
      <c r="TU3" s="156"/>
      <c r="TV3" s="155">
        <f>+EOMONTH(TT3,1)</f>
        <v>50344</v>
      </c>
      <c r="TW3" s="156"/>
      <c r="TX3" s="155">
        <f>+EOMONTH(TV3,1)</f>
        <v>50374</v>
      </c>
      <c r="TY3" s="156"/>
      <c r="TZ3" s="155">
        <f>+EOMONTH(TX3,1)</f>
        <v>50405</v>
      </c>
      <c r="UA3" s="156"/>
      <c r="UB3" s="155">
        <f>+EOMONTH(TZ3,1)</f>
        <v>50436</v>
      </c>
      <c r="UC3" s="156"/>
      <c r="UD3" s="155">
        <f>+EOMONTH(UB3,1)</f>
        <v>50464</v>
      </c>
      <c r="UE3" s="156"/>
      <c r="UF3" s="155">
        <f>+EOMONTH(UD3,1)</f>
        <v>50495</v>
      </c>
      <c r="UG3" s="156"/>
      <c r="UH3" s="155">
        <f>+EOMONTH(UF3,1)</f>
        <v>50525</v>
      </c>
      <c r="UI3" s="156"/>
      <c r="UJ3" s="155">
        <f>+EOMONTH(UH3,1)</f>
        <v>50556</v>
      </c>
      <c r="UK3" s="156"/>
      <c r="UL3" s="155">
        <f>+EOMONTH(UJ3,1)</f>
        <v>50586</v>
      </c>
      <c r="UM3" s="156"/>
      <c r="UN3" s="155">
        <f>+EOMONTH(UL3,1)</f>
        <v>50617</v>
      </c>
      <c r="UO3" s="156"/>
      <c r="UP3" s="155">
        <f>+EOMONTH(UN3,1)</f>
        <v>50648</v>
      </c>
      <c r="UQ3" s="156"/>
      <c r="UR3" s="155">
        <f>+EOMONTH(UP3,1)</f>
        <v>50678</v>
      </c>
      <c r="US3" s="156"/>
      <c r="UT3" s="155">
        <f>+EOMONTH(UR3,1)</f>
        <v>50709</v>
      </c>
      <c r="UU3" s="156"/>
      <c r="UV3" s="155">
        <f>+EOMONTH(UT3,1)</f>
        <v>50739</v>
      </c>
      <c r="UW3" s="156"/>
      <c r="UX3" s="155">
        <f>+EOMONTH(UV3,1)</f>
        <v>50770</v>
      </c>
      <c r="UY3" s="156"/>
      <c r="UZ3" s="155">
        <f>+EOMONTH(UX3,1)</f>
        <v>50801</v>
      </c>
      <c r="VA3" s="156"/>
      <c r="VB3" s="155">
        <f>+EOMONTH(UZ3,1)</f>
        <v>50829</v>
      </c>
      <c r="VC3" s="156"/>
      <c r="VD3" s="155">
        <f>+EOMONTH(VB3,1)</f>
        <v>50860</v>
      </c>
      <c r="VE3" s="156"/>
      <c r="VF3" s="155">
        <f>+EOMONTH(VD3,1)</f>
        <v>50890</v>
      </c>
      <c r="VG3" s="156"/>
      <c r="VH3" s="155">
        <f>+EOMONTH(VF3,1)</f>
        <v>50921</v>
      </c>
      <c r="VI3" s="156"/>
      <c r="VJ3" s="155">
        <f>+EOMONTH(VH3,1)</f>
        <v>50951</v>
      </c>
      <c r="VK3" s="156"/>
      <c r="VL3" s="155">
        <f>+EOMONTH(VJ3,1)</f>
        <v>50982</v>
      </c>
      <c r="VM3" s="156"/>
      <c r="VN3" s="155">
        <f>+EOMONTH(VL3,1)</f>
        <v>51013</v>
      </c>
      <c r="VO3" s="156"/>
      <c r="VP3" s="155">
        <f>+EOMONTH(VN3,1)</f>
        <v>51043</v>
      </c>
      <c r="VQ3" s="156"/>
      <c r="VR3" s="155">
        <f>+EOMONTH(VP3,1)</f>
        <v>51074</v>
      </c>
      <c r="VS3" s="156"/>
      <c r="VT3" s="155">
        <f>+EOMONTH(VR3,1)</f>
        <v>51104</v>
      </c>
      <c r="VU3" s="156"/>
      <c r="VV3" s="155">
        <f>+EOMONTH(VT3,1)</f>
        <v>51135</v>
      </c>
      <c r="VW3" s="156"/>
      <c r="VX3" s="155">
        <f>+EOMONTH(VV3,1)</f>
        <v>51166</v>
      </c>
      <c r="VY3" s="156"/>
      <c r="VZ3" s="155">
        <f>+EOMONTH(VX3,1)</f>
        <v>51195</v>
      </c>
      <c r="WA3" s="156"/>
      <c r="WB3" s="155">
        <f>+EOMONTH(VZ3,1)</f>
        <v>51226</v>
      </c>
      <c r="WC3" s="156"/>
      <c r="WD3" s="155">
        <f>+EOMONTH(WB3,1)</f>
        <v>51256</v>
      </c>
      <c r="WE3" s="156"/>
      <c r="WF3" s="155">
        <f>+EOMONTH(WD3,1)</f>
        <v>51287</v>
      </c>
      <c r="WG3" s="156"/>
      <c r="WH3" s="155">
        <f>+EOMONTH(WF3,1)</f>
        <v>51317</v>
      </c>
      <c r="WI3" s="156"/>
      <c r="WJ3" s="155">
        <f>+EOMONTH(WH3,1)</f>
        <v>51348</v>
      </c>
      <c r="WK3" s="156"/>
      <c r="WL3" s="155">
        <f>+EOMONTH(WJ3,1)</f>
        <v>51379</v>
      </c>
      <c r="WM3" s="156"/>
      <c r="WN3" s="155">
        <f>+EOMONTH(WL3,1)</f>
        <v>51409</v>
      </c>
      <c r="WO3" s="156"/>
      <c r="WP3" s="155">
        <f>+EOMONTH(WN3,1)</f>
        <v>51440</v>
      </c>
      <c r="WQ3" s="156"/>
      <c r="WR3" s="155">
        <f>+EOMONTH(WP3,1)</f>
        <v>51470</v>
      </c>
      <c r="WS3" s="156"/>
      <c r="WT3" s="155">
        <f>+EOMONTH(WR3,1)</f>
        <v>51501</v>
      </c>
      <c r="WU3" s="156"/>
      <c r="WV3" s="155">
        <f>+EOMONTH(WT3,1)</f>
        <v>51532</v>
      </c>
      <c r="WW3" s="156"/>
      <c r="WX3" s="155">
        <f>+EOMONTH(WV3,1)</f>
        <v>51560</v>
      </c>
      <c r="WY3" s="156"/>
      <c r="WZ3" s="155">
        <f>+EOMONTH(WX3,1)</f>
        <v>51591</v>
      </c>
      <c r="XA3" s="156"/>
      <c r="XB3" s="155">
        <f>+EOMONTH(WZ3,1)</f>
        <v>51621</v>
      </c>
      <c r="XC3" s="156"/>
      <c r="XD3" s="155">
        <f>+EOMONTH(XB3,1)</f>
        <v>51652</v>
      </c>
      <c r="XE3" s="156"/>
      <c r="XF3" s="155">
        <f>+EOMONTH(XD3,1)</f>
        <v>51682</v>
      </c>
      <c r="XG3" s="156"/>
      <c r="XH3" s="155">
        <f>+EOMONTH(XF3,1)</f>
        <v>51713</v>
      </c>
      <c r="XI3" s="156"/>
      <c r="XJ3" s="155">
        <f>+EOMONTH(XH3,1)</f>
        <v>51744</v>
      </c>
      <c r="XK3" s="156"/>
      <c r="XL3" s="155">
        <f>+EOMONTH(XJ3,1)</f>
        <v>51774</v>
      </c>
      <c r="XM3" s="156"/>
      <c r="XN3" s="155">
        <f>+EOMONTH(XL3,1)</f>
        <v>51805</v>
      </c>
      <c r="XO3" s="156"/>
      <c r="XP3" s="155">
        <f>+EOMONTH(XN3,1)</f>
        <v>51835</v>
      </c>
      <c r="XQ3" s="156"/>
      <c r="XR3" s="155">
        <f>+EOMONTH(XP3,1)</f>
        <v>51866</v>
      </c>
      <c r="XS3" s="156"/>
      <c r="XT3" s="155">
        <f>+EOMONTH(XR3,1)</f>
        <v>51897</v>
      </c>
      <c r="XU3" s="156"/>
      <c r="XV3" s="155">
        <f>+EOMONTH(XT3,1)</f>
        <v>51925</v>
      </c>
      <c r="XW3" s="156"/>
      <c r="XX3" s="155">
        <f>+EOMONTH(XV3,1)</f>
        <v>51956</v>
      </c>
      <c r="XY3" s="156"/>
      <c r="XZ3" s="155">
        <f>+EOMONTH(XX3,1)</f>
        <v>51986</v>
      </c>
      <c r="YA3" s="156"/>
      <c r="YB3" s="155">
        <f>+EOMONTH(XZ3,1)</f>
        <v>52017</v>
      </c>
      <c r="YC3" s="156"/>
      <c r="YD3" s="155">
        <f>+EOMONTH(YB3,1)</f>
        <v>52047</v>
      </c>
      <c r="YE3" s="156"/>
      <c r="YF3" s="155">
        <f>+EOMONTH(YD3,1)</f>
        <v>52078</v>
      </c>
      <c r="YG3" s="156"/>
      <c r="YH3" s="155">
        <f>+EOMONTH(YF3,1)</f>
        <v>52109</v>
      </c>
      <c r="YI3" s="156"/>
      <c r="YJ3" s="155">
        <f>+EOMONTH(YH3,1)</f>
        <v>52139</v>
      </c>
      <c r="YK3" s="156"/>
      <c r="YL3" s="155">
        <f>+EOMONTH(YJ3,1)</f>
        <v>52170</v>
      </c>
      <c r="YM3" s="156"/>
      <c r="YN3" s="155">
        <f>+EOMONTH(YL3,1)</f>
        <v>52200</v>
      </c>
      <c r="YO3" s="156"/>
      <c r="YP3" s="155">
        <f>+EOMONTH(YN3,1)</f>
        <v>52231</v>
      </c>
      <c r="YQ3" s="156"/>
    </row>
    <row r="4" spans="1:667" ht="15.75" x14ac:dyDescent="0.2">
      <c r="A4" s="148"/>
      <c r="B4" s="151"/>
      <c r="C4" s="6" t="s">
        <v>4</v>
      </c>
      <c r="D4" s="154"/>
      <c r="E4" s="9" t="s">
        <v>5</v>
      </c>
      <c r="F4" s="145"/>
      <c r="G4" s="145"/>
      <c r="H4" s="145"/>
      <c r="I4" s="145"/>
      <c r="J4" s="145"/>
      <c r="K4" s="145"/>
      <c r="L4" s="145"/>
      <c r="M4" s="145"/>
      <c r="N4" s="145"/>
      <c r="O4" s="2"/>
      <c r="P4" s="10" t="s">
        <v>6</v>
      </c>
      <c r="Q4" s="10" t="s">
        <v>7</v>
      </c>
      <c r="R4" s="10" t="s">
        <v>6</v>
      </c>
      <c r="S4" s="10" t="s">
        <v>7</v>
      </c>
      <c r="T4" s="10" t="s">
        <v>6</v>
      </c>
      <c r="U4" s="10" t="s">
        <v>7</v>
      </c>
      <c r="V4" s="10" t="s">
        <v>6</v>
      </c>
      <c r="W4" s="10" t="s">
        <v>7</v>
      </c>
      <c r="X4" s="10" t="s">
        <v>6</v>
      </c>
      <c r="Y4" s="10" t="s">
        <v>7</v>
      </c>
      <c r="Z4" s="10" t="s">
        <v>6</v>
      </c>
      <c r="AA4" s="10" t="s">
        <v>7</v>
      </c>
      <c r="AB4" s="10" t="s">
        <v>6</v>
      </c>
      <c r="AC4" s="10" t="s">
        <v>7</v>
      </c>
      <c r="AD4" s="10" t="s">
        <v>6</v>
      </c>
      <c r="AE4" s="10" t="s">
        <v>7</v>
      </c>
      <c r="AF4" s="10" t="s">
        <v>6</v>
      </c>
      <c r="AG4" s="10" t="s">
        <v>7</v>
      </c>
      <c r="AH4" s="10" t="s">
        <v>6</v>
      </c>
      <c r="AI4" s="10" t="s">
        <v>7</v>
      </c>
      <c r="AJ4" s="10" t="s">
        <v>6</v>
      </c>
      <c r="AK4" s="10" t="s">
        <v>7</v>
      </c>
      <c r="AL4" s="10" t="s">
        <v>6</v>
      </c>
      <c r="AM4" s="10" t="s">
        <v>7</v>
      </c>
      <c r="AN4" s="10" t="s">
        <v>6</v>
      </c>
      <c r="AO4" s="10" t="s">
        <v>7</v>
      </c>
      <c r="AP4" s="10" t="s">
        <v>6</v>
      </c>
      <c r="AQ4" s="10" t="s">
        <v>7</v>
      </c>
      <c r="AR4" s="10" t="s">
        <v>6</v>
      </c>
      <c r="AS4" s="10" t="s">
        <v>7</v>
      </c>
      <c r="AT4" s="10" t="s">
        <v>6</v>
      </c>
      <c r="AU4" s="10" t="s">
        <v>7</v>
      </c>
      <c r="AV4" s="10" t="s">
        <v>6</v>
      </c>
      <c r="AW4" s="10" t="s">
        <v>7</v>
      </c>
      <c r="AX4" s="10" t="s">
        <v>6</v>
      </c>
      <c r="AY4" s="10" t="s">
        <v>7</v>
      </c>
      <c r="AZ4" s="10" t="s">
        <v>6</v>
      </c>
      <c r="BA4" s="10" t="s">
        <v>7</v>
      </c>
      <c r="BB4" s="10" t="s">
        <v>6</v>
      </c>
      <c r="BC4" s="10" t="s">
        <v>7</v>
      </c>
      <c r="BD4" s="10" t="s">
        <v>6</v>
      </c>
      <c r="BE4" s="10" t="s">
        <v>7</v>
      </c>
      <c r="BF4" s="10" t="s">
        <v>6</v>
      </c>
      <c r="BG4" s="10" t="s">
        <v>7</v>
      </c>
      <c r="BH4" s="10" t="s">
        <v>6</v>
      </c>
      <c r="BI4" s="10" t="s">
        <v>7</v>
      </c>
      <c r="BJ4" s="10" t="s">
        <v>6</v>
      </c>
      <c r="BK4" s="10" t="s">
        <v>7</v>
      </c>
      <c r="BL4" s="10" t="s">
        <v>6</v>
      </c>
      <c r="BM4" s="10" t="s">
        <v>7</v>
      </c>
      <c r="BN4" s="88"/>
      <c r="BO4" s="99"/>
      <c r="BP4" s="4" t="s">
        <v>7</v>
      </c>
      <c r="BQ4" s="4" t="s">
        <v>6</v>
      </c>
      <c r="BR4" s="4" t="s">
        <v>7</v>
      </c>
      <c r="BS4" s="4" t="s">
        <v>6</v>
      </c>
      <c r="BT4" s="4" t="s">
        <v>7</v>
      </c>
      <c r="BU4" s="4" t="s">
        <v>6</v>
      </c>
      <c r="BV4" s="4" t="s">
        <v>7</v>
      </c>
      <c r="BW4" s="4" t="s">
        <v>6</v>
      </c>
      <c r="BX4" s="4" t="s">
        <v>7</v>
      </c>
      <c r="BY4" s="4" t="s">
        <v>6</v>
      </c>
      <c r="BZ4" s="4" t="s">
        <v>7</v>
      </c>
      <c r="CA4" s="4" t="s">
        <v>6</v>
      </c>
      <c r="CB4" s="4" t="s">
        <v>7</v>
      </c>
      <c r="CC4" s="4" t="s">
        <v>6</v>
      </c>
      <c r="CD4" s="4" t="s">
        <v>7</v>
      </c>
      <c r="CE4" s="4" t="s">
        <v>6</v>
      </c>
      <c r="CF4" s="4" t="s">
        <v>7</v>
      </c>
      <c r="CG4" s="4" t="s">
        <v>6</v>
      </c>
      <c r="CH4" s="4" t="s">
        <v>7</v>
      </c>
      <c r="CI4" s="4" t="s">
        <v>6</v>
      </c>
      <c r="CJ4" s="4" t="s">
        <v>7</v>
      </c>
      <c r="CK4" s="4" t="s">
        <v>6</v>
      </c>
      <c r="CL4" s="4" t="s">
        <v>7</v>
      </c>
      <c r="CM4" s="4" t="s">
        <v>6</v>
      </c>
      <c r="CN4" s="4" t="s">
        <v>7</v>
      </c>
      <c r="CO4" s="4" t="s">
        <v>6</v>
      </c>
      <c r="CP4" s="4" t="s">
        <v>7</v>
      </c>
      <c r="CQ4" s="4" t="s">
        <v>6</v>
      </c>
      <c r="CR4" s="4" t="s">
        <v>7</v>
      </c>
      <c r="CS4" s="4" t="s">
        <v>6</v>
      </c>
      <c r="CT4" s="4" t="s">
        <v>7</v>
      </c>
      <c r="CU4" s="4" t="s">
        <v>6</v>
      </c>
      <c r="CV4" s="4" t="s">
        <v>7</v>
      </c>
      <c r="CW4" s="4" t="s">
        <v>6</v>
      </c>
      <c r="CX4" s="4" t="s">
        <v>7</v>
      </c>
      <c r="CY4" s="4" t="s">
        <v>6</v>
      </c>
      <c r="CZ4" s="4" t="s">
        <v>7</v>
      </c>
      <c r="DA4" s="4" t="s">
        <v>6</v>
      </c>
      <c r="DB4" s="4" t="s">
        <v>7</v>
      </c>
      <c r="DC4" s="4" t="s">
        <v>6</v>
      </c>
      <c r="DD4" s="4" t="s">
        <v>7</v>
      </c>
      <c r="DE4" s="4" t="s">
        <v>6</v>
      </c>
      <c r="DF4" s="4" t="s">
        <v>7</v>
      </c>
      <c r="DG4" s="4" t="s">
        <v>6</v>
      </c>
      <c r="DH4" s="4" t="s">
        <v>7</v>
      </c>
      <c r="DI4" s="4" t="s">
        <v>6</v>
      </c>
      <c r="DJ4" s="4" t="s">
        <v>7</v>
      </c>
      <c r="DK4" s="4" t="s">
        <v>6</v>
      </c>
      <c r="DL4" s="4" t="s">
        <v>7</v>
      </c>
      <c r="DM4" s="4" t="s">
        <v>6</v>
      </c>
      <c r="DN4" s="4" t="s">
        <v>7</v>
      </c>
      <c r="DO4" s="4" t="s">
        <v>6</v>
      </c>
      <c r="DP4" s="4" t="s">
        <v>7</v>
      </c>
      <c r="DQ4" s="4" t="s">
        <v>6</v>
      </c>
      <c r="DR4" s="4" t="s">
        <v>7</v>
      </c>
      <c r="DS4" s="4" t="s">
        <v>6</v>
      </c>
      <c r="DT4" s="4" t="s">
        <v>7</v>
      </c>
      <c r="DU4" s="4" t="s">
        <v>6</v>
      </c>
      <c r="DV4" s="4" t="s">
        <v>7</v>
      </c>
      <c r="DW4" s="4" t="s">
        <v>6</v>
      </c>
      <c r="DX4" s="4" t="s">
        <v>7</v>
      </c>
      <c r="DY4" s="4" t="s">
        <v>6</v>
      </c>
      <c r="DZ4" s="4" t="s">
        <v>7</v>
      </c>
      <c r="EA4" s="4" t="s">
        <v>6</v>
      </c>
      <c r="EB4" s="4" t="s">
        <v>7</v>
      </c>
      <c r="EC4" s="4" t="s">
        <v>6</v>
      </c>
      <c r="ED4" s="4" t="s">
        <v>7</v>
      </c>
      <c r="EE4" s="4" t="s">
        <v>6</v>
      </c>
      <c r="EF4" s="4" t="s">
        <v>7</v>
      </c>
      <c r="EG4" s="4" t="s">
        <v>6</v>
      </c>
      <c r="EH4" s="4" t="s">
        <v>7</v>
      </c>
      <c r="EI4" s="4" t="s">
        <v>6</v>
      </c>
      <c r="EJ4" s="4" t="s">
        <v>7</v>
      </c>
      <c r="EK4" s="4" t="s">
        <v>6</v>
      </c>
      <c r="EL4" s="4" t="s">
        <v>7</v>
      </c>
      <c r="EM4" s="4" t="s">
        <v>6</v>
      </c>
      <c r="EN4" s="4" t="s">
        <v>7</v>
      </c>
      <c r="EO4" s="4" t="s">
        <v>6</v>
      </c>
      <c r="EP4" s="4" t="s">
        <v>7</v>
      </c>
      <c r="EQ4" s="4" t="s">
        <v>6</v>
      </c>
      <c r="ER4" s="4" t="s">
        <v>7</v>
      </c>
      <c r="ES4" s="4" t="s">
        <v>6</v>
      </c>
      <c r="ET4" s="4" t="s">
        <v>7</v>
      </c>
      <c r="EU4" s="4" t="s">
        <v>6</v>
      </c>
      <c r="EV4" s="4" t="s">
        <v>7</v>
      </c>
      <c r="EW4" s="4" t="s">
        <v>6</v>
      </c>
      <c r="EX4" s="4" t="s">
        <v>7</v>
      </c>
      <c r="EY4" s="4" t="s">
        <v>6</v>
      </c>
      <c r="EZ4" s="4" t="s">
        <v>7</v>
      </c>
      <c r="FA4" s="4" t="s">
        <v>6</v>
      </c>
      <c r="FB4" s="4" t="s">
        <v>7</v>
      </c>
      <c r="FC4" s="4" t="s">
        <v>6</v>
      </c>
      <c r="FD4" s="4" t="s">
        <v>7</v>
      </c>
      <c r="FE4" s="4" t="s">
        <v>6</v>
      </c>
      <c r="FF4" s="4" t="s">
        <v>7</v>
      </c>
      <c r="FG4" s="4" t="s">
        <v>6</v>
      </c>
      <c r="FH4" s="4" t="s">
        <v>7</v>
      </c>
      <c r="FI4" s="4" t="s">
        <v>6</v>
      </c>
      <c r="FJ4" s="4" t="s">
        <v>7</v>
      </c>
      <c r="FK4" s="4" t="s">
        <v>6</v>
      </c>
      <c r="FL4" s="4" t="s">
        <v>7</v>
      </c>
      <c r="FM4" s="4" t="s">
        <v>6</v>
      </c>
      <c r="FN4" s="4" t="s">
        <v>7</v>
      </c>
      <c r="FO4" s="4" t="s">
        <v>6</v>
      </c>
      <c r="FP4" s="4" t="s">
        <v>7</v>
      </c>
      <c r="FQ4" s="4" t="s">
        <v>6</v>
      </c>
      <c r="FR4" s="4" t="s">
        <v>7</v>
      </c>
      <c r="FS4" s="4" t="s">
        <v>6</v>
      </c>
      <c r="FT4" s="4" t="s">
        <v>7</v>
      </c>
      <c r="FU4" s="4" t="s">
        <v>6</v>
      </c>
      <c r="FV4" s="4" t="s">
        <v>7</v>
      </c>
      <c r="FW4" s="4" t="s">
        <v>6</v>
      </c>
      <c r="FX4" s="4" t="s">
        <v>7</v>
      </c>
      <c r="FY4" s="4" t="s">
        <v>6</v>
      </c>
      <c r="FZ4" s="4" t="s">
        <v>7</v>
      </c>
      <c r="GA4" s="4" t="s">
        <v>6</v>
      </c>
      <c r="GB4" s="4" t="s">
        <v>7</v>
      </c>
      <c r="GC4" s="4" t="s">
        <v>6</v>
      </c>
      <c r="GD4" s="4" t="s">
        <v>7</v>
      </c>
      <c r="GE4" s="4" t="s">
        <v>6</v>
      </c>
      <c r="GF4" s="4" t="s">
        <v>7</v>
      </c>
      <c r="GG4" s="4" t="s">
        <v>6</v>
      </c>
      <c r="GH4" s="4" t="s">
        <v>7</v>
      </c>
      <c r="GI4" s="4" t="s">
        <v>6</v>
      </c>
      <c r="GJ4" s="4" t="s">
        <v>7</v>
      </c>
      <c r="GK4" s="4" t="s">
        <v>6</v>
      </c>
      <c r="GL4" s="4" t="s">
        <v>7</v>
      </c>
      <c r="GM4" s="4" t="s">
        <v>6</v>
      </c>
      <c r="GN4" s="4" t="s">
        <v>7</v>
      </c>
      <c r="GO4" s="4" t="s">
        <v>6</v>
      </c>
      <c r="GP4" s="4" t="s">
        <v>7</v>
      </c>
      <c r="GQ4" s="4" t="s">
        <v>6</v>
      </c>
      <c r="GR4" s="4" t="s">
        <v>7</v>
      </c>
      <c r="GS4" s="4" t="s">
        <v>6</v>
      </c>
      <c r="GT4" s="4" t="s">
        <v>7</v>
      </c>
      <c r="GU4" s="4" t="s">
        <v>6</v>
      </c>
      <c r="GV4" s="4" t="s">
        <v>7</v>
      </c>
      <c r="GW4" s="4" t="s">
        <v>6</v>
      </c>
      <c r="GX4" s="4" t="s">
        <v>7</v>
      </c>
      <c r="GY4" s="4" t="s">
        <v>6</v>
      </c>
      <c r="GZ4" s="4" t="s">
        <v>7</v>
      </c>
      <c r="HA4" s="4" t="s">
        <v>6</v>
      </c>
      <c r="HB4" s="4" t="s">
        <v>7</v>
      </c>
      <c r="HC4" s="4" t="s">
        <v>6</v>
      </c>
      <c r="HD4" s="4" t="s">
        <v>7</v>
      </c>
      <c r="HE4" s="4" t="s">
        <v>6</v>
      </c>
      <c r="HF4" s="4" t="s">
        <v>7</v>
      </c>
      <c r="HG4" s="4" t="s">
        <v>6</v>
      </c>
      <c r="HH4" s="4" t="s">
        <v>7</v>
      </c>
      <c r="HI4" s="4" t="s">
        <v>6</v>
      </c>
      <c r="HJ4" s="4" t="s">
        <v>7</v>
      </c>
      <c r="HK4" s="4" t="s">
        <v>6</v>
      </c>
      <c r="HL4" s="4" t="s">
        <v>7</v>
      </c>
      <c r="HM4" s="4" t="s">
        <v>6</v>
      </c>
      <c r="HN4" s="4" t="s">
        <v>7</v>
      </c>
      <c r="HO4" s="4" t="s">
        <v>6</v>
      </c>
      <c r="HP4" s="4" t="s">
        <v>7</v>
      </c>
      <c r="HQ4" s="4" t="s">
        <v>6</v>
      </c>
      <c r="HR4" s="4" t="s">
        <v>7</v>
      </c>
      <c r="HS4" s="4" t="s">
        <v>6</v>
      </c>
      <c r="HT4" s="4" t="s">
        <v>7</v>
      </c>
      <c r="HU4" s="4" t="s">
        <v>6</v>
      </c>
      <c r="HV4" s="4" t="s">
        <v>7</v>
      </c>
      <c r="HW4" s="4" t="s">
        <v>6</v>
      </c>
      <c r="HX4" s="4" t="s">
        <v>7</v>
      </c>
      <c r="HY4" s="4" t="s">
        <v>6</v>
      </c>
      <c r="HZ4" s="4" t="s">
        <v>7</v>
      </c>
      <c r="IA4" s="4" t="s">
        <v>6</v>
      </c>
      <c r="IB4" s="4" t="s">
        <v>7</v>
      </c>
      <c r="IC4" s="4" t="s">
        <v>6</v>
      </c>
      <c r="ID4" s="4" t="s">
        <v>7</v>
      </c>
      <c r="IE4" s="4" t="s">
        <v>6</v>
      </c>
      <c r="IF4" s="4" t="s">
        <v>7</v>
      </c>
      <c r="IG4" s="4" t="s">
        <v>6</v>
      </c>
      <c r="IH4" s="4" t="s">
        <v>7</v>
      </c>
      <c r="II4" s="4" t="s">
        <v>6</v>
      </c>
      <c r="IJ4" s="4" t="s">
        <v>7</v>
      </c>
      <c r="IK4" s="4" t="s">
        <v>6</v>
      </c>
      <c r="IL4" s="4" t="s">
        <v>7</v>
      </c>
      <c r="IM4" s="4" t="s">
        <v>6</v>
      </c>
      <c r="IN4" s="4" t="s">
        <v>7</v>
      </c>
      <c r="IO4" s="4" t="s">
        <v>6</v>
      </c>
      <c r="IP4" s="4" t="s">
        <v>7</v>
      </c>
      <c r="IQ4" s="4" t="s">
        <v>6</v>
      </c>
      <c r="IR4" s="4" t="s">
        <v>7</v>
      </c>
      <c r="IS4" s="4" t="s">
        <v>6</v>
      </c>
      <c r="IT4" s="4" t="s">
        <v>7</v>
      </c>
      <c r="IU4" s="4" t="s">
        <v>6</v>
      </c>
      <c r="IV4" s="4" t="s">
        <v>7</v>
      </c>
      <c r="IW4" s="4" t="s">
        <v>6</v>
      </c>
      <c r="IX4" s="4" t="s">
        <v>7</v>
      </c>
      <c r="IY4" s="4" t="s">
        <v>6</v>
      </c>
      <c r="IZ4" s="4" t="s">
        <v>7</v>
      </c>
      <c r="JA4" s="4" t="s">
        <v>6</v>
      </c>
      <c r="JB4" s="4" t="s">
        <v>7</v>
      </c>
      <c r="JC4" s="4" t="s">
        <v>6</v>
      </c>
      <c r="JD4" s="4" t="s">
        <v>7</v>
      </c>
      <c r="JE4" s="4" t="s">
        <v>6</v>
      </c>
      <c r="JF4" s="4" t="s">
        <v>7</v>
      </c>
      <c r="JG4" s="4" t="s">
        <v>6</v>
      </c>
      <c r="JH4" s="4" t="s">
        <v>7</v>
      </c>
      <c r="JI4" s="4" t="s">
        <v>6</v>
      </c>
      <c r="JJ4" s="4" t="s">
        <v>7</v>
      </c>
      <c r="JK4" s="4" t="s">
        <v>6</v>
      </c>
      <c r="JL4" s="4" t="s">
        <v>7</v>
      </c>
      <c r="JM4" s="4" t="s">
        <v>6</v>
      </c>
      <c r="JN4" s="4" t="s">
        <v>7</v>
      </c>
      <c r="JO4" s="4" t="s">
        <v>6</v>
      </c>
      <c r="JP4" s="4" t="s">
        <v>7</v>
      </c>
      <c r="JQ4" s="4" t="s">
        <v>6</v>
      </c>
      <c r="JR4" s="4" t="s">
        <v>7</v>
      </c>
      <c r="JS4" s="4" t="s">
        <v>6</v>
      </c>
      <c r="JT4" s="4" t="s">
        <v>7</v>
      </c>
      <c r="JU4" s="4" t="s">
        <v>6</v>
      </c>
      <c r="JV4" s="4" t="s">
        <v>7</v>
      </c>
      <c r="JW4" s="4" t="s">
        <v>6</v>
      </c>
      <c r="JX4" s="4" t="s">
        <v>7</v>
      </c>
      <c r="JY4" s="4" t="s">
        <v>6</v>
      </c>
      <c r="JZ4" s="4" t="s">
        <v>7</v>
      </c>
      <c r="KA4" s="4" t="s">
        <v>6</v>
      </c>
      <c r="KB4" s="4" t="s">
        <v>7</v>
      </c>
      <c r="KC4" s="4" t="s">
        <v>6</v>
      </c>
      <c r="KD4" s="4" t="s">
        <v>7</v>
      </c>
      <c r="KE4" s="4" t="s">
        <v>6</v>
      </c>
      <c r="KF4" s="4" t="s">
        <v>7</v>
      </c>
      <c r="KG4" s="4" t="s">
        <v>6</v>
      </c>
      <c r="KH4" s="4" t="s">
        <v>7</v>
      </c>
      <c r="KI4" s="4" t="s">
        <v>6</v>
      </c>
      <c r="KJ4" s="4" t="s">
        <v>7</v>
      </c>
      <c r="KK4" s="4" t="s">
        <v>6</v>
      </c>
      <c r="KL4" s="4" t="s">
        <v>7</v>
      </c>
      <c r="KM4" s="4" t="s">
        <v>6</v>
      </c>
      <c r="KN4" s="4" t="s">
        <v>7</v>
      </c>
      <c r="KO4" s="4" t="s">
        <v>6</v>
      </c>
      <c r="KP4" s="4" t="s">
        <v>7</v>
      </c>
      <c r="KQ4" s="4" t="s">
        <v>6</v>
      </c>
      <c r="KR4" s="4" t="s">
        <v>7</v>
      </c>
      <c r="KS4" s="4" t="s">
        <v>6</v>
      </c>
      <c r="KT4" s="4" t="s">
        <v>7</v>
      </c>
      <c r="KU4" s="4" t="s">
        <v>6</v>
      </c>
      <c r="KV4" s="4" t="s">
        <v>7</v>
      </c>
      <c r="KW4" s="4" t="s">
        <v>6</v>
      </c>
      <c r="KX4" s="4" t="s">
        <v>7</v>
      </c>
      <c r="KY4" s="4" t="s">
        <v>6</v>
      </c>
      <c r="KZ4" s="4" t="s">
        <v>7</v>
      </c>
      <c r="LA4" s="4" t="s">
        <v>6</v>
      </c>
      <c r="LB4" s="4" t="s">
        <v>7</v>
      </c>
      <c r="LC4" s="4" t="s">
        <v>6</v>
      </c>
      <c r="LD4" s="4" t="s">
        <v>7</v>
      </c>
      <c r="LE4" s="4" t="s">
        <v>6</v>
      </c>
      <c r="LF4" s="4" t="s">
        <v>7</v>
      </c>
      <c r="LG4" s="4" t="s">
        <v>6</v>
      </c>
      <c r="LH4" s="4" t="s">
        <v>7</v>
      </c>
      <c r="LI4" s="4" t="s">
        <v>6</v>
      </c>
      <c r="LJ4" s="4" t="s">
        <v>7</v>
      </c>
      <c r="LK4" s="4" t="s">
        <v>6</v>
      </c>
      <c r="LL4" s="4" t="s">
        <v>7</v>
      </c>
      <c r="LM4" s="4" t="s">
        <v>6</v>
      </c>
      <c r="LN4" s="4" t="s">
        <v>7</v>
      </c>
      <c r="LO4" s="4" t="s">
        <v>6</v>
      </c>
      <c r="LP4" s="4" t="s">
        <v>7</v>
      </c>
      <c r="LQ4" s="4" t="s">
        <v>6</v>
      </c>
      <c r="LR4" s="4" t="s">
        <v>7</v>
      </c>
      <c r="LS4" s="4" t="s">
        <v>6</v>
      </c>
      <c r="LT4" s="4" t="s">
        <v>7</v>
      </c>
      <c r="LU4" s="4" t="s">
        <v>6</v>
      </c>
      <c r="LV4" s="4" t="s">
        <v>7</v>
      </c>
      <c r="LW4" s="4" t="s">
        <v>6</v>
      </c>
      <c r="LX4" s="4" t="s">
        <v>7</v>
      </c>
      <c r="LY4" s="4" t="s">
        <v>6</v>
      </c>
      <c r="LZ4" s="4" t="s">
        <v>7</v>
      </c>
      <c r="MA4" s="4" t="s">
        <v>6</v>
      </c>
      <c r="MB4" s="4" t="s">
        <v>7</v>
      </c>
      <c r="MC4" s="4" t="s">
        <v>6</v>
      </c>
      <c r="MD4" s="4" t="s">
        <v>7</v>
      </c>
      <c r="ME4" s="4" t="s">
        <v>6</v>
      </c>
      <c r="MF4" s="4" t="s">
        <v>7</v>
      </c>
      <c r="MG4" s="4" t="s">
        <v>6</v>
      </c>
      <c r="MH4" s="4" t="s">
        <v>7</v>
      </c>
      <c r="MI4" s="4" t="s">
        <v>6</v>
      </c>
      <c r="MJ4" s="4" t="s">
        <v>7</v>
      </c>
      <c r="MK4" s="4" t="s">
        <v>6</v>
      </c>
      <c r="ML4" s="4" t="s">
        <v>7</v>
      </c>
      <c r="MM4" s="4" t="s">
        <v>6</v>
      </c>
      <c r="MN4" s="4" t="s">
        <v>7</v>
      </c>
      <c r="MO4" s="4" t="s">
        <v>6</v>
      </c>
      <c r="MP4" s="4" t="s">
        <v>7</v>
      </c>
      <c r="MQ4" s="4" t="s">
        <v>6</v>
      </c>
      <c r="MR4" s="4" t="s">
        <v>7</v>
      </c>
      <c r="MS4" s="4" t="s">
        <v>6</v>
      </c>
      <c r="MT4" s="4" t="s">
        <v>7</v>
      </c>
      <c r="MU4" s="4" t="s">
        <v>6</v>
      </c>
      <c r="MV4" s="4" t="s">
        <v>7</v>
      </c>
      <c r="MW4" s="4" t="s">
        <v>6</v>
      </c>
      <c r="MX4" s="4" t="s">
        <v>7</v>
      </c>
      <c r="MY4" s="4" t="s">
        <v>6</v>
      </c>
      <c r="MZ4" s="4" t="s">
        <v>7</v>
      </c>
      <c r="NA4" s="4" t="s">
        <v>6</v>
      </c>
      <c r="NB4" s="4" t="s">
        <v>7</v>
      </c>
      <c r="NC4" s="4" t="s">
        <v>6</v>
      </c>
      <c r="ND4" s="4" t="s">
        <v>7</v>
      </c>
      <c r="NE4" s="4" t="s">
        <v>6</v>
      </c>
      <c r="NF4" s="4" t="s">
        <v>7</v>
      </c>
      <c r="NG4" s="4" t="s">
        <v>6</v>
      </c>
      <c r="NH4" s="4" t="s">
        <v>7</v>
      </c>
      <c r="NI4" s="4" t="s">
        <v>6</v>
      </c>
      <c r="NJ4" s="4" t="s">
        <v>7</v>
      </c>
      <c r="NK4" s="4" t="s">
        <v>6</v>
      </c>
      <c r="NL4" s="4" t="s">
        <v>7</v>
      </c>
      <c r="NM4" s="4" t="s">
        <v>6</v>
      </c>
      <c r="NN4" s="4" t="s">
        <v>7</v>
      </c>
      <c r="NO4" s="4" t="s">
        <v>6</v>
      </c>
      <c r="NP4" s="4" t="s">
        <v>7</v>
      </c>
      <c r="NQ4" s="4" t="s">
        <v>6</v>
      </c>
      <c r="NR4" s="4" t="s">
        <v>7</v>
      </c>
      <c r="NS4" s="4" t="s">
        <v>6</v>
      </c>
      <c r="NT4" s="4" t="s">
        <v>7</v>
      </c>
      <c r="NU4" s="4" t="s">
        <v>6</v>
      </c>
      <c r="NV4" s="4" t="s">
        <v>7</v>
      </c>
      <c r="NW4" s="4" t="s">
        <v>6</v>
      </c>
      <c r="NX4" s="4" t="s">
        <v>7</v>
      </c>
      <c r="NY4" s="4" t="s">
        <v>6</v>
      </c>
      <c r="NZ4" s="4" t="s">
        <v>7</v>
      </c>
      <c r="OA4" s="4" t="s">
        <v>6</v>
      </c>
      <c r="OB4" s="4" t="s">
        <v>7</v>
      </c>
      <c r="OC4" s="4" t="s">
        <v>6</v>
      </c>
      <c r="OD4" s="4" t="s">
        <v>7</v>
      </c>
      <c r="OE4" s="4" t="s">
        <v>6</v>
      </c>
      <c r="OF4" s="4" t="s">
        <v>7</v>
      </c>
      <c r="OG4" s="4" t="s">
        <v>6</v>
      </c>
      <c r="OH4" s="4" t="s">
        <v>7</v>
      </c>
      <c r="OI4" s="4" t="s">
        <v>6</v>
      </c>
      <c r="OJ4" s="4" t="s">
        <v>7</v>
      </c>
      <c r="OK4" s="4" t="s">
        <v>6</v>
      </c>
      <c r="OL4" s="4" t="s">
        <v>7</v>
      </c>
      <c r="OM4" s="4" t="s">
        <v>6</v>
      </c>
      <c r="ON4" s="4" t="s">
        <v>7</v>
      </c>
      <c r="OO4" s="4" t="s">
        <v>6</v>
      </c>
      <c r="OP4" s="4" t="s">
        <v>7</v>
      </c>
      <c r="OQ4" s="4" t="s">
        <v>6</v>
      </c>
      <c r="OR4" s="4" t="s">
        <v>7</v>
      </c>
      <c r="OS4" s="4" t="s">
        <v>6</v>
      </c>
      <c r="OT4" s="4" t="s">
        <v>7</v>
      </c>
      <c r="OU4" s="4" t="s">
        <v>6</v>
      </c>
      <c r="OV4" s="4" t="s">
        <v>7</v>
      </c>
      <c r="OW4" s="4" t="s">
        <v>6</v>
      </c>
      <c r="OX4" s="4" t="s">
        <v>7</v>
      </c>
      <c r="OY4" s="4" t="s">
        <v>6</v>
      </c>
      <c r="OZ4" s="4" t="s">
        <v>7</v>
      </c>
      <c r="PA4" s="4" t="s">
        <v>6</v>
      </c>
      <c r="PB4" s="4" t="s">
        <v>7</v>
      </c>
      <c r="PC4" s="4" t="s">
        <v>6</v>
      </c>
      <c r="PD4" s="4" t="s">
        <v>7</v>
      </c>
      <c r="PE4" s="4" t="s">
        <v>6</v>
      </c>
      <c r="PF4" s="4" t="s">
        <v>7</v>
      </c>
      <c r="PG4" s="4" t="s">
        <v>6</v>
      </c>
      <c r="PH4" s="4" t="s">
        <v>7</v>
      </c>
      <c r="PI4" s="4" t="s">
        <v>6</v>
      </c>
      <c r="PJ4" s="4" t="s">
        <v>7</v>
      </c>
      <c r="PK4" s="4" t="s">
        <v>6</v>
      </c>
      <c r="PL4" s="4" t="s">
        <v>7</v>
      </c>
      <c r="PM4" s="4" t="s">
        <v>6</v>
      </c>
      <c r="PN4" s="4" t="s">
        <v>7</v>
      </c>
      <c r="PO4" s="4" t="s">
        <v>6</v>
      </c>
      <c r="PP4" s="4" t="s">
        <v>7</v>
      </c>
      <c r="PQ4" s="4" t="s">
        <v>6</v>
      </c>
      <c r="PR4" s="4" t="s">
        <v>7</v>
      </c>
      <c r="PS4" s="4" t="s">
        <v>6</v>
      </c>
      <c r="PT4" s="4" t="s">
        <v>7</v>
      </c>
      <c r="PU4" s="4" t="s">
        <v>6</v>
      </c>
      <c r="PV4" s="4" t="s">
        <v>7</v>
      </c>
      <c r="PW4" s="4" t="s">
        <v>6</v>
      </c>
      <c r="PX4" s="4" t="s">
        <v>7</v>
      </c>
      <c r="PY4" s="4" t="s">
        <v>6</v>
      </c>
      <c r="PZ4" s="4" t="s">
        <v>7</v>
      </c>
      <c r="QA4" s="4" t="s">
        <v>6</v>
      </c>
      <c r="QB4" s="4" t="s">
        <v>7</v>
      </c>
      <c r="QC4" s="4" t="s">
        <v>6</v>
      </c>
      <c r="QD4" s="4" t="s">
        <v>7</v>
      </c>
      <c r="QE4" s="4" t="s">
        <v>6</v>
      </c>
      <c r="QF4" s="4" t="s">
        <v>7</v>
      </c>
      <c r="QG4" s="4" t="s">
        <v>6</v>
      </c>
      <c r="QH4" s="4" t="s">
        <v>7</v>
      </c>
      <c r="QI4" s="4" t="s">
        <v>6</v>
      </c>
      <c r="QJ4" s="4" t="s">
        <v>7</v>
      </c>
      <c r="QK4" s="4" t="s">
        <v>6</v>
      </c>
      <c r="QL4" s="4" t="s">
        <v>7</v>
      </c>
      <c r="QM4" s="4" t="s">
        <v>6</v>
      </c>
      <c r="QN4" s="4" t="s">
        <v>7</v>
      </c>
      <c r="QO4" s="4" t="s">
        <v>6</v>
      </c>
      <c r="QP4" s="4" t="s">
        <v>7</v>
      </c>
      <c r="QQ4" s="4" t="s">
        <v>6</v>
      </c>
      <c r="QR4" s="4" t="s">
        <v>7</v>
      </c>
      <c r="QS4" s="4" t="s">
        <v>6</v>
      </c>
      <c r="QT4" s="4" t="s">
        <v>7</v>
      </c>
      <c r="QU4" s="4" t="s">
        <v>6</v>
      </c>
      <c r="QV4" s="4" t="s">
        <v>7</v>
      </c>
      <c r="QW4" s="4" t="s">
        <v>6</v>
      </c>
      <c r="QX4" s="4" t="s">
        <v>7</v>
      </c>
      <c r="QY4" s="4" t="s">
        <v>6</v>
      </c>
      <c r="QZ4" s="4" t="s">
        <v>7</v>
      </c>
      <c r="RA4" s="4" t="s">
        <v>6</v>
      </c>
      <c r="RB4" s="4" t="s">
        <v>7</v>
      </c>
      <c r="RC4" s="4" t="s">
        <v>6</v>
      </c>
      <c r="RD4" s="4" t="s">
        <v>7</v>
      </c>
      <c r="RE4" s="4" t="s">
        <v>6</v>
      </c>
      <c r="RF4" s="4" t="s">
        <v>7</v>
      </c>
      <c r="RG4" s="4" t="s">
        <v>6</v>
      </c>
      <c r="RH4" s="4" t="s">
        <v>7</v>
      </c>
      <c r="RI4" s="4" t="s">
        <v>6</v>
      </c>
      <c r="RJ4" s="4" t="s">
        <v>7</v>
      </c>
      <c r="RK4" s="4" t="s">
        <v>6</v>
      </c>
      <c r="RL4" s="4" t="s">
        <v>7</v>
      </c>
      <c r="RM4" s="4" t="s">
        <v>6</v>
      </c>
      <c r="RN4" s="4" t="s">
        <v>7</v>
      </c>
      <c r="RO4" s="4" t="s">
        <v>6</v>
      </c>
      <c r="RP4" s="4" t="s">
        <v>7</v>
      </c>
      <c r="RQ4" s="4" t="s">
        <v>6</v>
      </c>
      <c r="RR4" s="4" t="s">
        <v>7</v>
      </c>
      <c r="RS4" s="4" t="s">
        <v>6</v>
      </c>
      <c r="RT4" s="4" t="s">
        <v>7</v>
      </c>
      <c r="RU4" s="4" t="s">
        <v>6</v>
      </c>
      <c r="RV4" s="4" t="s">
        <v>7</v>
      </c>
      <c r="RW4" s="4" t="s">
        <v>6</v>
      </c>
      <c r="RX4" s="4" t="s">
        <v>7</v>
      </c>
      <c r="RY4" s="4" t="s">
        <v>6</v>
      </c>
      <c r="RZ4" s="4" t="s">
        <v>7</v>
      </c>
      <c r="SA4" s="4" t="s">
        <v>6</v>
      </c>
      <c r="SB4" s="4" t="s">
        <v>7</v>
      </c>
      <c r="SC4" s="4" t="s">
        <v>6</v>
      </c>
      <c r="SD4" s="4" t="s">
        <v>7</v>
      </c>
      <c r="SE4" s="4" t="s">
        <v>6</v>
      </c>
      <c r="SF4" s="4" t="s">
        <v>7</v>
      </c>
      <c r="SG4" s="4" t="s">
        <v>6</v>
      </c>
      <c r="SH4" s="4" t="s">
        <v>7</v>
      </c>
      <c r="SI4" s="4" t="s">
        <v>6</v>
      </c>
      <c r="SJ4" s="4" t="s">
        <v>7</v>
      </c>
      <c r="SK4" s="4" t="s">
        <v>6</v>
      </c>
      <c r="SL4" s="4" t="s">
        <v>7</v>
      </c>
      <c r="SM4" s="4" t="s">
        <v>6</v>
      </c>
      <c r="SN4" s="4" t="s">
        <v>7</v>
      </c>
      <c r="SO4" s="4" t="s">
        <v>6</v>
      </c>
      <c r="SP4" s="4" t="s">
        <v>7</v>
      </c>
      <c r="SQ4" s="4" t="s">
        <v>6</v>
      </c>
      <c r="SR4" s="4" t="s">
        <v>7</v>
      </c>
      <c r="SS4" s="4" t="s">
        <v>6</v>
      </c>
      <c r="ST4" s="4" t="s">
        <v>7</v>
      </c>
      <c r="SU4" s="4" t="s">
        <v>6</v>
      </c>
      <c r="SV4" s="4" t="s">
        <v>7</v>
      </c>
      <c r="SW4" s="4" t="s">
        <v>6</v>
      </c>
      <c r="SX4" s="4" t="s">
        <v>7</v>
      </c>
      <c r="SY4" s="4" t="s">
        <v>6</v>
      </c>
      <c r="SZ4" s="4" t="s">
        <v>7</v>
      </c>
      <c r="TA4" s="4" t="s">
        <v>6</v>
      </c>
      <c r="TB4" s="4" t="s">
        <v>7</v>
      </c>
      <c r="TC4" s="4" t="s">
        <v>6</v>
      </c>
      <c r="TD4" s="4" t="s">
        <v>7</v>
      </c>
      <c r="TE4" s="4" t="s">
        <v>6</v>
      </c>
      <c r="TF4" s="4" t="s">
        <v>7</v>
      </c>
      <c r="TG4" s="4" t="s">
        <v>6</v>
      </c>
      <c r="TH4" s="4" t="s">
        <v>7</v>
      </c>
      <c r="TI4" s="4" t="s">
        <v>6</v>
      </c>
      <c r="TJ4" s="4" t="s">
        <v>7</v>
      </c>
      <c r="TK4" s="4" t="s">
        <v>6</v>
      </c>
      <c r="TL4" s="4" t="s">
        <v>7</v>
      </c>
      <c r="TM4" s="4" t="s">
        <v>6</v>
      </c>
      <c r="TN4" s="4" t="s">
        <v>7</v>
      </c>
      <c r="TO4" s="4" t="s">
        <v>6</v>
      </c>
      <c r="TP4" s="4" t="s">
        <v>7</v>
      </c>
      <c r="TQ4" s="4" t="s">
        <v>6</v>
      </c>
      <c r="TR4" s="4" t="s">
        <v>7</v>
      </c>
      <c r="TS4" s="4" t="s">
        <v>6</v>
      </c>
      <c r="TT4" s="4" t="s">
        <v>7</v>
      </c>
      <c r="TU4" s="4" t="s">
        <v>6</v>
      </c>
      <c r="TV4" s="4" t="s">
        <v>7</v>
      </c>
      <c r="TW4" s="4" t="s">
        <v>6</v>
      </c>
      <c r="TX4" s="4" t="s">
        <v>7</v>
      </c>
      <c r="TY4" s="4" t="s">
        <v>6</v>
      </c>
      <c r="TZ4" s="4" t="s">
        <v>7</v>
      </c>
      <c r="UA4" s="4" t="s">
        <v>6</v>
      </c>
      <c r="UB4" s="4" t="s">
        <v>7</v>
      </c>
      <c r="UC4" s="4" t="s">
        <v>6</v>
      </c>
      <c r="UD4" s="4" t="s">
        <v>7</v>
      </c>
      <c r="UE4" s="4" t="s">
        <v>6</v>
      </c>
      <c r="UF4" s="4" t="s">
        <v>7</v>
      </c>
      <c r="UG4" s="4" t="s">
        <v>6</v>
      </c>
      <c r="UH4" s="4" t="s">
        <v>7</v>
      </c>
      <c r="UI4" s="4" t="s">
        <v>6</v>
      </c>
      <c r="UJ4" s="4" t="s">
        <v>7</v>
      </c>
      <c r="UK4" s="4" t="s">
        <v>6</v>
      </c>
      <c r="UL4" s="4" t="s">
        <v>7</v>
      </c>
      <c r="UM4" s="4" t="s">
        <v>6</v>
      </c>
      <c r="UN4" s="4" t="s">
        <v>7</v>
      </c>
      <c r="UO4" s="4" t="s">
        <v>6</v>
      </c>
      <c r="UP4" s="4" t="s">
        <v>7</v>
      </c>
      <c r="UQ4" s="4" t="s">
        <v>6</v>
      </c>
      <c r="UR4" s="4" t="s">
        <v>7</v>
      </c>
      <c r="US4" s="4" t="s">
        <v>6</v>
      </c>
      <c r="UT4" s="4" t="s">
        <v>7</v>
      </c>
      <c r="UU4" s="4" t="s">
        <v>6</v>
      </c>
      <c r="UV4" s="4" t="s">
        <v>7</v>
      </c>
      <c r="UW4" s="4" t="s">
        <v>6</v>
      </c>
      <c r="UX4" s="4" t="s">
        <v>7</v>
      </c>
      <c r="UY4" s="4" t="s">
        <v>6</v>
      </c>
      <c r="UZ4" s="4" t="s">
        <v>7</v>
      </c>
      <c r="VA4" s="4" t="s">
        <v>6</v>
      </c>
      <c r="VB4" s="4" t="s">
        <v>7</v>
      </c>
      <c r="VC4" s="4" t="s">
        <v>6</v>
      </c>
      <c r="VD4" s="4" t="s">
        <v>7</v>
      </c>
      <c r="VE4" s="4" t="s">
        <v>6</v>
      </c>
      <c r="VF4" s="4" t="s">
        <v>7</v>
      </c>
      <c r="VG4" s="4" t="s">
        <v>6</v>
      </c>
      <c r="VH4" s="4" t="s">
        <v>7</v>
      </c>
      <c r="VI4" s="4" t="s">
        <v>6</v>
      </c>
      <c r="VJ4" s="4" t="s">
        <v>7</v>
      </c>
      <c r="VK4" s="4" t="s">
        <v>6</v>
      </c>
      <c r="VL4" s="4" t="s">
        <v>7</v>
      </c>
      <c r="VM4" s="4" t="s">
        <v>6</v>
      </c>
      <c r="VN4" s="4" t="s">
        <v>7</v>
      </c>
      <c r="VO4" s="4" t="s">
        <v>6</v>
      </c>
      <c r="VP4" s="4" t="s">
        <v>7</v>
      </c>
      <c r="VQ4" s="4" t="s">
        <v>6</v>
      </c>
      <c r="VR4" s="4" t="s">
        <v>7</v>
      </c>
      <c r="VS4" s="4" t="s">
        <v>6</v>
      </c>
      <c r="VT4" s="4" t="s">
        <v>7</v>
      </c>
      <c r="VU4" s="4" t="s">
        <v>6</v>
      </c>
      <c r="VV4" s="4" t="s">
        <v>7</v>
      </c>
      <c r="VW4" s="4" t="s">
        <v>6</v>
      </c>
      <c r="VX4" s="4" t="s">
        <v>7</v>
      </c>
      <c r="VY4" s="4" t="s">
        <v>6</v>
      </c>
      <c r="VZ4" s="4" t="s">
        <v>7</v>
      </c>
      <c r="WA4" s="4" t="s">
        <v>6</v>
      </c>
      <c r="WB4" s="4" t="s">
        <v>7</v>
      </c>
      <c r="WC4" s="4" t="s">
        <v>6</v>
      </c>
      <c r="WD4" s="4" t="s">
        <v>7</v>
      </c>
      <c r="WE4" s="4" t="s">
        <v>6</v>
      </c>
      <c r="WF4" s="4" t="s">
        <v>7</v>
      </c>
      <c r="WG4" s="4" t="s">
        <v>6</v>
      </c>
      <c r="WH4" s="4" t="s">
        <v>7</v>
      </c>
      <c r="WI4" s="4" t="s">
        <v>6</v>
      </c>
      <c r="WJ4" s="4" t="s">
        <v>7</v>
      </c>
      <c r="WK4" s="4" t="s">
        <v>6</v>
      </c>
      <c r="WL4" s="4" t="s">
        <v>7</v>
      </c>
      <c r="WM4" s="4" t="s">
        <v>6</v>
      </c>
      <c r="WN4" s="4" t="s">
        <v>7</v>
      </c>
      <c r="WO4" s="4" t="s">
        <v>6</v>
      </c>
      <c r="WP4" s="4" t="s">
        <v>7</v>
      </c>
      <c r="WQ4" s="4" t="s">
        <v>6</v>
      </c>
      <c r="WR4" s="4" t="s">
        <v>7</v>
      </c>
      <c r="WS4" s="4" t="s">
        <v>6</v>
      </c>
      <c r="WT4" s="4" t="s">
        <v>7</v>
      </c>
      <c r="WU4" s="4" t="s">
        <v>6</v>
      </c>
      <c r="WV4" s="4" t="s">
        <v>7</v>
      </c>
      <c r="WW4" s="4" t="s">
        <v>6</v>
      </c>
      <c r="WX4" s="4" t="s">
        <v>7</v>
      </c>
      <c r="WY4" s="4" t="s">
        <v>6</v>
      </c>
      <c r="WZ4" s="4" t="s">
        <v>7</v>
      </c>
      <c r="XA4" s="4" t="s">
        <v>6</v>
      </c>
      <c r="XB4" s="4" t="s">
        <v>7</v>
      </c>
      <c r="XC4" s="4" t="s">
        <v>6</v>
      </c>
      <c r="XD4" s="4" t="s">
        <v>7</v>
      </c>
      <c r="XE4" s="4" t="s">
        <v>6</v>
      </c>
      <c r="XF4" s="4" t="s">
        <v>7</v>
      </c>
      <c r="XG4" s="4" t="s">
        <v>6</v>
      </c>
      <c r="XH4" s="4" t="s">
        <v>7</v>
      </c>
      <c r="XI4" s="4" t="s">
        <v>6</v>
      </c>
      <c r="XJ4" s="4" t="s">
        <v>7</v>
      </c>
      <c r="XK4" s="4" t="s">
        <v>6</v>
      </c>
      <c r="XL4" s="4" t="s">
        <v>7</v>
      </c>
      <c r="XM4" s="4" t="s">
        <v>6</v>
      </c>
      <c r="XN4" s="4" t="s">
        <v>7</v>
      </c>
      <c r="XO4" s="4" t="s">
        <v>6</v>
      </c>
      <c r="XP4" s="4" t="s">
        <v>7</v>
      </c>
      <c r="XQ4" s="4" t="s">
        <v>6</v>
      </c>
      <c r="XR4" s="4" t="s">
        <v>7</v>
      </c>
      <c r="XS4" s="4" t="s">
        <v>6</v>
      </c>
      <c r="XT4" s="4" t="s">
        <v>7</v>
      </c>
      <c r="XU4" s="4" t="s">
        <v>6</v>
      </c>
      <c r="XV4" s="4" t="s">
        <v>7</v>
      </c>
      <c r="XW4" s="4" t="s">
        <v>6</v>
      </c>
      <c r="XX4" s="4" t="s">
        <v>7</v>
      </c>
      <c r="XY4" s="4" t="s">
        <v>6</v>
      </c>
      <c r="XZ4" s="4" t="s">
        <v>7</v>
      </c>
      <c r="YA4" s="4" t="s">
        <v>6</v>
      </c>
      <c r="YB4" s="4" t="s">
        <v>7</v>
      </c>
      <c r="YC4" s="4" t="s">
        <v>6</v>
      </c>
      <c r="YD4" s="4" t="s">
        <v>7</v>
      </c>
      <c r="YE4" s="4" t="s">
        <v>6</v>
      </c>
      <c r="YF4" s="4" t="s">
        <v>7</v>
      </c>
      <c r="YG4" s="4" t="s">
        <v>6</v>
      </c>
      <c r="YH4" s="4" t="s">
        <v>7</v>
      </c>
      <c r="YI4" s="4" t="s">
        <v>6</v>
      </c>
      <c r="YJ4" s="4" t="s">
        <v>7</v>
      </c>
      <c r="YK4" s="4" t="s">
        <v>6</v>
      </c>
      <c r="YL4" s="4" t="s">
        <v>7</v>
      </c>
      <c r="YM4" s="4" t="s">
        <v>6</v>
      </c>
      <c r="YN4" s="4" t="s">
        <v>7</v>
      </c>
      <c r="YO4" s="4" t="s">
        <v>6</v>
      </c>
      <c r="YP4" s="4" t="s">
        <v>7</v>
      </c>
      <c r="YQ4" s="4" t="s">
        <v>6</v>
      </c>
    </row>
    <row r="5" spans="1:667" ht="15.75" x14ac:dyDescent="0.25">
      <c r="A5" s="11" t="s">
        <v>12</v>
      </c>
      <c r="B5" s="11"/>
      <c r="C5" s="11">
        <f>+SUM(C6:C22)</f>
        <v>9307.2539762053129</v>
      </c>
      <c r="D5" s="12">
        <f>+C5/$C$61</f>
        <v>0.21893189427108706</v>
      </c>
      <c r="E5" s="13">
        <f>+SUM(E6:E22)</f>
        <v>322.47767720561558</v>
      </c>
      <c r="F5" s="14"/>
      <c r="G5" s="135" t="s">
        <v>128</v>
      </c>
      <c r="H5" s="15"/>
      <c r="I5" s="16"/>
      <c r="J5" s="14"/>
      <c r="K5" s="14"/>
      <c r="L5" s="15"/>
      <c r="M5" s="14"/>
      <c r="N5" s="14"/>
      <c r="O5" s="2"/>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97"/>
      <c r="BO5" s="99"/>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row>
    <row r="6" spans="1:667" ht="15" customHeight="1" x14ac:dyDescent="0.25">
      <c r="A6" s="19" t="s">
        <v>8</v>
      </c>
      <c r="B6" s="19" t="s">
        <v>9</v>
      </c>
      <c r="C6" s="20">
        <v>2256.11424739821</v>
      </c>
      <c r="D6" s="47"/>
      <c r="E6" s="22">
        <f t="shared" ref="E6:E22" si="20">+C6/$C$58</f>
        <v>78.169832248211648</v>
      </c>
      <c r="F6" s="23" t="s">
        <v>10</v>
      </c>
      <c r="G6" s="23" t="s">
        <v>128</v>
      </c>
      <c r="H6" s="24">
        <v>40299</v>
      </c>
      <c r="I6" s="25">
        <v>0.06</v>
      </c>
      <c r="J6" s="23">
        <v>247</v>
      </c>
      <c r="K6" s="23" t="s">
        <v>130</v>
      </c>
      <c r="L6" s="24">
        <f>+EDATE(H6,J6)</f>
        <v>47818</v>
      </c>
      <c r="M6" s="23" t="s">
        <v>11</v>
      </c>
      <c r="N6" s="20" t="s">
        <v>12</v>
      </c>
      <c r="O6" s="2"/>
      <c r="P6" s="26">
        <f>+SUMPRODUCT(1*($BP$4:$YQ$4=$P$4)*($BP$1:$YQ$1=P$3)*($BP6:$YQ6))</f>
        <v>178712115.36785999</v>
      </c>
      <c r="Q6" s="26">
        <f>+SUMPRODUCT(1*($BP$4:$YQ$4=$Q$4)*($BP$1:$YQ$1=P$3)*($BP6:$YQ6))</f>
        <v>132234949.33</v>
      </c>
      <c r="R6" s="26">
        <f>+SUMPRODUCT(1*($BP$4:$YQ$4=$P$4)*($BP$1:$YQ$1=R$3)*($BP6:$YQ6))</f>
        <v>178712115.36785999</v>
      </c>
      <c r="S6" s="26">
        <f>+SUMPRODUCT(1*($BP$4:$YQ$4=$Q$4)*($BP$1:$YQ$1=R$3)*($BP6:$YQ6))</f>
        <v>122450160.41</v>
      </c>
      <c r="T6" s="26">
        <f>+SUMPRODUCT(1*($BP$4:$YQ$4=$P$4)*($BP$1:$YQ$1=T$3)*($BP6:$YQ6))</f>
        <v>178712115.36785999</v>
      </c>
      <c r="U6" s="26">
        <f>+SUMPRODUCT(1*($BP$4:$YQ$4=$Q$4)*($BP$1:$YQ$1=T$3)*($BP6:$YQ6))</f>
        <v>111632539.87000002</v>
      </c>
      <c r="V6" s="26">
        <f>+SUMPRODUCT(1*($BP$4:$YQ$4=$P$4)*($BP$1:$YQ$1=V$3)*($BP6:$YQ6))</f>
        <v>178712115.36785999</v>
      </c>
      <c r="W6" s="26">
        <f>+SUMPRODUCT(1*($BP$4:$YQ$4=$Q$4)*($BP$1:$YQ$1=V$3)*($BP6:$YQ6))</f>
        <v>100877404.06</v>
      </c>
      <c r="X6" s="26">
        <f>+SUMPRODUCT(1*($BP$4:$YQ$4=$P$4)*($BP$1:$YQ$1=X$3)*($BP6:$YQ6))</f>
        <v>178712115.36785999</v>
      </c>
      <c r="Y6" s="26">
        <f>+SUMPRODUCT(1*($BP$4:$YQ$4=$Q$4)*($BP$1:$YQ$1=X$3)*($BP6:$YQ6))</f>
        <v>90438700.570000008</v>
      </c>
      <c r="Z6" s="26">
        <f>+SUMPRODUCT(1*($BP$4:$YQ$4=$P$4)*($BP$1:$YQ$1=Z$3)*($BP6:$YQ6))</f>
        <v>178712115.36785999</v>
      </c>
      <c r="AA6" s="26">
        <f>+SUMPRODUCT(1*($BP$4:$YQ$4=$Q$4)*($BP$1:$YQ$1=Z$3)*($BP6:$YQ6))</f>
        <v>79999997.070000008</v>
      </c>
      <c r="AB6" s="26">
        <f>+SUMPRODUCT(1*($BP$4:$YQ$4=$P$4)*($BP$1:$YQ$1=AB$3)*($BP6:$YQ6))</f>
        <v>178712115.36785999</v>
      </c>
      <c r="AC6" s="26">
        <f>+SUMPRODUCT(1*($BP$4:$YQ$4=$Q$4)*($BP$1:$YQ$1=AB$3)*($BP6:$YQ6))</f>
        <v>69763086.449999988</v>
      </c>
      <c r="AD6" s="26">
        <f>+SUMPRODUCT(1*($BP$4:$YQ$4=$P$4)*($BP$1:$YQ$1=AD$3)*($BP6:$YQ6))</f>
        <v>178712115.36785999</v>
      </c>
      <c r="AE6" s="26">
        <f>+SUMPRODUCT(1*($BP$4:$YQ$4=$Q$4)*($BP$1:$YQ$1=AD$3)*($BP6:$YQ6))</f>
        <v>59122590.060000002</v>
      </c>
      <c r="AF6" s="26">
        <f>+SUMPRODUCT(1*($BP$4:$YQ$4=$P$4)*($BP$1:$YQ$1=AF$3)*($BP6:$YQ6))</f>
        <v>178712115.36785999</v>
      </c>
      <c r="AG6" s="26">
        <f>+SUMPRODUCT(1*($BP$4:$YQ$4=$Q$4)*($BP$1:$YQ$1=AF$3)*($BP6:$YQ6))</f>
        <v>48683886.539999992</v>
      </c>
      <c r="AH6" s="26">
        <f>+SUMPRODUCT(1*($BP$4:$YQ$4=$P$4)*($BP$1:$YQ$1=AH$3)*($BP6:$YQ6))</f>
        <v>178712115.36785999</v>
      </c>
      <c r="AI6" s="26">
        <f>+SUMPRODUCT(1*($BP$4:$YQ$4=$Q$4)*($BP$1:$YQ$1=AH$3)*($BP6:$YQ6))</f>
        <v>38245183.060000002</v>
      </c>
      <c r="AJ6" s="26">
        <f>+SUMPRODUCT(1*($BP$4:$YQ$4=$P$4)*($BP$1:$YQ$1=AJ$3)*($BP6:$YQ6))</f>
        <v>178712115.36785999</v>
      </c>
      <c r="AK6" s="26">
        <f>+SUMPRODUCT(1*($BP$4:$YQ$4=$Q$4)*($BP$1:$YQ$1=AJ$3)*($BP6:$YQ6))</f>
        <v>27893633.029999997</v>
      </c>
      <c r="AL6" s="26">
        <f>+SUMPRODUCT(1*($BP$4:$YQ$4=$P$4)*($BP$1:$YQ$1=AL$3)*($BP6:$YQ6))</f>
        <v>178712115.36785999</v>
      </c>
      <c r="AM6" s="26">
        <f>+SUMPRODUCT(1*($BP$4:$YQ$4=$Q$4)*($BP$1:$YQ$1=AL$3)*($BP6:$YQ6))</f>
        <v>17367776.050000001</v>
      </c>
      <c r="AN6" s="26">
        <f>+SUMPRODUCT(1*($BP$4:$YQ$4=$P$4)*($BP$1:$YQ$1=AN$3)*($BP6:$YQ6))</f>
        <v>200924920.66782001</v>
      </c>
      <c r="AO6" s="26">
        <f>+SUMPRODUCT(1*($BP$4:$YQ$4=$Q$4)*($BP$1:$YQ$1=AN$3)*($BP6:$YQ6))</f>
        <v>6929072.5600000005</v>
      </c>
      <c r="AP6" s="26">
        <f>+SUMPRODUCT(1*($BP$4:$YQ$4=$P$4)*($BP$1:$YQ$1=AP$3)*($BP6:$YQ6))</f>
        <v>0</v>
      </c>
      <c r="AQ6" s="26">
        <f>+SUMPRODUCT(1*($BP$4:$YQ$4=$Q$4)*($BP$1:$YQ$1=AP$3)*($BP6:$YQ6))</f>
        <v>0</v>
      </c>
      <c r="AR6" s="26">
        <f>+SUMPRODUCT(1*($BP$4:$YQ$4=$P$4)*($BP$1:$YQ$1=AR$3)*($BP6:$YQ6))</f>
        <v>0</v>
      </c>
      <c r="AS6" s="26">
        <f>+SUMPRODUCT(1*($BP$4:$YQ$4=$Q$4)*($BP$1:$YQ$1=AR$3)*($BP6:$YQ6))</f>
        <v>0</v>
      </c>
      <c r="AT6" s="26">
        <f>+SUMPRODUCT(1*($BP$4:$YQ$4=$P$4)*($BP$1:$YQ$1=AT$3)*($BP6:$YQ6))</f>
        <v>0</v>
      </c>
      <c r="AU6" s="26">
        <f>+SUMPRODUCT(1*($BP$4:$YQ$4=$Q$4)*($BP$1:$YQ$1=AT$3)*($BP6:$YQ6))</f>
        <v>0</v>
      </c>
      <c r="AV6" s="26">
        <f>+SUMPRODUCT(1*($BP$4:$YQ$4=$P$4)*($BP$1:$YQ$1=AV$3)*($BP6:$YQ6))</f>
        <v>0</v>
      </c>
      <c r="AW6" s="26">
        <f>+SUMPRODUCT(1*($BP$4:$YQ$4=$Q$4)*($BP$1:$YQ$1=AV$3)*($BP6:$YQ6))</f>
        <v>0</v>
      </c>
      <c r="AX6" s="26">
        <f>+SUMPRODUCT(1*($BP$4:$YQ$4=$P$4)*($BP$1:$YQ$1=AX$3)*($BP6:$YQ6))</f>
        <v>0</v>
      </c>
      <c r="AY6" s="26">
        <f>+SUMPRODUCT(1*($BP$4:$YQ$4=$Q$4)*($BP$1:$YQ$1=AX$3)*($BP6:$YQ6))</f>
        <v>0</v>
      </c>
      <c r="AZ6" s="26">
        <f>+SUMPRODUCT(1*($BP$4:$YQ$4=$P$4)*($BP$1:$YQ$1=AZ$3)*($BP6:$YQ6))</f>
        <v>0</v>
      </c>
      <c r="BA6" s="26">
        <f>+SUMPRODUCT(1*($BP$4:$YQ$4=$Q$4)*($BP$1:$YQ$1=AZ$3)*($BP6:$YQ6))</f>
        <v>0</v>
      </c>
      <c r="BB6" s="26">
        <f>+SUMPRODUCT(1*($BP$4:$YQ$4=$P$4)*($BP$1:$YQ$1=BB$3)*($BP6:$YQ6))</f>
        <v>0</v>
      </c>
      <c r="BC6" s="26">
        <f>+SUMPRODUCT(1*($BP$4:$YQ$4=$Q$4)*($BP$1:$YQ$1=BB$3)*($BP6:$YQ6))</f>
        <v>0</v>
      </c>
      <c r="BD6" s="26">
        <f>+SUMPRODUCT(1*($BP$4:$YQ$4=$P$4)*($BP$1:$YQ$1=BD$3)*($BP6:$YQ6))</f>
        <v>0</v>
      </c>
      <c r="BE6" s="26">
        <f>+SUMPRODUCT(1*($BP$4:$YQ$4=$Q$4)*($BP$1:$YQ$1=BD$3)*($BP6:$YQ6))</f>
        <v>0</v>
      </c>
      <c r="BF6" s="26">
        <f>+SUMPRODUCT(1*($BP$4:$YQ$4=$P$4)*($BP$1:$YQ$1=BF$3)*($BP6:$YQ6))</f>
        <v>0</v>
      </c>
      <c r="BG6" s="26">
        <f>+SUMPRODUCT(1*($BP$4:$YQ$4=$Q$4)*($BP$1:$YQ$1=BF$3)*($BP6:$YQ6))</f>
        <v>0</v>
      </c>
      <c r="BH6" s="26">
        <f>+SUMPRODUCT(1*($BP$4:$YQ$4=$P$4)*($BP$1:$YQ$1=BH$3)*($BP6:$YQ6))</f>
        <v>0</v>
      </c>
      <c r="BI6" s="26">
        <f>+SUMPRODUCT(1*($BP$4:$YQ$4=$Q$4)*($BP$1:$YQ$1=BH$3)*($BP6:$YQ6))</f>
        <v>0</v>
      </c>
      <c r="BJ6" s="26">
        <f>+SUMPRODUCT(1*($BP$4:$YQ$4=$P$4)*($BP$1:$YQ$1=BJ$3)*($BP6:$YQ6))</f>
        <v>0</v>
      </c>
      <c r="BK6" s="26">
        <f>+SUMPRODUCT(1*($BP$4:$YQ$4=$Q$4)*($BP$1:$YQ$1=BJ$3)*($BP6:$YQ6))</f>
        <v>0</v>
      </c>
      <c r="BL6" s="26">
        <f>+SUMPRODUCT(1*($BP$4:$YQ$4=$P$4)*($BP$1:$YQ$1=BL$3)*($BP6:$YQ6))</f>
        <v>0</v>
      </c>
      <c r="BM6" s="26">
        <f>+SUMPRODUCT(1*($BP$4:$YQ$4=$Q$4)*($BP$1:$YQ$1=BL$3)*($BP6:$YQ6))</f>
        <v>0</v>
      </c>
      <c r="BN6" s="27"/>
      <c r="BO6" s="94"/>
      <c r="BP6" s="28">
        <v>12388888.960000001</v>
      </c>
      <c r="BQ6" s="28">
        <v>14892676.280655004</v>
      </c>
      <c r="BR6" s="28">
        <v>10440868.300000001</v>
      </c>
      <c r="BS6" s="28">
        <v>14892676.280655004</v>
      </c>
      <c r="BT6" s="28">
        <v>10374149.880000001</v>
      </c>
      <c r="BU6" s="28">
        <v>14892676.280655004</v>
      </c>
      <c r="BV6" s="28">
        <v>12152897.42</v>
      </c>
      <c r="BW6" s="28">
        <v>14892676.280655004</v>
      </c>
      <c r="BX6" s="28">
        <v>11340649.73</v>
      </c>
      <c r="BY6" s="28">
        <v>14892676.280655004</v>
      </c>
      <c r="BZ6" s="28">
        <v>10538193.32</v>
      </c>
      <c r="CA6" s="28">
        <v>14892676.280655004</v>
      </c>
      <c r="CB6" s="28">
        <v>11554864.380000001</v>
      </c>
      <c r="CC6" s="28">
        <v>14892676.280655004</v>
      </c>
      <c r="CD6" s="28">
        <v>11118996.130000001</v>
      </c>
      <c r="CE6" s="28">
        <v>14892676.280655004</v>
      </c>
      <c r="CF6" s="28">
        <v>10330873.07</v>
      </c>
      <c r="CG6" s="28">
        <v>14892676.280655004</v>
      </c>
      <c r="CH6" s="28">
        <v>11326042.380000001</v>
      </c>
      <c r="CI6" s="28">
        <v>14892676.280655004</v>
      </c>
      <c r="CJ6" s="28">
        <v>10544972.93</v>
      </c>
      <c r="CK6" s="28">
        <v>14892676.280655004</v>
      </c>
      <c r="CL6" s="28">
        <v>10123552.83</v>
      </c>
      <c r="CM6" s="28">
        <v>14892676.280655004</v>
      </c>
      <c r="CN6" s="28">
        <v>11444922.82</v>
      </c>
      <c r="CO6" s="28">
        <v>14892676.280655004</v>
      </c>
      <c r="CP6" s="28">
        <v>9640247.1899999995</v>
      </c>
      <c r="CQ6" s="28">
        <v>14892676.280655004</v>
      </c>
      <c r="CR6" s="28">
        <v>10601804.4</v>
      </c>
      <c r="CS6" s="28">
        <v>14892676.280655004</v>
      </c>
      <c r="CT6" s="28">
        <v>10187495.68</v>
      </c>
      <c r="CU6" s="28">
        <v>14892676.280655004</v>
      </c>
      <c r="CV6" s="28">
        <v>10454035.33</v>
      </c>
      <c r="CW6" s="28">
        <v>14892676.280655004</v>
      </c>
      <c r="CX6" s="28">
        <v>10044504.779999999</v>
      </c>
      <c r="CY6" s="28">
        <v>14892676.280655004</v>
      </c>
      <c r="CZ6" s="28">
        <v>10306266.26</v>
      </c>
      <c r="DA6" s="28">
        <v>14892676.280655004</v>
      </c>
      <c r="DB6" s="28">
        <v>10232381.73</v>
      </c>
      <c r="DC6" s="28">
        <v>14892676.280655004</v>
      </c>
      <c r="DD6" s="28">
        <v>9830018.4299999997</v>
      </c>
      <c r="DE6" s="28">
        <v>14892676.280655004</v>
      </c>
      <c r="DF6" s="28">
        <v>10084612.66</v>
      </c>
      <c r="DG6" s="28">
        <v>14892676.280655004</v>
      </c>
      <c r="DH6" s="28">
        <v>9687027.5299999993</v>
      </c>
      <c r="DI6" s="28">
        <v>14892676.280655004</v>
      </c>
      <c r="DJ6" s="28">
        <v>9936843.5999999996</v>
      </c>
      <c r="DK6" s="28">
        <v>14892676.280655004</v>
      </c>
      <c r="DL6" s="28">
        <v>9862959.0600000005</v>
      </c>
      <c r="DM6" s="28">
        <v>14892676.280655004</v>
      </c>
      <c r="DN6" s="28">
        <v>9156058.3699999992</v>
      </c>
      <c r="DO6" s="28">
        <v>14892676.280655004</v>
      </c>
      <c r="DP6" s="28">
        <v>9715190</v>
      </c>
      <c r="DQ6" s="28">
        <v>14892676.280655004</v>
      </c>
      <c r="DR6" s="28">
        <v>9329550.2899999991</v>
      </c>
      <c r="DS6" s="28">
        <v>14892676.280655004</v>
      </c>
      <c r="DT6" s="28">
        <v>9567420.9299999997</v>
      </c>
      <c r="DU6" s="28">
        <v>14892676.280655004</v>
      </c>
      <c r="DV6" s="28">
        <v>9186559.3900000006</v>
      </c>
      <c r="DW6" s="28">
        <v>14892676.280655004</v>
      </c>
      <c r="DX6" s="28">
        <v>9419651.8599999994</v>
      </c>
      <c r="DY6" s="28">
        <v>14892676.280655004</v>
      </c>
      <c r="DZ6" s="28">
        <v>9345767.3300000001</v>
      </c>
      <c r="EA6" s="28">
        <v>14892676.280655004</v>
      </c>
      <c r="EB6" s="28">
        <v>8972073.0399999991</v>
      </c>
      <c r="EC6" s="28">
        <v>14892676.280655004</v>
      </c>
      <c r="ED6" s="28">
        <v>9197998.2599999998</v>
      </c>
      <c r="EE6" s="28">
        <v>14892676.280655004</v>
      </c>
      <c r="EF6" s="28">
        <v>8829082.1400000006</v>
      </c>
      <c r="EG6" s="28">
        <v>14892676.280655004</v>
      </c>
      <c r="EH6" s="28">
        <v>9050229.1999999993</v>
      </c>
      <c r="EI6" s="28">
        <v>14892676.280655004</v>
      </c>
      <c r="EJ6" s="28">
        <v>8976344.6600000001</v>
      </c>
      <c r="EK6" s="28">
        <v>14892676.280655004</v>
      </c>
      <c r="EL6" s="28">
        <v>8039004.96</v>
      </c>
      <c r="EM6" s="28">
        <v>14892676.280655004</v>
      </c>
      <c r="EN6" s="28">
        <v>8828575.5999999996</v>
      </c>
      <c r="EO6" s="28">
        <v>14892676.280655004</v>
      </c>
      <c r="EP6" s="28">
        <v>8471604.8900000006</v>
      </c>
      <c r="EQ6" s="28">
        <v>14892676.280655004</v>
      </c>
      <c r="ER6" s="28">
        <v>8680806.5299999993</v>
      </c>
      <c r="ES6" s="28">
        <v>14892676.280655004</v>
      </c>
      <c r="ET6" s="28">
        <v>8328613.9900000002</v>
      </c>
      <c r="EU6" s="28">
        <v>14892676.280655004</v>
      </c>
      <c r="EV6" s="28">
        <v>8533037.4600000009</v>
      </c>
      <c r="EW6" s="28">
        <v>14892676.280655004</v>
      </c>
      <c r="EX6" s="28">
        <v>8459152.9299999997</v>
      </c>
      <c r="EY6" s="28">
        <v>14892676.280655004</v>
      </c>
      <c r="EZ6" s="28">
        <v>8114127.6399999997</v>
      </c>
      <c r="FA6" s="28">
        <v>14892676.280655004</v>
      </c>
      <c r="FB6" s="28">
        <v>8311383.8600000003</v>
      </c>
      <c r="FC6" s="28">
        <v>14892676.280655004</v>
      </c>
      <c r="FD6" s="28">
        <v>7971136.7400000002</v>
      </c>
      <c r="FE6" s="28">
        <v>14892676.280655004</v>
      </c>
      <c r="FF6" s="28">
        <v>8163614.7999999998</v>
      </c>
      <c r="FG6" s="28">
        <v>14892676.280655004</v>
      </c>
      <c r="FH6" s="28">
        <v>8089730.2599999998</v>
      </c>
      <c r="FI6" s="28">
        <v>14892676.280655004</v>
      </c>
      <c r="FJ6" s="28">
        <v>7238383.8399999999</v>
      </c>
      <c r="FK6" s="28">
        <v>14892676.280655004</v>
      </c>
      <c r="FL6" s="28">
        <v>7941961.2000000002</v>
      </c>
      <c r="FM6" s="28">
        <v>14892676.280655004</v>
      </c>
      <c r="FN6" s="28">
        <v>7613659.4900000002</v>
      </c>
      <c r="FO6" s="28">
        <v>14892676.280655004</v>
      </c>
      <c r="FP6" s="28">
        <v>7794192.1299999999</v>
      </c>
      <c r="FQ6" s="28">
        <v>14892676.280655004</v>
      </c>
      <c r="FR6" s="28">
        <v>7470668.5999999996</v>
      </c>
      <c r="FS6" s="28">
        <v>14892676.280655004</v>
      </c>
      <c r="FT6" s="28">
        <v>7646423.0599999996</v>
      </c>
      <c r="FU6" s="28">
        <v>14892676.280655004</v>
      </c>
      <c r="FV6" s="28">
        <v>7572538.5300000003</v>
      </c>
      <c r="FW6" s="28">
        <v>14892676.280655004</v>
      </c>
      <c r="FX6" s="28">
        <v>7256182.25</v>
      </c>
      <c r="FY6" s="28">
        <v>14892676.280655004</v>
      </c>
      <c r="FZ6" s="28">
        <v>7424769.46</v>
      </c>
      <c r="GA6" s="28">
        <v>14892676.280655004</v>
      </c>
      <c r="GB6" s="28">
        <v>7113191.3499999996</v>
      </c>
      <c r="GC6" s="28">
        <v>14892676.280655004</v>
      </c>
      <c r="GD6" s="28">
        <v>7277000.4000000004</v>
      </c>
      <c r="GE6" s="28">
        <v>14892676.280655004</v>
      </c>
      <c r="GF6" s="28">
        <v>7203115.8600000003</v>
      </c>
      <c r="GG6" s="28">
        <v>14892676.280655004</v>
      </c>
      <c r="GH6" s="28">
        <v>6437762.7300000004</v>
      </c>
      <c r="GI6" s="28">
        <v>14892676.280655004</v>
      </c>
      <c r="GJ6" s="28">
        <v>7055346.7999999998</v>
      </c>
      <c r="GK6" s="28">
        <v>14892676.280655004</v>
      </c>
      <c r="GL6" s="28">
        <v>6755714.0999999996</v>
      </c>
      <c r="GM6" s="28">
        <v>14892676.280655004</v>
      </c>
      <c r="GN6" s="28">
        <v>6907577.7300000004</v>
      </c>
      <c r="GO6" s="28">
        <v>14892676.280655004</v>
      </c>
      <c r="GP6" s="28">
        <v>6612723.2000000002</v>
      </c>
      <c r="GQ6" s="28">
        <v>14892676.280655004</v>
      </c>
      <c r="GR6" s="28">
        <v>6759808.6600000001</v>
      </c>
      <c r="GS6" s="28">
        <v>14892676.280655004</v>
      </c>
      <c r="GT6" s="28">
        <v>6685924.1299999999</v>
      </c>
      <c r="GU6" s="28">
        <v>14892676.280655004</v>
      </c>
      <c r="GV6" s="28">
        <v>6398236.8499999996</v>
      </c>
      <c r="GW6" s="28">
        <v>14892676.280655004</v>
      </c>
      <c r="GX6" s="28">
        <v>6538155.0599999996</v>
      </c>
      <c r="GY6" s="28">
        <v>14892676.280655004</v>
      </c>
      <c r="GZ6" s="28">
        <v>6255245.9500000002</v>
      </c>
      <c r="HA6" s="28">
        <v>14892676.280655004</v>
      </c>
      <c r="HB6" s="28">
        <v>6390386</v>
      </c>
      <c r="HC6" s="28">
        <v>14892676.280655004</v>
      </c>
      <c r="HD6" s="28">
        <v>6316501.46</v>
      </c>
      <c r="HE6" s="28">
        <v>14892676.280655004</v>
      </c>
      <c r="HF6" s="28">
        <v>5838934.5</v>
      </c>
      <c r="HG6" s="28">
        <v>14892676.280655004</v>
      </c>
      <c r="HH6" s="28">
        <v>6168732.4000000004</v>
      </c>
      <c r="HI6" s="28">
        <v>14892676.280655004</v>
      </c>
      <c r="HJ6" s="28">
        <v>5897768.7000000002</v>
      </c>
      <c r="HK6" s="28">
        <v>14892676.280655004</v>
      </c>
      <c r="HL6" s="28">
        <v>6020963.3300000001</v>
      </c>
      <c r="HM6" s="28">
        <v>14892676.280655004</v>
      </c>
      <c r="HN6" s="28">
        <v>5754777.7999999998</v>
      </c>
      <c r="HO6" s="28">
        <v>14892676.280655004</v>
      </c>
      <c r="HP6" s="28">
        <v>5873194.2599999998</v>
      </c>
      <c r="HQ6" s="28">
        <v>14892676.280655004</v>
      </c>
      <c r="HR6" s="28">
        <v>5799309.7300000004</v>
      </c>
      <c r="HS6" s="28">
        <v>14892676.280655004</v>
      </c>
      <c r="HT6" s="28">
        <v>5540291.4500000002</v>
      </c>
      <c r="HU6" s="28">
        <v>14892676.280655004</v>
      </c>
      <c r="HV6" s="28">
        <v>5651540.6600000001</v>
      </c>
      <c r="HW6" s="28">
        <v>14892676.280655004</v>
      </c>
      <c r="HX6" s="28">
        <v>5397300.5599999996</v>
      </c>
      <c r="HY6" s="28">
        <v>14892676.280655004</v>
      </c>
      <c r="HZ6" s="28">
        <v>5503771.5999999996</v>
      </c>
      <c r="IA6" s="28">
        <v>14892676.280655004</v>
      </c>
      <c r="IB6" s="28">
        <v>5429887.0599999996</v>
      </c>
      <c r="IC6" s="28">
        <v>14892676.280655004</v>
      </c>
      <c r="ID6" s="28">
        <v>4836520.5</v>
      </c>
      <c r="IE6" s="28">
        <v>14892676.280655004</v>
      </c>
      <c r="IF6" s="28">
        <v>5282117.99</v>
      </c>
      <c r="IG6" s="28">
        <v>14892676.280655004</v>
      </c>
      <c r="IH6" s="28">
        <v>5039823.3099999996</v>
      </c>
      <c r="II6" s="28">
        <v>14892676.280655004</v>
      </c>
      <c r="IJ6" s="28">
        <v>5134348.93</v>
      </c>
      <c r="IK6" s="28">
        <v>14892676.280655004</v>
      </c>
      <c r="IL6" s="28">
        <v>4896832.41</v>
      </c>
      <c r="IM6" s="28">
        <v>14892676.280655004</v>
      </c>
      <c r="IN6" s="28">
        <v>4986579.8600000003</v>
      </c>
      <c r="IO6" s="28">
        <v>14892676.280655004</v>
      </c>
      <c r="IP6" s="28">
        <v>4912695.33</v>
      </c>
      <c r="IQ6" s="28">
        <v>14892676.280655004</v>
      </c>
      <c r="IR6" s="28">
        <v>4682346.0599999996</v>
      </c>
      <c r="IS6" s="28">
        <v>14892676.280655004</v>
      </c>
      <c r="IT6" s="28">
        <v>4764926.26</v>
      </c>
      <c r="IU6" s="28">
        <v>14892676.280655004</v>
      </c>
      <c r="IV6" s="28">
        <v>4539355.16</v>
      </c>
      <c r="IW6" s="28">
        <v>14892676.280655004</v>
      </c>
      <c r="IX6" s="28">
        <v>4617157.1900000004</v>
      </c>
      <c r="IY6" s="28">
        <v>14892676.280655004</v>
      </c>
      <c r="IZ6" s="28">
        <v>4543272.66</v>
      </c>
      <c r="JA6" s="28">
        <v>14892676.280655004</v>
      </c>
      <c r="JB6" s="28">
        <v>4035899.38</v>
      </c>
      <c r="JC6" s="28">
        <v>14892676.280655004</v>
      </c>
      <c r="JD6" s="28">
        <v>4395503.59</v>
      </c>
      <c r="JE6" s="28">
        <v>14892676.280655004</v>
      </c>
      <c r="JF6" s="28">
        <v>4181877.91</v>
      </c>
      <c r="JG6" s="28">
        <v>14892676.280655004</v>
      </c>
      <c r="JH6" s="28">
        <v>4247734.53</v>
      </c>
      <c r="JI6" s="28">
        <v>14892676.280655004</v>
      </c>
      <c r="JJ6" s="28">
        <v>4038887.01</v>
      </c>
      <c r="JK6" s="28">
        <v>14892676.280655004</v>
      </c>
      <c r="JL6" s="28">
        <v>4099965.46</v>
      </c>
      <c r="JM6" s="28">
        <v>14892676.280655004</v>
      </c>
      <c r="JN6" s="28">
        <v>4026080.93</v>
      </c>
      <c r="JO6" s="28">
        <v>14892676.280655004</v>
      </c>
      <c r="JP6" s="28">
        <v>3824400.66</v>
      </c>
      <c r="JQ6" s="28">
        <v>14892676.280655004</v>
      </c>
      <c r="JR6" s="28">
        <v>3878311.86</v>
      </c>
      <c r="JS6" s="28">
        <v>14892676.280655004</v>
      </c>
      <c r="JT6" s="28">
        <v>3681409.76</v>
      </c>
      <c r="JU6" s="28">
        <v>14892676.280655004</v>
      </c>
      <c r="JV6" s="28">
        <v>3730542.79</v>
      </c>
      <c r="JW6" s="28">
        <v>14892676.280655004</v>
      </c>
      <c r="JX6" s="28">
        <v>3656658.26</v>
      </c>
      <c r="JY6" s="28">
        <v>14892676.280655004</v>
      </c>
      <c r="JZ6" s="28">
        <v>3235278.26</v>
      </c>
      <c r="KA6" s="28">
        <v>14892676.280655004</v>
      </c>
      <c r="KB6" s="28">
        <v>3508889.19</v>
      </c>
      <c r="KC6" s="28">
        <v>14892676.280655004</v>
      </c>
      <c r="KD6" s="28">
        <v>3323932.52</v>
      </c>
      <c r="KE6" s="28">
        <v>14892676.280655004</v>
      </c>
      <c r="KF6" s="28">
        <v>3361120.13</v>
      </c>
      <c r="KG6" s="28">
        <v>14892676.280655004</v>
      </c>
      <c r="KH6" s="28">
        <v>3180941.62</v>
      </c>
      <c r="KI6" s="28">
        <v>14892676.280655004</v>
      </c>
      <c r="KJ6" s="28">
        <v>3213351.06</v>
      </c>
      <c r="KK6" s="28">
        <v>14892676.280655004</v>
      </c>
      <c r="KL6" s="28">
        <v>3139466.53</v>
      </c>
      <c r="KM6" s="28">
        <v>14892676.280655004</v>
      </c>
      <c r="KN6" s="28">
        <v>2966455.27</v>
      </c>
      <c r="KO6" s="28">
        <v>14892676.280655004</v>
      </c>
      <c r="KP6" s="28">
        <v>2991697.46</v>
      </c>
      <c r="KQ6" s="28">
        <v>14892676.280655004</v>
      </c>
      <c r="KR6" s="28">
        <v>2823464.37</v>
      </c>
      <c r="KS6" s="28">
        <v>14892676.280655004</v>
      </c>
      <c r="KT6" s="28">
        <v>2843928.39</v>
      </c>
      <c r="KU6" s="28">
        <v>14892676.280655004</v>
      </c>
      <c r="KV6" s="28">
        <v>2770043.86</v>
      </c>
      <c r="KW6" s="28">
        <v>14892676.280655004</v>
      </c>
      <c r="KX6" s="28">
        <v>2521810.63</v>
      </c>
      <c r="KY6" s="28">
        <v>14892676.280655004</v>
      </c>
      <c r="KZ6" s="28">
        <v>2622274.79</v>
      </c>
      <c r="LA6" s="28">
        <v>14892676.280655004</v>
      </c>
      <c r="LB6" s="28">
        <v>2465987.12</v>
      </c>
      <c r="LC6" s="28">
        <v>14892676.280655004</v>
      </c>
      <c r="LD6" s="28">
        <v>2474505.73</v>
      </c>
      <c r="LE6" s="28">
        <v>14892676.280655004</v>
      </c>
      <c r="LF6" s="28">
        <v>2322996.2200000002</v>
      </c>
      <c r="LG6" s="28">
        <v>14892676.280655004</v>
      </c>
      <c r="LH6" s="28">
        <v>2326736.66</v>
      </c>
      <c r="LI6" s="28">
        <v>14892676.280655004</v>
      </c>
      <c r="LJ6" s="28">
        <v>2252852.13</v>
      </c>
      <c r="LK6" s="28">
        <v>14892676.280655004</v>
      </c>
      <c r="LL6" s="28">
        <v>2108509.87</v>
      </c>
      <c r="LM6" s="28">
        <v>14892676.280655004</v>
      </c>
      <c r="LN6" s="28">
        <v>2105083.06</v>
      </c>
      <c r="LO6" s="28">
        <v>14892676.280655004</v>
      </c>
      <c r="LP6" s="28">
        <v>1965518.97</v>
      </c>
      <c r="LQ6" s="28">
        <v>14892676.280655004</v>
      </c>
      <c r="LR6" s="28">
        <v>1957313.99</v>
      </c>
      <c r="LS6" s="28">
        <v>14892676.280655004</v>
      </c>
      <c r="LT6" s="28">
        <v>1883429.46</v>
      </c>
      <c r="LU6" s="28">
        <v>14892676.280655004</v>
      </c>
      <c r="LV6" s="28">
        <v>1634036.03</v>
      </c>
      <c r="LW6" s="28">
        <v>14892676.280655004</v>
      </c>
      <c r="LX6" s="28">
        <v>1735660.39</v>
      </c>
      <c r="LY6" s="28">
        <v>14892676.280655004</v>
      </c>
      <c r="LZ6" s="28">
        <v>1608041.72</v>
      </c>
      <c r="MA6" s="28">
        <v>14892676.280655004</v>
      </c>
      <c r="MB6" s="28">
        <v>1587891.33</v>
      </c>
      <c r="MC6" s="28">
        <v>14892676.280655004</v>
      </c>
      <c r="MD6" s="28">
        <v>1465050.82</v>
      </c>
      <c r="ME6" s="28">
        <v>14892676.280655004</v>
      </c>
      <c r="MF6" s="28">
        <v>1440122.26</v>
      </c>
      <c r="MG6" s="28">
        <v>14892676.280655004</v>
      </c>
      <c r="MH6" s="28">
        <v>1366237.73</v>
      </c>
      <c r="MI6" s="28">
        <v>14892676.280655004</v>
      </c>
      <c r="MJ6" s="28">
        <v>1250564.48</v>
      </c>
      <c r="MK6" s="28">
        <v>14892676.280655004</v>
      </c>
      <c r="ML6" s="28">
        <v>1218468.6599999999</v>
      </c>
      <c r="MM6" s="28">
        <v>14892676.280655004</v>
      </c>
      <c r="MN6" s="28">
        <v>1107573.58</v>
      </c>
      <c r="MO6" s="28">
        <v>14892676.280655004</v>
      </c>
      <c r="MP6" s="28">
        <v>1070699.5900000001</v>
      </c>
      <c r="MQ6" s="28">
        <v>14892676.280655004</v>
      </c>
      <c r="MR6" s="28">
        <v>996815.06</v>
      </c>
      <c r="MS6" s="28">
        <v>14892676.280655004</v>
      </c>
      <c r="MT6" s="28">
        <v>833414.92</v>
      </c>
      <c r="MU6" s="28">
        <v>14892676.280655004</v>
      </c>
      <c r="MV6" s="28">
        <v>849045.99</v>
      </c>
      <c r="MW6" s="28">
        <v>14892676.280655004</v>
      </c>
      <c r="MX6" s="28">
        <v>750096.33</v>
      </c>
      <c r="MY6" s="28">
        <v>14892676.280655004</v>
      </c>
      <c r="MZ6" s="28">
        <v>701276.93</v>
      </c>
      <c r="NA6" s="28">
        <v>14892676.280655004</v>
      </c>
      <c r="NB6" s="28">
        <v>607105.43000000005</v>
      </c>
      <c r="NC6" s="28">
        <v>14892676.280655004</v>
      </c>
      <c r="ND6" s="28">
        <v>553507.86</v>
      </c>
      <c r="NE6" s="28">
        <v>14892676.280655004</v>
      </c>
      <c r="NF6" s="28">
        <v>479623.33</v>
      </c>
      <c r="NG6" s="28">
        <v>14892676.280655004</v>
      </c>
      <c r="NH6" s="28">
        <v>392619.08</v>
      </c>
      <c r="NI6" s="28">
        <v>14892676.280655004</v>
      </c>
      <c r="NJ6" s="28">
        <v>331854.26</v>
      </c>
      <c r="NK6" s="28">
        <v>14892676.280655004</v>
      </c>
      <c r="NL6" s="28">
        <v>249628.18</v>
      </c>
      <c r="NM6" s="28">
        <v>14892676.280655004</v>
      </c>
      <c r="NN6" s="28">
        <v>184085.19</v>
      </c>
      <c r="NO6" s="28">
        <v>37105481.580615006</v>
      </c>
      <c r="NP6" s="28">
        <v>0</v>
      </c>
      <c r="NQ6" s="28">
        <v>0</v>
      </c>
      <c r="NR6" s="28">
        <v>0</v>
      </c>
      <c r="NS6" s="28">
        <v>0</v>
      </c>
      <c r="NT6" s="28">
        <v>0</v>
      </c>
      <c r="NU6" s="28">
        <v>0</v>
      </c>
      <c r="NV6" s="28">
        <v>0</v>
      </c>
      <c r="NW6" s="28">
        <v>0</v>
      </c>
      <c r="NX6" s="28">
        <v>0</v>
      </c>
      <c r="NY6" s="28">
        <v>0</v>
      </c>
      <c r="NZ6" s="28">
        <v>0</v>
      </c>
      <c r="OA6" s="28">
        <v>0</v>
      </c>
      <c r="OB6" s="28">
        <v>0</v>
      </c>
      <c r="OC6" s="28">
        <v>0</v>
      </c>
      <c r="OD6" s="28">
        <v>0</v>
      </c>
      <c r="OE6" s="28">
        <v>0</v>
      </c>
      <c r="OF6" s="28">
        <v>0</v>
      </c>
      <c r="OG6" s="28">
        <v>0</v>
      </c>
      <c r="OH6" s="28">
        <v>0</v>
      </c>
      <c r="OI6" s="28">
        <v>0</v>
      </c>
      <c r="OJ6" s="28">
        <v>0</v>
      </c>
      <c r="OK6" s="28">
        <v>0</v>
      </c>
      <c r="OL6" s="28">
        <v>0</v>
      </c>
      <c r="OM6" s="28">
        <v>0</v>
      </c>
      <c r="ON6" s="28">
        <v>0</v>
      </c>
      <c r="OO6" s="28">
        <v>0</v>
      </c>
      <c r="OP6" s="28">
        <v>0</v>
      </c>
      <c r="OQ6" s="28">
        <v>0</v>
      </c>
      <c r="OR6" s="28">
        <v>0</v>
      </c>
      <c r="OS6" s="28">
        <v>0</v>
      </c>
      <c r="OT6" s="28">
        <v>0</v>
      </c>
      <c r="OU6" s="28">
        <v>0</v>
      </c>
      <c r="OV6" s="28">
        <v>0</v>
      </c>
      <c r="OW6" s="28">
        <v>0</v>
      </c>
      <c r="OX6" s="28">
        <v>0</v>
      </c>
      <c r="OY6" s="28">
        <v>0</v>
      </c>
      <c r="OZ6" s="28">
        <v>0</v>
      </c>
      <c r="PA6" s="28">
        <v>0</v>
      </c>
      <c r="PB6" s="28">
        <v>0</v>
      </c>
      <c r="PC6" s="28">
        <v>0</v>
      </c>
      <c r="PD6" s="28">
        <v>0</v>
      </c>
      <c r="PE6" s="28">
        <v>0</v>
      </c>
      <c r="PF6" s="28">
        <v>0</v>
      </c>
      <c r="PG6" s="28">
        <v>0</v>
      </c>
      <c r="PH6" s="28">
        <v>0</v>
      </c>
      <c r="PI6" s="28">
        <v>0</v>
      </c>
      <c r="PJ6" s="28">
        <v>0</v>
      </c>
      <c r="PK6" s="28">
        <v>0</v>
      </c>
      <c r="PL6" s="28">
        <v>0</v>
      </c>
      <c r="PM6" s="28">
        <v>0</v>
      </c>
      <c r="PN6" s="28">
        <v>0</v>
      </c>
      <c r="PO6" s="28">
        <v>0</v>
      </c>
      <c r="PP6" s="28">
        <v>0</v>
      </c>
      <c r="PQ6" s="28">
        <v>0</v>
      </c>
      <c r="PR6" s="28">
        <v>0</v>
      </c>
      <c r="PS6" s="28">
        <v>0</v>
      </c>
      <c r="PT6" s="28">
        <v>0</v>
      </c>
      <c r="PU6" s="28">
        <v>0</v>
      </c>
      <c r="PV6" s="28">
        <v>0</v>
      </c>
      <c r="PW6" s="28">
        <v>0</v>
      </c>
      <c r="PX6" s="28">
        <v>0</v>
      </c>
      <c r="PY6" s="28">
        <v>0</v>
      </c>
      <c r="PZ6" s="28">
        <v>0</v>
      </c>
      <c r="QA6" s="28">
        <v>0</v>
      </c>
      <c r="QB6" s="28">
        <v>0</v>
      </c>
      <c r="QC6" s="28">
        <v>0</v>
      </c>
      <c r="QD6" s="28">
        <v>0</v>
      </c>
      <c r="QE6" s="28">
        <v>0</v>
      </c>
      <c r="QF6" s="28">
        <v>0</v>
      </c>
      <c r="QG6" s="28">
        <v>0</v>
      </c>
      <c r="QH6" s="28">
        <v>0</v>
      </c>
      <c r="QI6" s="28">
        <v>0</v>
      </c>
      <c r="QJ6" s="28">
        <v>0</v>
      </c>
      <c r="QK6" s="28">
        <v>0</v>
      </c>
      <c r="QL6" s="28">
        <v>0</v>
      </c>
      <c r="QM6" s="28">
        <v>0</v>
      </c>
      <c r="QN6" s="28">
        <v>0</v>
      </c>
      <c r="QO6" s="28">
        <v>0</v>
      </c>
      <c r="QP6" s="28">
        <v>0</v>
      </c>
      <c r="QQ6" s="28">
        <v>0</v>
      </c>
      <c r="QR6" s="28">
        <v>0</v>
      </c>
      <c r="QS6" s="28">
        <v>0</v>
      </c>
      <c r="QT6" s="28">
        <v>0</v>
      </c>
      <c r="QU6" s="28">
        <v>0</v>
      </c>
      <c r="QV6" s="28">
        <v>0</v>
      </c>
      <c r="QW6" s="28">
        <v>0</v>
      </c>
      <c r="QX6" s="28">
        <v>0</v>
      </c>
      <c r="QY6" s="28">
        <v>0</v>
      </c>
      <c r="QZ6" s="28">
        <v>0</v>
      </c>
      <c r="RA6" s="28">
        <v>0</v>
      </c>
      <c r="RB6" s="28">
        <v>0</v>
      </c>
      <c r="RC6" s="28">
        <v>0</v>
      </c>
      <c r="RD6" s="28">
        <v>0</v>
      </c>
      <c r="RE6" s="28">
        <v>0</v>
      </c>
      <c r="RF6" s="28">
        <v>0</v>
      </c>
      <c r="RG6" s="28">
        <v>0</v>
      </c>
      <c r="RH6" s="28">
        <v>0</v>
      </c>
      <c r="RI6" s="28">
        <v>0</v>
      </c>
      <c r="RJ6" s="28">
        <v>0</v>
      </c>
      <c r="RK6" s="28">
        <v>0</v>
      </c>
      <c r="RL6" s="28">
        <v>0</v>
      </c>
      <c r="RM6" s="28">
        <v>0</v>
      </c>
      <c r="RN6" s="28">
        <v>0</v>
      </c>
      <c r="RO6" s="28">
        <v>0</v>
      </c>
      <c r="RP6" s="28">
        <v>0</v>
      </c>
      <c r="RQ6" s="28">
        <v>0</v>
      </c>
      <c r="RR6" s="28">
        <v>0</v>
      </c>
      <c r="RS6" s="28">
        <v>0</v>
      </c>
      <c r="RT6" s="28">
        <v>0</v>
      </c>
      <c r="RU6" s="28">
        <v>0</v>
      </c>
      <c r="RV6" s="28">
        <v>0</v>
      </c>
      <c r="RW6" s="28">
        <v>0</v>
      </c>
      <c r="RX6" s="28">
        <v>0</v>
      </c>
      <c r="RY6" s="28">
        <v>0</v>
      </c>
      <c r="RZ6" s="28">
        <v>0</v>
      </c>
      <c r="SA6" s="28">
        <v>0</v>
      </c>
      <c r="SB6" s="28">
        <v>0</v>
      </c>
      <c r="SC6" s="28">
        <v>0</v>
      </c>
      <c r="SD6" s="28">
        <v>0</v>
      </c>
      <c r="SE6" s="28">
        <v>0</v>
      </c>
      <c r="SF6" s="28">
        <v>0</v>
      </c>
      <c r="SG6" s="28">
        <v>0</v>
      </c>
      <c r="SH6" s="28">
        <v>0</v>
      </c>
      <c r="SI6" s="28">
        <v>0</v>
      </c>
      <c r="SJ6" s="28">
        <v>0</v>
      </c>
      <c r="SK6" s="28">
        <v>0</v>
      </c>
      <c r="SL6" s="28">
        <v>0</v>
      </c>
      <c r="SM6" s="28">
        <v>0</v>
      </c>
      <c r="SN6" s="28">
        <v>0</v>
      </c>
      <c r="SO6" s="28">
        <v>0</v>
      </c>
      <c r="SP6" s="28">
        <v>0</v>
      </c>
      <c r="SQ6" s="28">
        <v>0</v>
      </c>
      <c r="SR6" s="28">
        <v>0</v>
      </c>
      <c r="SS6" s="28">
        <v>0</v>
      </c>
      <c r="ST6" s="28">
        <v>0</v>
      </c>
      <c r="SU6" s="28">
        <v>0</v>
      </c>
      <c r="SV6" s="28">
        <v>0</v>
      </c>
      <c r="SW6" s="28">
        <v>0</v>
      </c>
      <c r="SX6" s="28">
        <v>0</v>
      </c>
      <c r="SY6" s="28">
        <v>0</v>
      </c>
      <c r="SZ6" s="28">
        <v>0</v>
      </c>
      <c r="TA6" s="28">
        <v>0</v>
      </c>
      <c r="TB6" s="28">
        <v>0</v>
      </c>
      <c r="TC6" s="28">
        <v>0</v>
      </c>
      <c r="TD6" s="28">
        <v>0</v>
      </c>
      <c r="TE6" s="28">
        <v>0</v>
      </c>
      <c r="TF6" s="28">
        <v>0</v>
      </c>
      <c r="TG6" s="28">
        <v>0</v>
      </c>
      <c r="TH6" s="28">
        <v>0</v>
      </c>
      <c r="TI6" s="28">
        <v>0</v>
      </c>
      <c r="TJ6" s="28">
        <v>0</v>
      </c>
      <c r="TK6" s="28">
        <v>0</v>
      </c>
      <c r="TL6" s="28">
        <v>0</v>
      </c>
      <c r="TM6" s="28">
        <v>0</v>
      </c>
      <c r="TN6" s="28">
        <v>0</v>
      </c>
      <c r="TO6" s="28">
        <v>0</v>
      </c>
      <c r="TP6" s="28">
        <v>0</v>
      </c>
      <c r="TQ6" s="28">
        <v>0</v>
      </c>
      <c r="TR6" s="28">
        <v>0</v>
      </c>
      <c r="TS6" s="28">
        <v>0</v>
      </c>
      <c r="TT6" s="28">
        <v>0</v>
      </c>
      <c r="TU6" s="28">
        <v>0</v>
      </c>
      <c r="TV6" s="28">
        <v>0</v>
      </c>
      <c r="TW6" s="28">
        <v>0</v>
      </c>
      <c r="TX6" s="28">
        <v>0</v>
      </c>
      <c r="TY6" s="28">
        <v>0</v>
      </c>
      <c r="TZ6" s="28">
        <v>0</v>
      </c>
      <c r="UA6" s="28">
        <v>0</v>
      </c>
      <c r="UB6" s="28">
        <v>0</v>
      </c>
      <c r="UC6" s="28">
        <v>0</v>
      </c>
      <c r="UD6" s="28">
        <v>0</v>
      </c>
      <c r="UE6" s="28">
        <v>0</v>
      </c>
      <c r="UF6" s="28">
        <v>0</v>
      </c>
      <c r="UG6" s="28">
        <v>0</v>
      </c>
      <c r="UH6" s="28">
        <v>0</v>
      </c>
      <c r="UI6" s="28">
        <v>0</v>
      </c>
      <c r="UJ6" s="28">
        <v>0</v>
      </c>
      <c r="UK6" s="28">
        <v>0</v>
      </c>
      <c r="UL6" s="28">
        <v>0</v>
      </c>
      <c r="UM6" s="28">
        <v>0</v>
      </c>
      <c r="UN6" s="28">
        <v>0</v>
      </c>
      <c r="UO6" s="28">
        <v>0</v>
      </c>
      <c r="UP6" s="28">
        <v>0</v>
      </c>
      <c r="UQ6" s="28">
        <v>0</v>
      </c>
      <c r="UR6" s="28">
        <v>0</v>
      </c>
      <c r="US6" s="28">
        <v>0</v>
      </c>
      <c r="UT6" s="28">
        <v>0</v>
      </c>
      <c r="UU6" s="28">
        <v>0</v>
      </c>
      <c r="UV6" s="28">
        <v>0</v>
      </c>
      <c r="UW6" s="28">
        <v>0</v>
      </c>
      <c r="UX6" s="28">
        <v>0</v>
      </c>
      <c r="UY6" s="28">
        <v>0</v>
      </c>
      <c r="UZ6" s="28">
        <v>0</v>
      </c>
      <c r="VA6" s="28">
        <v>0</v>
      </c>
      <c r="VB6" s="28">
        <v>0</v>
      </c>
      <c r="VC6" s="28">
        <v>0</v>
      </c>
      <c r="VD6" s="28">
        <v>0</v>
      </c>
      <c r="VE6" s="28">
        <v>0</v>
      </c>
      <c r="VF6" s="28">
        <v>0</v>
      </c>
      <c r="VG6" s="28">
        <v>0</v>
      </c>
      <c r="VH6" s="28">
        <v>0</v>
      </c>
      <c r="VI6" s="28">
        <v>0</v>
      </c>
      <c r="VJ6" s="28">
        <v>0</v>
      </c>
      <c r="VK6" s="28">
        <v>0</v>
      </c>
      <c r="VL6" s="28">
        <v>0</v>
      </c>
      <c r="VM6" s="28">
        <v>0</v>
      </c>
      <c r="VN6" s="28">
        <v>0</v>
      </c>
      <c r="VO6" s="28">
        <v>0</v>
      </c>
      <c r="VP6" s="28">
        <v>0</v>
      </c>
      <c r="VQ6" s="28">
        <v>0</v>
      </c>
      <c r="VR6" s="28">
        <v>0</v>
      </c>
      <c r="VS6" s="28">
        <v>0</v>
      </c>
      <c r="VT6" s="28">
        <v>0</v>
      </c>
      <c r="VU6" s="28">
        <v>0</v>
      </c>
      <c r="VV6" s="28">
        <v>0</v>
      </c>
      <c r="VW6" s="28">
        <v>0</v>
      </c>
      <c r="VX6" s="28">
        <v>0</v>
      </c>
      <c r="VY6" s="28">
        <v>0</v>
      </c>
      <c r="VZ6" s="28">
        <v>0</v>
      </c>
      <c r="WA6" s="28">
        <v>0</v>
      </c>
      <c r="WB6" s="28">
        <v>0</v>
      </c>
      <c r="WC6" s="28">
        <v>0</v>
      </c>
      <c r="WD6" s="28">
        <v>0</v>
      </c>
      <c r="WE6" s="28">
        <v>0</v>
      </c>
      <c r="WF6" s="28">
        <v>0</v>
      </c>
      <c r="WG6" s="28">
        <v>0</v>
      </c>
      <c r="WH6" s="28">
        <v>0</v>
      </c>
      <c r="WI6" s="28">
        <v>0</v>
      </c>
      <c r="WJ6" s="28">
        <v>0</v>
      </c>
      <c r="WK6" s="28">
        <v>0</v>
      </c>
      <c r="WL6" s="28">
        <v>0</v>
      </c>
      <c r="WM6" s="28">
        <v>0</v>
      </c>
      <c r="WN6" s="28">
        <v>0</v>
      </c>
      <c r="WO6" s="28">
        <v>0</v>
      </c>
      <c r="WP6" s="28">
        <v>0</v>
      </c>
      <c r="WQ6" s="28">
        <v>0</v>
      </c>
      <c r="WR6" s="28">
        <v>0</v>
      </c>
      <c r="WS6" s="28">
        <v>0</v>
      </c>
      <c r="WT6" s="28">
        <v>0</v>
      </c>
      <c r="WU6" s="28">
        <v>0</v>
      </c>
      <c r="WV6" s="28">
        <v>0</v>
      </c>
      <c r="WW6" s="28">
        <v>0</v>
      </c>
      <c r="WX6" s="28">
        <v>0</v>
      </c>
      <c r="WY6" s="28">
        <v>0</v>
      </c>
      <c r="WZ6" s="28">
        <v>0</v>
      </c>
      <c r="XA6" s="28">
        <v>0</v>
      </c>
      <c r="XB6" s="28">
        <v>0</v>
      </c>
      <c r="XC6" s="28">
        <v>0</v>
      </c>
      <c r="XD6" s="28">
        <v>0</v>
      </c>
      <c r="XE6" s="28">
        <v>0</v>
      </c>
      <c r="XF6" s="28">
        <v>0</v>
      </c>
      <c r="XG6" s="28">
        <v>0</v>
      </c>
      <c r="XH6" s="28">
        <v>0</v>
      </c>
      <c r="XI6" s="28">
        <v>0</v>
      </c>
      <c r="XJ6" s="28">
        <v>0</v>
      </c>
      <c r="XK6" s="28">
        <v>0</v>
      </c>
      <c r="XL6" s="28">
        <v>0</v>
      </c>
      <c r="XM6" s="28">
        <v>0</v>
      </c>
      <c r="XN6" s="28">
        <v>0</v>
      </c>
      <c r="XO6" s="28">
        <v>0</v>
      </c>
      <c r="XP6" s="28">
        <v>0</v>
      </c>
      <c r="XQ6" s="28">
        <v>0</v>
      </c>
      <c r="XR6" s="28">
        <v>0</v>
      </c>
      <c r="XS6" s="28">
        <v>0</v>
      </c>
      <c r="XT6" s="28">
        <v>0</v>
      </c>
      <c r="XU6" s="28">
        <v>0</v>
      </c>
      <c r="XV6" s="28">
        <v>0</v>
      </c>
      <c r="XW6" s="28">
        <v>0</v>
      </c>
      <c r="XX6" s="28">
        <v>0</v>
      </c>
      <c r="XY6" s="28">
        <v>0</v>
      </c>
      <c r="XZ6" s="28">
        <v>0</v>
      </c>
      <c r="YA6" s="28">
        <v>0</v>
      </c>
      <c r="YB6" s="28">
        <v>0</v>
      </c>
      <c r="YC6" s="28">
        <v>0</v>
      </c>
      <c r="YD6" s="28">
        <v>0</v>
      </c>
      <c r="YE6" s="28">
        <v>0</v>
      </c>
      <c r="YF6" s="28">
        <v>0</v>
      </c>
      <c r="YG6" s="28">
        <v>0</v>
      </c>
      <c r="YH6" s="28">
        <v>0</v>
      </c>
      <c r="YI6" s="28">
        <v>0</v>
      </c>
      <c r="YJ6" s="28">
        <v>0</v>
      </c>
      <c r="YK6" s="28">
        <v>0</v>
      </c>
      <c r="YL6" s="28">
        <v>0</v>
      </c>
      <c r="YM6" s="28">
        <v>0</v>
      </c>
      <c r="YN6" s="28">
        <v>0</v>
      </c>
      <c r="YO6" s="28">
        <v>0</v>
      </c>
      <c r="YP6" s="28">
        <v>0</v>
      </c>
      <c r="YQ6" s="28">
        <v>0</v>
      </c>
    </row>
    <row r="7" spans="1:667" ht="15" customHeight="1" x14ac:dyDescent="0.25">
      <c r="A7" s="19" t="s">
        <v>15</v>
      </c>
      <c r="B7" s="19" t="s">
        <v>16</v>
      </c>
      <c r="C7" s="19">
        <v>2000</v>
      </c>
      <c r="D7" s="21"/>
      <c r="E7" s="22">
        <f t="shared" si="20"/>
        <v>69.295987415848685</v>
      </c>
      <c r="F7" s="33" t="s">
        <v>10</v>
      </c>
      <c r="G7" s="23" t="s">
        <v>128</v>
      </c>
      <c r="H7" s="24">
        <v>43137</v>
      </c>
      <c r="I7" s="32" t="s">
        <v>17</v>
      </c>
      <c r="J7" s="23">
        <v>59</v>
      </c>
      <c r="K7" s="23" t="s">
        <v>130</v>
      </c>
      <c r="L7" s="34">
        <f>+EDATE(H7,J7)-1</f>
        <v>44931</v>
      </c>
      <c r="M7" s="23" t="s">
        <v>11</v>
      </c>
      <c r="N7" s="20" t="s">
        <v>12</v>
      </c>
      <c r="O7" s="2"/>
      <c r="P7" s="26">
        <f>+SUMPRODUCT(1*($BP$4:$YQ$4=$P$4)*($BP$1:$YQ$1=P$3)*($BP7:$YQ7))</f>
        <v>0</v>
      </c>
      <c r="Q7" s="26">
        <f>+SUMPRODUCT(1*($BP$4:$YQ$4=$Q$4)*($BP$1:$YQ$1=P$3)*($BP7:$YQ7))</f>
        <v>417827739.71767133</v>
      </c>
      <c r="R7" s="26">
        <f>+SUMPRODUCT(1*($BP$4:$YQ$4=$P$4)*($BP$1:$YQ$1=R$3)*($BP7:$YQ7))</f>
        <v>458333333.33333337</v>
      </c>
      <c r="S7" s="26">
        <f>+SUMPRODUCT(1*($BP$4:$YQ$4=$Q$4)*($BP$1:$YQ$1=R$3)*($BP7:$YQ7))</f>
        <v>439959794.52999997</v>
      </c>
      <c r="T7" s="26">
        <f>+SUMPRODUCT(1*($BP$4:$YQ$4=$P$4)*($BP$1:$YQ$1=T$3)*($BP7:$YQ7))</f>
        <v>500000000.00000006</v>
      </c>
      <c r="U7" s="26">
        <f>+SUMPRODUCT(1*($BP$4:$YQ$4=$Q$4)*($BP$1:$YQ$1=T$3)*($BP7:$YQ7))</f>
        <v>196429315.07999998</v>
      </c>
      <c r="V7" s="26">
        <f>+SUMPRODUCT(1*($BP$4:$YQ$4=$P$4)*($BP$1:$YQ$1=V$3)*($BP7:$YQ7))</f>
        <v>500000000.00000006</v>
      </c>
      <c r="W7" s="26">
        <f>+SUMPRODUCT(1*($BP$4:$YQ$4=$Q$4)*($BP$1:$YQ$1=V$3)*($BP7:$YQ7))</f>
        <v>67347271.689999998</v>
      </c>
      <c r="X7" s="26">
        <f>+SUMPRODUCT(1*($BP$4:$YQ$4=$P$4)*($BP$1:$YQ$1=X$3)*($BP7:$YQ7))</f>
        <v>500000000.00000006</v>
      </c>
      <c r="Y7" s="26">
        <f>+SUMPRODUCT(1*($BP$4:$YQ$4=$Q$4)*($BP$1:$YQ$1=X$3)*($BP7:$YQ7))</f>
        <v>16010393.259999998</v>
      </c>
      <c r="Z7" s="26">
        <f>+SUMPRODUCT(1*($BP$4:$YQ$4=$P$4)*($BP$1:$YQ$1=Z$3)*($BP7:$YQ7))</f>
        <v>41666666.666666664</v>
      </c>
      <c r="AA7" s="26">
        <f>+SUMPRODUCT(1*($BP$4:$YQ$4=$Q$4)*($BP$1:$YQ$1=Z$3)*($BP7:$YQ7))</f>
        <v>178710.05</v>
      </c>
      <c r="AB7" s="26">
        <f>+SUMPRODUCT(1*($BP$4:$YQ$4=$P$4)*($BP$1:$YQ$1=AB$3)*($BP7:$YQ7))</f>
        <v>0</v>
      </c>
      <c r="AC7" s="26">
        <f>+SUMPRODUCT(1*($BP$4:$YQ$4=$Q$4)*($BP$1:$YQ$1=AB$3)*($BP7:$YQ7))</f>
        <v>0</v>
      </c>
      <c r="AD7" s="26">
        <f>+SUMPRODUCT(1*($BP$4:$YQ$4=$P$4)*($BP$1:$YQ$1=AD$3)*($BP7:$YQ7))</f>
        <v>0</v>
      </c>
      <c r="AE7" s="26">
        <f>+SUMPRODUCT(1*($BP$4:$YQ$4=$Q$4)*($BP$1:$YQ$1=AD$3)*($BP7:$YQ7))</f>
        <v>0</v>
      </c>
      <c r="AF7" s="26">
        <f>+SUMPRODUCT(1*($BP$4:$YQ$4=$P$4)*($BP$1:$YQ$1=AF$3)*($BP7:$YQ7))</f>
        <v>0</v>
      </c>
      <c r="AG7" s="26">
        <f>+SUMPRODUCT(1*($BP$4:$YQ$4=$Q$4)*($BP$1:$YQ$1=AF$3)*($BP7:$YQ7))</f>
        <v>0</v>
      </c>
      <c r="AH7" s="26">
        <f>+SUMPRODUCT(1*($BP$4:$YQ$4=$P$4)*($BP$1:$YQ$1=AH$3)*($BP7:$YQ7))</f>
        <v>0</v>
      </c>
      <c r="AI7" s="26">
        <f>+SUMPRODUCT(1*($BP$4:$YQ$4=$Q$4)*($BP$1:$YQ$1=AH$3)*($BP7:$YQ7))</f>
        <v>0</v>
      </c>
      <c r="AJ7" s="26">
        <f>+SUMPRODUCT(1*($BP$4:$YQ$4=$P$4)*($BP$1:$YQ$1=AJ$3)*($BP7:$YQ7))</f>
        <v>0</v>
      </c>
      <c r="AK7" s="26">
        <f>+SUMPRODUCT(1*($BP$4:$YQ$4=$Q$4)*($BP$1:$YQ$1=AJ$3)*($BP7:$YQ7))</f>
        <v>0</v>
      </c>
      <c r="AL7" s="26">
        <f>+SUMPRODUCT(1*($BP$4:$YQ$4=$P$4)*($BP$1:$YQ$1=AL$3)*($BP7:$YQ7))</f>
        <v>0</v>
      </c>
      <c r="AM7" s="26">
        <f>+SUMPRODUCT(1*($BP$4:$YQ$4=$Q$4)*($BP$1:$YQ$1=AL$3)*($BP7:$YQ7))</f>
        <v>0</v>
      </c>
      <c r="AN7" s="26">
        <f>+SUMPRODUCT(1*($BP$4:$YQ$4=$P$4)*($BP$1:$YQ$1=AN$3)*($BP7:$YQ7))</f>
        <v>0</v>
      </c>
      <c r="AO7" s="26">
        <f>+SUMPRODUCT(1*($BP$4:$YQ$4=$Q$4)*($BP$1:$YQ$1=AN$3)*($BP7:$YQ7))</f>
        <v>0</v>
      </c>
      <c r="AP7" s="26">
        <f>+SUMPRODUCT(1*($BP$4:$YQ$4=$P$4)*($BP$1:$YQ$1=AP$3)*($BP7:$YQ7))</f>
        <v>0</v>
      </c>
      <c r="AQ7" s="26">
        <f>+SUMPRODUCT(1*($BP$4:$YQ$4=$Q$4)*($BP$1:$YQ$1=AP$3)*($BP7:$YQ7))</f>
        <v>0</v>
      </c>
      <c r="AR7" s="26">
        <f>+SUMPRODUCT(1*($BP$4:$YQ$4=$P$4)*($BP$1:$YQ$1=AR$3)*($BP7:$YQ7))</f>
        <v>0</v>
      </c>
      <c r="AS7" s="26">
        <f>+SUMPRODUCT(1*($BP$4:$YQ$4=$Q$4)*($BP$1:$YQ$1=AR$3)*($BP7:$YQ7))</f>
        <v>0</v>
      </c>
      <c r="AT7" s="26">
        <f>+SUMPRODUCT(1*($BP$4:$YQ$4=$P$4)*($BP$1:$YQ$1=AT$3)*($BP7:$YQ7))</f>
        <v>0</v>
      </c>
      <c r="AU7" s="26">
        <f>+SUMPRODUCT(1*($BP$4:$YQ$4=$Q$4)*($BP$1:$YQ$1=AT$3)*($BP7:$YQ7))</f>
        <v>0</v>
      </c>
      <c r="AV7" s="26">
        <f>+SUMPRODUCT(1*($BP$4:$YQ$4=$P$4)*($BP$1:$YQ$1=AV$3)*($BP7:$YQ7))</f>
        <v>0</v>
      </c>
      <c r="AW7" s="26">
        <f>+SUMPRODUCT(1*($BP$4:$YQ$4=$Q$4)*($BP$1:$YQ$1=AV$3)*($BP7:$YQ7))</f>
        <v>0</v>
      </c>
      <c r="AX7" s="26">
        <f>+SUMPRODUCT(1*($BP$4:$YQ$4=$P$4)*($BP$1:$YQ$1=AX$3)*($BP7:$YQ7))</f>
        <v>0</v>
      </c>
      <c r="AY7" s="26">
        <f>+SUMPRODUCT(1*($BP$4:$YQ$4=$Q$4)*($BP$1:$YQ$1=AX$3)*($BP7:$YQ7))</f>
        <v>0</v>
      </c>
      <c r="AZ7" s="26">
        <f>+SUMPRODUCT(1*($BP$4:$YQ$4=$P$4)*($BP$1:$YQ$1=AZ$3)*($BP7:$YQ7))</f>
        <v>0</v>
      </c>
      <c r="BA7" s="26">
        <f>+SUMPRODUCT(1*($BP$4:$YQ$4=$Q$4)*($BP$1:$YQ$1=AZ$3)*($BP7:$YQ7))</f>
        <v>0</v>
      </c>
      <c r="BB7" s="26">
        <f>+SUMPRODUCT(1*($BP$4:$YQ$4=$P$4)*($BP$1:$YQ$1=BB$3)*($BP7:$YQ7))</f>
        <v>0</v>
      </c>
      <c r="BC7" s="26">
        <f>+SUMPRODUCT(1*($BP$4:$YQ$4=$Q$4)*($BP$1:$YQ$1=BB$3)*($BP7:$YQ7))</f>
        <v>0</v>
      </c>
      <c r="BD7" s="26">
        <f>+SUMPRODUCT(1*($BP$4:$YQ$4=$P$4)*($BP$1:$YQ$1=BD$3)*($BP7:$YQ7))</f>
        <v>0</v>
      </c>
      <c r="BE7" s="26">
        <f>+SUMPRODUCT(1*($BP$4:$YQ$4=$Q$4)*($BP$1:$YQ$1=BD$3)*($BP7:$YQ7))</f>
        <v>0</v>
      </c>
      <c r="BF7" s="26">
        <f>+SUMPRODUCT(1*($BP$4:$YQ$4=$P$4)*($BP$1:$YQ$1=BF$3)*($BP7:$YQ7))</f>
        <v>0</v>
      </c>
      <c r="BG7" s="26">
        <f>+SUMPRODUCT(1*($BP$4:$YQ$4=$Q$4)*($BP$1:$YQ$1=BF$3)*($BP7:$YQ7))</f>
        <v>0</v>
      </c>
      <c r="BH7" s="26">
        <f>+SUMPRODUCT(1*($BP$4:$YQ$4=$P$4)*($BP$1:$YQ$1=BH$3)*($BP7:$YQ7))</f>
        <v>0</v>
      </c>
      <c r="BI7" s="26">
        <f>+SUMPRODUCT(1*($BP$4:$YQ$4=$Q$4)*($BP$1:$YQ$1=BH$3)*($BP7:$YQ7))</f>
        <v>0</v>
      </c>
      <c r="BJ7" s="26">
        <f>+SUMPRODUCT(1*($BP$4:$YQ$4=$P$4)*($BP$1:$YQ$1=BJ$3)*($BP7:$YQ7))</f>
        <v>0</v>
      </c>
      <c r="BK7" s="26">
        <f>+SUMPRODUCT(1*($BP$4:$YQ$4=$Q$4)*($BP$1:$YQ$1=BJ$3)*($BP7:$YQ7))</f>
        <v>0</v>
      </c>
      <c r="BL7" s="26">
        <f>+SUMPRODUCT(1*($BP$4:$YQ$4=$P$4)*($BP$1:$YQ$1=BL$3)*($BP7:$YQ7))</f>
        <v>0</v>
      </c>
      <c r="BM7" s="26">
        <f>+SUMPRODUCT(1*($BP$4:$YQ$4=$Q$4)*($BP$1:$YQ$1=BL$3)*($BP7:$YQ7))</f>
        <v>0</v>
      </c>
      <c r="BN7" s="27"/>
      <c r="BO7" s="94"/>
      <c r="BP7" s="28">
        <v>0</v>
      </c>
      <c r="BQ7" s="28">
        <v>0</v>
      </c>
      <c r="BR7" s="28">
        <v>0</v>
      </c>
      <c r="BS7" s="28">
        <v>0</v>
      </c>
      <c r="BT7" s="28">
        <v>31078767.120000001</v>
      </c>
      <c r="BU7" s="28">
        <v>0</v>
      </c>
      <c r="BV7" s="28">
        <v>20285958.899999999</v>
      </c>
      <c r="BW7" s="28">
        <v>0</v>
      </c>
      <c r="BX7" s="28">
        <v>19375000</v>
      </c>
      <c r="BY7" s="28">
        <v>0</v>
      </c>
      <c r="BZ7" s="28">
        <v>23388698.630136985</v>
      </c>
      <c r="CA7" s="28">
        <v>0</v>
      </c>
      <c r="CB7" s="28">
        <v>57095890.409999996</v>
      </c>
      <c r="CC7" s="28">
        <v>0</v>
      </c>
      <c r="CD7" s="28">
        <v>59770547.950000003</v>
      </c>
      <c r="CE7" s="28">
        <v>0</v>
      </c>
      <c r="CF7" s="28">
        <v>54328767.119999997</v>
      </c>
      <c r="CG7" s="28">
        <v>0</v>
      </c>
      <c r="CH7" s="28">
        <v>54356164.380000003</v>
      </c>
      <c r="CI7" s="28">
        <v>0</v>
      </c>
      <c r="CJ7" s="28">
        <v>50794520.549999997</v>
      </c>
      <c r="CK7" s="28">
        <v>0</v>
      </c>
      <c r="CL7" s="28">
        <v>47353424.657534361</v>
      </c>
      <c r="CM7" s="28">
        <v>0</v>
      </c>
      <c r="CN7" s="28">
        <v>51986301.369999997</v>
      </c>
      <c r="CO7" s="28">
        <v>0</v>
      </c>
      <c r="CP7" s="28">
        <v>42682739.729999997</v>
      </c>
      <c r="CQ7" s="28">
        <v>41666666.666666664</v>
      </c>
      <c r="CR7" s="28">
        <v>44940799.090000004</v>
      </c>
      <c r="CS7" s="28">
        <v>41666666.666666664</v>
      </c>
      <c r="CT7" s="28">
        <v>41179452.049999997</v>
      </c>
      <c r="CU7" s="28">
        <v>41666666.666666664</v>
      </c>
      <c r="CV7" s="28">
        <v>40289383.560000002</v>
      </c>
      <c r="CW7" s="28">
        <v>41666666.666666664</v>
      </c>
      <c r="CX7" s="28">
        <v>36736986.299999997</v>
      </c>
      <c r="CY7" s="28">
        <v>41666666.666666664</v>
      </c>
      <c r="CZ7" s="28">
        <v>35820570.780000001</v>
      </c>
      <c r="DA7" s="28">
        <v>41666666.666666664</v>
      </c>
      <c r="DB7" s="28">
        <v>33679589.039999999</v>
      </c>
      <c r="DC7" s="28">
        <v>41666666.666666664</v>
      </c>
      <c r="DD7" s="28">
        <v>30525342.469999999</v>
      </c>
      <c r="DE7" s="28">
        <v>41666666.666666664</v>
      </c>
      <c r="DF7" s="28">
        <v>29641095.890000001</v>
      </c>
      <c r="DG7" s="28">
        <v>41666666.666666664</v>
      </c>
      <c r="DH7" s="28">
        <v>26739041.100000001</v>
      </c>
      <c r="DI7" s="28">
        <v>41666666.666666664</v>
      </c>
      <c r="DJ7" s="28">
        <v>25738493.149999999</v>
      </c>
      <c r="DK7" s="28">
        <v>41666666.666666664</v>
      </c>
      <c r="DL7" s="28">
        <v>23961301.370000001</v>
      </c>
      <c r="DM7" s="28">
        <v>41666666.666666664</v>
      </c>
      <c r="DN7" s="28">
        <v>20975342.469999999</v>
      </c>
      <c r="DO7" s="28">
        <v>41666666.666666664</v>
      </c>
      <c r="DP7" s="28">
        <v>21018778.539999999</v>
      </c>
      <c r="DQ7" s="28">
        <v>41666666.666666664</v>
      </c>
      <c r="DR7" s="28">
        <v>19026027.399999999</v>
      </c>
      <c r="DS7" s="28">
        <v>41666666.666666664</v>
      </c>
      <c r="DT7" s="28">
        <v>18311232.879999999</v>
      </c>
      <c r="DU7" s="28">
        <v>41666666.666666664</v>
      </c>
      <c r="DV7" s="28">
        <v>16460273.970000001</v>
      </c>
      <c r="DW7" s="28">
        <v>41666666.666666664</v>
      </c>
      <c r="DX7" s="28">
        <v>15786289.949999999</v>
      </c>
      <c r="DY7" s="28">
        <v>41666666.666666664</v>
      </c>
      <c r="DZ7" s="28">
        <v>14544520.550000001</v>
      </c>
      <c r="EA7" s="28">
        <v>41666666.666666664</v>
      </c>
      <c r="EB7" s="28">
        <v>12980479.449999999</v>
      </c>
      <c r="EC7" s="28">
        <v>41666666.666666664</v>
      </c>
      <c r="ED7" s="28">
        <v>12296666.67</v>
      </c>
      <c r="EE7" s="28">
        <v>41666666.666666664</v>
      </c>
      <c r="EF7" s="28">
        <v>10836986.300000001</v>
      </c>
      <c r="EG7" s="28">
        <v>41666666.666666664</v>
      </c>
      <c r="EH7" s="28">
        <v>10231415.529999999</v>
      </c>
      <c r="EI7" s="28">
        <v>41666666.666666664</v>
      </c>
      <c r="EJ7" s="28">
        <v>9227454.3399999999</v>
      </c>
      <c r="EK7" s="28">
        <v>41666666.666666664</v>
      </c>
      <c r="EL7" s="28">
        <v>7655890.4100000001</v>
      </c>
      <c r="EM7" s="28">
        <v>41666666.666666664</v>
      </c>
      <c r="EN7" s="28">
        <v>7797420.0899999999</v>
      </c>
      <c r="EO7" s="28">
        <v>41666666.666666664</v>
      </c>
      <c r="EP7" s="28">
        <v>6886301.3700000001</v>
      </c>
      <c r="EQ7" s="28">
        <v>41666666.666666664</v>
      </c>
      <c r="ER7" s="28">
        <v>6465410.96</v>
      </c>
      <c r="ES7" s="28">
        <v>41666666.666666664</v>
      </c>
      <c r="ET7" s="28">
        <v>5671232.8799999999</v>
      </c>
      <c r="EU7" s="28">
        <v>41666666.666666664</v>
      </c>
      <c r="EV7" s="28">
        <v>5271415.53</v>
      </c>
      <c r="EW7" s="28">
        <v>41666666.666666664</v>
      </c>
      <c r="EX7" s="28">
        <v>4700958.9000000004</v>
      </c>
      <c r="EY7" s="28">
        <v>41666666.666666664</v>
      </c>
      <c r="EZ7" s="28">
        <v>4052054.79</v>
      </c>
      <c r="FA7" s="28">
        <v>41666666.666666664</v>
      </c>
      <c r="FB7" s="28">
        <v>3691689.5</v>
      </c>
      <c r="FC7" s="28">
        <v>41666666.666666664</v>
      </c>
      <c r="FD7" s="28">
        <v>3123287.67</v>
      </c>
      <c r="FE7" s="28">
        <v>41666666.666666664</v>
      </c>
      <c r="FF7" s="28">
        <v>2804155.25</v>
      </c>
      <c r="FG7" s="28">
        <v>41666666.666666664</v>
      </c>
      <c r="FH7" s="28">
        <v>2392237.44</v>
      </c>
      <c r="FI7" s="28">
        <v>41666666.666666664</v>
      </c>
      <c r="FJ7" s="28">
        <v>1983013.7</v>
      </c>
      <c r="FK7" s="28">
        <v>41666666.666666664</v>
      </c>
      <c r="FL7" s="28">
        <v>2008630.14</v>
      </c>
      <c r="FM7" s="28">
        <v>41666666.666666664</v>
      </c>
      <c r="FN7" s="28">
        <v>1763184.93</v>
      </c>
      <c r="FO7" s="28">
        <v>41666666.666666664</v>
      </c>
      <c r="FP7" s="28">
        <v>1636258.56</v>
      </c>
      <c r="FQ7" s="28">
        <v>41666666.666666664</v>
      </c>
      <c r="FR7" s="28">
        <v>1404657.53</v>
      </c>
      <c r="FS7" s="28">
        <v>41666666.666666664</v>
      </c>
      <c r="FT7" s="28">
        <v>1267319.6299999999</v>
      </c>
      <c r="FU7" s="28">
        <v>41666666.666666664</v>
      </c>
      <c r="FV7" s="28">
        <v>1083938.3600000001</v>
      </c>
      <c r="FW7" s="28">
        <v>41666666.666666664</v>
      </c>
      <c r="FX7" s="28">
        <v>872260.27</v>
      </c>
      <c r="FY7" s="28">
        <v>41666666.666666664</v>
      </c>
      <c r="FZ7" s="28">
        <v>719511.42</v>
      </c>
      <c r="GA7" s="28">
        <v>41666666.666666664</v>
      </c>
      <c r="GB7" s="28">
        <v>521147.26</v>
      </c>
      <c r="GC7" s="28">
        <v>41666666.666666664</v>
      </c>
      <c r="GD7" s="28">
        <v>358234.02</v>
      </c>
      <c r="GE7" s="28">
        <v>41666666.666666664</v>
      </c>
      <c r="GF7" s="28">
        <v>178710.05</v>
      </c>
      <c r="GG7" s="28">
        <v>41666666.666666664</v>
      </c>
      <c r="GH7" s="28">
        <v>0</v>
      </c>
      <c r="GI7" s="28">
        <v>0</v>
      </c>
      <c r="GJ7" s="28">
        <v>0</v>
      </c>
      <c r="GK7" s="28">
        <v>0</v>
      </c>
      <c r="GL7" s="28">
        <v>0</v>
      </c>
      <c r="GM7" s="28">
        <v>0</v>
      </c>
      <c r="GN7" s="28">
        <v>0</v>
      </c>
      <c r="GO7" s="28">
        <v>0</v>
      </c>
      <c r="GP7" s="28">
        <v>0</v>
      </c>
      <c r="GQ7" s="28">
        <v>0</v>
      </c>
      <c r="GR7" s="28">
        <v>0</v>
      </c>
      <c r="GS7" s="28">
        <v>0</v>
      </c>
      <c r="GT7" s="28">
        <v>0</v>
      </c>
      <c r="GU7" s="28">
        <v>0</v>
      </c>
      <c r="GV7" s="28">
        <v>0</v>
      </c>
      <c r="GW7" s="28">
        <v>0</v>
      </c>
      <c r="GX7" s="28">
        <v>0</v>
      </c>
      <c r="GY7" s="28">
        <v>0</v>
      </c>
      <c r="GZ7" s="28">
        <v>0</v>
      </c>
      <c r="HA7" s="28">
        <v>0</v>
      </c>
      <c r="HB7" s="28">
        <v>0</v>
      </c>
      <c r="HC7" s="28">
        <v>0</v>
      </c>
      <c r="HD7" s="28">
        <v>0</v>
      </c>
      <c r="HE7" s="28">
        <v>0</v>
      </c>
      <c r="HF7" s="28">
        <v>0</v>
      </c>
      <c r="HG7" s="28">
        <v>0</v>
      </c>
      <c r="HH7" s="28">
        <v>0</v>
      </c>
      <c r="HI7" s="28">
        <v>0</v>
      </c>
      <c r="HJ7" s="28">
        <v>0</v>
      </c>
      <c r="HK7" s="28">
        <v>0</v>
      </c>
      <c r="HL7" s="28">
        <v>0</v>
      </c>
      <c r="HM7" s="28">
        <v>0</v>
      </c>
      <c r="HN7" s="28">
        <v>0</v>
      </c>
      <c r="HO7" s="28">
        <v>0</v>
      </c>
      <c r="HP7" s="28">
        <v>0</v>
      </c>
      <c r="HQ7" s="28">
        <v>0</v>
      </c>
      <c r="HR7" s="28">
        <v>0</v>
      </c>
      <c r="HS7" s="28">
        <v>0</v>
      </c>
      <c r="HT7" s="28">
        <v>0</v>
      </c>
      <c r="HU7" s="28">
        <v>0</v>
      </c>
      <c r="HV7" s="28">
        <v>0</v>
      </c>
      <c r="HW7" s="28">
        <v>0</v>
      </c>
      <c r="HX7" s="28">
        <v>0</v>
      </c>
      <c r="HY7" s="28">
        <v>0</v>
      </c>
      <c r="HZ7" s="28">
        <v>0</v>
      </c>
      <c r="IA7" s="28">
        <v>0</v>
      </c>
      <c r="IB7" s="28">
        <v>0</v>
      </c>
      <c r="IC7" s="28">
        <v>0</v>
      </c>
      <c r="ID7" s="28">
        <v>0</v>
      </c>
      <c r="IE7" s="28">
        <v>0</v>
      </c>
      <c r="IF7" s="28">
        <v>0</v>
      </c>
      <c r="IG7" s="28">
        <v>0</v>
      </c>
      <c r="IH7" s="28">
        <v>0</v>
      </c>
      <c r="II7" s="28">
        <v>0</v>
      </c>
      <c r="IJ7" s="28">
        <v>0</v>
      </c>
      <c r="IK7" s="28">
        <v>0</v>
      </c>
      <c r="IL7" s="28">
        <v>0</v>
      </c>
      <c r="IM7" s="28">
        <v>0</v>
      </c>
      <c r="IN7" s="28">
        <v>0</v>
      </c>
      <c r="IO7" s="28">
        <v>0</v>
      </c>
      <c r="IP7" s="28">
        <v>0</v>
      </c>
      <c r="IQ7" s="28">
        <v>0</v>
      </c>
      <c r="IR7" s="28">
        <v>0</v>
      </c>
      <c r="IS7" s="28">
        <v>0</v>
      </c>
      <c r="IT7" s="28">
        <v>0</v>
      </c>
      <c r="IU7" s="28">
        <v>0</v>
      </c>
      <c r="IV7" s="28">
        <v>0</v>
      </c>
      <c r="IW7" s="28">
        <v>0</v>
      </c>
      <c r="IX7" s="28">
        <v>0</v>
      </c>
      <c r="IY7" s="28">
        <v>0</v>
      </c>
      <c r="IZ7" s="28">
        <v>0</v>
      </c>
      <c r="JA7" s="28">
        <v>0</v>
      </c>
      <c r="JB7" s="28">
        <v>0</v>
      </c>
      <c r="JC7" s="28">
        <v>0</v>
      </c>
      <c r="JD7" s="28">
        <v>0</v>
      </c>
      <c r="JE7" s="28">
        <v>0</v>
      </c>
      <c r="JF7" s="28">
        <v>0</v>
      </c>
      <c r="JG7" s="28">
        <v>0</v>
      </c>
      <c r="JH7" s="28">
        <v>0</v>
      </c>
      <c r="JI7" s="28">
        <v>0</v>
      </c>
      <c r="JJ7" s="28">
        <v>0</v>
      </c>
      <c r="JK7" s="28">
        <v>0</v>
      </c>
      <c r="JL7" s="28">
        <v>0</v>
      </c>
      <c r="JM7" s="28">
        <v>0</v>
      </c>
      <c r="JN7" s="28">
        <v>0</v>
      </c>
      <c r="JO7" s="28">
        <v>0</v>
      </c>
      <c r="JP7" s="28">
        <v>0</v>
      </c>
      <c r="JQ7" s="28">
        <v>0</v>
      </c>
      <c r="JR7" s="28">
        <v>0</v>
      </c>
      <c r="JS7" s="28">
        <v>0</v>
      </c>
      <c r="JT7" s="28">
        <v>0</v>
      </c>
      <c r="JU7" s="28">
        <v>0</v>
      </c>
      <c r="JV7" s="28">
        <v>0</v>
      </c>
      <c r="JW7" s="28">
        <v>0</v>
      </c>
      <c r="JX7" s="28">
        <v>0</v>
      </c>
      <c r="JY7" s="28">
        <v>0</v>
      </c>
      <c r="JZ7" s="28">
        <v>0</v>
      </c>
      <c r="KA7" s="28">
        <v>0</v>
      </c>
      <c r="KB7" s="28">
        <v>0</v>
      </c>
      <c r="KC7" s="28">
        <v>0</v>
      </c>
      <c r="KD7" s="28">
        <v>0</v>
      </c>
      <c r="KE7" s="28">
        <v>0</v>
      </c>
      <c r="KF7" s="28">
        <v>0</v>
      </c>
      <c r="KG7" s="28">
        <v>0</v>
      </c>
      <c r="KH7" s="28">
        <v>0</v>
      </c>
      <c r="KI7" s="28">
        <v>0</v>
      </c>
      <c r="KJ7" s="28">
        <v>0</v>
      </c>
      <c r="KK7" s="28">
        <v>0</v>
      </c>
      <c r="KL7" s="28">
        <v>0</v>
      </c>
      <c r="KM7" s="28">
        <v>0</v>
      </c>
      <c r="KN7" s="28">
        <v>0</v>
      </c>
      <c r="KO7" s="28">
        <v>0</v>
      </c>
      <c r="KP7" s="28">
        <v>0</v>
      </c>
      <c r="KQ7" s="28">
        <v>0</v>
      </c>
      <c r="KR7" s="28">
        <v>0</v>
      </c>
      <c r="KS7" s="28">
        <v>0</v>
      </c>
      <c r="KT7" s="28">
        <v>0</v>
      </c>
      <c r="KU7" s="28">
        <v>0</v>
      </c>
      <c r="KV7" s="28">
        <v>0</v>
      </c>
      <c r="KW7" s="28">
        <v>0</v>
      </c>
      <c r="KX7" s="28">
        <v>0</v>
      </c>
      <c r="KY7" s="28">
        <v>0</v>
      </c>
      <c r="KZ7" s="28">
        <v>0</v>
      </c>
      <c r="LA7" s="28">
        <v>0</v>
      </c>
      <c r="LB7" s="28">
        <v>0</v>
      </c>
      <c r="LC7" s="28">
        <v>0</v>
      </c>
      <c r="LD7" s="28">
        <v>0</v>
      </c>
      <c r="LE7" s="28">
        <v>0</v>
      </c>
      <c r="LF7" s="28">
        <v>0</v>
      </c>
      <c r="LG7" s="28">
        <v>0</v>
      </c>
      <c r="LH7" s="28">
        <v>0</v>
      </c>
      <c r="LI7" s="28">
        <v>0</v>
      </c>
      <c r="LJ7" s="28">
        <v>0</v>
      </c>
      <c r="LK7" s="28">
        <v>0</v>
      </c>
      <c r="LL7" s="28">
        <v>0</v>
      </c>
      <c r="LM7" s="28">
        <v>0</v>
      </c>
      <c r="LN7" s="28">
        <v>0</v>
      </c>
      <c r="LO7" s="28">
        <v>0</v>
      </c>
      <c r="LP7" s="28">
        <v>0</v>
      </c>
      <c r="LQ7" s="28">
        <v>0</v>
      </c>
      <c r="LR7" s="28">
        <v>0</v>
      </c>
      <c r="LS7" s="28">
        <v>0</v>
      </c>
      <c r="LT7" s="28">
        <v>0</v>
      </c>
      <c r="LU7" s="28">
        <v>0</v>
      </c>
      <c r="LV7" s="28">
        <v>0</v>
      </c>
      <c r="LW7" s="28">
        <v>0</v>
      </c>
      <c r="LX7" s="28">
        <v>0</v>
      </c>
      <c r="LY7" s="28">
        <v>0</v>
      </c>
      <c r="LZ7" s="28">
        <v>0</v>
      </c>
      <c r="MA7" s="28">
        <v>0</v>
      </c>
      <c r="MB7" s="28">
        <v>0</v>
      </c>
      <c r="MC7" s="28">
        <v>0</v>
      </c>
      <c r="MD7" s="28">
        <v>0</v>
      </c>
      <c r="ME7" s="28">
        <v>0</v>
      </c>
      <c r="MF7" s="28">
        <v>0</v>
      </c>
      <c r="MG7" s="28">
        <v>0</v>
      </c>
      <c r="MH7" s="28">
        <v>0</v>
      </c>
      <c r="MI7" s="28">
        <v>0</v>
      </c>
      <c r="MJ7" s="28">
        <v>0</v>
      </c>
      <c r="MK7" s="28">
        <v>0</v>
      </c>
      <c r="ML7" s="28">
        <v>0</v>
      </c>
      <c r="MM7" s="28">
        <v>0</v>
      </c>
      <c r="MN7" s="28">
        <v>0</v>
      </c>
      <c r="MO7" s="28">
        <v>0</v>
      </c>
      <c r="MP7" s="28">
        <v>0</v>
      </c>
      <c r="MQ7" s="28">
        <v>0</v>
      </c>
      <c r="MR7" s="28">
        <v>0</v>
      </c>
      <c r="MS7" s="28">
        <v>0</v>
      </c>
      <c r="MT7" s="28">
        <v>0</v>
      </c>
      <c r="MU7" s="28">
        <v>0</v>
      </c>
      <c r="MV7" s="28">
        <v>0</v>
      </c>
      <c r="MW7" s="28">
        <v>0</v>
      </c>
      <c r="MX7" s="28">
        <v>0</v>
      </c>
      <c r="MY7" s="28">
        <v>0</v>
      </c>
      <c r="MZ7" s="28">
        <v>0</v>
      </c>
      <c r="NA7" s="28">
        <v>0</v>
      </c>
      <c r="NB7" s="28">
        <v>0</v>
      </c>
      <c r="NC7" s="28">
        <v>0</v>
      </c>
      <c r="ND7" s="28">
        <v>0</v>
      </c>
      <c r="NE7" s="28">
        <v>0</v>
      </c>
      <c r="NF7" s="28">
        <v>0</v>
      </c>
      <c r="NG7" s="28">
        <v>0</v>
      </c>
      <c r="NH7" s="28">
        <v>0</v>
      </c>
      <c r="NI7" s="28">
        <v>0</v>
      </c>
      <c r="NJ7" s="28">
        <v>0</v>
      </c>
      <c r="NK7" s="28">
        <v>0</v>
      </c>
      <c r="NL7" s="28">
        <v>0</v>
      </c>
      <c r="NM7" s="28">
        <v>0</v>
      </c>
      <c r="NN7" s="28">
        <v>0</v>
      </c>
      <c r="NO7" s="28">
        <v>0</v>
      </c>
      <c r="NP7" s="28">
        <v>0</v>
      </c>
      <c r="NQ7" s="28">
        <v>0</v>
      </c>
      <c r="NR7" s="28">
        <v>0</v>
      </c>
      <c r="NS7" s="28">
        <v>0</v>
      </c>
      <c r="NT7" s="28">
        <v>0</v>
      </c>
      <c r="NU7" s="28">
        <v>0</v>
      </c>
      <c r="NV7" s="28">
        <v>0</v>
      </c>
      <c r="NW7" s="28">
        <v>0</v>
      </c>
      <c r="NX7" s="28">
        <v>0</v>
      </c>
      <c r="NY7" s="28">
        <v>0</v>
      </c>
      <c r="NZ7" s="28">
        <v>0</v>
      </c>
      <c r="OA7" s="28">
        <v>0</v>
      </c>
      <c r="OB7" s="28">
        <v>0</v>
      </c>
      <c r="OC7" s="28">
        <v>0</v>
      </c>
      <c r="OD7" s="28">
        <v>0</v>
      </c>
      <c r="OE7" s="28">
        <v>0</v>
      </c>
      <c r="OF7" s="28">
        <v>0</v>
      </c>
      <c r="OG7" s="28">
        <v>0</v>
      </c>
      <c r="OH7" s="28">
        <v>0</v>
      </c>
      <c r="OI7" s="28">
        <v>0</v>
      </c>
      <c r="OJ7" s="28">
        <v>0</v>
      </c>
      <c r="OK7" s="28">
        <v>0</v>
      </c>
      <c r="OL7" s="28">
        <v>0</v>
      </c>
      <c r="OM7" s="28">
        <v>0</v>
      </c>
      <c r="ON7" s="28">
        <v>0</v>
      </c>
      <c r="OO7" s="28">
        <v>0</v>
      </c>
      <c r="OP7" s="28">
        <v>0</v>
      </c>
      <c r="OQ7" s="28">
        <v>0</v>
      </c>
      <c r="OR7" s="28">
        <v>0</v>
      </c>
      <c r="OS7" s="28">
        <v>0</v>
      </c>
      <c r="OT7" s="28">
        <v>0</v>
      </c>
      <c r="OU7" s="28">
        <v>0</v>
      </c>
      <c r="OV7" s="28">
        <v>0</v>
      </c>
      <c r="OW7" s="28">
        <v>0</v>
      </c>
      <c r="OX7" s="28">
        <v>0</v>
      </c>
      <c r="OY7" s="28">
        <v>0</v>
      </c>
      <c r="OZ7" s="28">
        <v>0</v>
      </c>
      <c r="PA7" s="28">
        <v>0</v>
      </c>
      <c r="PB7" s="28">
        <v>0</v>
      </c>
      <c r="PC7" s="28">
        <v>0</v>
      </c>
      <c r="PD7" s="28">
        <v>0</v>
      </c>
      <c r="PE7" s="28">
        <v>0</v>
      </c>
      <c r="PF7" s="28">
        <v>0</v>
      </c>
      <c r="PG7" s="28">
        <v>0</v>
      </c>
      <c r="PH7" s="28">
        <v>0</v>
      </c>
      <c r="PI7" s="28">
        <v>0</v>
      </c>
      <c r="PJ7" s="28">
        <v>0</v>
      </c>
      <c r="PK7" s="28">
        <v>0</v>
      </c>
      <c r="PL7" s="28">
        <v>0</v>
      </c>
      <c r="PM7" s="28">
        <v>0</v>
      </c>
      <c r="PN7" s="28">
        <v>0</v>
      </c>
      <c r="PO7" s="28">
        <v>0</v>
      </c>
      <c r="PP7" s="28">
        <v>0</v>
      </c>
      <c r="PQ7" s="28">
        <v>0</v>
      </c>
      <c r="PR7" s="28">
        <v>0</v>
      </c>
      <c r="PS7" s="28">
        <v>0</v>
      </c>
      <c r="PT7" s="28">
        <v>0</v>
      </c>
      <c r="PU7" s="28">
        <v>0</v>
      </c>
      <c r="PV7" s="28">
        <v>0</v>
      </c>
      <c r="PW7" s="28">
        <v>0</v>
      </c>
      <c r="PX7" s="28">
        <v>0</v>
      </c>
      <c r="PY7" s="28">
        <v>0</v>
      </c>
      <c r="PZ7" s="28">
        <v>0</v>
      </c>
      <c r="QA7" s="28">
        <v>0</v>
      </c>
      <c r="QB7" s="28">
        <v>0</v>
      </c>
      <c r="QC7" s="28">
        <v>0</v>
      </c>
      <c r="QD7" s="28">
        <v>0</v>
      </c>
      <c r="QE7" s="28">
        <v>0</v>
      </c>
      <c r="QF7" s="28">
        <v>0</v>
      </c>
      <c r="QG7" s="28">
        <v>0</v>
      </c>
      <c r="QH7" s="28">
        <v>0</v>
      </c>
      <c r="QI7" s="28">
        <v>0</v>
      </c>
      <c r="QJ7" s="28">
        <v>0</v>
      </c>
      <c r="QK7" s="28">
        <v>0</v>
      </c>
      <c r="QL7" s="28">
        <v>0</v>
      </c>
      <c r="QM7" s="28">
        <v>0</v>
      </c>
      <c r="QN7" s="28">
        <v>0</v>
      </c>
      <c r="QO7" s="28">
        <v>0</v>
      </c>
      <c r="QP7" s="28">
        <v>0</v>
      </c>
      <c r="QQ7" s="28">
        <v>0</v>
      </c>
      <c r="QR7" s="28">
        <v>0</v>
      </c>
      <c r="QS7" s="28">
        <v>0</v>
      </c>
      <c r="QT7" s="28">
        <v>0</v>
      </c>
      <c r="QU7" s="28">
        <v>0</v>
      </c>
      <c r="QV7" s="28">
        <v>0</v>
      </c>
      <c r="QW7" s="28">
        <v>0</v>
      </c>
      <c r="QX7" s="28">
        <v>0</v>
      </c>
      <c r="QY7" s="28">
        <v>0</v>
      </c>
      <c r="QZ7" s="28">
        <v>0</v>
      </c>
      <c r="RA7" s="28">
        <v>0</v>
      </c>
      <c r="RB7" s="28">
        <v>0</v>
      </c>
      <c r="RC7" s="28">
        <v>0</v>
      </c>
      <c r="RD7" s="28">
        <v>0</v>
      </c>
      <c r="RE7" s="28">
        <v>0</v>
      </c>
      <c r="RF7" s="28">
        <v>0</v>
      </c>
      <c r="RG7" s="28">
        <v>0</v>
      </c>
      <c r="RH7" s="28">
        <v>0</v>
      </c>
      <c r="RI7" s="28">
        <v>0</v>
      </c>
      <c r="RJ7" s="28">
        <v>0</v>
      </c>
      <c r="RK7" s="28">
        <v>0</v>
      </c>
      <c r="RL7" s="28">
        <v>0</v>
      </c>
      <c r="RM7" s="28">
        <v>0</v>
      </c>
      <c r="RN7" s="28">
        <v>0</v>
      </c>
      <c r="RO7" s="28">
        <v>0</v>
      </c>
      <c r="RP7" s="28">
        <v>0</v>
      </c>
      <c r="RQ7" s="28">
        <v>0</v>
      </c>
      <c r="RR7" s="28">
        <v>0</v>
      </c>
      <c r="RS7" s="28">
        <v>0</v>
      </c>
      <c r="RT7" s="28">
        <v>0</v>
      </c>
      <c r="RU7" s="28">
        <v>0</v>
      </c>
      <c r="RV7" s="28">
        <v>0</v>
      </c>
      <c r="RW7" s="28">
        <v>0</v>
      </c>
      <c r="RX7" s="28">
        <v>0</v>
      </c>
      <c r="RY7" s="28">
        <v>0</v>
      </c>
      <c r="RZ7" s="28">
        <v>0</v>
      </c>
      <c r="SA7" s="28">
        <v>0</v>
      </c>
      <c r="SB7" s="28">
        <v>0</v>
      </c>
      <c r="SC7" s="28">
        <v>0</v>
      </c>
      <c r="SD7" s="28">
        <v>0</v>
      </c>
      <c r="SE7" s="28">
        <v>0</v>
      </c>
      <c r="SF7" s="28">
        <v>0</v>
      </c>
      <c r="SG7" s="28">
        <v>0</v>
      </c>
      <c r="SH7" s="28">
        <v>0</v>
      </c>
      <c r="SI7" s="28">
        <v>0</v>
      </c>
      <c r="SJ7" s="28">
        <v>0</v>
      </c>
      <c r="SK7" s="28">
        <v>0</v>
      </c>
      <c r="SL7" s="28">
        <v>0</v>
      </c>
      <c r="SM7" s="28">
        <v>0</v>
      </c>
      <c r="SN7" s="28">
        <v>0</v>
      </c>
      <c r="SO7" s="28">
        <v>0</v>
      </c>
      <c r="SP7" s="28">
        <v>0</v>
      </c>
      <c r="SQ7" s="28">
        <v>0</v>
      </c>
      <c r="SR7" s="28">
        <v>0</v>
      </c>
      <c r="SS7" s="28">
        <v>0</v>
      </c>
      <c r="ST7" s="28">
        <v>0</v>
      </c>
      <c r="SU7" s="28">
        <v>0</v>
      </c>
      <c r="SV7" s="28">
        <v>0</v>
      </c>
      <c r="SW7" s="28">
        <v>0</v>
      </c>
      <c r="SX7" s="28">
        <v>0</v>
      </c>
      <c r="SY7" s="28">
        <v>0</v>
      </c>
      <c r="SZ7" s="28">
        <v>0</v>
      </c>
      <c r="TA7" s="28">
        <v>0</v>
      </c>
      <c r="TB7" s="28">
        <v>0</v>
      </c>
      <c r="TC7" s="28">
        <v>0</v>
      </c>
      <c r="TD7" s="28">
        <v>0</v>
      </c>
      <c r="TE7" s="28">
        <v>0</v>
      </c>
      <c r="TF7" s="28">
        <v>0</v>
      </c>
      <c r="TG7" s="28">
        <v>0</v>
      </c>
      <c r="TH7" s="28">
        <v>0</v>
      </c>
      <c r="TI7" s="28">
        <v>0</v>
      </c>
      <c r="TJ7" s="28">
        <v>0</v>
      </c>
      <c r="TK7" s="28">
        <v>0</v>
      </c>
      <c r="TL7" s="28">
        <v>0</v>
      </c>
      <c r="TM7" s="28">
        <v>0</v>
      </c>
      <c r="TN7" s="28">
        <v>0</v>
      </c>
      <c r="TO7" s="28">
        <v>0</v>
      </c>
      <c r="TP7" s="28">
        <v>0</v>
      </c>
      <c r="TQ7" s="28">
        <v>0</v>
      </c>
      <c r="TR7" s="28">
        <v>0</v>
      </c>
      <c r="TS7" s="28">
        <v>0</v>
      </c>
      <c r="TT7" s="28">
        <v>0</v>
      </c>
      <c r="TU7" s="28">
        <v>0</v>
      </c>
      <c r="TV7" s="28">
        <v>0</v>
      </c>
      <c r="TW7" s="28">
        <v>0</v>
      </c>
      <c r="TX7" s="28">
        <v>0</v>
      </c>
      <c r="TY7" s="28">
        <v>0</v>
      </c>
      <c r="TZ7" s="28">
        <v>0</v>
      </c>
      <c r="UA7" s="28">
        <v>0</v>
      </c>
      <c r="UB7" s="28">
        <v>0</v>
      </c>
      <c r="UC7" s="28">
        <v>0</v>
      </c>
      <c r="UD7" s="28">
        <v>0</v>
      </c>
      <c r="UE7" s="28">
        <v>0</v>
      </c>
      <c r="UF7" s="28">
        <v>0</v>
      </c>
      <c r="UG7" s="28">
        <v>0</v>
      </c>
      <c r="UH7" s="28">
        <v>0</v>
      </c>
      <c r="UI7" s="28">
        <v>0</v>
      </c>
      <c r="UJ7" s="28">
        <v>0</v>
      </c>
      <c r="UK7" s="28">
        <v>0</v>
      </c>
      <c r="UL7" s="28">
        <v>0</v>
      </c>
      <c r="UM7" s="28">
        <v>0</v>
      </c>
      <c r="UN7" s="28">
        <v>0</v>
      </c>
      <c r="UO7" s="28">
        <v>0</v>
      </c>
      <c r="UP7" s="28">
        <v>0</v>
      </c>
      <c r="UQ7" s="28">
        <v>0</v>
      </c>
      <c r="UR7" s="28">
        <v>0</v>
      </c>
      <c r="US7" s="28">
        <v>0</v>
      </c>
      <c r="UT7" s="28">
        <v>0</v>
      </c>
      <c r="UU7" s="28">
        <v>0</v>
      </c>
      <c r="UV7" s="28">
        <v>0</v>
      </c>
      <c r="UW7" s="28">
        <v>0</v>
      </c>
      <c r="UX7" s="28">
        <v>0</v>
      </c>
      <c r="UY7" s="28">
        <v>0</v>
      </c>
      <c r="UZ7" s="28">
        <v>0</v>
      </c>
      <c r="VA7" s="28">
        <v>0</v>
      </c>
      <c r="VB7" s="28">
        <v>0</v>
      </c>
      <c r="VC7" s="28">
        <v>0</v>
      </c>
      <c r="VD7" s="28">
        <v>0</v>
      </c>
      <c r="VE7" s="28">
        <v>0</v>
      </c>
      <c r="VF7" s="28">
        <v>0</v>
      </c>
      <c r="VG7" s="28">
        <v>0</v>
      </c>
      <c r="VH7" s="28">
        <v>0</v>
      </c>
      <c r="VI7" s="28">
        <v>0</v>
      </c>
      <c r="VJ7" s="28">
        <v>0</v>
      </c>
      <c r="VK7" s="28">
        <v>0</v>
      </c>
      <c r="VL7" s="28">
        <v>0</v>
      </c>
      <c r="VM7" s="28">
        <v>0</v>
      </c>
      <c r="VN7" s="28">
        <v>0</v>
      </c>
      <c r="VO7" s="28">
        <v>0</v>
      </c>
      <c r="VP7" s="28">
        <v>0</v>
      </c>
      <c r="VQ7" s="28">
        <v>0</v>
      </c>
      <c r="VR7" s="28">
        <v>0</v>
      </c>
      <c r="VS7" s="28">
        <v>0</v>
      </c>
      <c r="VT7" s="28">
        <v>0</v>
      </c>
      <c r="VU7" s="28">
        <v>0</v>
      </c>
      <c r="VV7" s="28">
        <v>0</v>
      </c>
      <c r="VW7" s="28">
        <v>0</v>
      </c>
      <c r="VX7" s="28">
        <v>0</v>
      </c>
      <c r="VY7" s="28">
        <v>0</v>
      </c>
      <c r="VZ7" s="28">
        <v>0</v>
      </c>
      <c r="WA7" s="28">
        <v>0</v>
      </c>
      <c r="WB7" s="28">
        <v>0</v>
      </c>
      <c r="WC7" s="28">
        <v>0</v>
      </c>
      <c r="WD7" s="28">
        <v>0</v>
      </c>
      <c r="WE7" s="28">
        <v>0</v>
      </c>
      <c r="WF7" s="28">
        <v>0</v>
      </c>
      <c r="WG7" s="28">
        <v>0</v>
      </c>
      <c r="WH7" s="28">
        <v>0</v>
      </c>
      <c r="WI7" s="28">
        <v>0</v>
      </c>
      <c r="WJ7" s="28">
        <v>0</v>
      </c>
      <c r="WK7" s="28">
        <v>0</v>
      </c>
      <c r="WL7" s="28">
        <v>0</v>
      </c>
      <c r="WM7" s="28">
        <v>0</v>
      </c>
      <c r="WN7" s="28">
        <v>0</v>
      </c>
      <c r="WO7" s="28">
        <v>0</v>
      </c>
      <c r="WP7" s="28">
        <v>0</v>
      </c>
      <c r="WQ7" s="28">
        <v>0</v>
      </c>
      <c r="WR7" s="28">
        <v>0</v>
      </c>
      <c r="WS7" s="28">
        <v>0</v>
      </c>
      <c r="WT7" s="28">
        <v>0</v>
      </c>
      <c r="WU7" s="28">
        <v>0</v>
      </c>
      <c r="WV7" s="28">
        <v>0</v>
      </c>
      <c r="WW7" s="28">
        <v>0</v>
      </c>
      <c r="WX7" s="28">
        <v>0</v>
      </c>
      <c r="WY7" s="28">
        <v>0</v>
      </c>
      <c r="WZ7" s="28">
        <v>0</v>
      </c>
      <c r="XA7" s="28">
        <v>0</v>
      </c>
      <c r="XB7" s="28">
        <v>0</v>
      </c>
      <c r="XC7" s="28">
        <v>0</v>
      </c>
      <c r="XD7" s="28">
        <v>0</v>
      </c>
      <c r="XE7" s="28">
        <v>0</v>
      </c>
      <c r="XF7" s="28">
        <v>0</v>
      </c>
      <c r="XG7" s="28">
        <v>0</v>
      </c>
      <c r="XH7" s="28">
        <v>0</v>
      </c>
      <c r="XI7" s="28">
        <v>0</v>
      </c>
      <c r="XJ7" s="28">
        <v>0</v>
      </c>
      <c r="XK7" s="28">
        <v>0</v>
      </c>
      <c r="XL7" s="28">
        <v>0</v>
      </c>
      <c r="XM7" s="28">
        <v>0</v>
      </c>
      <c r="XN7" s="28">
        <v>0</v>
      </c>
      <c r="XO7" s="28">
        <v>0</v>
      </c>
      <c r="XP7" s="28">
        <v>0</v>
      </c>
      <c r="XQ7" s="28">
        <v>0</v>
      </c>
      <c r="XR7" s="28">
        <v>0</v>
      </c>
      <c r="XS7" s="28">
        <v>0</v>
      </c>
      <c r="XT7" s="28">
        <v>0</v>
      </c>
      <c r="XU7" s="28">
        <v>0</v>
      </c>
      <c r="XV7" s="28">
        <v>0</v>
      </c>
      <c r="XW7" s="28">
        <v>0</v>
      </c>
      <c r="XX7" s="28">
        <v>0</v>
      </c>
      <c r="XY7" s="28">
        <v>0</v>
      </c>
      <c r="XZ7" s="28">
        <v>0</v>
      </c>
      <c r="YA7" s="28">
        <v>0</v>
      </c>
      <c r="YB7" s="28">
        <v>0</v>
      </c>
      <c r="YC7" s="28">
        <v>0</v>
      </c>
      <c r="YD7" s="28">
        <v>0</v>
      </c>
      <c r="YE7" s="28">
        <v>0</v>
      </c>
      <c r="YF7" s="28">
        <v>0</v>
      </c>
      <c r="YG7" s="28">
        <v>0</v>
      </c>
      <c r="YH7" s="28">
        <v>0</v>
      </c>
      <c r="YI7" s="28">
        <v>0</v>
      </c>
      <c r="YJ7" s="28">
        <v>0</v>
      </c>
      <c r="YK7" s="28">
        <v>0</v>
      </c>
      <c r="YL7" s="28">
        <v>0</v>
      </c>
      <c r="YM7" s="28">
        <v>0</v>
      </c>
      <c r="YN7" s="28">
        <v>0</v>
      </c>
      <c r="YO7" s="28">
        <v>0</v>
      </c>
      <c r="YP7" s="28">
        <v>0</v>
      </c>
      <c r="YQ7" s="28">
        <v>0</v>
      </c>
    </row>
    <row r="8" spans="1:667" ht="15" customHeight="1" x14ac:dyDescent="0.25">
      <c r="A8" s="19" t="s">
        <v>13</v>
      </c>
      <c r="B8" s="19" t="s">
        <v>14</v>
      </c>
      <c r="C8" s="29">
        <v>1179</v>
      </c>
      <c r="D8" s="30"/>
      <c r="E8" s="22">
        <f t="shared" si="20"/>
        <v>40.849984581642801</v>
      </c>
      <c r="F8" s="23" t="s">
        <v>10</v>
      </c>
      <c r="G8" s="23" t="s">
        <v>128</v>
      </c>
      <c r="H8" s="31">
        <v>42606</v>
      </c>
      <c r="I8" s="32">
        <v>0.15</v>
      </c>
      <c r="J8" s="33">
        <f>12*4</f>
        <v>48</v>
      </c>
      <c r="K8" s="33" t="s">
        <v>131</v>
      </c>
      <c r="L8" s="24">
        <f t="shared" ref="L8:L22" si="21">+EDATE(H8,J8)</f>
        <v>44067</v>
      </c>
      <c r="M8" s="33" t="s">
        <v>11</v>
      </c>
      <c r="N8" s="20" t="s">
        <v>12</v>
      </c>
      <c r="O8" s="2"/>
      <c r="P8" s="26">
        <f>+SUMPRODUCT(1*($BP$4:$YQ$4=$P$4)*($BP$1:$YQ$1=P$3)*($BP8:$YQ8))</f>
        <v>0</v>
      </c>
      <c r="Q8" s="26">
        <f>+SUMPRODUCT(1*($BP$4:$YQ$4=$Q$4)*($BP$1:$YQ$1=P$3)*($BP8:$YQ8))</f>
        <v>176850000</v>
      </c>
      <c r="R8" s="26">
        <f>+SUMPRODUCT(1*($BP$4:$YQ$4=$P$4)*($BP$1:$YQ$1=R$3)*($BP8:$YQ8))</f>
        <v>0</v>
      </c>
      <c r="S8" s="26">
        <f>+SUMPRODUCT(1*($BP$4:$YQ$4=$Q$4)*($BP$1:$YQ$1=R$3)*($BP8:$YQ8))</f>
        <v>176850000</v>
      </c>
      <c r="T8" s="26">
        <f>+SUMPRODUCT(1*($BP$4:$YQ$4=$P$4)*($BP$1:$YQ$1=T$3)*($BP8:$YQ8))</f>
        <v>1179000000</v>
      </c>
      <c r="U8" s="26">
        <f>+SUMPRODUCT(1*($BP$4:$YQ$4=$Q$4)*($BP$1:$YQ$1=T$3)*($BP8:$YQ8))</f>
        <v>176850000</v>
      </c>
      <c r="V8" s="26">
        <f>+SUMPRODUCT(1*($BP$4:$YQ$4=$P$4)*($BP$1:$YQ$1=V$3)*($BP8:$YQ8))</f>
        <v>0</v>
      </c>
      <c r="W8" s="26">
        <f>+SUMPRODUCT(1*($BP$4:$YQ$4=$Q$4)*($BP$1:$YQ$1=V$3)*($BP8:$YQ8))</f>
        <v>0</v>
      </c>
      <c r="X8" s="26">
        <f>+SUMPRODUCT(1*($BP$4:$YQ$4=$P$4)*($BP$1:$YQ$1=X$3)*($BP8:$YQ8))</f>
        <v>0</v>
      </c>
      <c r="Y8" s="26">
        <f>+SUMPRODUCT(1*($BP$4:$YQ$4=$Q$4)*($BP$1:$YQ$1=X$3)*($BP8:$YQ8))</f>
        <v>0</v>
      </c>
      <c r="Z8" s="26">
        <f>+SUMPRODUCT(1*($BP$4:$YQ$4=$P$4)*($BP$1:$YQ$1=Z$3)*($BP8:$YQ8))</f>
        <v>0</v>
      </c>
      <c r="AA8" s="26">
        <f>+SUMPRODUCT(1*($BP$4:$YQ$4=$Q$4)*($BP$1:$YQ$1=Z$3)*($BP8:$YQ8))</f>
        <v>0</v>
      </c>
      <c r="AB8" s="26">
        <f>+SUMPRODUCT(1*($BP$4:$YQ$4=$P$4)*($BP$1:$YQ$1=AB$3)*($BP8:$YQ8))</f>
        <v>0</v>
      </c>
      <c r="AC8" s="26">
        <f>+SUMPRODUCT(1*($BP$4:$YQ$4=$Q$4)*($BP$1:$YQ$1=AB$3)*($BP8:$YQ8))</f>
        <v>0</v>
      </c>
      <c r="AD8" s="26">
        <f>+SUMPRODUCT(1*($BP$4:$YQ$4=$P$4)*($BP$1:$YQ$1=AD$3)*($BP8:$YQ8))</f>
        <v>0</v>
      </c>
      <c r="AE8" s="26">
        <f>+SUMPRODUCT(1*($BP$4:$YQ$4=$Q$4)*($BP$1:$YQ$1=AD$3)*($BP8:$YQ8))</f>
        <v>0</v>
      </c>
      <c r="AF8" s="26">
        <f>+SUMPRODUCT(1*($BP$4:$YQ$4=$P$4)*($BP$1:$YQ$1=AF$3)*($BP8:$YQ8))</f>
        <v>0</v>
      </c>
      <c r="AG8" s="26">
        <f>+SUMPRODUCT(1*($BP$4:$YQ$4=$Q$4)*($BP$1:$YQ$1=AF$3)*($BP8:$YQ8))</f>
        <v>0</v>
      </c>
      <c r="AH8" s="26">
        <f>+SUMPRODUCT(1*($BP$4:$YQ$4=$P$4)*($BP$1:$YQ$1=AH$3)*($BP8:$YQ8))</f>
        <v>0</v>
      </c>
      <c r="AI8" s="26">
        <f>+SUMPRODUCT(1*($BP$4:$YQ$4=$Q$4)*($BP$1:$YQ$1=AH$3)*($BP8:$YQ8))</f>
        <v>0</v>
      </c>
      <c r="AJ8" s="26">
        <f>+SUMPRODUCT(1*($BP$4:$YQ$4=$P$4)*($BP$1:$YQ$1=AJ$3)*($BP8:$YQ8))</f>
        <v>0</v>
      </c>
      <c r="AK8" s="26">
        <f>+SUMPRODUCT(1*($BP$4:$YQ$4=$Q$4)*($BP$1:$YQ$1=AJ$3)*($BP8:$YQ8))</f>
        <v>0</v>
      </c>
      <c r="AL8" s="26">
        <f>+SUMPRODUCT(1*($BP$4:$YQ$4=$P$4)*($BP$1:$YQ$1=AL$3)*($BP8:$YQ8))</f>
        <v>0</v>
      </c>
      <c r="AM8" s="26">
        <f>+SUMPRODUCT(1*($BP$4:$YQ$4=$Q$4)*($BP$1:$YQ$1=AL$3)*($BP8:$YQ8))</f>
        <v>0</v>
      </c>
      <c r="AN8" s="26">
        <f>+SUMPRODUCT(1*($BP$4:$YQ$4=$P$4)*($BP$1:$YQ$1=AN$3)*($BP8:$YQ8))</f>
        <v>0</v>
      </c>
      <c r="AO8" s="26">
        <f>+SUMPRODUCT(1*($BP$4:$YQ$4=$Q$4)*($BP$1:$YQ$1=AN$3)*($BP8:$YQ8))</f>
        <v>0</v>
      </c>
      <c r="AP8" s="26">
        <f>+SUMPRODUCT(1*($BP$4:$YQ$4=$P$4)*($BP$1:$YQ$1=AP$3)*($BP8:$YQ8))</f>
        <v>0</v>
      </c>
      <c r="AQ8" s="26">
        <f>+SUMPRODUCT(1*($BP$4:$YQ$4=$Q$4)*($BP$1:$YQ$1=AP$3)*($BP8:$YQ8))</f>
        <v>0</v>
      </c>
      <c r="AR8" s="26">
        <f>+SUMPRODUCT(1*($BP$4:$YQ$4=$P$4)*($BP$1:$YQ$1=AR$3)*($BP8:$YQ8))</f>
        <v>0</v>
      </c>
      <c r="AS8" s="26">
        <f>+SUMPRODUCT(1*($BP$4:$YQ$4=$Q$4)*($BP$1:$YQ$1=AR$3)*($BP8:$YQ8))</f>
        <v>0</v>
      </c>
      <c r="AT8" s="26">
        <f>+SUMPRODUCT(1*($BP$4:$YQ$4=$P$4)*($BP$1:$YQ$1=AT$3)*($BP8:$YQ8))</f>
        <v>0</v>
      </c>
      <c r="AU8" s="26">
        <f>+SUMPRODUCT(1*($BP$4:$YQ$4=$Q$4)*($BP$1:$YQ$1=AT$3)*($BP8:$YQ8))</f>
        <v>0</v>
      </c>
      <c r="AV8" s="26">
        <f>+SUMPRODUCT(1*($BP$4:$YQ$4=$P$4)*($BP$1:$YQ$1=AV$3)*($BP8:$YQ8))</f>
        <v>0</v>
      </c>
      <c r="AW8" s="26">
        <f>+SUMPRODUCT(1*($BP$4:$YQ$4=$Q$4)*($BP$1:$YQ$1=AV$3)*($BP8:$YQ8))</f>
        <v>0</v>
      </c>
      <c r="AX8" s="26">
        <f>+SUMPRODUCT(1*($BP$4:$YQ$4=$P$4)*($BP$1:$YQ$1=AX$3)*($BP8:$YQ8))</f>
        <v>0</v>
      </c>
      <c r="AY8" s="26">
        <f>+SUMPRODUCT(1*($BP$4:$YQ$4=$Q$4)*($BP$1:$YQ$1=AX$3)*($BP8:$YQ8))</f>
        <v>0</v>
      </c>
      <c r="AZ8" s="26">
        <f>+SUMPRODUCT(1*($BP$4:$YQ$4=$P$4)*($BP$1:$YQ$1=AZ$3)*($BP8:$YQ8))</f>
        <v>0</v>
      </c>
      <c r="BA8" s="26">
        <f>+SUMPRODUCT(1*($BP$4:$YQ$4=$Q$4)*($BP$1:$YQ$1=AZ$3)*($BP8:$YQ8))</f>
        <v>0</v>
      </c>
      <c r="BB8" s="26">
        <f>+SUMPRODUCT(1*($BP$4:$YQ$4=$P$4)*($BP$1:$YQ$1=BB$3)*($BP8:$YQ8))</f>
        <v>0</v>
      </c>
      <c r="BC8" s="26">
        <f>+SUMPRODUCT(1*($BP$4:$YQ$4=$Q$4)*($BP$1:$YQ$1=BB$3)*($BP8:$YQ8))</f>
        <v>0</v>
      </c>
      <c r="BD8" s="26">
        <f>+SUMPRODUCT(1*($BP$4:$YQ$4=$P$4)*($BP$1:$YQ$1=BD$3)*($BP8:$YQ8))</f>
        <v>0</v>
      </c>
      <c r="BE8" s="26">
        <f>+SUMPRODUCT(1*($BP$4:$YQ$4=$Q$4)*($BP$1:$YQ$1=BD$3)*($BP8:$YQ8))</f>
        <v>0</v>
      </c>
      <c r="BF8" s="26">
        <f>+SUMPRODUCT(1*($BP$4:$YQ$4=$P$4)*($BP$1:$YQ$1=BF$3)*($BP8:$YQ8))</f>
        <v>0</v>
      </c>
      <c r="BG8" s="26">
        <f>+SUMPRODUCT(1*($BP$4:$YQ$4=$Q$4)*($BP$1:$YQ$1=BF$3)*($BP8:$YQ8))</f>
        <v>0</v>
      </c>
      <c r="BH8" s="26">
        <f>+SUMPRODUCT(1*($BP$4:$YQ$4=$P$4)*($BP$1:$YQ$1=BH$3)*($BP8:$YQ8))</f>
        <v>0</v>
      </c>
      <c r="BI8" s="26">
        <f>+SUMPRODUCT(1*($BP$4:$YQ$4=$Q$4)*($BP$1:$YQ$1=BH$3)*($BP8:$YQ8))</f>
        <v>0</v>
      </c>
      <c r="BJ8" s="26">
        <f>+SUMPRODUCT(1*($BP$4:$YQ$4=$P$4)*($BP$1:$YQ$1=BJ$3)*($BP8:$YQ8))</f>
        <v>0</v>
      </c>
      <c r="BK8" s="26">
        <f>+SUMPRODUCT(1*($BP$4:$YQ$4=$Q$4)*($BP$1:$YQ$1=BJ$3)*($BP8:$YQ8))</f>
        <v>0</v>
      </c>
      <c r="BL8" s="26">
        <f>+SUMPRODUCT(1*($BP$4:$YQ$4=$P$4)*($BP$1:$YQ$1=BL$3)*($BP8:$YQ8))</f>
        <v>0</v>
      </c>
      <c r="BM8" s="26">
        <f>+SUMPRODUCT(1*($BP$4:$YQ$4=$Q$4)*($BP$1:$YQ$1=BL$3)*($BP8:$YQ8))</f>
        <v>0</v>
      </c>
      <c r="BN8" s="27"/>
      <c r="BO8" s="94"/>
      <c r="BP8" s="28">
        <v>0</v>
      </c>
      <c r="BQ8" s="28">
        <v>0</v>
      </c>
      <c r="BR8" s="28">
        <v>88425000</v>
      </c>
      <c r="BS8" s="28">
        <v>0</v>
      </c>
      <c r="BT8" s="28">
        <v>0</v>
      </c>
      <c r="BU8" s="28">
        <v>0</v>
      </c>
      <c r="BV8" s="28">
        <v>0</v>
      </c>
      <c r="BW8" s="28">
        <v>0</v>
      </c>
      <c r="BX8" s="28">
        <v>0</v>
      </c>
      <c r="BY8" s="28">
        <v>0</v>
      </c>
      <c r="BZ8" s="28">
        <v>0</v>
      </c>
      <c r="CA8" s="28">
        <v>0</v>
      </c>
      <c r="CB8" s="28">
        <v>0</v>
      </c>
      <c r="CC8" s="28">
        <v>0</v>
      </c>
      <c r="CD8" s="28">
        <v>88425000</v>
      </c>
      <c r="CE8" s="28">
        <v>0</v>
      </c>
      <c r="CF8" s="28">
        <v>0</v>
      </c>
      <c r="CG8" s="28">
        <v>0</v>
      </c>
      <c r="CH8" s="28">
        <v>0</v>
      </c>
      <c r="CI8" s="28">
        <v>0</v>
      </c>
      <c r="CJ8" s="28">
        <v>0</v>
      </c>
      <c r="CK8" s="28">
        <v>0</v>
      </c>
      <c r="CL8" s="28">
        <v>0</v>
      </c>
      <c r="CM8" s="28">
        <v>0</v>
      </c>
      <c r="CN8" s="28">
        <v>0</v>
      </c>
      <c r="CO8" s="28">
        <v>0</v>
      </c>
      <c r="CP8" s="28">
        <v>88425000</v>
      </c>
      <c r="CQ8" s="28">
        <v>0</v>
      </c>
      <c r="CR8" s="28">
        <v>0</v>
      </c>
      <c r="CS8" s="28">
        <v>0</v>
      </c>
      <c r="CT8" s="28">
        <v>0</v>
      </c>
      <c r="CU8" s="28">
        <v>0</v>
      </c>
      <c r="CV8" s="28">
        <v>0</v>
      </c>
      <c r="CW8" s="28">
        <v>0</v>
      </c>
      <c r="CX8" s="28">
        <v>0</v>
      </c>
      <c r="CY8" s="28">
        <v>0</v>
      </c>
      <c r="CZ8" s="28">
        <v>0</v>
      </c>
      <c r="DA8" s="28">
        <v>0</v>
      </c>
      <c r="DB8" s="28">
        <v>88425000</v>
      </c>
      <c r="DC8" s="28">
        <v>0</v>
      </c>
      <c r="DD8" s="28">
        <v>0</v>
      </c>
      <c r="DE8" s="28">
        <v>0</v>
      </c>
      <c r="DF8" s="28">
        <v>0</v>
      </c>
      <c r="DG8" s="28">
        <v>0</v>
      </c>
      <c r="DH8" s="28">
        <v>0</v>
      </c>
      <c r="DI8" s="28">
        <v>0</v>
      </c>
      <c r="DJ8" s="28">
        <v>0</v>
      </c>
      <c r="DK8" s="28">
        <v>0</v>
      </c>
      <c r="DL8" s="28">
        <v>0</v>
      </c>
      <c r="DM8" s="28">
        <v>0</v>
      </c>
      <c r="DN8" s="28">
        <v>88425000</v>
      </c>
      <c r="DO8" s="28">
        <v>0</v>
      </c>
      <c r="DP8" s="28">
        <v>0</v>
      </c>
      <c r="DQ8" s="28">
        <v>0</v>
      </c>
      <c r="DR8" s="28">
        <v>0</v>
      </c>
      <c r="DS8" s="28">
        <v>0</v>
      </c>
      <c r="DT8" s="28">
        <v>0</v>
      </c>
      <c r="DU8" s="28">
        <v>0</v>
      </c>
      <c r="DV8" s="28">
        <v>0</v>
      </c>
      <c r="DW8" s="28">
        <v>0</v>
      </c>
      <c r="DX8" s="28">
        <v>0</v>
      </c>
      <c r="DY8" s="28">
        <v>0</v>
      </c>
      <c r="DZ8" s="28">
        <v>88425000</v>
      </c>
      <c r="EA8" s="28">
        <v>1179000000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c r="FM8" s="28">
        <v>0</v>
      </c>
      <c r="FN8" s="28">
        <v>0</v>
      </c>
      <c r="FO8" s="28">
        <v>0</v>
      </c>
      <c r="FP8" s="28">
        <v>0</v>
      </c>
      <c r="FQ8" s="28">
        <v>0</v>
      </c>
      <c r="FR8" s="28">
        <v>0</v>
      </c>
      <c r="FS8" s="28">
        <v>0</v>
      </c>
      <c r="FT8" s="28">
        <v>0</v>
      </c>
      <c r="FU8" s="28">
        <v>0</v>
      </c>
      <c r="FV8" s="28">
        <v>0</v>
      </c>
      <c r="FW8" s="28">
        <v>0</v>
      </c>
      <c r="FX8" s="28">
        <v>0</v>
      </c>
      <c r="FY8" s="28">
        <v>0</v>
      </c>
      <c r="FZ8" s="28">
        <v>0</v>
      </c>
      <c r="GA8" s="28">
        <v>0</v>
      </c>
      <c r="GB8" s="28">
        <v>0</v>
      </c>
      <c r="GC8" s="28">
        <v>0</v>
      </c>
      <c r="GD8" s="28">
        <v>0</v>
      </c>
      <c r="GE8" s="28">
        <v>0</v>
      </c>
      <c r="GF8" s="28">
        <v>0</v>
      </c>
      <c r="GG8" s="28">
        <v>0</v>
      </c>
      <c r="GH8" s="28">
        <v>0</v>
      </c>
      <c r="GI8" s="28">
        <v>0</v>
      </c>
      <c r="GJ8" s="28">
        <v>0</v>
      </c>
      <c r="GK8" s="28">
        <v>0</v>
      </c>
      <c r="GL8" s="28">
        <v>0</v>
      </c>
      <c r="GM8" s="28">
        <v>0</v>
      </c>
      <c r="GN8" s="28">
        <v>0</v>
      </c>
      <c r="GO8" s="28">
        <v>0</v>
      </c>
      <c r="GP8" s="28">
        <v>0</v>
      </c>
      <c r="GQ8" s="28">
        <v>0</v>
      </c>
      <c r="GR8" s="28">
        <v>0</v>
      </c>
      <c r="GS8" s="28">
        <v>0</v>
      </c>
      <c r="GT8" s="28">
        <v>0</v>
      </c>
      <c r="GU8" s="28">
        <v>0</v>
      </c>
      <c r="GV8" s="28">
        <v>0</v>
      </c>
      <c r="GW8" s="28">
        <v>0</v>
      </c>
      <c r="GX8" s="28">
        <v>0</v>
      </c>
      <c r="GY8" s="28">
        <v>0</v>
      </c>
      <c r="GZ8" s="28">
        <v>0</v>
      </c>
      <c r="HA8" s="28">
        <v>0</v>
      </c>
      <c r="HB8" s="28">
        <v>0</v>
      </c>
      <c r="HC8" s="28">
        <v>0</v>
      </c>
      <c r="HD8" s="28">
        <v>0</v>
      </c>
      <c r="HE8" s="28">
        <v>0</v>
      </c>
      <c r="HF8" s="28">
        <v>0</v>
      </c>
      <c r="HG8" s="28">
        <v>0</v>
      </c>
      <c r="HH8" s="28">
        <v>0</v>
      </c>
      <c r="HI8" s="28">
        <v>0</v>
      </c>
      <c r="HJ8" s="28">
        <v>0</v>
      </c>
      <c r="HK8" s="28">
        <v>0</v>
      </c>
      <c r="HL8" s="28">
        <v>0</v>
      </c>
      <c r="HM8" s="28">
        <v>0</v>
      </c>
      <c r="HN8" s="28">
        <v>0</v>
      </c>
      <c r="HO8" s="28">
        <v>0</v>
      </c>
      <c r="HP8" s="28">
        <v>0</v>
      </c>
      <c r="HQ8" s="28">
        <v>0</v>
      </c>
      <c r="HR8" s="28">
        <v>0</v>
      </c>
      <c r="HS8" s="28">
        <v>0</v>
      </c>
      <c r="HT8" s="28">
        <v>0</v>
      </c>
      <c r="HU8" s="28">
        <v>0</v>
      </c>
      <c r="HV8" s="28">
        <v>0</v>
      </c>
      <c r="HW8" s="28">
        <v>0</v>
      </c>
      <c r="HX8" s="28">
        <v>0</v>
      </c>
      <c r="HY8" s="28">
        <v>0</v>
      </c>
      <c r="HZ8" s="28">
        <v>0</v>
      </c>
      <c r="IA8" s="28">
        <v>0</v>
      </c>
      <c r="IB8" s="28">
        <v>0</v>
      </c>
      <c r="IC8" s="28">
        <v>0</v>
      </c>
      <c r="ID8" s="28">
        <v>0</v>
      </c>
      <c r="IE8" s="28">
        <v>0</v>
      </c>
      <c r="IF8" s="28">
        <v>0</v>
      </c>
      <c r="IG8" s="28">
        <v>0</v>
      </c>
      <c r="IH8" s="28">
        <v>0</v>
      </c>
      <c r="II8" s="28">
        <v>0</v>
      </c>
      <c r="IJ8" s="28">
        <v>0</v>
      </c>
      <c r="IK8" s="28">
        <v>0</v>
      </c>
      <c r="IL8" s="28">
        <v>0</v>
      </c>
      <c r="IM8" s="28">
        <v>0</v>
      </c>
      <c r="IN8" s="28">
        <v>0</v>
      </c>
      <c r="IO8" s="28">
        <v>0</v>
      </c>
      <c r="IP8" s="28">
        <v>0</v>
      </c>
      <c r="IQ8" s="28">
        <v>0</v>
      </c>
      <c r="IR8" s="28">
        <v>0</v>
      </c>
      <c r="IS8" s="28">
        <v>0</v>
      </c>
      <c r="IT8" s="28">
        <v>0</v>
      </c>
      <c r="IU8" s="28">
        <v>0</v>
      </c>
      <c r="IV8" s="28">
        <v>0</v>
      </c>
      <c r="IW8" s="28">
        <v>0</v>
      </c>
      <c r="IX8" s="28">
        <v>0</v>
      </c>
      <c r="IY8" s="28">
        <v>0</v>
      </c>
      <c r="IZ8" s="28">
        <v>0</v>
      </c>
      <c r="JA8" s="28">
        <v>0</v>
      </c>
      <c r="JB8" s="28">
        <v>0</v>
      </c>
      <c r="JC8" s="28">
        <v>0</v>
      </c>
      <c r="JD8" s="28">
        <v>0</v>
      </c>
      <c r="JE8" s="28">
        <v>0</v>
      </c>
      <c r="JF8" s="28">
        <v>0</v>
      </c>
      <c r="JG8" s="28">
        <v>0</v>
      </c>
      <c r="JH8" s="28">
        <v>0</v>
      </c>
      <c r="JI8" s="28">
        <v>0</v>
      </c>
      <c r="JJ8" s="28">
        <v>0</v>
      </c>
      <c r="JK8" s="28">
        <v>0</v>
      </c>
      <c r="JL8" s="28">
        <v>0</v>
      </c>
      <c r="JM8" s="28">
        <v>0</v>
      </c>
      <c r="JN8" s="28">
        <v>0</v>
      </c>
      <c r="JO8" s="28">
        <v>0</v>
      </c>
      <c r="JP8" s="28">
        <v>0</v>
      </c>
      <c r="JQ8" s="28">
        <v>0</v>
      </c>
      <c r="JR8" s="28">
        <v>0</v>
      </c>
      <c r="JS8" s="28">
        <v>0</v>
      </c>
      <c r="JT8" s="28">
        <v>0</v>
      </c>
      <c r="JU8" s="28">
        <v>0</v>
      </c>
      <c r="JV8" s="28">
        <v>0</v>
      </c>
      <c r="JW8" s="28">
        <v>0</v>
      </c>
      <c r="JX8" s="28">
        <v>0</v>
      </c>
      <c r="JY8" s="28">
        <v>0</v>
      </c>
      <c r="JZ8" s="28">
        <v>0</v>
      </c>
      <c r="KA8" s="28">
        <v>0</v>
      </c>
      <c r="KB8" s="28">
        <v>0</v>
      </c>
      <c r="KC8" s="28">
        <v>0</v>
      </c>
      <c r="KD8" s="28">
        <v>0</v>
      </c>
      <c r="KE8" s="28">
        <v>0</v>
      </c>
      <c r="KF8" s="28">
        <v>0</v>
      </c>
      <c r="KG8" s="28">
        <v>0</v>
      </c>
      <c r="KH8" s="28">
        <v>0</v>
      </c>
      <c r="KI8" s="28">
        <v>0</v>
      </c>
      <c r="KJ8" s="28">
        <v>0</v>
      </c>
      <c r="KK8" s="28">
        <v>0</v>
      </c>
      <c r="KL8" s="28">
        <v>0</v>
      </c>
      <c r="KM8" s="28">
        <v>0</v>
      </c>
      <c r="KN8" s="28">
        <v>0</v>
      </c>
      <c r="KO8" s="28">
        <v>0</v>
      </c>
      <c r="KP8" s="28">
        <v>0</v>
      </c>
      <c r="KQ8" s="28">
        <v>0</v>
      </c>
      <c r="KR8" s="28">
        <v>0</v>
      </c>
      <c r="KS8" s="28">
        <v>0</v>
      </c>
      <c r="KT8" s="28">
        <v>0</v>
      </c>
      <c r="KU8" s="28">
        <v>0</v>
      </c>
      <c r="KV8" s="28">
        <v>0</v>
      </c>
      <c r="KW8" s="28">
        <v>0</v>
      </c>
      <c r="KX8" s="28">
        <v>0</v>
      </c>
      <c r="KY8" s="28">
        <v>0</v>
      </c>
      <c r="KZ8" s="28">
        <v>0</v>
      </c>
      <c r="LA8" s="28">
        <v>0</v>
      </c>
      <c r="LB8" s="28">
        <v>0</v>
      </c>
      <c r="LC8" s="28">
        <v>0</v>
      </c>
      <c r="LD8" s="28">
        <v>0</v>
      </c>
      <c r="LE8" s="28">
        <v>0</v>
      </c>
      <c r="LF8" s="28">
        <v>0</v>
      </c>
      <c r="LG8" s="28">
        <v>0</v>
      </c>
      <c r="LH8" s="28">
        <v>0</v>
      </c>
      <c r="LI8" s="28">
        <v>0</v>
      </c>
      <c r="LJ8" s="28">
        <v>0</v>
      </c>
      <c r="LK8" s="28">
        <v>0</v>
      </c>
      <c r="LL8" s="28">
        <v>0</v>
      </c>
      <c r="LM8" s="28">
        <v>0</v>
      </c>
      <c r="LN8" s="28">
        <v>0</v>
      </c>
      <c r="LO8" s="28">
        <v>0</v>
      </c>
      <c r="LP8" s="28">
        <v>0</v>
      </c>
      <c r="LQ8" s="28">
        <v>0</v>
      </c>
      <c r="LR8" s="28">
        <v>0</v>
      </c>
      <c r="LS8" s="28">
        <v>0</v>
      </c>
      <c r="LT8" s="28">
        <v>0</v>
      </c>
      <c r="LU8" s="28">
        <v>0</v>
      </c>
      <c r="LV8" s="28">
        <v>0</v>
      </c>
      <c r="LW8" s="28">
        <v>0</v>
      </c>
      <c r="LX8" s="28">
        <v>0</v>
      </c>
      <c r="LY8" s="28">
        <v>0</v>
      </c>
      <c r="LZ8" s="28">
        <v>0</v>
      </c>
      <c r="MA8" s="28">
        <v>0</v>
      </c>
      <c r="MB8" s="28">
        <v>0</v>
      </c>
      <c r="MC8" s="28">
        <v>0</v>
      </c>
      <c r="MD8" s="28">
        <v>0</v>
      </c>
      <c r="ME8" s="28">
        <v>0</v>
      </c>
      <c r="MF8" s="28">
        <v>0</v>
      </c>
      <c r="MG8" s="28">
        <v>0</v>
      </c>
      <c r="MH8" s="28">
        <v>0</v>
      </c>
      <c r="MI8" s="28">
        <v>0</v>
      </c>
      <c r="MJ8" s="28">
        <v>0</v>
      </c>
      <c r="MK8" s="28">
        <v>0</v>
      </c>
      <c r="ML8" s="28">
        <v>0</v>
      </c>
      <c r="MM8" s="28">
        <v>0</v>
      </c>
      <c r="MN8" s="28">
        <v>0</v>
      </c>
      <c r="MO8" s="28">
        <v>0</v>
      </c>
      <c r="MP8" s="28">
        <v>0</v>
      </c>
      <c r="MQ8" s="28">
        <v>0</v>
      </c>
      <c r="MR8" s="28">
        <v>0</v>
      </c>
      <c r="MS8" s="28">
        <v>0</v>
      </c>
      <c r="MT8" s="28">
        <v>0</v>
      </c>
      <c r="MU8" s="28">
        <v>0</v>
      </c>
      <c r="MV8" s="28">
        <v>0</v>
      </c>
      <c r="MW8" s="28">
        <v>0</v>
      </c>
      <c r="MX8" s="28">
        <v>0</v>
      </c>
      <c r="MY8" s="28">
        <v>0</v>
      </c>
      <c r="MZ8" s="28">
        <v>0</v>
      </c>
      <c r="NA8" s="28">
        <v>0</v>
      </c>
      <c r="NB8" s="28">
        <v>0</v>
      </c>
      <c r="NC8" s="28">
        <v>0</v>
      </c>
      <c r="ND8" s="28">
        <v>0</v>
      </c>
      <c r="NE8" s="28">
        <v>0</v>
      </c>
      <c r="NF8" s="28">
        <v>0</v>
      </c>
      <c r="NG8" s="28">
        <v>0</v>
      </c>
      <c r="NH8" s="28">
        <v>0</v>
      </c>
      <c r="NI8" s="28">
        <v>0</v>
      </c>
      <c r="NJ8" s="28">
        <v>0</v>
      </c>
      <c r="NK8" s="28">
        <v>0</v>
      </c>
      <c r="NL8" s="28">
        <v>0</v>
      </c>
      <c r="NM8" s="28">
        <v>0</v>
      </c>
      <c r="NN8" s="28">
        <v>0</v>
      </c>
      <c r="NO8" s="28">
        <v>0</v>
      </c>
      <c r="NP8" s="28">
        <v>0</v>
      </c>
      <c r="NQ8" s="28">
        <v>0</v>
      </c>
      <c r="NR8" s="28">
        <v>0</v>
      </c>
      <c r="NS8" s="28">
        <v>0</v>
      </c>
      <c r="NT8" s="28">
        <v>0</v>
      </c>
      <c r="NU8" s="28">
        <v>0</v>
      </c>
      <c r="NV8" s="28">
        <v>0</v>
      </c>
      <c r="NW8" s="28">
        <v>0</v>
      </c>
      <c r="NX8" s="28">
        <v>0</v>
      </c>
      <c r="NY8" s="28">
        <v>0</v>
      </c>
      <c r="NZ8" s="28">
        <v>0</v>
      </c>
      <c r="OA8" s="28">
        <v>0</v>
      </c>
      <c r="OB8" s="28">
        <v>0</v>
      </c>
      <c r="OC8" s="28">
        <v>0</v>
      </c>
      <c r="OD8" s="28">
        <v>0</v>
      </c>
      <c r="OE8" s="28">
        <v>0</v>
      </c>
      <c r="OF8" s="28">
        <v>0</v>
      </c>
      <c r="OG8" s="28">
        <v>0</v>
      </c>
      <c r="OH8" s="28">
        <v>0</v>
      </c>
      <c r="OI8" s="28">
        <v>0</v>
      </c>
      <c r="OJ8" s="28">
        <v>0</v>
      </c>
      <c r="OK8" s="28">
        <v>0</v>
      </c>
      <c r="OL8" s="28">
        <v>0</v>
      </c>
      <c r="OM8" s="28">
        <v>0</v>
      </c>
      <c r="ON8" s="28">
        <v>0</v>
      </c>
      <c r="OO8" s="28">
        <v>0</v>
      </c>
      <c r="OP8" s="28">
        <v>0</v>
      </c>
      <c r="OQ8" s="28">
        <v>0</v>
      </c>
      <c r="OR8" s="28">
        <v>0</v>
      </c>
      <c r="OS8" s="28">
        <v>0</v>
      </c>
      <c r="OT8" s="28">
        <v>0</v>
      </c>
      <c r="OU8" s="28">
        <v>0</v>
      </c>
      <c r="OV8" s="28">
        <v>0</v>
      </c>
      <c r="OW8" s="28">
        <v>0</v>
      </c>
      <c r="OX8" s="28">
        <v>0</v>
      </c>
      <c r="OY8" s="28">
        <v>0</v>
      </c>
      <c r="OZ8" s="28">
        <v>0</v>
      </c>
      <c r="PA8" s="28">
        <v>0</v>
      </c>
      <c r="PB8" s="28">
        <v>0</v>
      </c>
      <c r="PC8" s="28">
        <v>0</v>
      </c>
      <c r="PD8" s="28">
        <v>0</v>
      </c>
      <c r="PE8" s="28">
        <v>0</v>
      </c>
      <c r="PF8" s="28">
        <v>0</v>
      </c>
      <c r="PG8" s="28">
        <v>0</v>
      </c>
      <c r="PH8" s="28">
        <v>0</v>
      </c>
      <c r="PI8" s="28">
        <v>0</v>
      </c>
      <c r="PJ8" s="28">
        <v>0</v>
      </c>
      <c r="PK8" s="28">
        <v>0</v>
      </c>
      <c r="PL8" s="28">
        <v>0</v>
      </c>
      <c r="PM8" s="28">
        <v>0</v>
      </c>
      <c r="PN8" s="28">
        <v>0</v>
      </c>
      <c r="PO8" s="28">
        <v>0</v>
      </c>
      <c r="PP8" s="28">
        <v>0</v>
      </c>
      <c r="PQ8" s="28">
        <v>0</v>
      </c>
      <c r="PR8" s="28">
        <v>0</v>
      </c>
      <c r="PS8" s="28">
        <v>0</v>
      </c>
      <c r="PT8" s="28">
        <v>0</v>
      </c>
      <c r="PU8" s="28">
        <v>0</v>
      </c>
      <c r="PV8" s="28">
        <v>0</v>
      </c>
      <c r="PW8" s="28">
        <v>0</v>
      </c>
      <c r="PX8" s="28">
        <v>0</v>
      </c>
      <c r="PY8" s="28">
        <v>0</v>
      </c>
      <c r="PZ8" s="28">
        <v>0</v>
      </c>
      <c r="QA8" s="28">
        <v>0</v>
      </c>
      <c r="QB8" s="28">
        <v>0</v>
      </c>
      <c r="QC8" s="28">
        <v>0</v>
      </c>
      <c r="QD8" s="28">
        <v>0</v>
      </c>
      <c r="QE8" s="28">
        <v>0</v>
      </c>
      <c r="QF8" s="28">
        <v>0</v>
      </c>
      <c r="QG8" s="28">
        <v>0</v>
      </c>
      <c r="QH8" s="28">
        <v>0</v>
      </c>
      <c r="QI8" s="28">
        <v>0</v>
      </c>
      <c r="QJ8" s="28">
        <v>0</v>
      </c>
      <c r="QK8" s="28">
        <v>0</v>
      </c>
      <c r="QL8" s="28">
        <v>0</v>
      </c>
      <c r="QM8" s="28">
        <v>0</v>
      </c>
      <c r="QN8" s="28">
        <v>0</v>
      </c>
      <c r="QO8" s="28">
        <v>0</v>
      </c>
      <c r="QP8" s="28">
        <v>0</v>
      </c>
      <c r="QQ8" s="28">
        <v>0</v>
      </c>
      <c r="QR8" s="28">
        <v>0</v>
      </c>
      <c r="QS8" s="28">
        <v>0</v>
      </c>
      <c r="QT8" s="28">
        <v>0</v>
      </c>
      <c r="QU8" s="28">
        <v>0</v>
      </c>
      <c r="QV8" s="28">
        <v>0</v>
      </c>
      <c r="QW8" s="28">
        <v>0</v>
      </c>
      <c r="QX8" s="28">
        <v>0</v>
      </c>
      <c r="QY8" s="28">
        <v>0</v>
      </c>
      <c r="QZ8" s="28">
        <v>0</v>
      </c>
      <c r="RA8" s="28">
        <v>0</v>
      </c>
      <c r="RB8" s="28">
        <v>0</v>
      </c>
      <c r="RC8" s="28">
        <v>0</v>
      </c>
      <c r="RD8" s="28">
        <v>0</v>
      </c>
      <c r="RE8" s="28">
        <v>0</v>
      </c>
      <c r="RF8" s="28">
        <v>0</v>
      </c>
      <c r="RG8" s="28">
        <v>0</v>
      </c>
      <c r="RH8" s="28">
        <v>0</v>
      </c>
      <c r="RI8" s="28">
        <v>0</v>
      </c>
      <c r="RJ8" s="28">
        <v>0</v>
      </c>
      <c r="RK8" s="28">
        <v>0</v>
      </c>
      <c r="RL8" s="28">
        <v>0</v>
      </c>
      <c r="RM8" s="28">
        <v>0</v>
      </c>
      <c r="RN8" s="28">
        <v>0</v>
      </c>
      <c r="RO8" s="28">
        <v>0</v>
      </c>
      <c r="RP8" s="28">
        <v>0</v>
      </c>
      <c r="RQ8" s="28">
        <v>0</v>
      </c>
      <c r="RR8" s="28">
        <v>0</v>
      </c>
      <c r="RS8" s="28">
        <v>0</v>
      </c>
      <c r="RT8" s="28">
        <v>0</v>
      </c>
      <c r="RU8" s="28">
        <v>0</v>
      </c>
      <c r="RV8" s="28">
        <v>0</v>
      </c>
      <c r="RW8" s="28">
        <v>0</v>
      </c>
      <c r="RX8" s="28">
        <v>0</v>
      </c>
      <c r="RY8" s="28">
        <v>0</v>
      </c>
      <c r="RZ8" s="28">
        <v>0</v>
      </c>
      <c r="SA8" s="28">
        <v>0</v>
      </c>
      <c r="SB8" s="28">
        <v>0</v>
      </c>
      <c r="SC8" s="28">
        <v>0</v>
      </c>
      <c r="SD8" s="28">
        <v>0</v>
      </c>
      <c r="SE8" s="28">
        <v>0</v>
      </c>
      <c r="SF8" s="28">
        <v>0</v>
      </c>
      <c r="SG8" s="28">
        <v>0</v>
      </c>
      <c r="SH8" s="28">
        <v>0</v>
      </c>
      <c r="SI8" s="28">
        <v>0</v>
      </c>
      <c r="SJ8" s="28">
        <v>0</v>
      </c>
      <c r="SK8" s="28">
        <v>0</v>
      </c>
      <c r="SL8" s="28">
        <v>0</v>
      </c>
      <c r="SM8" s="28">
        <v>0</v>
      </c>
      <c r="SN8" s="28">
        <v>0</v>
      </c>
      <c r="SO8" s="28">
        <v>0</v>
      </c>
      <c r="SP8" s="28">
        <v>0</v>
      </c>
      <c r="SQ8" s="28">
        <v>0</v>
      </c>
      <c r="SR8" s="28">
        <v>0</v>
      </c>
      <c r="SS8" s="28">
        <v>0</v>
      </c>
      <c r="ST8" s="28">
        <v>0</v>
      </c>
      <c r="SU8" s="28">
        <v>0</v>
      </c>
      <c r="SV8" s="28">
        <v>0</v>
      </c>
      <c r="SW8" s="28">
        <v>0</v>
      </c>
      <c r="SX8" s="28">
        <v>0</v>
      </c>
      <c r="SY8" s="28">
        <v>0</v>
      </c>
      <c r="SZ8" s="28">
        <v>0</v>
      </c>
      <c r="TA8" s="28">
        <v>0</v>
      </c>
      <c r="TB8" s="28">
        <v>0</v>
      </c>
      <c r="TC8" s="28">
        <v>0</v>
      </c>
      <c r="TD8" s="28">
        <v>0</v>
      </c>
      <c r="TE8" s="28">
        <v>0</v>
      </c>
      <c r="TF8" s="28">
        <v>0</v>
      </c>
      <c r="TG8" s="28">
        <v>0</v>
      </c>
      <c r="TH8" s="28">
        <v>0</v>
      </c>
      <c r="TI8" s="28">
        <v>0</v>
      </c>
      <c r="TJ8" s="28">
        <v>0</v>
      </c>
      <c r="TK8" s="28">
        <v>0</v>
      </c>
      <c r="TL8" s="28">
        <v>0</v>
      </c>
      <c r="TM8" s="28">
        <v>0</v>
      </c>
      <c r="TN8" s="28">
        <v>0</v>
      </c>
      <c r="TO8" s="28">
        <v>0</v>
      </c>
      <c r="TP8" s="28">
        <v>0</v>
      </c>
      <c r="TQ8" s="28">
        <v>0</v>
      </c>
      <c r="TR8" s="28">
        <v>0</v>
      </c>
      <c r="TS8" s="28">
        <v>0</v>
      </c>
      <c r="TT8" s="28">
        <v>0</v>
      </c>
      <c r="TU8" s="28">
        <v>0</v>
      </c>
      <c r="TV8" s="28">
        <v>0</v>
      </c>
      <c r="TW8" s="28">
        <v>0</v>
      </c>
      <c r="TX8" s="28">
        <v>0</v>
      </c>
      <c r="TY8" s="28">
        <v>0</v>
      </c>
      <c r="TZ8" s="28">
        <v>0</v>
      </c>
      <c r="UA8" s="28">
        <v>0</v>
      </c>
      <c r="UB8" s="28">
        <v>0</v>
      </c>
      <c r="UC8" s="28">
        <v>0</v>
      </c>
      <c r="UD8" s="28">
        <v>0</v>
      </c>
      <c r="UE8" s="28">
        <v>0</v>
      </c>
      <c r="UF8" s="28">
        <v>0</v>
      </c>
      <c r="UG8" s="28">
        <v>0</v>
      </c>
      <c r="UH8" s="28">
        <v>0</v>
      </c>
      <c r="UI8" s="28">
        <v>0</v>
      </c>
      <c r="UJ8" s="28">
        <v>0</v>
      </c>
      <c r="UK8" s="28">
        <v>0</v>
      </c>
      <c r="UL8" s="28">
        <v>0</v>
      </c>
      <c r="UM8" s="28">
        <v>0</v>
      </c>
      <c r="UN8" s="28">
        <v>0</v>
      </c>
      <c r="UO8" s="28">
        <v>0</v>
      </c>
      <c r="UP8" s="28">
        <v>0</v>
      </c>
      <c r="UQ8" s="28">
        <v>0</v>
      </c>
      <c r="UR8" s="28">
        <v>0</v>
      </c>
      <c r="US8" s="28">
        <v>0</v>
      </c>
      <c r="UT8" s="28">
        <v>0</v>
      </c>
      <c r="UU8" s="28">
        <v>0</v>
      </c>
      <c r="UV8" s="28">
        <v>0</v>
      </c>
      <c r="UW8" s="28">
        <v>0</v>
      </c>
      <c r="UX8" s="28">
        <v>0</v>
      </c>
      <c r="UY8" s="28">
        <v>0</v>
      </c>
      <c r="UZ8" s="28">
        <v>0</v>
      </c>
      <c r="VA8" s="28">
        <v>0</v>
      </c>
      <c r="VB8" s="28">
        <v>0</v>
      </c>
      <c r="VC8" s="28">
        <v>0</v>
      </c>
      <c r="VD8" s="28">
        <v>0</v>
      </c>
      <c r="VE8" s="28">
        <v>0</v>
      </c>
      <c r="VF8" s="28">
        <v>0</v>
      </c>
      <c r="VG8" s="28">
        <v>0</v>
      </c>
      <c r="VH8" s="28">
        <v>0</v>
      </c>
      <c r="VI8" s="28">
        <v>0</v>
      </c>
      <c r="VJ8" s="28">
        <v>0</v>
      </c>
      <c r="VK8" s="28">
        <v>0</v>
      </c>
      <c r="VL8" s="28">
        <v>0</v>
      </c>
      <c r="VM8" s="28">
        <v>0</v>
      </c>
      <c r="VN8" s="28">
        <v>0</v>
      </c>
      <c r="VO8" s="28">
        <v>0</v>
      </c>
      <c r="VP8" s="28">
        <v>0</v>
      </c>
      <c r="VQ8" s="28">
        <v>0</v>
      </c>
      <c r="VR8" s="28">
        <v>0</v>
      </c>
      <c r="VS8" s="28">
        <v>0</v>
      </c>
      <c r="VT8" s="28">
        <v>0</v>
      </c>
      <c r="VU8" s="28">
        <v>0</v>
      </c>
      <c r="VV8" s="28">
        <v>0</v>
      </c>
      <c r="VW8" s="28">
        <v>0</v>
      </c>
      <c r="VX8" s="28">
        <v>0</v>
      </c>
      <c r="VY8" s="28">
        <v>0</v>
      </c>
      <c r="VZ8" s="28">
        <v>0</v>
      </c>
      <c r="WA8" s="28">
        <v>0</v>
      </c>
      <c r="WB8" s="28">
        <v>0</v>
      </c>
      <c r="WC8" s="28">
        <v>0</v>
      </c>
      <c r="WD8" s="28">
        <v>0</v>
      </c>
      <c r="WE8" s="28">
        <v>0</v>
      </c>
      <c r="WF8" s="28">
        <v>0</v>
      </c>
      <c r="WG8" s="28">
        <v>0</v>
      </c>
      <c r="WH8" s="28">
        <v>0</v>
      </c>
      <c r="WI8" s="28">
        <v>0</v>
      </c>
      <c r="WJ8" s="28">
        <v>0</v>
      </c>
      <c r="WK8" s="28">
        <v>0</v>
      </c>
      <c r="WL8" s="28">
        <v>0</v>
      </c>
      <c r="WM8" s="28">
        <v>0</v>
      </c>
      <c r="WN8" s="28">
        <v>0</v>
      </c>
      <c r="WO8" s="28">
        <v>0</v>
      </c>
      <c r="WP8" s="28">
        <v>0</v>
      </c>
      <c r="WQ8" s="28">
        <v>0</v>
      </c>
      <c r="WR8" s="28">
        <v>0</v>
      </c>
      <c r="WS8" s="28">
        <v>0</v>
      </c>
      <c r="WT8" s="28">
        <v>0</v>
      </c>
      <c r="WU8" s="28">
        <v>0</v>
      </c>
      <c r="WV8" s="28">
        <v>0</v>
      </c>
      <c r="WW8" s="28">
        <v>0</v>
      </c>
      <c r="WX8" s="28">
        <v>0</v>
      </c>
      <c r="WY8" s="28">
        <v>0</v>
      </c>
      <c r="WZ8" s="28">
        <v>0</v>
      </c>
      <c r="XA8" s="28">
        <v>0</v>
      </c>
      <c r="XB8" s="28">
        <v>0</v>
      </c>
      <c r="XC8" s="28">
        <v>0</v>
      </c>
      <c r="XD8" s="28">
        <v>0</v>
      </c>
      <c r="XE8" s="28">
        <v>0</v>
      </c>
      <c r="XF8" s="28">
        <v>0</v>
      </c>
      <c r="XG8" s="28">
        <v>0</v>
      </c>
      <c r="XH8" s="28">
        <v>0</v>
      </c>
      <c r="XI8" s="28">
        <v>0</v>
      </c>
      <c r="XJ8" s="28">
        <v>0</v>
      </c>
      <c r="XK8" s="28">
        <v>0</v>
      </c>
      <c r="XL8" s="28">
        <v>0</v>
      </c>
      <c r="XM8" s="28">
        <v>0</v>
      </c>
      <c r="XN8" s="28">
        <v>0</v>
      </c>
      <c r="XO8" s="28">
        <v>0</v>
      </c>
      <c r="XP8" s="28">
        <v>0</v>
      </c>
      <c r="XQ8" s="28">
        <v>0</v>
      </c>
      <c r="XR8" s="28">
        <v>0</v>
      </c>
      <c r="XS8" s="28">
        <v>0</v>
      </c>
      <c r="XT8" s="28">
        <v>0</v>
      </c>
      <c r="XU8" s="28">
        <v>0</v>
      </c>
      <c r="XV8" s="28">
        <v>0</v>
      </c>
      <c r="XW8" s="28">
        <v>0</v>
      </c>
      <c r="XX8" s="28">
        <v>0</v>
      </c>
      <c r="XY8" s="28">
        <v>0</v>
      </c>
      <c r="XZ8" s="28">
        <v>0</v>
      </c>
      <c r="YA8" s="28">
        <v>0</v>
      </c>
      <c r="YB8" s="28">
        <v>0</v>
      </c>
      <c r="YC8" s="28">
        <v>0</v>
      </c>
      <c r="YD8" s="28">
        <v>0</v>
      </c>
      <c r="YE8" s="28">
        <v>0</v>
      </c>
      <c r="YF8" s="28">
        <v>0</v>
      </c>
      <c r="YG8" s="28">
        <v>0</v>
      </c>
      <c r="YH8" s="28">
        <v>0</v>
      </c>
      <c r="YI8" s="28">
        <v>0</v>
      </c>
      <c r="YJ8" s="28">
        <v>0</v>
      </c>
      <c r="YK8" s="28">
        <v>0</v>
      </c>
      <c r="YL8" s="28">
        <v>0</v>
      </c>
      <c r="YM8" s="28">
        <v>0</v>
      </c>
      <c r="YN8" s="28">
        <v>0</v>
      </c>
      <c r="YO8" s="28">
        <v>0</v>
      </c>
      <c r="YP8" s="28">
        <v>0</v>
      </c>
      <c r="YQ8" s="28">
        <v>0</v>
      </c>
    </row>
    <row r="9" spans="1:667" ht="15" customHeight="1" x14ac:dyDescent="0.25">
      <c r="A9" s="19" t="s">
        <v>18</v>
      </c>
      <c r="B9" s="19" t="s">
        <v>19</v>
      </c>
      <c r="C9" s="19">
        <v>947.62602900000002</v>
      </c>
      <c r="D9" s="21"/>
      <c r="E9" s="22">
        <f t="shared" si="20"/>
        <v>32.83334069025733</v>
      </c>
      <c r="F9" s="23" t="s">
        <v>10</v>
      </c>
      <c r="G9" s="23" t="s">
        <v>128</v>
      </c>
      <c r="H9" s="31">
        <v>43114</v>
      </c>
      <c r="I9" s="32">
        <v>0.12</v>
      </c>
      <c r="J9" s="33">
        <f>12*4</f>
        <v>48</v>
      </c>
      <c r="K9" s="33" t="s">
        <v>131</v>
      </c>
      <c r="L9" s="24">
        <f t="shared" si="21"/>
        <v>44575</v>
      </c>
      <c r="M9" s="23" t="s">
        <v>11</v>
      </c>
      <c r="N9" s="20" t="s">
        <v>12</v>
      </c>
      <c r="O9" s="2"/>
      <c r="P9" s="26">
        <f>+SUMPRODUCT(1*($BP$4:$YQ$4=$P$4)*($BP$1:$YQ$1=P$3)*($BP9:$YQ9))</f>
        <v>0</v>
      </c>
      <c r="Q9" s="26">
        <f>+SUMPRODUCT(1*($BP$4:$YQ$4=$Q$4)*($BP$1:$YQ$1=P$3)*($BP9:$YQ9))</f>
        <v>56857561.740000002</v>
      </c>
      <c r="R9" s="26">
        <f>+SUMPRODUCT(1*($BP$4:$YQ$4=$P$4)*($BP$1:$YQ$1=R$3)*($BP9:$YQ9))</f>
        <v>0</v>
      </c>
      <c r="S9" s="26">
        <f>+SUMPRODUCT(1*($BP$4:$YQ$4=$Q$4)*($BP$1:$YQ$1=R$3)*($BP9:$YQ9))</f>
        <v>113715123.48</v>
      </c>
      <c r="T9" s="26">
        <f>+SUMPRODUCT(1*($BP$4:$YQ$4=$P$4)*($BP$1:$YQ$1=T$3)*($BP9:$YQ9))</f>
        <v>0</v>
      </c>
      <c r="U9" s="26">
        <f>+SUMPRODUCT(1*($BP$4:$YQ$4=$Q$4)*($BP$1:$YQ$1=T$3)*($BP9:$YQ9))</f>
        <v>113715123.48</v>
      </c>
      <c r="V9" s="26">
        <f>+SUMPRODUCT(1*($BP$4:$YQ$4=$P$4)*($BP$1:$YQ$1=V$3)*($BP9:$YQ9))</f>
        <v>0</v>
      </c>
      <c r="W9" s="26">
        <f>+SUMPRODUCT(1*($BP$4:$YQ$4=$Q$4)*($BP$1:$YQ$1=V$3)*($BP9:$YQ9))</f>
        <v>113715123.48</v>
      </c>
      <c r="X9" s="26">
        <f>+SUMPRODUCT(1*($BP$4:$YQ$4=$P$4)*($BP$1:$YQ$1=X$3)*($BP9:$YQ9))</f>
        <v>947626029</v>
      </c>
      <c r="Y9" s="26">
        <f>+SUMPRODUCT(1*($BP$4:$YQ$4=$Q$4)*($BP$1:$YQ$1=X$3)*($BP9:$YQ9))</f>
        <v>56857561.740000002</v>
      </c>
      <c r="Z9" s="26">
        <f>+SUMPRODUCT(1*($BP$4:$YQ$4=$P$4)*($BP$1:$YQ$1=Z$3)*($BP9:$YQ9))</f>
        <v>0</v>
      </c>
      <c r="AA9" s="26">
        <f>+SUMPRODUCT(1*($BP$4:$YQ$4=$Q$4)*($BP$1:$YQ$1=Z$3)*($BP9:$YQ9))</f>
        <v>0</v>
      </c>
      <c r="AB9" s="26">
        <f>+SUMPRODUCT(1*($BP$4:$YQ$4=$P$4)*($BP$1:$YQ$1=AB$3)*($BP9:$YQ9))</f>
        <v>0</v>
      </c>
      <c r="AC9" s="26">
        <f>+SUMPRODUCT(1*($BP$4:$YQ$4=$Q$4)*($BP$1:$YQ$1=AB$3)*($BP9:$YQ9))</f>
        <v>0</v>
      </c>
      <c r="AD9" s="26">
        <f>+SUMPRODUCT(1*($BP$4:$YQ$4=$P$4)*($BP$1:$YQ$1=AD$3)*($BP9:$YQ9))</f>
        <v>0</v>
      </c>
      <c r="AE9" s="26">
        <f>+SUMPRODUCT(1*($BP$4:$YQ$4=$Q$4)*($BP$1:$YQ$1=AD$3)*($BP9:$YQ9))</f>
        <v>0</v>
      </c>
      <c r="AF9" s="26">
        <f>+SUMPRODUCT(1*($BP$4:$YQ$4=$P$4)*($BP$1:$YQ$1=AF$3)*($BP9:$YQ9))</f>
        <v>0</v>
      </c>
      <c r="AG9" s="26">
        <f>+SUMPRODUCT(1*($BP$4:$YQ$4=$Q$4)*($BP$1:$YQ$1=AF$3)*($BP9:$YQ9))</f>
        <v>0</v>
      </c>
      <c r="AH9" s="26">
        <f>+SUMPRODUCT(1*($BP$4:$YQ$4=$P$4)*($BP$1:$YQ$1=AH$3)*($BP9:$YQ9))</f>
        <v>0</v>
      </c>
      <c r="AI9" s="26">
        <f>+SUMPRODUCT(1*($BP$4:$YQ$4=$Q$4)*($BP$1:$YQ$1=AH$3)*($BP9:$YQ9))</f>
        <v>0</v>
      </c>
      <c r="AJ9" s="26">
        <f>+SUMPRODUCT(1*($BP$4:$YQ$4=$P$4)*($BP$1:$YQ$1=AJ$3)*($BP9:$YQ9))</f>
        <v>0</v>
      </c>
      <c r="AK9" s="26">
        <f>+SUMPRODUCT(1*($BP$4:$YQ$4=$Q$4)*($BP$1:$YQ$1=AJ$3)*($BP9:$YQ9))</f>
        <v>0</v>
      </c>
      <c r="AL9" s="26">
        <f>+SUMPRODUCT(1*($BP$4:$YQ$4=$P$4)*($BP$1:$YQ$1=AL$3)*($BP9:$YQ9))</f>
        <v>0</v>
      </c>
      <c r="AM9" s="26">
        <f>+SUMPRODUCT(1*($BP$4:$YQ$4=$Q$4)*($BP$1:$YQ$1=AL$3)*($BP9:$YQ9))</f>
        <v>0</v>
      </c>
      <c r="AN9" s="26">
        <f>+SUMPRODUCT(1*($BP$4:$YQ$4=$P$4)*($BP$1:$YQ$1=AN$3)*($BP9:$YQ9))</f>
        <v>0</v>
      </c>
      <c r="AO9" s="26">
        <f>+SUMPRODUCT(1*($BP$4:$YQ$4=$Q$4)*($BP$1:$YQ$1=AN$3)*($BP9:$YQ9))</f>
        <v>0</v>
      </c>
      <c r="AP9" s="26">
        <f>+SUMPRODUCT(1*($BP$4:$YQ$4=$P$4)*($BP$1:$YQ$1=AP$3)*($BP9:$YQ9))</f>
        <v>0</v>
      </c>
      <c r="AQ9" s="26">
        <f>+SUMPRODUCT(1*($BP$4:$YQ$4=$Q$4)*($BP$1:$YQ$1=AP$3)*($BP9:$YQ9))</f>
        <v>0</v>
      </c>
      <c r="AR9" s="26">
        <f>+SUMPRODUCT(1*($BP$4:$YQ$4=$P$4)*($BP$1:$YQ$1=AR$3)*($BP9:$YQ9))</f>
        <v>0</v>
      </c>
      <c r="AS9" s="26">
        <f>+SUMPRODUCT(1*($BP$4:$YQ$4=$Q$4)*($BP$1:$YQ$1=AR$3)*($BP9:$YQ9))</f>
        <v>0</v>
      </c>
      <c r="AT9" s="26">
        <f>+SUMPRODUCT(1*($BP$4:$YQ$4=$P$4)*($BP$1:$YQ$1=AT$3)*($BP9:$YQ9))</f>
        <v>0</v>
      </c>
      <c r="AU9" s="26">
        <f>+SUMPRODUCT(1*($BP$4:$YQ$4=$Q$4)*($BP$1:$YQ$1=AT$3)*($BP9:$YQ9))</f>
        <v>0</v>
      </c>
      <c r="AV9" s="26">
        <f>+SUMPRODUCT(1*($BP$4:$YQ$4=$P$4)*($BP$1:$YQ$1=AV$3)*($BP9:$YQ9))</f>
        <v>0</v>
      </c>
      <c r="AW9" s="26">
        <f>+SUMPRODUCT(1*($BP$4:$YQ$4=$Q$4)*($BP$1:$YQ$1=AV$3)*($BP9:$YQ9))</f>
        <v>0</v>
      </c>
      <c r="AX9" s="26">
        <f>+SUMPRODUCT(1*($BP$4:$YQ$4=$P$4)*($BP$1:$YQ$1=AX$3)*($BP9:$YQ9))</f>
        <v>0</v>
      </c>
      <c r="AY9" s="26">
        <f>+SUMPRODUCT(1*($BP$4:$YQ$4=$Q$4)*($BP$1:$YQ$1=AX$3)*($BP9:$YQ9))</f>
        <v>0</v>
      </c>
      <c r="AZ9" s="26">
        <f>+SUMPRODUCT(1*($BP$4:$YQ$4=$P$4)*($BP$1:$YQ$1=AZ$3)*($BP9:$YQ9))</f>
        <v>0</v>
      </c>
      <c r="BA9" s="26">
        <f>+SUMPRODUCT(1*($BP$4:$YQ$4=$Q$4)*($BP$1:$YQ$1=AZ$3)*($BP9:$YQ9))</f>
        <v>0</v>
      </c>
      <c r="BB9" s="26">
        <f>+SUMPRODUCT(1*($BP$4:$YQ$4=$P$4)*($BP$1:$YQ$1=BB$3)*($BP9:$YQ9))</f>
        <v>0</v>
      </c>
      <c r="BC9" s="26">
        <f>+SUMPRODUCT(1*($BP$4:$YQ$4=$Q$4)*($BP$1:$YQ$1=BB$3)*($BP9:$YQ9))</f>
        <v>0</v>
      </c>
      <c r="BD9" s="26">
        <f>+SUMPRODUCT(1*($BP$4:$YQ$4=$P$4)*($BP$1:$YQ$1=BD$3)*($BP9:$YQ9))</f>
        <v>0</v>
      </c>
      <c r="BE9" s="26">
        <f>+SUMPRODUCT(1*($BP$4:$YQ$4=$Q$4)*($BP$1:$YQ$1=BD$3)*($BP9:$YQ9))</f>
        <v>0</v>
      </c>
      <c r="BF9" s="26">
        <f>+SUMPRODUCT(1*($BP$4:$YQ$4=$P$4)*($BP$1:$YQ$1=BF$3)*($BP9:$YQ9))</f>
        <v>0</v>
      </c>
      <c r="BG9" s="26">
        <f>+SUMPRODUCT(1*($BP$4:$YQ$4=$Q$4)*($BP$1:$YQ$1=BF$3)*($BP9:$YQ9))</f>
        <v>0</v>
      </c>
      <c r="BH9" s="26">
        <f>+SUMPRODUCT(1*($BP$4:$YQ$4=$P$4)*($BP$1:$YQ$1=BH$3)*($BP9:$YQ9))</f>
        <v>0</v>
      </c>
      <c r="BI9" s="26">
        <f>+SUMPRODUCT(1*($BP$4:$YQ$4=$Q$4)*($BP$1:$YQ$1=BH$3)*($BP9:$YQ9))</f>
        <v>0</v>
      </c>
      <c r="BJ9" s="26">
        <f>+SUMPRODUCT(1*($BP$4:$YQ$4=$P$4)*($BP$1:$YQ$1=BJ$3)*($BP9:$YQ9))</f>
        <v>0</v>
      </c>
      <c r="BK9" s="26">
        <f>+SUMPRODUCT(1*($BP$4:$YQ$4=$Q$4)*($BP$1:$YQ$1=BJ$3)*($BP9:$YQ9))</f>
        <v>0</v>
      </c>
      <c r="BL9" s="26">
        <f>+SUMPRODUCT(1*($BP$4:$YQ$4=$P$4)*($BP$1:$YQ$1=BL$3)*($BP9:$YQ9))</f>
        <v>0</v>
      </c>
      <c r="BM9" s="26">
        <f>+SUMPRODUCT(1*($BP$4:$YQ$4=$Q$4)*($BP$1:$YQ$1=BL$3)*($BP9:$YQ9))</f>
        <v>0</v>
      </c>
      <c r="BN9" s="27"/>
      <c r="BO9" s="94"/>
      <c r="BP9" s="28">
        <v>0</v>
      </c>
      <c r="BQ9" s="28">
        <v>0</v>
      </c>
      <c r="BR9" s="28">
        <v>0</v>
      </c>
      <c r="BS9" s="28">
        <v>0</v>
      </c>
      <c r="BT9" s="28">
        <v>0</v>
      </c>
      <c r="BU9" s="28">
        <v>0</v>
      </c>
      <c r="BV9" s="28">
        <v>0</v>
      </c>
      <c r="BW9" s="28">
        <v>0</v>
      </c>
      <c r="BX9" s="28">
        <v>0</v>
      </c>
      <c r="BY9" s="28">
        <v>0</v>
      </c>
      <c r="BZ9" s="28">
        <v>0</v>
      </c>
      <c r="CA9" s="28">
        <v>0</v>
      </c>
      <c r="CB9" s="28">
        <v>56857561.740000002</v>
      </c>
      <c r="CC9" s="28">
        <v>0</v>
      </c>
      <c r="CD9" s="28">
        <v>0</v>
      </c>
      <c r="CE9" s="28">
        <v>0</v>
      </c>
      <c r="CF9" s="28">
        <v>0</v>
      </c>
      <c r="CG9" s="28">
        <v>0</v>
      </c>
      <c r="CH9" s="28">
        <v>0</v>
      </c>
      <c r="CI9" s="28">
        <v>0</v>
      </c>
      <c r="CJ9" s="28">
        <v>0</v>
      </c>
      <c r="CK9" s="28">
        <v>0</v>
      </c>
      <c r="CL9" s="28">
        <v>0</v>
      </c>
      <c r="CM9" s="28">
        <v>0</v>
      </c>
      <c r="CN9" s="28">
        <v>56857561.740000002</v>
      </c>
      <c r="CO9" s="28">
        <v>0</v>
      </c>
      <c r="CP9" s="28">
        <v>0</v>
      </c>
      <c r="CQ9" s="28">
        <v>0</v>
      </c>
      <c r="CR9" s="28">
        <v>0</v>
      </c>
      <c r="CS9" s="28">
        <v>0</v>
      </c>
      <c r="CT9" s="28">
        <v>0</v>
      </c>
      <c r="CU9" s="28">
        <v>0</v>
      </c>
      <c r="CV9" s="28">
        <v>0</v>
      </c>
      <c r="CW9" s="28">
        <v>0</v>
      </c>
      <c r="CX9" s="28">
        <v>0</v>
      </c>
      <c r="CY9" s="28">
        <v>0</v>
      </c>
      <c r="CZ9" s="28">
        <v>56857561.740000002</v>
      </c>
      <c r="DA9" s="28">
        <v>0</v>
      </c>
      <c r="DB9" s="28">
        <v>0</v>
      </c>
      <c r="DC9" s="28">
        <v>0</v>
      </c>
      <c r="DD9" s="28">
        <v>0</v>
      </c>
      <c r="DE9" s="28">
        <v>0</v>
      </c>
      <c r="DF9" s="28">
        <v>0</v>
      </c>
      <c r="DG9" s="28">
        <v>0</v>
      </c>
      <c r="DH9" s="28">
        <v>0</v>
      </c>
      <c r="DI9" s="28">
        <v>0</v>
      </c>
      <c r="DJ9" s="28">
        <v>0</v>
      </c>
      <c r="DK9" s="28">
        <v>0</v>
      </c>
      <c r="DL9" s="28">
        <v>56857561.740000002</v>
      </c>
      <c r="DM9" s="28">
        <v>0</v>
      </c>
      <c r="DN9" s="28">
        <v>0</v>
      </c>
      <c r="DO9" s="28">
        <v>0</v>
      </c>
      <c r="DP9" s="28">
        <v>0</v>
      </c>
      <c r="DQ9" s="28">
        <v>0</v>
      </c>
      <c r="DR9" s="28">
        <v>0</v>
      </c>
      <c r="DS9" s="28">
        <v>0</v>
      </c>
      <c r="DT9" s="28">
        <v>0</v>
      </c>
      <c r="DU9" s="28">
        <v>0</v>
      </c>
      <c r="DV9" s="28">
        <v>0</v>
      </c>
      <c r="DW9" s="28">
        <v>0</v>
      </c>
      <c r="DX9" s="28">
        <v>56857561.740000002</v>
      </c>
      <c r="DY9" s="28">
        <v>0</v>
      </c>
      <c r="DZ9" s="28">
        <v>0</v>
      </c>
      <c r="EA9" s="28">
        <v>0</v>
      </c>
      <c r="EB9" s="28">
        <v>0</v>
      </c>
      <c r="EC9" s="28">
        <v>0</v>
      </c>
      <c r="ED9" s="28">
        <v>0</v>
      </c>
      <c r="EE9" s="28">
        <v>0</v>
      </c>
      <c r="EF9" s="28">
        <v>0</v>
      </c>
      <c r="EG9" s="28">
        <v>0</v>
      </c>
      <c r="EH9" s="28">
        <v>0</v>
      </c>
      <c r="EI9" s="28">
        <v>0</v>
      </c>
      <c r="EJ9" s="28">
        <v>56857561.740000002</v>
      </c>
      <c r="EK9" s="28">
        <v>0</v>
      </c>
      <c r="EL9" s="28">
        <v>0</v>
      </c>
      <c r="EM9" s="28">
        <v>0</v>
      </c>
      <c r="EN9" s="28">
        <v>0</v>
      </c>
      <c r="EO9" s="28">
        <v>0</v>
      </c>
      <c r="EP9" s="28">
        <v>0</v>
      </c>
      <c r="EQ9" s="28">
        <v>0</v>
      </c>
      <c r="ER9" s="28">
        <v>0</v>
      </c>
      <c r="ES9" s="28">
        <v>0</v>
      </c>
      <c r="ET9" s="28">
        <v>0</v>
      </c>
      <c r="EU9" s="28">
        <v>0</v>
      </c>
      <c r="EV9" s="28">
        <v>56857561.740000002</v>
      </c>
      <c r="EW9" s="28">
        <v>0</v>
      </c>
      <c r="EX9" s="28">
        <v>0</v>
      </c>
      <c r="EY9" s="28">
        <v>0</v>
      </c>
      <c r="EZ9" s="28">
        <v>0</v>
      </c>
      <c r="FA9" s="28">
        <v>0</v>
      </c>
      <c r="FB9" s="28">
        <v>0</v>
      </c>
      <c r="FC9" s="28">
        <v>0</v>
      </c>
      <c r="FD9" s="28">
        <v>0</v>
      </c>
      <c r="FE9" s="28">
        <v>0</v>
      </c>
      <c r="FF9" s="28">
        <v>0</v>
      </c>
      <c r="FG9" s="28">
        <v>0</v>
      </c>
      <c r="FH9" s="28">
        <v>56857561.740000002</v>
      </c>
      <c r="FI9" s="28">
        <v>947626029</v>
      </c>
      <c r="FJ9" s="28">
        <v>0</v>
      </c>
      <c r="FK9" s="28">
        <v>0</v>
      </c>
      <c r="FL9" s="28">
        <v>0</v>
      </c>
      <c r="FM9" s="28">
        <v>0</v>
      </c>
      <c r="FN9" s="28">
        <v>0</v>
      </c>
      <c r="FO9" s="28">
        <v>0</v>
      </c>
      <c r="FP9" s="28">
        <v>0</v>
      </c>
      <c r="FQ9" s="28">
        <v>0</v>
      </c>
      <c r="FR9" s="28">
        <v>0</v>
      </c>
      <c r="FS9" s="28">
        <v>0</v>
      </c>
      <c r="FT9" s="28">
        <v>0</v>
      </c>
      <c r="FU9" s="28">
        <v>0</v>
      </c>
      <c r="FV9" s="28">
        <v>0</v>
      </c>
      <c r="FW9" s="28">
        <v>0</v>
      </c>
      <c r="FX9" s="28">
        <v>0</v>
      </c>
      <c r="FY9" s="28">
        <v>0</v>
      </c>
      <c r="FZ9" s="28">
        <v>0</v>
      </c>
      <c r="GA9" s="28">
        <v>0</v>
      </c>
      <c r="GB9" s="28">
        <v>0</v>
      </c>
      <c r="GC9" s="28">
        <v>0</v>
      </c>
      <c r="GD9" s="28">
        <v>0</v>
      </c>
      <c r="GE9" s="28">
        <v>0</v>
      </c>
      <c r="GF9" s="28">
        <v>0</v>
      </c>
      <c r="GG9" s="28">
        <v>0</v>
      </c>
      <c r="GH9" s="28">
        <v>0</v>
      </c>
      <c r="GI9" s="28">
        <v>0</v>
      </c>
      <c r="GJ9" s="28">
        <v>0</v>
      </c>
      <c r="GK9" s="28">
        <v>0</v>
      </c>
      <c r="GL9" s="28">
        <v>0</v>
      </c>
      <c r="GM9" s="28">
        <v>0</v>
      </c>
      <c r="GN9" s="28">
        <v>0</v>
      </c>
      <c r="GO9" s="28">
        <v>0</v>
      </c>
      <c r="GP9" s="28">
        <v>0</v>
      </c>
      <c r="GQ9" s="28">
        <v>0</v>
      </c>
      <c r="GR9" s="28">
        <v>0</v>
      </c>
      <c r="GS9" s="28">
        <v>0</v>
      </c>
      <c r="GT9" s="28">
        <v>0</v>
      </c>
      <c r="GU9" s="28">
        <v>0</v>
      </c>
      <c r="GV9" s="28">
        <v>0</v>
      </c>
      <c r="GW9" s="28">
        <v>0</v>
      </c>
      <c r="GX9" s="28">
        <v>0</v>
      </c>
      <c r="GY9" s="28">
        <v>0</v>
      </c>
      <c r="GZ9" s="28">
        <v>0</v>
      </c>
      <c r="HA9" s="28">
        <v>0</v>
      </c>
      <c r="HB9" s="28">
        <v>0</v>
      </c>
      <c r="HC9" s="28">
        <v>0</v>
      </c>
      <c r="HD9" s="28">
        <v>0</v>
      </c>
      <c r="HE9" s="28">
        <v>0</v>
      </c>
      <c r="HF9" s="28">
        <v>0</v>
      </c>
      <c r="HG9" s="28">
        <v>0</v>
      </c>
      <c r="HH9" s="28">
        <v>0</v>
      </c>
      <c r="HI9" s="28">
        <v>0</v>
      </c>
      <c r="HJ9" s="28">
        <v>0</v>
      </c>
      <c r="HK9" s="28">
        <v>0</v>
      </c>
      <c r="HL9" s="28">
        <v>0</v>
      </c>
      <c r="HM9" s="28">
        <v>0</v>
      </c>
      <c r="HN9" s="28">
        <v>0</v>
      </c>
      <c r="HO9" s="28">
        <v>0</v>
      </c>
      <c r="HP9" s="28">
        <v>0</v>
      </c>
      <c r="HQ9" s="28">
        <v>0</v>
      </c>
      <c r="HR9" s="28">
        <v>0</v>
      </c>
      <c r="HS9" s="28">
        <v>0</v>
      </c>
      <c r="HT9" s="28">
        <v>0</v>
      </c>
      <c r="HU9" s="28">
        <v>0</v>
      </c>
      <c r="HV9" s="28">
        <v>0</v>
      </c>
      <c r="HW9" s="28">
        <v>0</v>
      </c>
      <c r="HX9" s="28">
        <v>0</v>
      </c>
      <c r="HY9" s="28">
        <v>0</v>
      </c>
      <c r="HZ9" s="28">
        <v>0</v>
      </c>
      <c r="IA9" s="28">
        <v>0</v>
      </c>
      <c r="IB9" s="28">
        <v>0</v>
      </c>
      <c r="IC9" s="28">
        <v>0</v>
      </c>
      <c r="ID9" s="28">
        <v>0</v>
      </c>
      <c r="IE9" s="28">
        <v>0</v>
      </c>
      <c r="IF9" s="28">
        <v>0</v>
      </c>
      <c r="IG9" s="28">
        <v>0</v>
      </c>
      <c r="IH9" s="28">
        <v>0</v>
      </c>
      <c r="II9" s="28">
        <v>0</v>
      </c>
      <c r="IJ9" s="28">
        <v>0</v>
      </c>
      <c r="IK9" s="28">
        <v>0</v>
      </c>
      <c r="IL9" s="28">
        <v>0</v>
      </c>
      <c r="IM9" s="28">
        <v>0</v>
      </c>
      <c r="IN9" s="28">
        <v>0</v>
      </c>
      <c r="IO9" s="28">
        <v>0</v>
      </c>
      <c r="IP9" s="28">
        <v>0</v>
      </c>
      <c r="IQ9" s="28">
        <v>0</v>
      </c>
      <c r="IR9" s="28">
        <v>0</v>
      </c>
      <c r="IS9" s="28">
        <v>0</v>
      </c>
      <c r="IT9" s="28">
        <v>0</v>
      </c>
      <c r="IU9" s="28">
        <v>0</v>
      </c>
      <c r="IV9" s="28">
        <v>0</v>
      </c>
      <c r="IW9" s="28">
        <v>0</v>
      </c>
      <c r="IX9" s="28">
        <v>0</v>
      </c>
      <c r="IY9" s="28">
        <v>0</v>
      </c>
      <c r="IZ9" s="28">
        <v>0</v>
      </c>
      <c r="JA9" s="28">
        <v>0</v>
      </c>
      <c r="JB9" s="28">
        <v>0</v>
      </c>
      <c r="JC9" s="28">
        <v>0</v>
      </c>
      <c r="JD9" s="28">
        <v>0</v>
      </c>
      <c r="JE9" s="28">
        <v>0</v>
      </c>
      <c r="JF9" s="28">
        <v>0</v>
      </c>
      <c r="JG9" s="28">
        <v>0</v>
      </c>
      <c r="JH9" s="28">
        <v>0</v>
      </c>
      <c r="JI9" s="28">
        <v>0</v>
      </c>
      <c r="JJ9" s="28">
        <v>0</v>
      </c>
      <c r="JK9" s="28">
        <v>0</v>
      </c>
      <c r="JL9" s="28">
        <v>0</v>
      </c>
      <c r="JM9" s="28">
        <v>0</v>
      </c>
      <c r="JN9" s="28">
        <v>0</v>
      </c>
      <c r="JO9" s="28">
        <v>0</v>
      </c>
      <c r="JP9" s="28">
        <v>0</v>
      </c>
      <c r="JQ9" s="28">
        <v>0</v>
      </c>
      <c r="JR9" s="28">
        <v>0</v>
      </c>
      <c r="JS9" s="28">
        <v>0</v>
      </c>
      <c r="JT9" s="28">
        <v>0</v>
      </c>
      <c r="JU9" s="28">
        <v>0</v>
      </c>
      <c r="JV9" s="28">
        <v>0</v>
      </c>
      <c r="JW9" s="28">
        <v>0</v>
      </c>
      <c r="JX9" s="28">
        <v>0</v>
      </c>
      <c r="JY9" s="28">
        <v>0</v>
      </c>
      <c r="JZ9" s="28">
        <v>0</v>
      </c>
      <c r="KA9" s="28">
        <v>0</v>
      </c>
      <c r="KB9" s="28">
        <v>0</v>
      </c>
      <c r="KC9" s="28">
        <v>0</v>
      </c>
      <c r="KD9" s="28">
        <v>0</v>
      </c>
      <c r="KE9" s="28">
        <v>0</v>
      </c>
      <c r="KF9" s="28">
        <v>0</v>
      </c>
      <c r="KG9" s="28">
        <v>0</v>
      </c>
      <c r="KH9" s="28">
        <v>0</v>
      </c>
      <c r="KI9" s="28">
        <v>0</v>
      </c>
      <c r="KJ9" s="28">
        <v>0</v>
      </c>
      <c r="KK9" s="28">
        <v>0</v>
      </c>
      <c r="KL9" s="28">
        <v>0</v>
      </c>
      <c r="KM9" s="28">
        <v>0</v>
      </c>
      <c r="KN9" s="28">
        <v>0</v>
      </c>
      <c r="KO9" s="28">
        <v>0</v>
      </c>
      <c r="KP9" s="28">
        <v>0</v>
      </c>
      <c r="KQ9" s="28">
        <v>0</v>
      </c>
      <c r="KR9" s="28">
        <v>0</v>
      </c>
      <c r="KS9" s="28">
        <v>0</v>
      </c>
      <c r="KT9" s="28">
        <v>0</v>
      </c>
      <c r="KU9" s="28">
        <v>0</v>
      </c>
      <c r="KV9" s="28">
        <v>0</v>
      </c>
      <c r="KW9" s="28">
        <v>0</v>
      </c>
      <c r="KX9" s="28">
        <v>0</v>
      </c>
      <c r="KY9" s="28">
        <v>0</v>
      </c>
      <c r="KZ9" s="28">
        <v>0</v>
      </c>
      <c r="LA9" s="28">
        <v>0</v>
      </c>
      <c r="LB9" s="28">
        <v>0</v>
      </c>
      <c r="LC9" s="28">
        <v>0</v>
      </c>
      <c r="LD9" s="28">
        <v>0</v>
      </c>
      <c r="LE9" s="28">
        <v>0</v>
      </c>
      <c r="LF9" s="28">
        <v>0</v>
      </c>
      <c r="LG9" s="28">
        <v>0</v>
      </c>
      <c r="LH9" s="28">
        <v>0</v>
      </c>
      <c r="LI9" s="28">
        <v>0</v>
      </c>
      <c r="LJ9" s="28">
        <v>0</v>
      </c>
      <c r="LK9" s="28">
        <v>0</v>
      </c>
      <c r="LL9" s="28">
        <v>0</v>
      </c>
      <c r="LM9" s="28">
        <v>0</v>
      </c>
      <c r="LN9" s="28">
        <v>0</v>
      </c>
      <c r="LO9" s="28">
        <v>0</v>
      </c>
      <c r="LP9" s="28">
        <v>0</v>
      </c>
      <c r="LQ9" s="28">
        <v>0</v>
      </c>
      <c r="LR9" s="28">
        <v>0</v>
      </c>
      <c r="LS9" s="28">
        <v>0</v>
      </c>
      <c r="LT9" s="28">
        <v>0</v>
      </c>
      <c r="LU9" s="28">
        <v>0</v>
      </c>
      <c r="LV9" s="28">
        <v>0</v>
      </c>
      <c r="LW9" s="28">
        <v>0</v>
      </c>
      <c r="LX9" s="28">
        <v>0</v>
      </c>
      <c r="LY9" s="28">
        <v>0</v>
      </c>
      <c r="LZ9" s="28">
        <v>0</v>
      </c>
      <c r="MA9" s="28">
        <v>0</v>
      </c>
      <c r="MB9" s="28">
        <v>0</v>
      </c>
      <c r="MC9" s="28">
        <v>0</v>
      </c>
      <c r="MD9" s="28">
        <v>0</v>
      </c>
      <c r="ME9" s="28">
        <v>0</v>
      </c>
      <c r="MF9" s="28">
        <v>0</v>
      </c>
      <c r="MG9" s="28">
        <v>0</v>
      </c>
      <c r="MH9" s="28">
        <v>0</v>
      </c>
      <c r="MI9" s="28">
        <v>0</v>
      </c>
      <c r="MJ9" s="28">
        <v>0</v>
      </c>
      <c r="MK9" s="28">
        <v>0</v>
      </c>
      <c r="ML9" s="28">
        <v>0</v>
      </c>
      <c r="MM9" s="28">
        <v>0</v>
      </c>
      <c r="MN9" s="28">
        <v>0</v>
      </c>
      <c r="MO9" s="28">
        <v>0</v>
      </c>
      <c r="MP9" s="28">
        <v>0</v>
      </c>
      <c r="MQ9" s="28">
        <v>0</v>
      </c>
      <c r="MR9" s="28">
        <v>0</v>
      </c>
      <c r="MS9" s="28">
        <v>0</v>
      </c>
      <c r="MT9" s="28">
        <v>0</v>
      </c>
      <c r="MU9" s="28">
        <v>0</v>
      </c>
      <c r="MV9" s="28">
        <v>0</v>
      </c>
      <c r="MW9" s="28">
        <v>0</v>
      </c>
      <c r="MX9" s="28">
        <v>0</v>
      </c>
      <c r="MY9" s="28">
        <v>0</v>
      </c>
      <c r="MZ9" s="28">
        <v>0</v>
      </c>
      <c r="NA9" s="28">
        <v>0</v>
      </c>
      <c r="NB9" s="28">
        <v>0</v>
      </c>
      <c r="NC9" s="28">
        <v>0</v>
      </c>
      <c r="ND9" s="28">
        <v>0</v>
      </c>
      <c r="NE9" s="28">
        <v>0</v>
      </c>
      <c r="NF9" s="28">
        <v>0</v>
      </c>
      <c r="NG9" s="28">
        <v>0</v>
      </c>
      <c r="NH9" s="28">
        <v>0</v>
      </c>
      <c r="NI9" s="28">
        <v>0</v>
      </c>
      <c r="NJ9" s="28">
        <v>0</v>
      </c>
      <c r="NK9" s="28">
        <v>0</v>
      </c>
      <c r="NL9" s="28">
        <v>0</v>
      </c>
      <c r="NM9" s="28">
        <v>0</v>
      </c>
      <c r="NN9" s="28">
        <v>0</v>
      </c>
      <c r="NO9" s="28">
        <v>0</v>
      </c>
      <c r="NP9" s="28">
        <v>0</v>
      </c>
      <c r="NQ9" s="28">
        <v>0</v>
      </c>
      <c r="NR9" s="28">
        <v>0</v>
      </c>
      <c r="NS9" s="28">
        <v>0</v>
      </c>
      <c r="NT9" s="28">
        <v>0</v>
      </c>
      <c r="NU9" s="28">
        <v>0</v>
      </c>
      <c r="NV9" s="28">
        <v>0</v>
      </c>
      <c r="NW9" s="28">
        <v>0</v>
      </c>
      <c r="NX9" s="28">
        <v>0</v>
      </c>
      <c r="NY9" s="28">
        <v>0</v>
      </c>
      <c r="NZ9" s="28">
        <v>0</v>
      </c>
      <c r="OA9" s="28">
        <v>0</v>
      </c>
      <c r="OB9" s="28">
        <v>0</v>
      </c>
      <c r="OC9" s="28">
        <v>0</v>
      </c>
      <c r="OD9" s="28">
        <v>0</v>
      </c>
      <c r="OE9" s="28">
        <v>0</v>
      </c>
      <c r="OF9" s="28">
        <v>0</v>
      </c>
      <c r="OG9" s="28">
        <v>0</v>
      </c>
      <c r="OH9" s="28">
        <v>0</v>
      </c>
      <c r="OI9" s="28">
        <v>0</v>
      </c>
      <c r="OJ9" s="28">
        <v>0</v>
      </c>
      <c r="OK9" s="28">
        <v>0</v>
      </c>
      <c r="OL9" s="28">
        <v>0</v>
      </c>
      <c r="OM9" s="28">
        <v>0</v>
      </c>
      <c r="ON9" s="28">
        <v>0</v>
      </c>
      <c r="OO9" s="28">
        <v>0</v>
      </c>
      <c r="OP9" s="28">
        <v>0</v>
      </c>
      <c r="OQ9" s="28">
        <v>0</v>
      </c>
      <c r="OR9" s="28">
        <v>0</v>
      </c>
      <c r="OS9" s="28">
        <v>0</v>
      </c>
      <c r="OT9" s="28">
        <v>0</v>
      </c>
      <c r="OU9" s="28">
        <v>0</v>
      </c>
      <c r="OV9" s="28">
        <v>0</v>
      </c>
      <c r="OW9" s="28">
        <v>0</v>
      </c>
      <c r="OX9" s="28">
        <v>0</v>
      </c>
      <c r="OY9" s="28">
        <v>0</v>
      </c>
      <c r="OZ9" s="28">
        <v>0</v>
      </c>
      <c r="PA9" s="28">
        <v>0</v>
      </c>
      <c r="PB9" s="28">
        <v>0</v>
      </c>
      <c r="PC9" s="28">
        <v>0</v>
      </c>
      <c r="PD9" s="28">
        <v>0</v>
      </c>
      <c r="PE9" s="28">
        <v>0</v>
      </c>
      <c r="PF9" s="28">
        <v>0</v>
      </c>
      <c r="PG9" s="28">
        <v>0</v>
      </c>
      <c r="PH9" s="28">
        <v>0</v>
      </c>
      <c r="PI9" s="28">
        <v>0</v>
      </c>
      <c r="PJ9" s="28">
        <v>0</v>
      </c>
      <c r="PK9" s="28">
        <v>0</v>
      </c>
      <c r="PL9" s="28">
        <v>0</v>
      </c>
      <c r="PM9" s="28">
        <v>0</v>
      </c>
      <c r="PN9" s="28">
        <v>0</v>
      </c>
      <c r="PO9" s="28">
        <v>0</v>
      </c>
      <c r="PP9" s="28">
        <v>0</v>
      </c>
      <c r="PQ9" s="28">
        <v>0</v>
      </c>
      <c r="PR9" s="28">
        <v>0</v>
      </c>
      <c r="PS9" s="28">
        <v>0</v>
      </c>
      <c r="PT9" s="28">
        <v>0</v>
      </c>
      <c r="PU9" s="28">
        <v>0</v>
      </c>
      <c r="PV9" s="28">
        <v>0</v>
      </c>
      <c r="PW9" s="28">
        <v>0</v>
      </c>
      <c r="PX9" s="28">
        <v>0</v>
      </c>
      <c r="PY9" s="28">
        <v>0</v>
      </c>
      <c r="PZ9" s="28">
        <v>0</v>
      </c>
      <c r="QA9" s="28">
        <v>0</v>
      </c>
      <c r="QB9" s="28">
        <v>0</v>
      </c>
      <c r="QC9" s="28">
        <v>0</v>
      </c>
      <c r="QD9" s="28">
        <v>0</v>
      </c>
      <c r="QE9" s="28">
        <v>0</v>
      </c>
      <c r="QF9" s="28">
        <v>0</v>
      </c>
      <c r="QG9" s="28">
        <v>0</v>
      </c>
      <c r="QH9" s="28">
        <v>0</v>
      </c>
      <c r="QI9" s="28">
        <v>0</v>
      </c>
      <c r="QJ9" s="28">
        <v>0</v>
      </c>
      <c r="QK9" s="28">
        <v>0</v>
      </c>
      <c r="QL9" s="28">
        <v>0</v>
      </c>
      <c r="QM9" s="28">
        <v>0</v>
      </c>
      <c r="QN9" s="28">
        <v>0</v>
      </c>
      <c r="QO9" s="28">
        <v>0</v>
      </c>
      <c r="QP9" s="28">
        <v>0</v>
      </c>
      <c r="QQ9" s="28">
        <v>0</v>
      </c>
      <c r="QR9" s="28">
        <v>0</v>
      </c>
      <c r="QS9" s="28">
        <v>0</v>
      </c>
      <c r="QT9" s="28">
        <v>0</v>
      </c>
      <c r="QU9" s="28">
        <v>0</v>
      </c>
      <c r="QV9" s="28">
        <v>0</v>
      </c>
      <c r="QW9" s="28">
        <v>0</v>
      </c>
      <c r="QX9" s="28">
        <v>0</v>
      </c>
      <c r="QY9" s="28">
        <v>0</v>
      </c>
      <c r="QZ9" s="28">
        <v>0</v>
      </c>
      <c r="RA9" s="28">
        <v>0</v>
      </c>
      <c r="RB9" s="28">
        <v>0</v>
      </c>
      <c r="RC9" s="28">
        <v>0</v>
      </c>
      <c r="RD9" s="28">
        <v>0</v>
      </c>
      <c r="RE9" s="28">
        <v>0</v>
      </c>
      <c r="RF9" s="28">
        <v>0</v>
      </c>
      <c r="RG9" s="28">
        <v>0</v>
      </c>
      <c r="RH9" s="28">
        <v>0</v>
      </c>
      <c r="RI9" s="28">
        <v>0</v>
      </c>
      <c r="RJ9" s="28">
        <v>0</v>
      </c>
      <c r="RK9" s="28">
        <v>0</v>
      </c>
      <c r="RL9" s="28">
        <v>0</v>
      </c>
      <c r="RM9" s="28">
        <v>0</v>
      </c>
      <c r="RN9" s="28">
        <v>0</v>
      </c>
      <c r="RO9" s="28">
        <v>0</v>
      </c>
      <c r="RP9" s="28">
        <v>0</v>
      </c>
      <c r="RQ9" s="28">
        <v>0</v>
      </c>
      <c r="RR9" s="28">
        <v>0</v>
      </c>
      <c r="RS9" s="28">
        <v>0</v>
      </c>
      <c r="RT9" s="28">
        <v>0</v>
      </c>
      <c r="RU9" s="28">
        <v>0</v>
      </c>
      <c r="RV9" s="28">
        <v>0</v>
      </c>
      <c r="RW9" s="28">
        <v>0</v>
      </c>
      <c r="RX9" s="28">
        <v>0</v>
      </c>
      <c r="RY9" s="28">
        <v>0</v>
      </c>
      <c r="RZ9" s="28">
        <v>0</v>
      </c>
      <c r="SA9" s="28">
        <v>0</v>
      </c>
      <c r="SB9" s="28">
        <v>0</v>
      </c>
      <c r="SC9" s="28">
        <v>0</v>
      </c>
      <c r="SD9" s="28">
        <v>0</v>
      </c>
      <c r="SE9" s="28">
        <v>0</v>
      </c>
      <c r="SF9" s="28">
        <v>0</v>
      </c>
      <c r="SG9" s="28">
        <v>0</v>
      </c>
      <c r="SH9" s="28">
        <v>0</v>
      </c>
      <c r="SI9" s="28">
        <v>0</v>
      </c>
      <c r="SJ9" s="28">
        <v>0</v>
      </c>
      <c r="SK9" s="28">
        <v>0</v>
      </c>
      <c r="SL9" s="28">
        <v>0</v>
      </c>
      <c r="SM9" s="28">
        <v>0</v>
      </c>
      <c r="SN9" s="28">
        <v>0</v>
      </c>
      <c r="SO9" s="28">
        <v>0</v>
      </c>
      <c r="SP9" s="28">
        <v>0</v>
      </c>
      <c r="SQ9" s="28">
        <v>0</v>
      </c>
      <c r="SR9" s="28">
        <v>0</v>
      </c>
      <c r="SS9" s="28">
        <v>0</v>
      </c>
      <c r="ST9" s="28">
        <v>0</v>
      </c>
      <c r="SU9" s="28">
        <v>0</v>
      </c>
      <c r="SV9" s="28">
        <v>0</v>
      </c>
      <c r="SW9" s="28">
        <v>0</v>
      </c>
      <c r="SX9" s="28">
        <v>0</v>
      </c>
      <c r="SY9" s="28">
        <v>0</v>
      </c>
      <c r="SZ9" s="28">
        <v>0</v>
      </c>
      <c r="TA9" s="28">
        <v>0</v>
      </c>
      <c r="TB9" s="28">
        <v>0</v>
      </c>
      <c r="TC9" s="28">
        <v>0</v>
      </c>
      <c r="TD9" s="28">
        <v>0</v>
      </c>
      <c r="TE9" s="28">
        <v>0</v>
      </c>
      <c r="TF9" s="28">
        <v>0</v>
      </c>
      <c r="TG9" s="28">
        <v>0</v>
      </c>
      <c r="TH9" s="28">
        <v>0</v>
      </c>
      <c r="TI9" s="28">
        <v>0</v>
      </c>
      <c r="TJ9" s="28">
        <v>0</v>
      </c>
      <c r="TK9" s="28">
        <v>0</v>
      </c>
      <c r="TL9" s="28">
        <v>0</v>
      </c>
      <c r="TM9" s="28">
        <v>0</v>
      </c>
      <c r="TN9" s="28">
        <v>0</v>
      </c>
      <c r="TO9" s="28">
        <v>0</v>
      </c>
      <c r="TP9" s="28">
        <v>0</v>
      </c>
      <c r="TQ9" s="28">
        <v>0</v>
      </c>
      <c r="TR9" s="28">
        <v>0</v>
      </c>
      <c r="TS9" s="28">
        <v>0</v>
      </c>
      <c r="TT9" s="28">
        <v>0</v>
      </c>
      <c r="TU9" s="28">
        <v>0</v>
      </c>
      <c r="TV9" s="28">
        <v>0</v>
      </c>
      <c r="TW9" s="28">
        <v>0</v>
      </c>
      <c r="TX9" s="28">
        <v>0</v>
      </c>
      <c r="TY9" s="28">
        <v>0</v>
      </c>
      <c r="TZ9" s="28">
        <v>0</v>
      </c>
      <c r="UA9" s="28">
        <v>0</v>
      </c>
      <c r="UB9" s="28">
        <v>0</v>
      </c>
      <c r="UC9" s="28">
        <v>0</v>
      </c>
      <c r="UD9" s="28">
        <v>0</v>
      </c>
      <c r="UE9" s="28">
        <v>0</v>
      </c>
      <c r="UF9" s="28">
        <v>0</v>
      </c>
      <c r="UG9" s="28">
        <v>0</v>
      </c>
      <c r="UH9" s="28">
        <v>0</v>
      </c>
      <c r="UI9" s="28">
        <v>0</v>
      </c>
      <c r="UJ9" s="28">
        <v>0</v>
      </c>
      <c r="UK9" s="28">
        <v>0</v>
      </c>
      <c r="UL9" s="28">
        <v>0</v>
      </c>
      <c r="UM9" s="28">
        <v>0</v>
      </c>
      <c r="UN9" s="28">
        <v>0</v>
      </c>
      <c r="UO9" s="28">
        <v>0</v>
      </c>
      <c r="UP9" s="28">
        <v>0</v>
      </c>
      <c r="UQ9" s="28">
        <v>0</v>
      </c>
      <c r="UR9" s="28">
        <v>0</v>
      </c>
      <c r="US9" s="28">
        <v>0</v>
      </c>
      <c r="UT9" s="28">
        <v>0</v>
      </c>
      <c r="UU9" s="28">
        <v>0</v>
      </c>
      <c r="UV9" s="28">
        <v>0</v>
      </c>
      <c r="UW9" s="28">
        <v>0</v>
      </c>
      <c r="UX9" s="28">
        <v>0</v>
      </c>
      <c r="UY9" s="28">
        <v>0</v>
      </c>
      <c r="UZ9" s="28">
        <v>0</v>
      </c>
      <c r="VA9" s="28">
        <v>0</v>
      </c>
      <c r="VB9" s="28">
        <v>0</v>
      </c>
      <c r="VC9" s="28">
        <v>0</v>
      </c>
      <c r="VD9" s="28">
        <v>0</v>
      </c>
      <c r="VE9" s="28">
        <v>0</v>
      </c>
      <c r="VF9" s="28">
        <v>0</v>
      </c>
      <c r="VG9" s="28">
        <v>0</v>
      </c>
      <c r="VH9" s="28">
        <v>0</v>
      </c>
      <c r="VI9" s="28">
        <v>0</v>
      </c>
      <c r="VJ9" s="28">
        <v>0</v>
      </c>
      <c r="VK9" s="28">
        <v>0</v>
      </c>
      <c r="VL9" s="28">
        <v>0</v>
      </c>
      <c r="VM9" s="28">
        <v>0</v>
      </c>
      <c r="VN9" s="28">
        <v>0</v>
      </c>
      <c r="VO9" s="28">
        <v>0</v>
      </c>
      <c r="VP9" s="28">
        <v>0</v>
      </c>
      <c r="VQ9" s="28">
        <v>0</v>
      </c>
      <c r="VR9" s="28">
        <v>0</v>
      </c>
      <c r="VS9" s="28">
        <v>0</v>
      </c>
      <c r="VT9" s="28">
        <v>0</v>
      </c>
      <c r="VU9" s="28">
        <v>0</v>
      </c>
      <c r="VV9" s="28">
        <v>0</v>
      </c>
      <c r="VW9" s="28">
        <v>0</v>
      </c>
      <c r="VX9" s="28">
        <v>0</v>
      </c>
      <c r="VY9" s="28">
        <v>0</v>
      </c>
      <c r="VZ9" s="28">
        <v>0</v>
      </c>
      <c r="WA9" s="28">
        <v>0</v>
      </c>
      <c r="WB9" s="28">
        <v>0</v>
      </c>
      <c r="WC9" s="28">
        <v>0</v>
      </c>
      <c r="WD9" s="28">
        <v>0</v>
      </c>
      <c r="WE9" s="28">
        <v>0</v>
      </c>
      <c r="WF9" s="28">
        <v>0</v>
      </c>
      <c r="WG9" s="28">
        <v>0</v>
      </c>
      <c r="WH9" s="28">
        <v>0</v>
      </c>
      <c r="WI9" s="28">
        <v>0</v>
      </c>
      <c r="WJ9" s="28">
        <v>0</v>
      </c>
      <c r="WK9" s="28">
        <v>0</v>
      </c>
      <c r="WL9" s="28">
        <v>0</v>
      </c>
      <c r="WM9" s="28">
        <v>0</v>
      </c>
      <c r="WN9" s="28">
        <v>0</v>
      </c>
      <c r="WO9" s="28">
        <v>0</v>
      </c>
      <c r="WP9" s="28">
        <v>0</v>
      </c>
      <c r="WQ9" s="28">
        <v>0</v>
      </c>
      <c r="WR9" s="28">
        <v>0</v>
      </c>
      <c r="WS9" s="28">
        <v>0</v>
      </c>
      <c r="WT9" s="28">
        <v>0</v>
      </c>
      <c r="WU9" s="28">
        <v>0</v>
      </c>
      <c r="WV9" s="28">
        <v>0</v>
      </c>
      <c r="WW9" s="28">
        <v>0</v>
      </c>
      <c r="WX9" s="28">
        <v>0</v>
      </c>
      <c r="WY9" s="28">
        <v>0</v>
      </c>
      <c r="WZ9" s="28">
        <v>0</v>
      </c>
      <c r="XA9" s="28">
        <v>0</v>
      </c>
      <c r="XB9" s="28">
        <v>0</v>
      </c>
      <c r="XC9" s="28">
        <v>0</v>
      </c>
      <c r="XD9" s="28">
        <v>0</v>
      </c>
      <c r="XE9" s="28">
        <v>0</v>
      </c>
      <c r="XF9" s="28">
        <v>0</v>
      </c>
      <c r="XG9" s="28">
        <v>0</v>
      </c>
      <c r="XH9" s="28">
        <v>0</v>
      </c>
      <c r="XI9" s="28">
        <v>0</v>
      </c>
      <c r="XJ9" s="28">
        <v>0</v>
      </c>
      <c r="XK9" s="28">
        <v>0</v>
      </c>
      <c r="XL9" s="28">
        <v>0</v>
      </c>
      <c r="XM9" s="28">
        <v>0</v>
      </c>
      <c r="XN9" s="28">
        <v>0</v>
      </c>
      <c r="XO9" s="28">
        <v>0</v>
      </c>
      <c r="XP9" s="28">
        <v>0</v>
      </c>
      <c r="XQ9" s="28">
        <v>0</v>
      </c>
      <c r="XR9" s="28">
        <v>0</v>
      </c>
      <c r="XS9" s="28">
        <v>0</v>
      </c>
      <c r="XT9" s="28">
        <v>0</v>
      </c>
      <c r="XU9" s="28">
        <v>0</v>
      </c>
      <c r="XV9" s="28">
        <v>0</v>
      </c>
      <c r="XW9" s="28">
        <v>0</v>
      </c>
      <c r="XX9" s="28">
        <v>0</v>
      </c>
      <c r="XY9" s="28">
        <v>0</v>
      </c>
      <c r="XZ9" s="28">
        <v>0</v>
      </c>
      <c r="YA9" s="28">
        <v>0</v>
      </c>
      <c r="YB9" s="28">
        <v>0</v>
      </c>
      <c r="YC9" s="28">
        <v>0</v>
      </c>
      <c r="YD9" s="28">
        <v>0</v>
      </c>
      <c r="YE9" s="28">
        <v>0</v>
      </c>
      <c r="YF9" s="28">
        <v>0</v>
      </c>
      <c r="YG9" s="28">
        <v>0</v>
      </c>
      <c r="YH9" s="28">
        <v>0</v>
      </c>
      <c r="YI9" s="28">
        <v>0</v>
      </c>
      <c r="YJ9" s="28">
        <v>0</v>
      </c>
      <c r="YK9" s="28">
        <v>0</v>
      </c>
      <c r="YL9" s="28">
        <v>0</v>
      </c>
      <c r="YM9" s="28">
        <v>0</v>
      </c>
      <c r="YN9" s="28">
        <v>0</v>
      </c>
      <c r="YO9" s="28">
        <v>0</v>
      </c>
      <c r="YP9" s="28">
        <v>0</v>
      </c>
      <c r="YQ9" s="28">
        <v>0</v>
      </c>
    </row>
    <row r="10" spans="1:667" ht="15.75" x14ac:dyDescent="0.25">
      <c r="A10" s="19" t="s">
        <v>23</v>
      </c>
      <c r="B10" s="19" t="s">
        <v>24</v>
      </c>
      <c r="C10" s="19">
        <v>785.68355199999996</v>
      </c>
      <c r="D10" s="30"/>
      <c r="E10" s="22">
        <f t="shared" si="20"/>
        <v>27.222358766115647</v>
      </c>
      <c r="F10" s="23" t="s">
        <v>10</v>
      </c>
      <c r="G10" s="23" t="s">
        <v>128</v>
      </c>
      <c r="H10" s="31">
        <v>42761</v>
      </c>
      <c r="I10" s="32">
        <v>0.15</v>
      </c>
      <c r="J10" s="33">
        <f>12*4</f>
        <v>48</v>
      </c>
      <c r="K10" s="33" t="s">
        <v>131</v>
      </c>
      <c r="L10" s="24">
        <f t="shared" si="21"/>
        <v>44222</v>
      </c>
      <c r="M10" s="33" t="s">
        <v>11</v>
      </c>
      <c r="N10" s="20" t="s">
        <v>12</v>
      </c>
      <c r="O10" s="2"/>
      <c r="P10" s="26">
        <f>+SUMPRODUCT(1*($BP$4:$YQ$4=$P$4)*($BP$1:$YQ$1=P$3)*($BP10:$YQ10))</f>
        <v>0</v>
      </c>
      <c r="Q10" s="26">
        <f>+SUMPRODUCT(1*($BP$4:$YQ$4=$Q$4)*($BP$1:$YQ$1=P$3)*($BP10:$YQ10))</f>
        <v>117852532.8</v>
      </c>
      <c r="R10" s="26">
        <f>+SUMPRODUCT(1*($BP$4:$YQ$4=$P$4)*($BP$1:$YQ$1=R$3)*($BP10:$YQ10))</f>
        <v>0</v>
      </c>
      <c r="S10" s="26">
        <f>+SUMPRODUCT(1*($BP$4:$YQ$4=$Q$4)*($BP$1:$YQ$1=R$3)*($BP10:$YQ10))</f>
        <v>117852532.8</v>
      </c>
      <c r="T10" s="26">
        <f>+SUMPRODUCT(1*($BP$4:$YQ$4=$P$4)*($BP$1:$YQ$1=T$3)*($BP10:$YQ10))</f>
        <v>0</v>
      </c>
      <c r="U10" s="26">
        <f>+SUMPRODUCT(1*($BP$4:$YQ$4=$Q$4)*($BP$1:$YQ$1=T$3)*($BP10:$YQ10))</f>
        <v>117852532.8</v>
      </c>
      <c r="V10" s="26">
        <f>+SUMPRODUCT(1*($BP$4:$YQ$4=$P$4)*($BP$1:$YQ$1=V$3)*($BP10:$YQ10))</f>
        <v>785683552</v>
      </c>
      <c r="W10" s="26">
        <f>+SUMPRODUCT(1*($BP$4:$YQ$4=$Q$4)*($BP$1:$YQ$1=V$3)*($BP10:$YQ10))</f>
        <v>58926266.399999999</v>
      </c>
      <c r="X10" s="26">
        <f>+SUMPRODUCT(1*($BP$4:$YQ$4=$P$4)*($BP$1:$YQ$1=X$3)*($BP10:$YQ10))</f>
        <v>0</v>
      </c>
      <c r="Y10" s="26">
        <f>+SUMPRODUCT(1*($BP$4:$YQ$4=$Q$4)*($BP$1:$YQ$1=X$3)*($BP10:$YQ10))</f>
        <v>0</v>
      </c>
      <c r="Z10" s="26">
        <f>+SUMPRODUCT(1*($BP$4:$YQ$4=$P$4)*($BP$1:$YQ$1=Z$3)*($BP10:$YQ10))</f>
        <v>0</v>
      </c>
      <c r="AA10" s="26">
        <f>+SUMPRODUCT(1*($BP$4:$YQ$4=$Q$4)*($BP$1:$YQ$1=Z$3)*($BP10:$YQ10))</f>
        <v>0</v>
      </c>
      <c r="AB10" s="26">
        <f>+SUMPRODUCT(1*($BP$4:$YQ$4=$P$4)*($BP$1:$YQ$1=AB$3)*($BP10:$YQ10))</f>
        <v>0</v>
      </c>
      <c r="AC10" s="26">
        <f>+SUMPRODUCT(1*($BP$4:$YQ$4=$Q$4)*($BP$1:$YQ$1=AB$3)*($BP10:$YQ10))</f>
        <v>0</v>
      </c>
      <c r="AD10" s="26">
        <f>+SUMPRODUCT(1*($BP$4:$YQ$4=$P$4)*($BP$1:$YQ$1=AD$3)*($BP10:$YQ10))</f>
        <v>0</v>
      </c>
      <c r="AE10" s="26">
        <f>+SUMPRODUCT(1*($BP$4:$YQ$4=$Q$4)*($BP$1:$YQ$1=AD$3)*($BP10:$YQ10))</f>
        <v>0</v>
      </c>
      <c r="AF10" s="26">
        <f>+SUMPRODUCT(1*($BP$4:$YQ$4=$P$4)*($BP$1:$YQ$1=AF$3)*($BP10:$YQ10))</f>
        <v>0</v>
      </c>
      <c r="AG10" s="26">
        <f>+SUMPRODUCT(1*($BP$4:$YQ$4=$Q$4)*($BP$1:$YQ$1=AF$3)*($BP10:$YQ10))</f>
        <v>0</v>
      </c>
      <c r="AH10" s="26">
        <f>+SUMPRODUCT(1*($BP$4:$YQ$4=$P$4)*($BP$1:$YQ$1=AH$3)*($BP10:$YQ10))</f>
        <v>0</v>
      </c>
      <c r="AI10" s="26">
        <f>+SUMPRODUCT(1*($BP$4:$YQ$4=$Q$4)*($BP$1:$YQ$1=AH$3)*($BP10:$YQ10))</f>
        <v>0</v>
      </c>
      <c r="AJ10" s="26">
        <f>+SUMPRODUCT(1*($BP$4:$YQ$4=$P$4)*($BP$1:$YQ$1=AJ$3)*($BP10:$YQ10))</f>
        <v>0</v>
      </c>
      <c r="AK10" s="26">
        <f>+SUMPRODUCT(1*($BP$4:$YQ$4=$Q$4)*($BP$1:$YQ$1=AJ$3)*($BP10:$YQ10))</f>
        <v>0</v>
      </c>
      <c r="AL10" s="26">
        <f>+SUMPRODUCT(1*($BP$4:$YQ$4=$P$4)*($BP$1:$YQ$1=AL$3)*($BP10:$YQ10))</f>
        <v>0</v>
      </c>
      <c r="AM10" s="26">
        <f>+SUMPRODUCT(1*($BP$4:$YQ$4=$Q$4)*($BP$1:$YQ$1=AL$3)*($BP10:$YQ10))</f>
        <v>0</v>
      </c>
      <c r="AN10" s="26">
        <f>+SUMPRODUCT(1*($BP$4:$YQ$4=$P$4)*($BP$1:$YQ$1=AN$3)*($BP10:$YQ10))</f>
        <v>0</v>
      </c>
      <c r="AO10" s="26">
        <f>+SUMPRODUCT(1*($BP$4:$YQ$4=$Q$4)*($BP$1:$YQ$1=AN$3)*($BP10:$YQ10))</f>
        <v>0</v>
      </c>
      <c r="AP10" s="26">
        <f>+SUMPRODUCT(1*($BP$4:$YQ$4=$P$4)*($BP$1:$YQ$1=AP$3)*($BP10:$YQ10))</f>
        <v>0</v>
      </c>
      <c r="AQ10" s="26">
        <f>+SUMPRODUCT(1*($BP$4:$YQ$4=$Q$4)*($BP$1:$YQ$1=AP$3)*($BP10:$YQ10))</f>
        <v>0</v>
      </c>
      <c r="AR10" s="26">
        <f>+SUMPRODUCT(1*($BP$4:$YQ$4=$P$4)*($BP$1:$YQ$1=AR$3)*($BP10:$YQ10))</f>
        <v>0</v>
      </c>
      <c r="AS10" s="26">
        <f>+SUMPRODUCT(1*($BP$4:$YQ$4=$Q$4)*($BP$1:$YQ$1=AR$3)*($BP10:$YQ10))</f>
        <v>0</v>
      </c>
      <c r="AT10" s="26">
        <f>+SUMPRODUCT(1*($BP$4:$YQ$4=$P$4)*($BP$1:$YQ$1=AT$3)*($BP10:$YQ10))</f>
        <v>0</v>
      </c>
      <c r="AU10" s="26">
        <f>+SUMPRODUCT(1*($BP$4:$YQ$4=$Q$4)*($BP$1:$YQ$1=AT$3)*($BP10:$YQ10))</f>
        <v>0</v>
      </c>
      <c r="AV10" s="26">
        <f>+SUMPRODUCT(1*($BP$4:$YQ$4=$P$4)*($BP$1:$YQ$1=AV$3)*($BP10:$YQ10))</f>
        <v>0</v>
      </c>
      <c r="AW10" s="26">
        <f>+SUMPRODUCT(1*($BP$4:$YQ$4=$Q$4)*($BP$1:$YQ$1=AV$3)*($BP10:$YQ10))</f>
        <v>0</v>
      </c>
      <c r="AX10" s="26">
        <f>+SUMPRODUCT(1*($BP$4:$YQ$4=$P$4)*($BP$1:$YQ$1=AX$3)*($BP10:$YQ10))</f>
        <v>0</v>
      </c>
      <c r="AY10" s="26">
        <f>+SUMPRODUCT(1*($BP$4:$YQ$4=$Q$4)*($BP$1:$YQ$1=AX$3)*($BP10:$YQ10))</f>
        <v>0</v>
      </c>
      <c r="AZ10" s="26">
        <f>+SUMPRODUCT(1*($BP$4:$YQ$4=$P$4)*($BP$1:$YQ$1=AZ$3)*($BP10:$YQ10))</f>
        <v>0</v>
      </c>
      <c r="BA10" s="26">
        <f>+SUMPRODUCT(1*($BP$4:$YQ$4=$Q$4)*($BP$1:$YQ$1=AZ$3)*($BP10:$YQ10))</f>
        <v>0</v>
      </c>
      <c r="BB10" s="26">
        <f>+SUMPRODUCT(1*($BP$4:$YQ$4=$P$4)*($BP$1:$YQ$1=BB$3)*($BP10:$YQ10))</f>
        <v>0</v>
      </c>
      <c r="BC10" s="26">
        <f>+SUMPRODUCT(1*($BP$4:$YQ$4=$Q$4)*($BP$1:$YQ$1=BB$3)*($BP10:$YQ10))</f>
        <v>0</v>
      </c>
      <c r="BD10" s="26">
        <f>+SUMPRODUCT(1*($BP$4:$YQ$4=$P$4)*($BP$1:$YQ$1=BD$3)*($BP10:$YQ10))</f>
        <v>0</v>
      </c>
      <c r="BE10" s="26">
        <f>+SUMPRODUCT(1*($BP$4:$YQ$4=$Q$4)*($BP$1:$YQ$1=BD$3)*($BP10:$YQ10))</f>
        <v>0</v>
      </c>
      <c r="BF10" s="26">
        <f>+SUMPRODUCT(1*($BP$4:$YQ$4=$P$4)*($BP$1:$YQ$1=BF$3)*($BP10:$YQ10))</f>
        <v>0</v>
      </c>
      <c r="BG10" s="26">
        <f>+SUMPRODUCT(1*($BP$4:$YQ$4=$Q$4)*($BP$1:$YQ$1=BF$3)*($BP10:$YQ10))</f>
        <v>0</v>
      </c>
      <c r="BH10" s="26">
        <f>+SUMPRODUCT(1*($BP$4:$YQ$4=$P$4)*($BP$1:$YQ$1=BH$3)*($BP10:$YQ10))</f>
        <v>0</v>
      </c>
      <c r="BI10" s="26">
        <f>+SUMPRODUCT(1*($BP$4:$YQ$4=$Q$4)*($BP$1:$YQ$1=BH$3)*($BP10:$YQ10))</f>
        <v>0</v>
      </c>
      <c r="BJ10" s="26">
        <f>+SUMPRODUCT(1*($BP$4:$YQ$4=$P$4)*($BP$1:$YQ$1=BJ$3)*($BP10:$YQ10))</f>
        <v>0</v>
      </c>
      <c r="BK10" s="26">
        <f>+SUMPRODUCT(1*($BP$4:$YQ$4=$Q$4)*($BP$1:$YQ$1=BJ$3)*($BP10:$YQ10))</f>
        <v>0</v>
      </c>
      <c r="BL10" s="26">
        <f>+SUMPRODUCT(1*($BP$4:$YQ$4=$P$4)*($BP$1:$YQ$1=BL$3)*($BP10:$YQ10))</f>
        <v>0</v>
      </c>
      <c r="BM10" s="26">
        <f>+SUMPRODUCT(1*($BP$4:$YQ$4=$Q$4)*($BP$1:$YQ$1=BL$3)*($BP10:$YQ10))</f>
        <v>0</v>
      </c>
      <c r="BN10" s="27"/>
      <c r="BO10" s="94"/>
      <c r="BP10" s="28">
        <v>58926266.399999999</v>
      </c>
      <c r="BQ10" s="28">
        <v>0</v>
      </c>
      <c r="BR10" s="28">
        <v>0</v>
      </c>
      <c r="BS10" s="28">
        <v>0</v>
      </c>
      <c r="BT10" s="28">
        <v>0</v>
      </c>
      <c r="BU10" s="28">
        <v>0</v>
      </c>
      <c r="BV10" s="28">
        <v>0</v>
      </c>
      <c r="BW10" s="28">
        <v>0</v>
      </c>
      <c r="BX10" s="28">
        <v>0</v>
      </c>
      <c r="BY10" s="28">
        <v>0</v>
      </c>
      <c r="BZ10" s="28">
        <v>0</v>
      </c>
      <c r="CA10" s="28">
        <v>0</v>
      </c>
      <c r="CB10" s="28">
        <v>58926266.399999999</v>
      </c>
      <c r="CC10" s="28">
        <v>0</v>
      </c>
      <c r="CD10" s="28">
        <v>0</v>
      </c>
      <c r="CE10" s="28">
        <v>0</v>
      </c>
      <c r="CF10" s="28">
        <v>0</v>
      </c>
      <c r="CG10" s="28">
        <v>0</v>
      </c>
      <c r="CH10" s="28">
        <v>0</v>
      </c>
      <c r="CI10" s="28">
        <v>0</v>
      </c>
      <c r="CJ10" s="28">
        <v>0</v>
      </c>
      <c r="CK10" s="28">
        <v>0</v>
      </c>
      <c r="CL10" s="28">
        <v>0</v>
      </c>
      <c r="CM10" s="28">
        <v>0</v>
      </c>
      <c r="CN10" s="28">
        <v>58926266.399999999</v>
      </c>
      <c r="CO10" s="28">
        <v>0</v>
      </c>
      <c r="CP10" s="28">
        <v>0</v>
      </c>
      <c r="CQ10" s="28">
        <v>0</v>
      </c>
      <c r="CR10" s="28">
        <v>0</v>
      </c>
      <c r="CS10" s="28">
        <v>0</v>
      </c>
      <c r="CT10" s="28">
        <v>0</v>
      </c>
      <c r="CU10" s="28">
        <v>0</v>
      </c>
      <c r="CV10" s="28">
        <v>0</v>
      </c>
      <c r="CW10" s="28">
        <v>0</v>
      </c>
      <c r="CX10" s="28">
        <v>0</v>
      </c>
      <c r="CY10" s="28">
        <v>0</v>
      </c>
      <c r="CZ10" s="28">
        <v>58926266.399999999</v>
      </c>
      <c r="DA10" s="28">
        <v>0</v>
      </c>
      <c r="DB10" s="28">
        <v>0</v>
      </c>
      <c r="DC10" s="28">
        <v>0</v>
      </c>
      <c r="DD10" s="28">
        <v>0</v>
      </c>
      <c r="DE10" s="28">
        <v>0</v>
      </c>
      <c r="DF10" s="28">
        <v>0</v>
      </c>
      <c r="DG10" s="28">
        <v>0</v>
      </c>
      <c r="DH10" s="28">
        <v>0</v>
      </c>
      <c r="DI10" s="28">
        <v>0</v>
      </c>
      <c r="DJ10" s="28">
        <v>0</v>
      </c>
      <c r="DK10" s="28">
        <v>0</v>
      </c>
      <c r="DL10" s="28">
        <v>58926266.399999999</v>
      </c>
      <c r="DM10" s="28">
        <v>0</v>
      </c>
      <c r="DN10" s="28">
        <v>0</v>
      </c>
      <c r="DO10" s="28">
        <v>0</v>
      </c>
      <c r="DP10" s="28">
        <v>0</v>
      </c>
      <c r="DQ10" s="28">
        <v>0</v>
      </c>
      <c r="DR10" s="28">
        <v>0</v>
      </c>
      <c r="DS10" s="28">
        <v>0</v>
      </c>
      <c r="DT10" s="28">
        <v>0</v>
      </c>
      <c r="DU10" s="28">
        <v>0</v>
      </c>
      <c r="DV10" s="28">
        <v>0</v>
      </c>
      <c r="DW10" s="28">
        <v>0</v>
      </c>
      <c r="DX10" s="28">
        <v>58926266.399999999</v>
      </c>
      <c r="DY10" s="28">
        <v>0</v>
      </c>
      <c r="DZ10" s="28">
        <v>0</v>
      </c>
      <c r="EA10" s="28">
        <v>0</v>
      </c>
      <c r="EB10" s="28">
        <v>0</v>
      </c>
      <c r="EC10" s="28">
        <v>0</v>
      </c>
      <c r="ED10" s="28">
        <v>0</v>
      </c>
      <c r="EE10" s="28">
        <v>0</v>
      </c>
      <c r="EF10" s="28">
        <v>0</v>
      </c>
      <c r="EG10" s="28">
        <v>0</v>
      </c>
      <c r="EH10" s="28">
        <v>0</v>
      </c>
      <c r="EI10" s="28">
        <v>0</v>
      </c>
      <c r="EJ10" s="28">
        <v>58926266.399999999</v>
      </c>
      <c r="EK10" s="28">
        <v>785683552</v>
      </c>
      <c r="EL10" s="28">
        <v>0</v>
      </c>
      <c r="EM10" s="28">
        <v>0</v>
      </c>
      <c r="EN10" s="28">
        <v>0</v>
      </c>
      <c r="EO10" s="28">
        <v>0</v>
      </c>
      <c r="EP10" s="28">
        <v>0</v>
      </c>
      <c r="EQ10" s="28">
        <v>0</v>
      </c>
      <c r="ER10" s="28">
        <v>0</v>
      </c>
      <c r="ES10" s="28">
        <v>0</v>
      </c>
      <c r="ET10" s="28">
        <v>0</v>
      </c>
      <c r="EU10" s="28">
        <v>0</v>
      </c>
      <c r="EV10" s="28">
        <v>0</v>
      </c>
      <c r="EW10" s="28">
        <v>0</v>
      </c>
      <c r="EX10" s="28">
        <v>0</v>
      </c>
      <c r="EY10" s="28">
        <v>0</v>
      </c>
      <c r="EZ10" s="28">
        <v>0</v>
      </c>
      <c r="FA10" s="28">
        <v>0</v>
      </c>
      <c r="FB10" s="28">
        <v>0</v>
      </c>
      <c r="FC10" s="28">
        <v>0</v>
      </c>
      <c r="FD10" s="28">
        <v>0</v>
      </c>
      <c r="FE10" s="28">
        <v>0</v>
      </c>
      <c r="FF10" s="28">
        <v>0</v>
      </c>
      <c r="FG10" s="28">
        <v>0</v>
      </c>
      <c r="FH10" s="28">
        <v>0</v>
      </c>
      <c r="FI10" s="28">
        <v>0</v>
      </c>
      <c r="FJ10" s="28">
        <v>0</v>
      </c>
      <c r="FK10" s="28">
        <v>0</v>
      </c>
      <c r="FL10" s="28">
        <v>0</v>
      </c>
      <c r="FM10" s="28">
        <v>0</v>
      </c>
      <c r="FN10" s="28">
        <v>0</v>
      </c>
      <c r="FO10" s="28">
        <v>0</v>
      </c>
      <c r="FP10" s="28">
        <v>0</v>
      </c>
      <c r="FQ10" s="28">
        <v>0</v>
      </c>
      <c r="FR10" s="28">
        <v>0</v>
      </c>
      <c r="FS10" s="28">
        <v>0</v>
      </c>
      <c r="FT10" s="28">
        <v>0</v>
      </c>
      <c r="FU10" s="28">
        <v>0</v>
      </c>
      <c r="FV10" s="28">
        <v>0</v>
      </c>
      <c r="FW10" s="28">
        <v>0</v>
      </c>
      <c r="FX10" s="28">
        <v>0</v>
      </c>
      <c r="FY10" s="28">
        <v>0</v>
      </c>
      <c r="FZ10" s="28">
        <v>0</v>
      </c>
      <c r="GA10" s="28">
        <v>0</v>
      </c>
      <c r="GB10" s="28">
        <v>0</v>
      </c>
      <c r="GC10" s="28">
        <v>0</v>
      </c>
      <c r="GD10" s="28">
        <v>0</v>
      </c>
      <c r="GE10" s="28">
        <v>0</v>
      </c>
      <c r="GF10" s="28">
        <v>0</v>
      </c>
      <c r="GG10" s="28">
        <v>0</v>
      </c>
      <c r="GH10" s="28">
        <v>0</v>
      </c>
      <c r="GI10" s="28">
        <v>0</v>
      </c>
      <c r="GJ10" s="28">
        <v>0</v>
      </c>
      <c r="GK10" s="28">
        <v>0</v>
      </c>
      <c r="GL10" s="28">
        <v>0</v>
      </c>
      <c r="GM10" s="28">
        <v>0</v>
      </c>
      <c r="GN10" s="28">
        <v>0</v>
      </c>
      <c r="GO10" s="28">
        <v>0</v>
      </c>
      <c r="GP10" s="28">
        <v>0</v>
      </c>
      <c r="GQ10" s="28">
        <v>0</v>
      </c>
      <c r="GR10" s="28">
        <v>0</v>
      </c>
      <c r="GS10" s="28">
        <v>0</v>
      </c>
      <c r="GT10" s="28">
        <v>0</v>
      </c>
      <c r="GU10" s="28">
        <v>0</v>
      </c>
      <c r="GV10" s="28">
        <v>0</v>
      </c>
      <c r="GW10" s="28">
        <v>0</v>
      </c>
      <c r="GX10" s="28">
        <v>0</v>
      </c>
      <c r="GY10" s="28">
        <v>0</v>
      </c>
      <c r="GZ10" s="28">
        <v>0</v>
      </c>
      <c r="HA10" s="28">
        <v>0</v>
      </c>
      <c r="HB10" s="28">
        <v>0</v>
      </c>
      <c r="HC10" s="28">
        <v>0</v>
      </c>
      <c r="HD10" s="28">
        <v>0</v>
      </c>
      <c r="HE10" s="28">
        <v>0</v>
      </c>
      <c r="HF10" s="28">
        <v>0</v>
      </c>
      <c r="HG10" s="28">
        <v>0</v>
      </c>
      <c r="HH10" s="28">
        <v>0</v>
      </c>
      <c r="HI10" s="28">
        <v>0</v>
      </c>
      <c r="HJ10" s="28">
        <v>0</v>
      </c>
      <c r="HK10" s="28">
        <v>0</v>
      </c>
      <c r="HL10" s="28">
        <v>0</v>
      </c>
      <c r="HM10" s="28">
        <v>0</v>
      </c>
      <c r="HN10" s="28">
        <v>0</v>
      </c>
      <c r="HO10" s="28">
        <v>0</v>
      </c>
      <c r="HP10" s="28">
        <v>0</v>
      </c>
      <c r="HQ10" s="28">
        <v>0</v>
      </c>
      <c r="HR10" s="28">
        <v>0</v>
      </c>
      <c r="HS10" s="28">
        <v>0</v>
      </c>
      <c r="HT10" s="28">
        <v>0</v>
      </c>
      <c r="HU10" s="28">
        <v>0</v>
      </c>
      <c r="HV10" s="28">
        <v>0</v>
      </c>
      <c r="HW10" s="28">
        <v>0</v>
      </c>
      <c r="HX10" s="28">
        <v>0</v>
      </c>
      <c r="HY10" s="28">
        <v>0</v>
      </c>
      <c r="HZ10" s="28">
        <v>0</v>
      </c>
      <c r="IA10" s="28">
        <v>0</v>
      </c>
      <c r="IB10" s="28">
        <v>0</v>
      </c>
      <c r="IC10" s="28">
        <v>0</v>
      </c>
      <c r="ID10" s="28">
        <v>0</v>
      </c>
      <c r="IE10" s="28">
        <v>0</v>
      </c>
      <c r="IF10" s="28">
        <v>0</v>
      </c>
      <c r="IG10" s="28">
        <v>0</v>
      </c>
      <c r="IH10" s="28">
        <v>0</v>
      </c>
      <c r="II10" s="28">
        <v>0</v>
      </c>
      <c r="IJ10" s="28">
        <v>0</v>
      </c>
      <c r="IK10" s="28">
        <v>0</v>
      </c>
      <c r="IL10" s="28">
        <v>0</v>
      </c>
      <c r="IM10" s="28">
        <v>0</v>
      </c>
      <c r="IN10" s="28">
        <v>0</v>
      </c>
      <c r="IO10" s="28">
        <v>0</v>
      </c>
      <c r="IP10" s="28">
        <v>0</v>
      </c>
      <c r="IQ10" s="28">
        <v>0</v>
      </c>
      <c r="IR10" s="28">
        <v>0</v>
      </c>
      <c r="IS10" s="28">
        <v>0</v>
      </c>
      <c r="IT10" s="28">
        <v>0</v>
      </c>
      <c r="IU10" s="28">
        <v>0</v>
      </c>
      <c r="IV10" s="28">
        <v>0</v>
      </c>
      <c r="IW10" s="28">
        <v>0</v>
      </c>
      <c r="IX10" s="28">
        <v>0</v>
      </c>
      <c r="IY10" s="28">
        <v>0</v>
      </c>
      <c r="IZ10" s="28">
        <v>0</v>
      </c>
      <c r="JA10" s="28">
        <v>0</v>
      </c>
      <c r="JB10" s="28">
        <v>0</v>
      </c>
      <c r="JC10" s="28">
        <v>0</v>
      </c>
      <c r="JD10" s="28">
        <v>0</v>
      </c>
      <c r="JE10" s="28">
        <v>0</v>
      </c>
      <c r="JF10" s="28">
        <v>0</v>
      </c>
      <c r="JG10" s="28">
        <v>0</v>
      </c>
      <c r="JH10" s="28">
        <v>0</v>
      </c>
      <c r="JI10" s="28">
        <v>0</v>
      </c>
      <c r="JJ10" s="28">
        <v>0</v>
      </c>
      <c r="JK10" s="28">
        <v>0</v>
      </c>
      <c r="JL10" s="28">
        <v>0</v>
      </c>
      <c r="JM10" s="28">
        <v>0</v>
      </c>
      <c r="JN10" s="28">
        <v>0</v>
      </c>
      <c r="JO10" s="28">
        <v>0</v>
      </c>
      <c r="JP10" s="28">
        <v>0</v>
      </c>
      <c r="JQ10" s="28">
        <v>0</v>
      </c>
      <c r="JR10" s="28">
        <v>0</v>
      </c>
      <c r="JS10" s="28">
        <v>0</v>
      </c>
      <c r="JT10" s="28">
        <v>0</v>
      </c>
      <c r="JU10" s="28">
        <v>0</v>
      </c>
      <c r="JV10" s="28">
        <v>0</v>
      </c>
      <c r="JW10" s="28">
        <v>0</v>
      </c>
      <c r="JX10" s="28">
        <v>0</v>
      </c>
      <c r="JY10" s="28">
        <v>0</v>
      </c>
      <c r="JZ10" s="28">
        <v>0</v>
      </c>
      <c r="KA10" s="28">
        <v>0</v>
      </c>
      <c r="KB10" s="28">
        <v>0</v>
      </c>
      <c r="KC10" s="28">
        <v>0</v>
      </c>
      <c r="KD10" s="28">
        <v>0</v>
      </c>
      <c r="KE10" s="28">
        <v>0</v>
      </c>
      <c r="KF10" s="28">
        <v>0</v>
      </c>
      <c r="KG10" s="28">
        <v>0</v>
      </c>
      <c r="KH10" s="28">
        <v>0</v>
      </c>
      <c r="KI10" s="28">
        <v>0</v>
      </c>
      <c r="KJ10" s="28">
        <v>0</v>
      </c>
      <c r="KK10" s="28">
        <v>0</v>
      </c>
      <c r="KL10" s="28">
        <v>0</v>
      </c>
      <c r="KM10" s="28">
        <v>0</v>
      </c>
      <c r="KN10" s="28">
        <v>0</v>
      </c>
      <c r="KO10" s="28">
        <v>0</v>
      </c>
      <c r="KP10" s="28">
        <v>0</v>
      </c>
      <c r="KQ10" s="28">
        <v>0</v>
      </c>
      <c r="KR10" s="28">
        <v>0</v>
      </c>
      <c r="KS10" s="28">
        <v>0</v>
      </c>
      <c r="KT10" s="28">
        <v>0</v>
      </c>
      <c r="KU10" s="28">
        <v>0</v>
      </c>
      <c r="KV10" s="28">
        <v>0</v>
      </c>
      <c r="KW10" s="28">
        <v>0</v>
      </c>
      <c r="KX10" s="28">
        <v>0</v>
      </c>
      <c r="KY10" s="28">
        <v>0</v>
      </c>
      <c r="KZ10" s="28">
        <v>0</v>
      </c>
      <c r="LA10" s="28">
        <v>0</v>
      </c>
      <c r="LB10" s="28">
        <v>0</v>
      </c>
      <c r="LC10" s="28">
        <v>0</v>
      </c>
      <c r="LD10" s="28">
        <v>0</v>
      </c>
      <c r="LE10" s="28">
        <v>0</v>
      </c>
      <c r="LF10" s="28">
        <v>0</v>
      </c>
      <c r="LG10" s="28">
        <v>0</v>
      </c>
      <c r="LH10" s="28">
        <v>0</v>
      </c>
      <c r="LI10" s="28">
        <v>0</v>
      </c>
      <c r="LJ10" s="28">
        <v>0</v>
      </c>
      <c r="LK10" s="28">
        <v>0</v>
      </c>
      <c r="LL10" s="28">
        <v>0</v>
      </c>
      <c r="LM10" s="28">
        <v>0</v>
      </c>
      <c r="LN10" s="28">
        <v>0</v>
      </c>
      <c r="LO10" s="28">
        <v>0</v>
      </c>
      <c r="LP10" s="28">
        <v>0</v>
      </c>
      <c r="LQ10" s="28">
        <v>0</v>
      </c>
      <c r="LR10" s="28">
        <v>0</v>
      </c>
      <c r="LS10" s="28">
        <v>0</v>
      </c>
      <c r="LT10" s="28">
        <v>0</v>
      </c>
      <c r="LU10" s="28">
        <v>0</v>
      </c>
      <c r="LV10" s="28">
        <v>0</v>
      </c>
      <c r="LW10" s="28">
        <v>0</v>
      </c>
      <c r="LX10" s="28">
        <v>0</v>
      </c>
      <c r="LY10" s="28">
        <v>0</v>
      </c>
      <c r="LZ10" s="28">
        <v>0</v>
      </c>
      <c r="MA10" s="28">
        <v>0</v>
      </c>
      <c r="MB10" s="28">
        <v>0</v>
      </c>
      <c r="MC10" s="28">
        <v>0</v>
      </c>
      <c r="MD10" s="28">
        <v>0</v>
      </c>
      <c r="ME10" s="28">
        <v>0</v>
      </c>
      <c r="MF10" s="28">
        <v>0</v>
      </c>
      <c r="MG10" s="28">
        <v>0</v>
      </c>
      <c r="MH10" s="28">
        <v>0</v>
      </c>
      <c r="MI10" s="28">
        <v>0</v>
      </c>
      <c r="MJ10" s="28">
        <v>0</v>
      </c>
      <c r="MK10" s="28">
        <v>0</v>
      </c>
      <c r="ML10" s="28">
        <v>0</v>
      </c>
      <c r="MM10" s="28">
        <v>0</v>
      </c>
      <c r="MN10" s="28">
        <v>0</v>
      </c>
      <c r="MO10" s="28">
        <v>0</v>
      </c>
      <c r="MP10" s="28">
        <v>0</v>
      </c>
      <c r="MQ10" s="28">
        <v>0</v>
      </c>
      <c r="MR10" s="28">
        <v>0</v>
      </c>
      <c r="MS10" s="28">
        <v>0</v>
      </c>
      <c r="MT10" s="28">
        <v>0</v>
      </c>
      <c r="MU10" s="28">
        <v>0</v>
      </c>
      <c r="MV10" s="28">
        <v>0</v>
      </c>
      <c r="MW10" s="28">
        <v>0</v>
      </c>
      <c r="MX10" s="28">
        <v>0</v>
      </c>
      <c r="MY10" s="28">
        <v>0</v>
      </c>
      <c r="MZ10" s="28">
        <v>0</v>
      </c>
      <c r="NA10" s="28">
        <v>0</v>
      </c>
      <c r="NB10" s="28">
        <v>0</v>
      </c>
      <c r="NC10" s="28">
        <v>0</v>
      </c>
      <c r="ND10" s="28">
        <v>0</v>
      </c>
      <c r="NE10" s="28">
        <v>0</v>
      </c>
      <c r="NF10" s="28">
        <v>0</v>
      </c>
      <c r="NG10" s="28">
        <v>0</v>
      </c>
      <c r="NH10" s="28">
        <v>0</v>
      </c>
      <c r="NI10" s="28">
        <v>0</v>
      </c>
      <c r="NJ10" s="28">
        <v>0</v>
      </c>
      <c r="NK10" s="28">
        <v>0</v>
      </c>
      <c r="NL10" s="28">
        <v>0</v>
      </c>
      <c r="NM10" s="28">
        <v>0</v>
      </c>
      <c r="NN10" s="28">
        <v>0</v>
      </c>
      <c r="NO10" s="28">
        <v>0</v>
      </c>
      <c r="NP10" s="28">
        <v>0</v>
      </c>
      <c r="NQ10" s="28">
        <v>0</v>
      </c>
      <c r="NR10" s="28">
        <v>0</v>
      </c>
      <c r="NS10" s="28">
        <v>0</v>
      </c>
      <c r="NT10" s="28">
        <v>0</v>
      </c>
      <c r="NU10" s="28">
        <v>0</v>
      </c>
      <c r="NV10" s="28">
        <v>0</v>
      </c>
      <c r="NW10" s="28">
        <v>0</v>
      </c>
      <c r="NX10" s="28">
        <v>0</v>
      </c>
      <c r="NY10" s="28">
        <v>0</v>
      </c>
      <c r="NZ10" s="28">
        <v>0</v>
      </c>
      <c r="OA10" s="28">
        <v>0</v>
      </c>
      <c r="OB10" s="28">
        <v>0</v>
      </c>
      <c r="OC10" s="28">
        <v>0</v>
      </c>
      <c r="OD10" s="28">
        <v>0</v>
      </c>
      <c r="OE10" s="28">
        <v>0</v>
      </c>
      <c r="OF10" s="28">
        <v>0</v>
      </c>
      <c r="OG10" s="28">
        <v>0</v>
      </c>
      <c r="OH10" s="28">
        <v>0</v>
      </c>
      <c r="OI10" s="28">
        <v>0</v>
      </c>
      <c r="OJ10" s="28">
        <v>0</v>
      </c>
      <c r="OK10" s="28">
        <v>0</v>
      </c>
      <c r="OL10" s="28">
        <v>0</v>
      </c>
      <c r="OM10" s="28">
        <v>0</v>
      </c>
      <c r="ON10" s="28">
        <v>0</v>
      </c>
      <c r="OO10" s="28">
        <v>0</v>
      </c>
      <c r="OP10" s="28">
        <v>0</v>
      </c>
      <c r="OQ10" s="28">
        <v>0</v>
      </c>
      <c r="OR10" s="28">
        <v>0</v>
      </c>
      <c r="OS10" s="28">
        <v>0</v>
      </c>
      <c r="OT10" s="28">
        <v>0</v>
      </c>
      <c r="OU10" s="28">
        <v>0</v>
      </c>
      <c r="OV10" s="28">
        <v>0</v>
      </c>
      <c r="OW10" s="28">
        <v>0</v>
      </c>
      <c r="OX10" s="28">
        <v>0</v>
      </c>
      <c r="OY10" s="28">
        <v>0</v>
      </c>
      <c r="OZ10" s="28">
        <v>0</v>
      </c>
      <c r="PA10" s="28">
        <v>0</v>
      </c>
      <c r="PB10" s="28">
        <v>0</v>
      </c>
      <c r="PC10" s="28">
        <v>0</v>
      </c>
      <c r="PD10" s="28">
        <v>0</v>
      </c>
      <c r="PE10" s="28">
        <v>0</v>
      </c>
      <c r="PF10" s="28">
        <v>0</v>
      </c>
      <c r="PG10" s="28">
        <v>0</v>
      </c>
      <c r="PH10" s="28">
        <v>0</v>
      </c>
      <c r="PI10" s="28">
        <v>0</v>
      </c>
      <c r="PJ10" s="28">
        <v>0</v>
      </c>
      <c r="PK10" s="28">
        <v>0</v>
      </c>
      <c r="PL10" s="28">
        <v>0</v>
      </c>
      <c r="PM10" s="28">
        <v>0</v>
      </c>
      <c r="PN10" s="28">
        <v>0</v>
      </c>
      <c r="PO10" s="28">
        <v>0</v>
      </c>
      <c r="PP10" s="28">
        <v>0</v>
      </c>
      <c r="PQ10" s="28">
        <v>0</v>
      </c>
      <c r="PR10" s="28">
        <v>0</v>
      </c>
      <c r="PS10" s="28">
        <v>0</v>
      </c>
      <c r="PT10" s="28">
        <v>0</v>
      </c>
      <c r="PU10" s="28">
        <v>0</v>
      </c>
      <c r="PV10" s="28">
        <v>0</v>
      </c>
      <c r="PW10" s="28">
        <v>0</v>
      </c>
      <c r="PX10" s="28">
        <v>0</v>
      </c>
      <c r="PY10" s="28">
        <v>0</v>
      </c>
      <c r="PZ10" s="28">
        <v>0</v>
      </c>
      <c r="QA10" s="28">
        <v>0</v>
      </c>
      <c r="QB10" s="28">
        <v>0</v>
      </c>
      <c r="QC10" s="28">
        <v>0</v>
      </c>
      <c r="QD10" s="28">
        <v>0</v>
      </c>
      <c r="QE10" s="28">
        <v>0</v>
      </c>
      <c r="QF10" s="28">
        <v>0</v>
      </c>
      <c r="QG10" s="28">
        <v>0</v>
      </c>
      <c r="QH10" s="28">
        <v>0</v>
      </c>
      <c r="QI10" s="28">
        <v>0</v>
      </c>
      <c r="QJ10" s="28">
        <v>0</v>
      </c>
      <c r="QK10" s="28">
        <v>0</v>
      </c>
      <c r="QL10" s="28">
        <v>0</v>
      </c>
      <c r="QM10" s="28">
        <v>0</v>
      </c>
      <c r="QN10" s="28">
        <v>0</v>
      </c>
      <c r="QO10" s="28">
        <v>0</v>
      </c>
      <c r="QP10" s="28">
        <v>0</v>
      </c>
      <c r="QQ10" s="28">
        <v>0</v>
      </c>
      <c r="QR10" s="28">
        <v>0</v>
      </c>
      <c r="QS10" s="28">
        <v>0</v>
      </c>
      <c r="QT10" s="28">
        <v>0</v>
      </c>
      <c r="QU10" s="28">
        <v>0</v>
      </c>
      <c r="QV10" s="28">
        <v>0</v>
      </c>
      <c r="QW10" s="28">
        <v>0</v>
      </c>
      <c r="QX10" s="28">
        <v>0</v>
      </c>
      <c r="QY10" s="28">
        <v>0</v>
      </c>
      <c r="QZ10" s="28">
        <v>0</v>
      </c>
      <c r="RA10" s="28">
        <v>0</v>
      </c>
      <c r="RB10" s="28">
        <v>0</v>
      </c>
      <c r="RC10" s="28">
        <v>0</v>
      </c>
      <c r="RD10" s="28">
        <v>0</v>
      </c>
      <c r="RE10" s="28">
        <v>0</v>
      </c>
      <c r="RF10" s="28">
        <v>0</v>
      </c>
      <c r="RG10" s="28">
        <v>0</v>
      </c>
      <c r="RH10" s="28">
        <v>0</v>
      </c>
      <c r="RI10" s="28">
        <v>0</v>
      </c>
      <c r="RJ10" s="28">
        <v>0</v>
      </c>
      <c r="RK10" s="28">
        <v>0</v>
      </c>
      <c r="RL10" s="28">
        <v>0</v>
      </c>
      <c r="RM10" s="28">
        <v>0</v>
      </c>
      <c r="RN10" s="28">
        <v>0</v>
      </c>
      <c r="RO10" s="28">
        <v>0</v>
      </c>
      <c r="RP10" s="28">
        <v>0</v>
      </c>
      <c r="RQ10" s="28">
        <v>0</v>
      </c>
      <c r="RR10" s="28">
        <v>0</v>
      </c>
      <c r="RS10" s="28">
        <v>0</v>
      </c>
      <c r="RT10" s="28">
        <v>0</v>
      </c>
      <c r="RU10" s="28">
        <v>0</v>
      </c>
      <c r="RV10" s="28">
        <v>0</v>
      </c>
      <c r="RW10" s="28">
        <v>0</v>
      </c>
      <c r="RX10" s="28">
        <v>0</v>
      </c>
      <c r="RY10" s="28">
        <v>0</v>
      </c>
      <c r="RZ10" s="28">
        <v>0</v>
      </c>
      <c r="SA10" s="28">
        <v>0</v>
      </c>
      <c r="SB10" s="28">
        <v>0</v>
      </c>
      <c r="SC10" s="28">
        <v>0</v>
      </c>
      <c r="SD10" s="28">
        <v>0</v>
      </c>
      <c r="SE10" s="28">
        <v>0</v>
      </c>
      <c r="SF10" s="28">
        <v>0</v>
      </c>
      <c r="SG10" s="28">
        <v>0</v>
      </c>
      <c r="SH10" s="28">
        <v>0</v>
      </c>
      <c r="SI10" s="28">
        <v>0</v>
      </c>
      <c r="SJ10" s="28">
        <v>0</v>
      </c>
      <c r="SK10" s="28">
        <v>0</v>
      </c>
      <c r="SL10" s="28">
        <v>0</v>
      </c>
      <c r="SM10" s="28">
        <v>0</v>
      </c>
      <c r="SN10" s="28">
        <v>0</v>
      </c>
      <c r="SO10" s="28">
        <v>0</v>
      </c>
      <c r="SP10" s="28">
        <v>0</v>
      </c>
      <c r="SQ10" s="28">
        <v>0</v>
      </c>
      <c r="SR10" s="28">
        <v>0</v>
      </c>
      <c r="SS10" s="28">
        <v>0</v>
      </c>
      <c r="ST10" s="28">
        <v>0</v>
      </c>
      <c r="SU10" s="28">
        <v>0</v>
      </c>
      <c r="SV10" s="28">
        <v>0</v>
      </c>
      <c r="SW10" s="28">
        <v>0</v>
      </c>
      <c r="SX10" s="28">
        <v>0</v>
      </c>
      <c r="SY10" s="28">
        <v>0</v>
      </c>
      <c r="SZ10" s="28">
        <v>0</v>
      </c>
      <c r="TA10" s="28">
        <v>0</v>
      </c>
      <c r="TB10" s="28">
        <v>0</v>
      </c>
      <c r="TC10" s="28">
        <v>0</v>
      </c>
      <c r="TD10" s="28">
        <v>0</v>
      </c>
      <c r="TE10" s="28">
        <v>0</v>
      </c>
      <c r="TF10" s="28">
        <v>0</v>
      </c>
      <c r="TG10" s="28">
        <v>0</v>
      </c>
      <c r="TH10" s="28">
        <v>0</v>
      </c>
      <c r="TI10" s="28">
        <v>0</v>
      </c>
      <c r="TJ10" s="28">
        <v>0</v>
      </c>
      <c r="TK10" s="28">
        <v>0</v>
      </c>
      <c r="TL10" s="28">
        <v>0</v>
      </c>
      <c r="TM10" s="28">
        <v>0</v>
      </c>
      <c r="TN10" s="28">
        <v>0</v>
      </c>
      <c r="TO10" s="28">
        <v>0</v>
      </c>
      <c r="TP10" s="28">
        <v>0</v>
      </c>
      <c r="TQ10" s="28">
        <v>0</v>
      </c>
      <c r="TR10" s="28">
        <v>0</v>
      </c>
      <c r="TS10" s="28">
        <v>0</v>
      </c>
      <c r="TT10" s="28">
        <v>0</v>
      </c>
      <c r="TU10" s="28">
        <v>0</v>
      </c>
      <c r="TV10" s="28">
        <v>0</v>
      </c>
      <c r="TW10" s="28">
        <v>0</v>
      </c>
      <c r="TX10" s="28">
        <v>0</v>
      </c>
      <c r="TY10" s="28">
        <v>0</v>
      </c>
      <c r="TZ10" s="28">
        <v>0</v>
      </c>
      <c r="UA10" s="28">
        <v>0</v>
      </c>
      <c r="UB10" s="28">
        <v>0</v>
      </c>
      <c r="UC10" s="28">
        <v>0</v>
      </c>
      <c r="UD10" s="28">
        <v>0</v>
      </c>
      <c r="UE10" s="28">
        <v>0</v>
      </c>
      <c r="UF10" s="28">
        <v>0</v>
      </c>
      <c r="UG10" s="28">
        <v>0</v>
      </c>
      <c r="UH10" s="28">
        <v>0</v>
      </c>
      <c r="UI10" s="28">
        <v>0</v>
      </c>
      <c r="UJ10" s="28">
        <v>0</v>
      </c>
      <c r="UK10" s="28">
        <v>0</v>
      </c>
      <c r="UL10" s="28">
        <v>0</v>
      </c>
      <c r="UM10" s="28">
        <v>0</v>
      </c>
      <c r="UN10" s="28">
        <v>0</v>
      </c>
      <c r="UO10" s="28">
        <v>0</v>
      </c>
      <c r="UP10" s="28">
        <v>0</v>
      </c>
      <c r="UQ10" s="28">
        <v>0</v>
      </c>
      <c r="UR10" s="28">
        <v>0</v>
      </c>
      <c r="US10" s="28">
        <v>0</v>
      </c>
      <c r="UT10" s="28">
        <v>0</v>
      </c>
      <c r="UU10" s="28">
        <v>0</v>
      </c>
      <c r="UV10" s="28">
        <v>0</v>
      </c>
      <c r="UW10" s="28">
        <v>0</v>
      </c>
      <c r="UX10" s="28">
        <v>0</v>
      </c>
      <c r="UY10" s="28">
        <v>0</v>
      </c>
      <c r="UZ10" s="28">
        <v>0</v>
      </c>
      <c r="VA10" s="28">
        <v>0</v>
      </c>
      <c r="VB10" s="28">
        <v>0</v>
      </c>
      <c r="VC10" s="28">
        <v>0</v>
      </c>
      <c r="VD10" s="28">
        <v>0</v>
      </c>
      <c r="VE10" s="28">
        <v>0</v>
      </c>
      <c r="VF10" s="28">
        <v>0</v>
      </c>
      <c r="VG10" s="28">
        <v>0</v>
      </c>
      <c r="VH10" s="28">
        <v>0</v>
      </c>
      <c r="VI10" s="28">
        <v>0</v>
      </c>
      <c r="VJ10" s="28">
        <v>0</v>
      </c>
      <c r="VK10" s="28">
        <v>0</v>
      </c>
      <c r="VL10" s="28">
        <v>0</v>
      </c>
      <c r="VM10" s="28">
        <v>0</v>
      </c>
      <c r="VN10" s="28">
        <v>0</v>
      </c>
      <c r="VO10" s="28">
        <v>0</v>
      </c>
      <c r="VP10" s="28">
        <v>0</v>
      </c>
      <c r="VQ10" s="28">
        <v>0</v>
      </c>
      <c r="VR10" s="28">
        <v>0</v>
      </c>
      <c r="VS10" s="28">
        <v>0</v>
      </c>
      <c r="VT10" s="28">
        <v>0</v>
      </c>
      <c r="VU10" s="28">
        <v>0</v>
      </c>
      <c r="VV10" s="28">
        <v>0</v>
      </c>
      <c r="VW10" s="28">
        <v>0</v>
      </c>
      <c r="VX10" s="28">
        <v>0</v>
      </c>
      <c r="VY10" s="28">
        <v>0</v>
      </c>
      <c r="VZ10" s="28">
        <v>0</v>
      </c>
      <c r="WA10" s="28">
        <v>0</v>
      </c>
      <c r="WB10" s="28">
        <v>0</v>
      </c>
      <c r="WC10" s="28">
        <v>0</v>
      </c>
      <c r="WD10" s="28">
        <v>0</v>
      </c>
      <c r="WE10" s="28">
        <v>0</v>
      </c>
      <c r="WF10" s="28">
        <v>0</v>
      </c>
      <c r="WG10" s="28">
        <v>0</v>
      </c>
      <c r="WH10" s="28">
        <v>0</v>
      </c>
      <c r="WI10" s="28">
        <v>0</v>
      </c>
      <c r="WJ10" s="28">
        <v>0</v>
      </c>
      <c r="WK10" s="28">
        <v>0</v>
      </c>
      <c r="WL10" s="28">
        <v>0</v>
      </c>
      <c r="WM10" s="28">
        <v>0</v>
      </c>
      <c r="WN10" s="28">
        <v>0</v>
      </c>
      <c r="WO10" s="28">
        <v>0</v>
      </c>
      <c r="WP10" s="28">
        <v>0</v>
      </c>
      <c r="WQ10" s="28">
        <v>0</v>
      </c>
      <c r="WR10" s="28">
        <v>0</v>
      </c>
      <c r="WS10" s="28">
        <v>0</v>
      </c>
      <c r="WT10" s="28">
        <v>0</v>
      </c>
      <c r="WU10" s="28">
        <v>0</v>
      </c>
      <c r="WV10" s="28">
        <v>0</v>
      </c>
      <c r="WW10" s="28">
        <v>0</v>
      </c>
      <c r="WX10" s="28">
        <v>0</v>
      </c>
      <c r="WY10" s="28">
        <v>0</v>
      </c>
      <c r="WZ10" s="28">
        <v>0</v>
      </c>
      <c r="XA10" s="28">
        <v>0</v>
      </c>
      <c r="XB10" s="28">
        <v>0</v>
      </c>
      <c r="XC10" s="28">
        <v>0</v>
      </c>
      <c r="XD10" s="28">
        <v>0</v>
      </c>
      <c r="XE10" s="28">
        <v>0</v>
      </c>
      <c r="XF10" s="28">
        <v>0</v>
      </c>
      <c r="XG10" s="28">
        <v>0</v>
      </c>
      <c r="XH10" s="28">
        <v>0</v>
      </c>
      <c r="XI10" s="28">
        <v>0</v>
      </c>
      <c r="XJ10" s="28">
        <v>0</v>
      </c>
      <c r="XK10" s="28">
        <v>0</v>
      </c>
      <c r="XL10" s="28">
        <v>0</v>
      </c>
      <c r="XM10" s="28">
        <v>0</v>
      </c>
      <c r="XN10" s="28">
        <v>0</v>
      </c>
      <c r="XO10" s="28">
        <v>0</v>
      </c>
      <c r="XP10" s="28">
        <v>0</v>
      </c>
      <c r="XQ10" s="28">
        <v>0</v>
      </c>
      <c r="XR10" s="28">
        <v>0</v>
      </c>
      <c r="XS10" s="28">
        <v>0</v>
      </c>
      <c r="XT10" s="28">
        <v>0</v>
      </c>
      <c r="XU10" s="28">
        <v>0</v>
      </c>
      <c r="XV10" s="28">
        <v>0</v>
      </c>
      <c r="XW10" s="28">
        <v>0</v>
      </c>
      <c r="XX10" s="28">
        <v>0</v>
      </c>
      <c r="XY10" s="28">
        <v>0</v>
      </c>
      <c r="XZ10" s="28">
        <v>0</v>
      </c>
      <c r="YA10" s="28">
        <v>0</v>
      </c>
      <c r="YB10" s="28">
        <v>0</v>
      </c>
      <c r="YC10" s="28">
        <v>0</v>
      </c>
      <c r="YD10" s="28">
        <v>0</v>
      </c>
      <c r="YE10" s="28">
        <v>0</v>
      </c>
      <c r="YF10" s="28">
        <v>0</v>
      </c>
      <c r="YG10" s="28">
        <v>0</v>
      </c>
      <c r="YH10" s="28">
        <v>0</v>
      </c>
      <c r="YI10" s="28">
        <v>0</v>
      </c>
      <c r="YJ10" s="28">
        <v>0</v>
      </c>
      <c r="YK10" s="28">
        <v>0</v>
      </c>
      <c r="YL10" s="28">
        <v>0</v>
      </c>
      <c r="YM10" s="28">
        <v>0</v>
      </c>
      <c r="YN10" s="28">
        <v>0</v>
      </c>
      <c r="YO10" s="28">
        <v>0</v>
      </c>
      <c r="YP10" s="28">
        <v>0</v>
      </c>
      <c r="YQ10" s="28">
        <v>0</v>
      </c>
    </row>
    <row r="11" spans="1:667" ht="15.75" x14ac:dyDescent="0.25">
      <c r="A11" s="19" t="s">
        <v>20</v>
      </c>
      <c r="B11" s="19" t="s">
        <v>21</v>
      </c>
      <c r="C11" s="20">
        <v>735.61256750999996</v>
      </c>
      <c r="D11" s="21"/>
      <c r="E11" s="22">
        <f t="shared" si="20"/>
        <v>25.487499610556551</v>
      </c>
      <c r="F11" s="23" t="s">
        <v>10</v>
      </c>
      <c r="G11" s="23" t="s">
        <v>128</v>
      </c>
      <c r="H11" s="24">
        <v>42733</v>
      </c>
      <c r="I11" s="35" t="s">
        <v>22</v>
      </c>
      <c r="J11" s="23">
        <v>45</v>
      </c>
      <c r="K11" s="23" t="s">
        <v>132</v>
      </c>
      <c r="L11" s="24">
        <f t="shared" si="21"/>
        <v>44103</v>
      </c>
      <c r="M11" s="23" t="s">
        <v>11</v>
      </c>
      <c r="N11" s="20" t="s">
        <v>12</v>
      </c>
      <c r="O11" s="2"/>
      <c r="P11" s="26">
        <f>+SUMPRODUCT(1*($BP$4:$YQ$4=$P$4)*($BP$1:$YQ$1=P$3)*($BP11:$YQ11))</f>
        <v>326938918.89333332</v>
      </c>
      <c r="Q11" s="26">
        <f>+SUMPRODUCT(1*($BP$4:$YQ$4=$Q$4)*($BP$1:$YQ$1=P$3)*($BP11:$YQ11))</f>
        <v>205410600.32999998</v>
      </c>
      <c r="R11" s="26">
        <f>+SUMPRODUCT(1*($BP$4:$YQ$4=$P$4)*($BP$1:$YQ$1=R$3)*($BP11:$YQ11))</f>
        <v>326938918.89333332</v>
      </c>
      <c r="S11" s="26">
        <f>+SUMPRODUCT(1*($BP$4:$YQ$4=$Q$4)*($BP$1:$YQ$1=R$3)*($BP11:$YQ11))</f>
        <v>123773476.42999999</v>
      </c>
      <c r="T11" s="26">
        <f>+SUMPRODUCT(1*($BP$4:$YQ$4=$P$4)*($BP$1:$YQ$1=T$3)*($BP11:$YQ11))</f>
        <v>245204189.16999999</v>
      </c>
      <c r="U11" s="26">
        <f>+SUMPRODUCT(1*($BP$4:$YQ$4=$Q$4)*($BP$1:$YQ$1=T$3)*($BP11:$YQ11))</f>
        <v>23432608.039999999</v>
      </c>
      <c r="V11" s="26">
        <f>+SUMPRODUCT(1*($BP$4:$YQ$4=$P$4)*($BP$1:$YQ$1=V$3)*($BP11:$YQ11))</f>
        <v>0</v>
      </c>
      <c r="W11" s="26">
        <f>+SUMPRODUCT(1*($BP$4:$YQ$4=$Q$4)*($BP$1:$YQ$1=V$3)*($BP11:$YQ11))</f>
        <v>0</v>
      </c>
      <c r="X11" s="26">
        <f>+SUMPRODUCT(1*($BP$4:$YQ$4=$P$4)*($BP$1:$YQ$1=X$3)*($BP11:$YQ11))</f>
        <v>0</v>
      </c>
      <c r="Y11" s="26">
        <f>+SUMPRODUCT(1*($BP$4:$YQ$4=$Q$4)*($BP$1:$YQ$1=X$3)*($BP11:$YQ11))</f>
        <v>0</v>
      </c>
      <c r="Z11" s="26">
        <f>+SUMPRODUCT(1*($BP$4:$YQ$4=$P$4)*($BP$1:$YQ$1=Z$3)*($BP11:$YQ11))</f>
        <v>0</v>
      </c>
      <c r="AA11" s="26">
        <f>+SUMPRODUCT(1*($BP$4:$YQ$4=$Q$4)*($BP$1:$YQ$1=Z$3)*($BP11:$YQ11))</f>
        <v>0</v>
      </c>
      <c r="AB11" s="26">
        <f>+SUMPRODUCT(1*($BP$4:$YQ$4=$P$4)*($BP$1:$YQ$1=AB$3)*($BP11:$YQ11))</f>
        <v>0</v>
      </c>
      <c r="AC11" s="26">
        <f>+SUMPRODUCT(1*($BP$4:$YQ$4=$Q$4)*($BP$1:$YQ$1=AB$3)*($BP11:$YQ11))</f>
        <v>0</v>
      </c>
      <c r="AD11" s="26">
        <f>+SUMPRODUCT(1*($BP$4:$YQ$4=$P$4)*($BP$1:$YQ$1=AD$3)*($BP11:$YQ11))</f>
        <v>0</v>
      </c>
      <c r="AE11" s="26">
        <f>+SUMPRODUCT(1*($BP$4:$YQ$4=$Q$4)*($BP$1:$YQ$1=AD$3)*($BP11:$YQ11))</f>
        <v>0</v>
      </c>
      <c r="AF11" s="26">
        <f>+SUMPRODUCT(1*($BP$4:$YQ$4=$P$4)*($BP$1:$YQ$1=AF$3)*($BP11:$YQ11))</f>
        <v>0</v>
      </c>
      <c r="AG11" s="26">
        <f>+SUMPRODUCT(1*($BP$4:$YQ$4=$Q$4)*($BP$1:$YQ$1=AF$3)*($BP11:$YQ11))</f>
        <v>0</v>
      </c>
      <c r="AH11" s="26">
        <f>+SUMPRODUCT(1*($BP$4:$YQ$4=$P$4)*($BP$1:$YQ$1=AH$3)*($BP11:$YQ11))</f>
        <v>0</v>
      </c>
      <c r="AI11" s="26">
        <f>+SUMPRODUCT(1*($BP$4:$YQ$4=$Q$4)*($BP$1:$YQ$1=AH$3)*($BP11:$YQ11))</f>
        <v>0</v>
      </c>
      <c r="AJ11" s="26">
        <f>+SUMPRODUCT(1*($BP$4:$YQ$4=$P$4)*($BP$1:$YQ$1=AJ$3)*($BP11:$YQ11))</f>
        <v>0</v>
      </c>
      <c r="AK11" s="26">
        <f>+SUMPRODUCT(1*($BP$4:$YQ$4=$Q$4)*($BP$1:$YQ$1=AJ$3)*($BP11:$YQ11))</f>
        <v>0</v>
      </c>
      <c r="AL11" s="26">
        <f>+SUMPRODUCT(1*($BP$4:$YQ$4=$P$4)*($BP$1:$YQ$1=AL$3)*($BP11:$YQ11))</f>
        <v>0</v>
      </c>
      <c r="AM11" s="26">
        <f>+SUMPRODUCT(1*($BP$4:$YQ$4=$Q$4)*($BP$1:$YQ$1=AL$3)*($BP11:$YQ11))</f>
        <v>0</v>
      </c>
      <c r="AN11" s="26">
        <f>+SUMPRODUCT(1*($BP$4:$YQ$4=$P$4)*($BP$1:$YQ$1=AN$3)*($BP11:$YQ11))</f>
        <v>0</v>
      </c>
      <c r="AO11" s="26">
        <f>+SUMPRODUCT(1*($BP$4:$YQ$4=$Q$4)*($BP$1:$YQ$1=AN$3)*($BP11:$YQ11))</f>
        <v>0</v>
      </c>
      <c r="AP11" s="26">
        <f>+SUMPRODUCT(1*($BP$4:$YQ$4=$P$4)*($BP$1:$YQ$1=AP$3)*($BP11:$YQ11))</f>
        <v>0</v>
      </c>
      <c r="AQ11" s="26">
        <f>+SUMPRODUCT(1*($BP$4:$YQ$4=$Q$4)*($BP$1:$YQ$1=AP$3)*($BP11:$YQ11))</f>
        <v>0</v>
      </c>
      <c r="AR11" s="26">
        <f>+SUMPRODUCT(1*($BP$4:$YQ$4=$P$4)*($BP$1:$YQ$1=AR$3)*($BP11:$YQ11))</f>
        <v>0</v>
      </c>
      <c r="AS11" s="26">
        <f>+SUMPRODUCT(1*($BP$4:$YQ$4=$Q$4)*($BP$1:$YQ$1=AR$3)*($BP11:$YQ11))</f>
        <v>0</v>
      </c>
      <c r="AT11" s="26">
        <f>+SUMPRODUCT(1*($BP$4:$YQ$4=$P$4)*($BP$1:$YQ$1=AT$3)*($BP11:$YQ11))</f>
        <v>0</v>
      </c>
      <c r="AU11" s="26">
        <f>+SUMPRODUCT(1*($BP$4:$YQ$4=$Q$4)*($BP$1:$YQ$1=AT$3)*($BP11:$YQ11))</f>
        <v>0</v>
      </c>
      <c r="AV11" s="26">
        <f>+SUMPRODUCT(1*($BP$4:$YQ$4=$P$4)*($BP$1:$YQ$1=AV$3)*($BP11:$YQ11))</f>
        <v>0</v>
      </c>
      <c r="AW11" s="26">
        <f>+SUMPRODUCT(1*($BP$4:$YQ$4=$Q$4)*($BP$1:$YQ$1=AV$3)*($BP11:$YQ11))</f>
        <v>0</v>
      </c>
      <c r="AX11" s="26">
        <f>+SUMPRODUCT(1*($BP$4:$YQ$4=$P$4)*($BP$1:$YQ$1=AX$3)*($BP11:$YQ11))</f>
        <v>0</v>
      </c>
      <c r="AY11" s="26">
        <f>+SUMPRODUCT(1*($BP$4:$YQ$4=$Q$4)*($BP$1:$YQ$1=AX$3)*($BP11:$YQ11))</f>
        <v>0</v>
      </c>
      <c r="AZ11" s="26">
        <f>+SUMPRODUCT(1*($BP$4:$YQ$4=$P$4)*($BP$1:$YQ$1=AZ$3)*($BP11:$YQ11))</f>
        <v>0</v>
      </c>
      <c r="BA11" s="26">
        <f>+SUMPRODUCT(1*($BP$4:$YQ$4=$Q$4)*($BP$1:$YQ$1=AZ$3)*($BP11:$YQ11))</f>
        <v>0</v>
      </c>
      <c r="BB11" s="26">
        <f>+SUMPRODUCT(1*($BP$4:$YQ$4=$P$4)*($BP$1:$YQ$1=BB$3)*($BP11:$YQ11))</f>
        <v>0</v>
      </c>
      <c r="BC11" s="26">
        <f>+SUMPRODUCT(1*($BP$4:$YQ$4=$Q$4)*($BP$1:$YQ$1=BB$3)*($BP11:$YQ11))</f>
        <v>0</v>
      </c>
      <c r="BD11" s="26">
        <f>+SUMPRODUCT(1*($BP$4:$YQ$4=$P$4)*($BP$1:$YQ$1=BD$3)*($BP11:$YQ11))</f>
        <v>0</v>
      </c>
      <c r="BE11" s="26">
        <f>+SUMPRODUCT(1*($BP$4:$YQ$4=$Q$4)*($BP$1:$YQ$1=BD$3)*($BP11:$YQ11))</f>
        <v>0</v>
      </c>
      <c r="BF11" s="26">
        <f>+SUMPRODUCT(1*($BP$4:$YQ$4=$P$4)*($BP$1:$YQ$1=BF$3)*($BP11:$YQ11))</f>
        <v>0</v>
      </c>
      <c r="BG11" s="26">
        <f>+SUMPRODUCT(1*($BP$4:$YQ$4=$Q$4)*($BP$1:$YQ$1=BF$3)*($BP11:$YQ11))</f>
        <v>0</v>
      </c>
      <c r="BH11" s="26">
        <f>+SUMPRODUCT(1*($BP$4:$YQ$4=$P$4)*($BP$1:$YQ$1=BH$3)*($BP11:$YQ11))</f>
        <v>0</v>
      </c>
      <c r="BI11" s="26">
        <f>+SUMPRODUCT(1*($BP$4:$YQ$4=$Q$4)*($BP$1:$YQ$1=BH$3)*($BP11:$YQ11))</f>
        <v>0</v>
      </c>
      <c r="BJ11" s="26">
        <f>+SUMPRODUCT(1*($BP$4:$YQ$4=$P$4)*($BP$1:$YQ$1=BJ$3)*($BP11:$YQ11))</f>
        <v>0</v>
      </c>
      <c r="BK11" s="26">
        <f>+SUMPRODUCT(1*($BP$4:$YQ$4=$Q$4)*($BP$1:$YQ$1=BJ$3)*($BP11:$YQ11))</f>
        <v>0</v>
      </c>
      <c r="BL11" s="26">
        <f>+SUMPRODUCT(1*($BP$4:$YQ$4=$P$4)*($BP$1:$YQ$1=BL$3)*($BP11:$YQ11))</f>
        <v>0</v>
      </c>
      <c r="BM11" s="26">
        <f>+SUMPRODUCT(1*($BP$4:$YQ$4=$Q$4)*($BP$1:$YQ$1=BL$3)*($BP11:$YQ11))</f>
        <v>0</v>
      </c>
      <c r="BN11" s="27"/>
      <c r="BO11" s="94"/>
      <c r="BP11" s="28">
        <v>0</v>
      </c>
      <c r="BQ11" s="28">
        <v>0</v>
      </c>
      <c r="BR11" s="28">
        <v>0</v>
      </c>
      <c r="BS11" s="28">
        <v>0</v>
      </c>
      <c r="BT11" s="28">
        <v>55492143.259999998</v>
      </c>
      <c r="BU11" s="28">
        <v>81734729.723333329</v>
      </c>
      <c r="BV11" s="28">
        <v>0</v>
      </c>
      <c r="BW11" s="28">
        <v>0</v>
      </c>
      <c r="BX11" s="28">
        <v>0</v>
      </c>
      <c r="BY11" s="28">
        <v>0</v>
      </c>
      <c r="BZ11" s="28">
        <v>44384477.460000001</v>
      </c>
      <c r="CA11" s="28">
        <v>81734729.723333329</v>
      </c>
      <c r="CB11" s="28">
        <v>0</v>
      </c>
      <c r="CC11" s="28">
        <v>0</v>
      </c>
      <c r="CD11" s="28">
        <v>0</v>
      </c>
      <c r="CE11" s="28">
        <v>0</v>
      </c>
      <c r="CF11" s="28">
        <v>55760440.310000002</v>
      </c>
      <c r="CG11" s="28">
        <v>81734729.723333329</v>
      </c>
      <c r="CH11" s="28">
        <v>0</v>
      </c>
      <c r="CI11" s="28">
        <v>0</v>
      </c>
      <c r="CJ11" s="28">
        <v>0</v>
      </c>
      <c r="CK11" s="28">
        <v>0</v>
      </c>
      <c r="CL11" s="28">
        <v>49773539.299999997</v>
      </c>
      <c r="CM11" s="28">
        <v>81734729.723333329</v>
      </c>
      <c r="CN11" s="28">
        <v>0</v>
      </c>
      <c r="CO11" s="28">
        <v>0</v>
      </c>
      <c r="CP11" s="28">
        <v>0</v>
      </c>
      <c r="CQ11" s="28">
        <v>0</v>
      </c>
      <c r="CR11" s="28">
        <v>43663140.479999997</v>
      </c>
      <c r="CS11" s="28">
        <v>81734729.723333329</v>
      </c>
      <c r="CT11" s="28">
        <v>0</v>
      </c>
      <c r="CU11" s="28">
        <v>0</v>
      </c>
      <c r="CV11" s="28">
        <v>0</v>
      </c>
      <c r="CW11" s="28">
        <v>0</v>
      </c>
      <c r="CX11" s="28">
        <v>34601334.159999996</v>
      </c>
      <c r="CY11" s="28">
        <v>81734729.723333329</v>
      </c>
      <c r="CZ11" s="28">
        <v>0</v>
      </c>
      <c r="DA11" s="28">
        <v>0</v>
      </c>
      <c r="DB11" s="28">
        <v>0</v>
      </c>
      <c r="DC11" s="28">
        <v>0</v>
      </c>
      <c r="DD11" s="28">
        <v>26473095.199999999</v>
      </c>
      <c r="DE11" s="28">
        <v>81734729.723333329</v>
      </c>
      <c r="DF11" s="28">
        <v>0</v>
      </c>
      <c r="DG11" s="28">
        <v>0</v>
      </c>
      <c r="DH11" s="28">
        <v>0</v>
      </c>
      <c r="DI11" s="28">
        <v>0</v>
      </c>
      <c r="DJ11" s="28">
        <v>19035906.59</v>
      </c>
      <c r="DK11" s="28">
        <v>81734729.723333329</v>
      </c>
      <c r="DL11" s="28">
        <v>0</v>
      </c>
      <c r="DM11" s="28">
        <v>0</v>
      </c>
      <c r="DN11" s="28">
        <v>0</v>
      </c>
      <c r="DO11" s="28">
        <v>0</v>
      </c>
      <c r="DP11" s="28">
        <v>12507832.1</v>
      </c>
      <c r="DQ11" s="28">
        <v>81734729.723333329</v>
      </c>
      <c r="DR11" s="28">
        <v>0</v>
      </c>
      <c r="DS11" s="28">
        <v>0</v>
      </c>
      <c r="DT11" s="28">
        <v>0</v>
      </c>
      <c r="DU11" s="28">
        <v>0</v>
      </c>
      <c r="DV11" s="28">
        <v>7523446.7400000002</v>
      </c>
      <c r="DW11" s="28">
        <v>81734729.723333329</v>
      </c>
      <c r="DX11" s="28">
        <v>0</v>
      </c>
      <c r="DY11" s="28">
        <v>0</v>
      </c>
      <c r="DZ11" s="28">
        <v>0</v>
      </c>
      <c r="EA11" s="28">
        <v>0</v>
      </c>
      <c r="EB11" s="28">
        <v>3401329.2</v>
      </c>
      <c r="EC11" s="28">
        <v>81734729.723333329</v>
      </c>
      <c r="ED11" s="28">
        <v>0</v>
      </c>
      <c r="EE11" s="28">
        <v>0</v>
      </c>
      <c r="EF11" s="28">
        <v>0</v>
      </c>
      <c r="EG11" s="28">
        <v>0</v>
      </c>
      <c r="EH11" s="28">
        <v>0</v>
      </c>
      <c r="EI11" s="28">
        <v>0</v>
      </c>
      <c r="EJ11" s="28">
        <v>0</v>
      </c>
      <c r="EK11" s="28">
        <v>0</v>
      </c>
      <c r="EL11" s="28">
        <v>0</v>
      </c>
      <c r="EM11" s="28">
        <v>0</v>
      </c>
      <c r="EN11" s="28">
        <v>0</v>
      </c>
      <c r="EO11" s="28">
        <v>0</v>
      </c>
      <c r="EP11" s="28">
        <v>0</v>
      </c>
      <c r="EQ11" s="28">
        <v>0</v>
      </c>
      <c r="ER11" s="28">
        <v>0</v>
      </c>
      <c r="ES11" s="28">
        <v>0</v>
      </c>
      <c r="ET11" s="28">
        <v>0</v>
      </c>
      <c r="EU11" s="28">
        <v>0</v>
      </c>
      <c r="EV11" s="28">
        <v>0</v>
      </c>
      <c r="EW11" s="28">
        <v>0</v>
      </c>
      <c r="EX11" s="28">
        <v>0</v>
      </c>
      <c r="EY11" s="28">
        <v>0</v>
      </c>
      <c r="EZ11" s="28">
        <v>0</v>
      </c>
      <c r="FA11" s="28">
        <v>0</v>
      </c>
      <c r="FB11" s="28">
        <v>0</v>
      </c>
      <c r="FC11" s="28">
        <v>0</v>
      </c>
      <c r="FD11" s="28">
        <v>0</v>
      </c>
      <c r="FE11" s="28">
        <v>0</v>
      </c>
      <c r="FF11" s="28">
        <v>0</v>
      </c>
      <c r="FG11" s="28">
        <v>0</v>
      </c>
      <c r="FH11" s="28">
        <v>0</v>
      </c>
      <c r="FI11" s="28">
        <v>0</v>
      </c>
      <c r="FJ11" s="28">
        <v>0</v>
      </c>
      <c r="FK11" s="28">
        <v>0</v>
      </c>
      <c r="FL11" s="28">
        <v>0</v>
      </c>
      <c r="FM11" s="28">
        <v>0</v>
      </c>
      <c r="FN11" s="28">
        <v>0</v>
      </c>
      <c r="FO11" s="28">
        <v>0</v>
      </c>
      <c r="FP11" s="28">
        <v>0</v>
      </c>
      <c r="FQ11" s="28">
        <v>0</v>
      </c>
      <c r="FR11" s="28">
        <v>0</v>
      </c>
      <c r="FS11" s="28">
        <v>0</v>
      </c>
      <c r="FT11" s="28">
        <v>0</v>
      </c>
      <c r="FU11" s="28">
        <v>0</v>
      </c>
      <c r="FV11" s="28">
        <v>0</v>
      </c>
      <c r="FW11" s="28">
        <v>0</v>
      </c>
      <c r="FX11" s="28">
        <v>0</v>
      </c>
      <c r="FY11" s="28">
        <v>0</v>
      </c>
      <c r="FZ11" s="28">
        <v>0</v>
      </c>
      <c r="GA11" s="28">
        <v>0</v>
      </c>
      <c r="GB11" s="28">
        <v>0</v>
      </c>
      <c r="GC11" s="28">
        <v>0</v>
      </c>
      <c r="GD11" s="28">
        <v>0</v>
      </c>
      <c r="GE11" s="28">
        <v>0</v>
      </c>
      <c r="GF11" s="28">
        <v>0</v>
      </c>
      <c r="GG11" s="28">
        <v>0</v>
      </c>
      <c r="GH11" s="28">
        <v>0</v>
      </c>
      <c r="GI11" s="28">
        <v>0</v>
      </c>
      <c r="GJ11" s="28">
        <v>0</v>
      </c>
      <c r="GK11" s="28">
        <v>0</v>
      </c>
      <c r="GL11" s="28">
        <v>0</v>
      </c>
      <c r="GM11" s="28">
        <v>0</v>
      </c>
      <c r="GN11" s="28">
        <v>0</v>
      </c>
      <c r="GO11" s="28">
        <v>0</v>
      </c>
      <c r="GP11" s="28">
        <v>0</v>
      </c>
      <c r="GQ11" s="28">
        <v>0</v>
      </c>
      <c r="GR11" s="28">
        <v>0</v>
      </c>
      <c r="GS11" s="28">
        <v>0</v>
      </c>
      <c r="GT11" s="28">
        <v>0</v>
      </c>
      <c r="GU11" s="28">
        <v>0</v>
      </c>
      <c r="GV11" s="28">
        <v>0</v>
      </c>
      <c r="GW11" s="28">
        <v>0</v>
      </c>
      <c r="GX11" s="28">
        <v>0</v>
      </c>
      <c r="GY11" s="28">
        <v>0</v>
      </c>
      <c r="GZ11" s="28">
        <v>0</v>
      </c>
      <c r="HA11" s="28">
        <v>0</v>
      </c>
      <c r="HB11" s="28">
        <v>0</v>
      </c>
      <c r="HC11" s="28">
        <v>0</v>
      </c>
      <c r="HD11" s="28">
        <v>0</v>
      </c>
      <c r="HE11" s="28">
        <v>0</v>
      </c>
      <c r="HF11" s="28">
        <v>0</v>
      </c>
      <c r="HG11" s="28">
        <v>0</v>
      </c>
      <c r="HH11" s="28">
        <v>0</v>
      </c>
      <c r="HI11" s="28">
        <v>0</v>
      </c>
      <c r="HJ11" s="28">
        <v>0</v>
      </c>
      <c r="HK11" s="28">
        <v>0</v>
      </c>
      <c r="HL11" s="28">
        <v>0</v>
      </c>
      <c r="HM11" s="28">
        <v>0</v>
      </c>
      <c r="HN11" s="28">
        <v>0</v>
      </c>
      <c r="HO11" s="28">
        <v>0</v>
      </c>
      <c r="HP11" s="28">
        <v>0</v>
      </c>
      <c r="HQ11" s="28">
        <v>0</v>
      </c>
      <c r="HR11" s="28">
        <v>0</v>
      </c>
      <c r="HS11" s="28">
        <v>0</v>
      </c>
      <c r="HT11" s="28">
        <v>0</v>
      </c>
      <c r="HU11" s="28">
        <v>0</v>
      </c>
      <c r="HV11" s="28">
        <v>0</v>
      </c>
      <c r="HW11" s="28">
        <v>0</v>
      </c>
      <c r="HX11" s="28">
        <v>0</v>
      </c>
      <c r="HY11" s="28">
        <v>0</v>
      </c>
      <c r="HZ11" s="28">
        <v>0</v>
      </c>
      <c r="IA11" s="28">
        <v>0</v>
      </c>
      <c r="IB11" s="28">
        <v>0</v>
      </c>
      <c r="IC11" s="28">
        <v>0</v>
      </c>
      <c r="ID11" s="28">
        <v>0</v>
      </c>
      <c r="IE11" s="28">
        <v>0</v>
      </c>
      <c r="IF11" s="28">
        <v>0</v>
      </c>
      <c r="IG11" s="28">
        <v>0</v>
      </c>
      <c r="IH11" s="28">
        <v>0</v>
      </c>
      <c r="II11" s="28">
        <v>0</v>
      </c>
      <c r="IJ11" s="28">
        <v>0</v>
      </c>
      <c r="IK11" s="28">
        <v>0</v>
      </c>
      <c r="IL11" s="28">
        <v>0</v>
      </c>
      <c r="IM11" s="28">
        <v>0</v>
      </c>
      <c r="IN11" s="28">
        <v>0</v>
      </c>
      <c r="IO11" s="28">
        <v>0</v>
      </c>
      <c r="IP11" s="28">
        <v>0</v>
      </c>
      <c r="IQ11" s="28">
        <v>0</v>
      </c>
      <c r="IR11" s="28">
        <v>0</v>
      </c>
      <c r="IS11" s="28">
        <v>0</v>
      </c>
      <c r="IT11" s="28">
        <v>0</v>
      </c>
      <c r="IU11" s="28">
        <v>0</v>
      </c>
      <c r="IV11" s="28">
        <v>0</v>
      </c>
      <c r="IW11" s="28">
        <v>0</v>
      </c>
      <c r="IX11" s="28">
        <v>0</v>
      </c>
      <c r="IY11" s="28">
        <v>0</v>
      </c>
      <c r="IZ11" s="28">
        <v>0</v>
      </c>
      <c r="JA11" s="28">
        <v>0</v>
      </c>
      <c r="JB11" s="28">
        <v>0</v>
      </c>
      <c r="JC11" s="28">
        <v>0</v>
      </c>
      <c r="JD11" s="28">
        <v>0</v>
      </c>
      <c r="JE11" s="28">
        <v>0</v>
      </c>
      <c r="JF11" s="28">
        <v>0</v>
      </c>
      <c r="JG11" s="28">
        <v>0</v>
      </c>
      <c r="JH11" s="28">
        <v>0</v>
      </c>
      <c r="JI11" s="28">
        <v>0</v>
      </c>
      <c r="JJ11" s="28">
        <v>0</v>
      </c>
      <c r="JK11" s="28">
        <v>0</v>
      </c>
      <c r="JL11" s="28">
        <v>0</v>
      </c>
      <c r="JM11" s="28">
        <v>0</v>
      </c>
      <c r="JN11" s="28">
        <v>0</v>
      </c>
      <c r="JO11" s="28">
        <v>0</v>
      </c>
      <c r="JP11" s="28">
        <v>0</v>
      </c>
      <c r="JQ11" s="28">
        <v>0</v>
      </c>
      <c r="JR11" s="28">
        <v>0</v>
      </c>
      <c r="JS11" s="28">
        <v>0</v>
      </c>
      <c r="JT11" s="28">
        <v>0</v>
      </c>
      <c r="JU11" s="28">
        <v>0</v>
      </c>
      <c r="JV11" s="28">
        <v>0</v>
      </c>
      <c r="JW11" s="28">
        <v>0</v>
      </c>
      <c r="JX11" s="28">
        <v>0</v>
      </c>
      <c r="JY11" s="28">
        <v>0</v>
      </c>
      <c r="JZ11" s="28">
        <v>0</v>
      </c>
      <c r="KA11" s="28">
        <v>0</v>
      </c>
      <c r="KB11" s="28">
        <v>0</v>
      </c>
      <c r="KC11" s="28">
        <v>0</v>
      </c>
      <c r="KD11" s="28">
        <v>0</v>
      </c>
      <c r="KE11" s="28">
        <v>0</v>
      </c>
      <c r="KF11" s="28">
        <v>0</v>
      </c>
      <c r="KG11" s="28">
        <v>0</v>
      </c>
      <c r="KH11" s="28">
        <v>0</v>
      </c>
      <c r="KI11" s="28">
        <v>0</v>
      </c>
      <c r="KJ11" s="28">
        <v>0</v>
      </c>
      <c r="KK11" s="28">
        <v>0</v>
      </c>
      <c r="KL11" s="28">
        <v>0</v>
      </c>
      <c r="KM11" s="28">
        <v>0</v>
      </c>
      <c r="KN11" s="28">
        <v>0</v>
      </c>
      <c r="KO11" s="28">
        <v>0</v>
      </c>
      <c r="KP11" s="28">
        <v>0</v>
      </c>
      <c r="KQ11" s="28">
        <v>0</v>
      </c>
      <c r="KR11" s="28">
        <v>0</v>
      </c>
      <c r="KS11" s="28">
        <v>0</v>
      </c>
      <c r="KT11" s="28">
        <v>0</v>
      </c>
      <c r="KU11" s="28">
        <v>0</v>
      </c>
      <c r="KV11" s="28">
        <v>0</v>
      </c>
      <c r="KW11" s="28">
        <v>0</v>
      </c>
      <c r="KX11" s="28">
        <v>0</v>
      </c>
      <c r="KY11" s="28">
        <v>0</v>
      </c>
      <c r="KZ11" s="28">
        <v>0</v>
      </c>
      <c r="LA11" s="28">
        <v>0</v>
      </c>
      <c r="LB11" s="28">
        <v>0</v>
      </c>
      <c r="LC11" s="28">
        <v>0</v>
      </c>
      <c r="LD11" s="28">
        <v>0</v>
      </c>
      <c r="LE11" s="28">
        <v>0</v>
      </c>
      <c r="LF11" s="28">
        <v>0</v>
      </c>
      <c r="LG11" s="28">
        <v>0</v>
      </c>
      <c r="LH11" s="28">
        <v>0</v>
      </c>
      <c r="LI11" s="28">
        <v>0</v>
      </c>
      <c r="LJ11" s="28">
        <v>0</v>
      </c>
      <c r="LK11" s="28">
        <v>0</v>
      </c>
      <c r="LL11" s="28">
        <v>0</v>
      </c>
      <c r="LM11" s="28">
        <v>0</v>
      </c>
      <c r="LN11" s="28">
        <v>0</v>
      </c>
      <c r="LO11" s="28">
        <v>0</v>
      </c>
      <c r="LP11" s="28">
        <v>0</v>
      </c>
      <c r="LQ11" s="28">
        <v>0</v>
      </c>
      <c r="LR11" s="28">
        <v>0</v>
      </c>
      <c r="LS11" s="28">
        <v>0</v>
      </c>
      <c r="LT11" s="28">
        <v>0</v>
      </c>
      <c r="LU11" s="28">
        <v>0</v>
      </c>
      <c r="LV11" s="28">
        <v>0</v>
      </c>
      <c r="LW11" s="28">
        <v>0</v>
      </c>
      <c r="LX11" s="28">
        <v>0</v>
      </c>
      <c r="LY11" s="28">
        <v>0</v>
      </c>
      <c r="LZ11" s="28">
        <v>0</v>
      </c>
      <c r="MA11" s="28">
        <v>0</v>
      </c>
      <c r="MB11" s="28">
        <v>0</v>
      </c>
      <c r="MC11" s="28">
        <v>0</v>
      </c>
      <c r="MD11" s="28">
        <v>0</v>
      </c>
      <c r="ME11" s="28">
        <v>0</v>
      </c>
      <c r="MF11" s="28">
        <v>0</v>
      </c>
      <c r="MG11" s="28">
        <v>0</v>
      </c>
      <c r="MH11" s="28">
        <v>0</v>
      </c>
      <c r="MI11" s="28">
        <v>0</v>
      </c>
      <c r="MJ11" s="28">
        <v>0</v>
      </c>
      <c r="MK11" s="28">
        <v>0</v>
      </c>
      <c r="ML11" s="28">
        <v>0</v>
      </c>
      <c r="MM11" s="28">
        <v>0</v>
      </c>
      <c r="MN11" s="28">
        <v>0</v>
      </c>
      <c r="MO11" s="28">
        <v>0</v>
      </c>
      <c r="MP11" s="28">
        <v>0</v>
      </c>
      <c r="MQ11" s="28">
        <v>0</v>
      </c>
      <c r="MR11" s="28">
        <v>0</v>
      </c>
      <c r="MS11" s="28">
        <v>0</v>
      </c>
      <c r="MT11" s="28">
        <v>0</v>
      </c>
      <c r="MU11" s="28">
        <v>0</v>
      </c>
      <c r="MV11" s="28">
        <v>0</v>
      </c>
      <c r="MW11" s="28">
        <v>0</v>
      </c>
      <c r="MX11" s="28">
        <v>0</v>
      </c>
      <c r="MY11" s="28">
        <v>0</v>
      </c>
      <c r="MZ11" s="28">
        <v>0</v>
      </c>
      <c r="NA11" s="28">
        <v>0</v>
      </c>
      <c r="NB11" s="28">
        <v>0</v>
      </c>
      <c r="NC11" s="28">
        <v>0</v>
      </c>
      <c r="ND11" s="28">
        <v>0</v>
      </c>
      <c r="NE11" s="28">
        <v>0</v>
      </c>
      <c r="NF11" s="28">
        <v>0</v>
      </c>
      <c r="NG11" s="28">
        <v>0</v>
      </c>
      <c r="NH11" s="28">
        <v>0</v>
      </c>
      <c r="NI11" s="28">
        <v>0</v>
      </c>
      <c r="NJ11" s="28">
        <v>0</v>
      </c>
      <c r="NK11" s="28">
        <v>0</v>
      </c>
      <c r="NL11" s="28">
        <v>0</v>
      </c>
      <c r="NM11" s="28">
        <v>0</v>
      </c>
      <c r="NN11" s="28">
        <v>0</v>
      </c>
      <c r="NO11" s="28">
        <v>0</v>
      </c>
      <c r="NP11" s="28">
        <v>0</v>
      </c>
      <c r="NQ11" s="28">
        <v>0</v>
      </c>
      <c r="NR11" s="28">
        <v>0</v>
      </c>
      <c r="NS11" s="28">
        <v>0</v>
      </c>
      <c r="NT11" s="28">
        <v>0</v>
      </c>
      <c r="NU11" s="28">
        <v>0</v>
      </c>
      <c r="NV11" s="28">
        <v>0</v>
      </c>
      <c r="NW11" s="28">
        <v>0</v>
      </c>
      <c r="NX11" s="28">
        <v>0</v>
      </c>
      <c r="NY11" s="28">
        <v>0</v>
      </c>
      <c r="NZ11" s="28">
        <v>0</v>
      </c>
      <c r="OA11" s="28">
        <v>0</v>
      </c>
      <c r="OB11" s="28">
        <v>0</v>
      </c>
      <c r="OC11" s="28">
        <v>0</v>
      </c>
      <c r="OD11" s="28">
        <v>0</v>
      </c>
      <c r="OE11" s="28">
        <v>0</v>
      </c>
      <c r="OF11" s="28">
        <v>0</v>
      </c>
      <c r="OG11" s="28">
        <v>0</v>
      </c>
      <c r="OH11" s="28">
        <v>0</v>
      </c>
      <c r="OI11" s="28">
        <v>0</v>
      </c>
      <c r="OJ11" s="28">
        <v>0</v>
      </c>
      <c r="OK11" s="28">
        <v>0</v>
      </c>
      <c r="OL11" s="28">
        <v>0</v>
      </c>
      <c r="OM11" s="28">
        <v>0</v>
      </c>
      <c r="ON11" s="28">
        <v>0</v>
      </c>
      <c r="OO11" s="28">
        <v>0</v>
      </c>
      <c r="OP11" s="28">
        <v>0</v>
      </c>
      <c r="OQ11" s="28">
        <v>0</v>
      </c>
      <c r="OR11" s="28">
        <v>0</v>
      </c>
      <c r="OS11" s="28">
        <v>0</v>
      </c>
      <c r="OT11" s="28">
        <v>0</v>
      </c>
      <c r="OU11" s="28">
        <v>0</v>
      </c>
      <c r="OV11" s="28">
        <v>0</v>
      </c>
      <c r="OW11" s="28">
        <v>0</v>
      </c>
      <c r="OX11" s="28">
        <v>0</v>
      </c>
      <c r="OY11" s="28">
        <v>0</v>
      </c>
      <c r="OZ11" s="28">
        <v>0</v>
      </c>
      <c r="PA11" s="28">
        <v>0</v>
      </c>
      <c r="PB11" s="28">
        <v>0</v>
      </c>
      <c r="PC11" s="28">
        <v>0</v>
      </c>
      <c r="PD11" s="28">
        <v>0</v>
      </c>
      <c r="PE11" s="28">
        <v>0</v>
      </c>
      <c r="PF11" s="28">
        <v>0</v>
      </c>
      <c r="PG11" s="28">
        <v>0</v>
      </c>
      <c r="PH11" s="28">
        <v>0</v>
      </c>
      <c r="PI11" s="28">
        <v>0</v>
      </c>
      <c r="PJ11" s="28">
        <v>0</v>
      </c>
      <c r="PK11" s="28">
        <v>0</v>
      </c>
      <c r="PL11" s="28">
        <v>0</v>
      </c>
      <c r="PM11" s="28">
        <v>0</v>
      </c>
      <c r="PN11" s="28">
        <v>0</v>
      </c>
      <c r="PO11" s="28">
        <v>0</v>
      </c>
      <c r="PP11" s="28">
        <v>0</v>
      </c>
      <c r="PQ11" s="28">
        <v>0</v>
      </c>
      <c r="PR11" s="28">
        <v>0</v>
      </c>
      <c r="PS11" s="28">
        <v>0</v>
      </c>
      <c r="PT11" s="28">
        <v>0</v>
      </c>
      <c r="PU11" s="28">
        <v>0</v>
      </c>
      <c r="PV11" s="28">
        <v>0</v>
      </c>
      <c r="PW11" s="28">
        <v>0</v>
      </c>
      <c r="PX11" s="28">
        <v>0</v>
      </c>
      <c r="PY11" s="28">
        <v>0</v>
      </c>
      <c r="PZ11" s="28">
        <v>0</v>
      </c>
      <c r="QA11" s="28">
        <v>0</v>
      </c>
      <c r="QB11" s="28">
        <v>0</v>
      </c>
      <c r="QC11" s="28">
        <v>0</v>
      </c>
      <c r="QD11" s="28">
        <v>0</v>
      </c>
      <c r="QE11" s="28">
        <v>0</v>
      </c>
      <c r="QF11" s="28">
        <v>0</v>
      </c>
      <c r="QG11" s="28">
        <v>0</v>
      </c>
      <c r="QH11" s="28">
        <v>0</v>
      </c>
      <c r="QI11" s="28">
        <v>0</v>
      </c>
      <c r="QJ11" s="28">
        <v>0</v>
      </c>
      <c r="QK11" s="28">
        <v>0</v>
      </c>
      <c r="QL11" s="28">
        <v>0</v>
      </c>
      <c r="QM11" s="28">
        <v>0</v>
      </c>
      <c r="QN11" s="28">
        <v>0</v>
      </c>
      <c r="QO11" s="28">
        <v>0</v>
      </c>
      <c r="QP11" s="28">
        <v>0</v>
      </c>
      <c r="QQ11" s="28">
        <v>0</v>
      </c>
      <c r="QR11" s="28">
        <v>0</v>
      </c>
      <c r="QS11" s="28">
        <v>0</v>
      </c>
      <c r="QT11" s="28">
        <v>0</v>
      </c>
      <c r="QU11" s="28">
        <v>0</v>
      </c>
      <c r="QV11" s="28">
        <v>0</v>
      </c>
      <c r="QW11" s="28">
        <v>0</v>
      </c>
      <c r="QX11" s="28">
        <v>0</v>
      </c>
      <c r="QY11" s="28">
        <v>0</v>
      </c>
      <c r="QZ11" s="28">
        <v>0</v>
      </c>
      <c r="RA11" s="28">
        <v>0</v>
      </c>
      <c r="RB11" s="28">
        <v>0</v>
      </c>
      <c r="RC11" s="28">
        <v>0</v>
      </c>
      <c r="RD11" s="28">
        <v>0</v>
      </c>
      <c r="RE11" s="28">
        <v>0</v>
      </c>
      <c r="RF11" s="28">
        <v>0</v>
      </c>
      <c r="RG11" s="28">
        <v>0</v>
      </c>
      <c r="RH11" s="28">
        <v>0</v>
      </c>
      <c r="RI11" s="28">
        <v>0</v>
      </c>
      <c r="RJ11" s="28">
        <v>0</v>
      </c>
      <c r="RK11" s="28">
        <v>0</v>
      </c>
      <c r="RL11" s="28">
        <v>0</v>
      </c>
      <c r="RM11" s="28">
        <v>0</v>
      </c>
      <c r="RN11" s="28">
        <v>0</v>
      </c>
      <c r="RO11" s="28">
        <v>0</v>
      </c>
      <c r="RP11" s="28">
        <v>0</v>
      </c>
      <c r="RQ11" s="28">
        <v>0</v>
      </c>
      <c r="RR11" s="28">
        <v>0</v>
      </c>
      <c r="RS11" s="28">
        <v>0</v>
      </c>
      <c r="RT11" s="28">
        <v>0</v>
      </c>
      <c r="RU11" s="28">
        <v>0</v>
      </c>
      <c r="RV11" s="28">
        <v>0</v>
      </c>
      <c r="RW11" s="28">
        <v>0</v>
      </c>
      <c r="RX11" s="28">
        <v>0</v>
      </c>
      <c r="RY11" s="28">
        <v>0</v>
      </c>
      <c r="RZ11" s="28">
        <v>0</v>
      </c>
      <c r="SA11" s="28">
        <v>0</v>
      </c>
      <c r="SB11" s="28">
        <v>0</v>
      </c>
      <c r="SC11" s="28">
        <v>0</v>
      </c>
      <c r="SD11" s="28">
        <v>0</v>
      </c>
      <c r="SE11" s="28">
        <v>0</v>
      </c>
      <c r="SF11" s="28">
        <v>0</v>
      </c>
      <c r="SG11" s="28">
        <v>0</v>
      </c>
      <c r="SH11" s="28">
        <v>0</v>
      </c>
      <c r="SI11" s="28">
        <v>0</v>
      </c>
      <c r="SJ11" s="28">
        <v>0</v>
      </c>
      <c r="SK11" s="28">
        <v>0</v>
      </c>
      <c r="SL11" s="28">
        <v>0</v>
      </c>
      <c r="SM11" s="28">
        <v>0</v>
      </c>
      <c r="SN11" s="28">
        <v>0</v>
      </c>
      <c r="SO11" s="28">
        <v>0</v>
      </c>
      <c r="SP11" s="28">
        <v>0</v>
      </c>
      <c r="SQ11" s="28">
        <v>0</v>
      </c>
      <c r="SR11" s="28">
        <v>0</v>
      </c>
      <c r="SS11" s="28">
        <v>0</v>
      </c>
      <c r="ST11" s="28">
        <v>0</v>
      </c>
      <c r="SU11" s="28">
        <v>0</v>
      </c>
      <c r="SV11" s="28">
        <v>0</v>
      </c>
      <c r="SW11" s="28">
        <v>0</v>
      </c>
      <c r="SX11" s="28">
        <v>0</v>
      </c>
      <c r="SY11" s="28">
        <v>0</v>
      </c>
      <c r="SZ11" s="28">
        <v>0</v>
      </c>
      <c r="TA11" s="28">
        <v>0</v>
      </c>
      <c r="TB11" s="28">
        <v>0</v>
      </c>
      <c r="TC11" s="28">
        <v>0</v>
      </c>
      <c r="TD11" s="28">
        <v>0</v>
      </c>
      <c r="TE11" s="28">
        <v>0</v>
      </c>
      <c r="TF11" s="28">
        <v>0</v>
      </c>
      <c r="TG11" s="28">
        <v>0</v>
      </c>
      <c r="TH11" s="28">
        <v>0</v>
      </c>
      <c r="TI11" s="28">
        <v>0</v>
      </c>
      <c r="TJ11" s="28">
        <v>0</v>
      </c>
      <c r="TK11" s="28">
        <v>0</v>
      </c>
      <c r="TL11" s="28">
        <v>0</v>
      </c>
      <c r="TM11" s="28">
        <v>0</v>
      </c>
      <c r="TN11" s="28">
        <v>0</v>
      </c>
      <c r="TO11" s="28">
        <v>0</v>
      </c>
      <c r="TP11" s="28">
        <v>0</v>
      </c>
      <c r="TQ11" s="28">
        <v>0</v>
      </c>
      <c r="TR11" s="28">
        <v>0</v>
      </c>
      <c r="TS11" s="28">
        <v>0</v>
      </c>
      <c r="TT11" s="28">
        <v>0</v>
      </c>
      <c r="TU11" s="28">
        <v>0</v>
      </c>
      <c r="TV11" s="28">
        <v>0</v>
      </c>
      <c r="TW11" s="28">
        <v>0</v>
      </c>
      <c r="TX11" s="28">
        <v>0</v>
      </c>
      <c r="TY11" s="28">
        <v>0</v>
      </c>
      <c r="TZ11" s="28">
        <v>0</v>
      </c>
      <c r="UA11" s="28">
        <v>0</v>
      </c>
      <c r="UB11" s="28">
        <v>0</v>
      </c>
      <c r="UC11" s="28">
        <v>0</v>
      </c>
      <c r="UD11" s="28">
        <v>0</v>
      </c>
      <c r="UE11" s="28">
        <v>0</v>
      </c>
      <c r="UF11" s="28">
        <v>0</v>
      </c>
      <c r="UG11" s="28">
        <v>0</v>
      </c>
      <c r="UH11" s="28">
        <v>0</v>
      </c>
      <c r="UI11" s="28">
        <v>0</v>
      </c>
      <c r="UJ11" s="28">
        <v>0</v>
      </c>
      <c r="UK11" s="28">
        <v>0</v>
      </c>
      <c r="UL11" s="28">
        <v>0</v>
      </c>
      <c r="UM11" s="28">
        <v>0</v>
      </c>
      <c r="UN11" s="28">
        <v>0</v>
      </c>
      <c r="UO11" s="28">
        <v>0</v>
      </c>
      <c r="UP11" s="28">
        <v>0</v>
      </c>
      <c r="UQ11" s="28">
        <v>0</v>
      </c>
      <c r="UR11" s="28">
        <v>0</v>
      </c>
      <c r="US11" s="28">
        <v>0</v>
      </c>
      <c r="UT11" s="28">
        <v>0</v>
      </c>
      <c r="UU11" s="28">
        <v>0</v>
      </c>
      <c r="UV11" s="28">
        <v>0</v>
      </c>
      <c r="UW11" s="28">
        <v>0</v>
      </c>
      <c r="UX11" s="28">
        <v>0</v>
      </c>
      <c r="UY11" s="28">
        <v>0</v>
      </c>
      <c r="UZ11" s="28">
        <v>0</v>
      </c>
      <c r="VA11" s="28">
        <v>0</v>
      </c>
      <c r="VB11" s="28">
        <v>0</v>
      </c>
      <c r="VC11" s="28">
        <v>0</v>
      </c>
      <c r="VD11" s="28">
        <v>0</v>
      </c>
      <c r="VE11" s="28">
        <v>0</v>
      </c>
      <c r="VF11" s="28">
        <v>0</v>
      </c>
      <c r="VG11" s="28">
        <v>0</v>
      </c>
      <c r="VH11" s="28">
        <v>0</v>
      </c>
      <c r="VI11" s="28">
        <v>0</v>
      </c>
      <c r="VJ11" s="28">
        <v>0</v>
      </c>
      <c r="VK11" s="28">
        <v>0</v>
      </c>
      <c r="VL11" s="28">
        <v>0</v>
      </c>
      <c r="VM11" s="28">
        <v>0</v>
      </c>
      <c r="VN11" s="28">
        <v>0</v>
      </c>
      <c r="VO11" s="28">
        <v>0</v>
      </c>
      <c r="VP11" s="28">
        <v>0</v>
      </c>
      <c r="VQ11" s="28">
        <v>0</v>
      </c>
      <c r="VR11" s="28">
        <v>0</v>
      </c>
      <c r="VS11" s="28">
        <v>0</v>
      </c>
      <c r="VT11" s="28">
        <v>0</v>
      </c>
      <c r="VU11" s="28">
        <v>0</v>
      </c>
      <c r="VV11" s="28">
        <v>0</v>
      </c>
      <c r="VW11" s="28">
        <v>0</v>
      </c>
      <c r="VX11" s="28">
        <v>0</v>
      </c>
      <c r="VY11" s="28">
        <v>0</v>
      </c>
      <c r="VZ11" s="28">
        <v>0</v>
      </c>
      <c r="WA11" s="28">
        <v>0</v>
      </c>
      <c r="WB11" s="28">
        <v>0</v>
      </c>
      <c r="WC11" s="28">
        <v>0</v>
      </c>
      <c r="WD11" s="28">
        <v>0</v>
      </c>
      <c r="WE11" s="28">
        <v>0</v>
      </c>
      <c r="WF11" s="28">
        <v>0</v>
      </c>
      <c r="WG11" s="28">
        <v>0</v>
      </c>
      <c r="WH11" s="28">
        <v>0</v>
      </c>
      <c r="WI11" s="28">
        <v>0</v>
      </c>
      <c r="WJ11" s="28">
        <v>0</v>
      </c>
      <c r="WK11" s="28">
        <v>0</v>
      </c>
      <c r="WL11" s="28">
        <v>0</v>
      </c>
      <c r="WM11" s="28">
        <v>0</v>
      </c>
      <c r="WN11" s="28">
        <v>0</v>
      </c>
      <c r="WO11" s="28">
        <v>0</v>
      </c>
      <c r="WP11" s="28">
        <v>0</v>
      </c>
      <c r="WQ11" s="28">
        <v>0</v>
      </c>
      <c r="WR11" s="28">
        <v>0</v>
      </c>
      <c r="WS11" s="28">
        <v>0</v>
      </c>
      <c r="WT11" s="28">
        <v>0</v>
      </c>
      <c r="WU11" s="28">
        <v>0</v>
      </c>
      <c r="WV11" s="28">
        <v>0</v>
      </c>
      <c r="WW11" s="28">
        <v>0</v>
      </c>
      <c r="WX11" s="28">
        <v>0</v>
      </c>
      <c r="WY11" s="28">
        <v>0</v>
      </c>
      <c r="WZ11" s="28">
        <v>0</v>
      </c>
      <c r="XA11" s="28">
        <v>0</v>
      </c>
      <c r="XB11" s="28">
        <v>0</v>
      </c>
      <c r="XC11" s="28">
        <v>0</v>
      </c>
      <c r="XD11" s="28">
        <v>0</v>
      </c>
      <c r="XE11" s="28">
        <v>0</v>
      </c>
      <c r="XF11" s="28">
        <v>0</v>
      </c>
      <c r="XG11" s="28">
        <v>0</v>
      </c>
      <c r="XH11" s="28">
        <v>0</v>
      </c>
      <c r="XI11" s="28">
        <v>0</v>
      </c>
      <c r="XJ11" s="28">
        <v>0</v>
      </c>
      <c r="XK11" s="28">
        <v>0</v>
      </c>
      <c r="XL11" s="28">
        <v>0</v>
      </c>
      <c r="XM11" s="28">
        <v>0</v>
      </c>
      <c r="XN11" s="28">
        <v>0</v>
      </c>
      <c r="XO11" s="28">
        <v>0</v>
      </c>
      <c r="XP11" s="28">
        <v>0</v>
      </c>
      <c r="XQ11" s="28">
        <v>0</v>
      </c>
      <c r="XR11" s="28">
        <v>0</v>
      </c>
      <c r="XS11" s="28">
        <v>0</v>
      </c>
      <c r="XT11" s="28">
        <v>0</v>
      </c>
      <c r="XU11" s="28">
        <v>0</v>
      </c>
      <c r="XV11" s="28">
        <v>0</v>
      </c>
      <c r="XW11" s="28">
        <v>0</v>
      </c>
      <c r="XX11" s="28">
        <v>0</v>
      </c>
      <c r="XY11" s="28">
        <v>0</v>
      </c>
      <c r="XZ11" s="28">
        <v>0</v>
      </c>
      <c r="YA11" s="28">
        <v>0</v>
      </c>
      <c r="YB11" s="28">
        <v>0</v>
      </c>
      <c r="YC11" s="28">
        <v>0</v>
      </c>
      <c r="YD11" s="28">
        <v>0</v>
      </c>
      <c r="YE11" s="28">
        <v>0</v>
      </c>
      <c r="YF11" s="28">
        <v>0</v>
      </c>
      <c r="YG11" s="28">
        <v>0</v>
      </c>
      <c r="YH11" s="28">
        <v>0</v>
      </c>
      <c r="YI11" s="28">
        <v>0</v>
      </c>
      <c r="YJ11" s="28">
        <v>0</v>
      </c>
      <c r="YK11" s="28">
        <v>0</v>
      </c>
      <c r="YL11" s="28">
        <v>0</v>
      </c>
      <c r="YM11" s="28">
        <v>0</v>
      </c>
      <c r="YN11" s="28">
        <v>0</v>
      </c>
      <c r="YO11" s="28">
        <v>0</v>
      </c>
      <c r="YP11" s="28">
        <v>0</v>
      </c>
      <c r="YQ11" s="28">
        <v>0</v>
      </c>
    </row>
    <row r="12" spans="1:667" ht="15.75" x14ac:dyDescent="0.25">
      <c r="A12" s="19" t="s">
        <v>25</v>
      </c>
      <c r="B12" s="19" t="s">
        <v>26</v>
      </c>
      <c r="C12" s="20">
        <v>335.48108580000002</v>
      </c>
      <c r="D12" s="30"/>
      <c r="E12" s="22">
        <f t="shared" si="20"/>
        <v>11.623746549926027</v>
      </c>
      <c r="F12" s="33" t="s">
        <v>127</v>
      </c>
      <c r="G12" s="23" t="s">
        <v>128</v>
      </c>
      <c r="H12" s="31">
        <v>41699</v>
      </c>
      <c r="I12" s="32" t="s">
        <v>27</v>
      </c>
      <c r="J12" s="33">
        <v>127</v>
      </c>
      <c r="K12" s="23" t="s">
        <v>130</v>
      </c>
      <c r="L12" s="24">
        <f t="shared" si="21"/>
        <v>45566</v>
      </c>
      <c r="M12" s="33" t="s">
        <v>11</v>
      </c>
      <c r="N12" s="20" t="s">
        <v>12</v>
      </c>
      <c r="O12" s="2"/>
      <c r="P12" s="26">
        <f>+SUMPRODUCT(1*($BP$4:$YQ$4=$P$4)*($BP$1:$YQ$1=P$3)*($BP12:$YQ12))</f>
        <v>51331406.698521458</v>
      </c>
      <c r="Q12" s="26">
        <f>+SUMPRODUCT(1*($BP$4:$YQ$4=$Q$4)*($BP$1:$YQ$1=P$3)*($BP12:$YQ12))</f>
        <v>21150733.739999998</v>
      </c>
      <c r="R12" s="26">
        <f>+SUMPRODUCT(1*($BP$4:$YQ$4=$P$4)*($BP$1:$YQ$1=R$3)*($BP12:$YQ12))</f>
        <v>52970697.763482042</v>
      </c>
      <c r="S12" s="26">
        <f>+SUMPRODUCT(1*($BP$4:$YQ$4=$Q$4)*($BP$1:$YQ$1=R$3)*($BP12:$YQ12))</f>
        <v>18848274</v>
      </c>
      <c r="T12" s="26">
        <f>+SUMPRODUCT(1*($BP$4:$YQ$4=$P$4)*($BP$1:$YQ$1=T$3)*($BP12:$YQ12))</f>
        <v>52970697.763482042</v>
      </c>
      <c r="U12" s="26">
        <f>+SUMPRODUCT(1*($BP$4:$YQ$4=$Q$4)*($BP$1:$YQ$1=T$3)*($BP12:$YQ12))</f>
        <v>15386084.689999999</v>
      </c>
      <c r="V12" s="26">
        <f>+SUMPRODUCT(1*($BP$4:$YQ$4=$P$4)*($BP$1:$YQ$1=V$3)*($BP12:$YQ12))</f>
        <v>52970697.763482042</v>
      </c>
      <c r="W12" s="26">
        <f>+SUMPRODUCT(1*($BP$4:$YQ$4=$Q$4)*($BP$1:$YQ$1=V$3)*($BP12:$YQ12))</f>
        <v>11834217.91</v>
      </c>
      <c r="X12" s="26">
        <f>+SUMPRODUCT(1*($BP$4:$YQ$4=$P$4)*($BP$1:$YQ$1=X$3)*($BP12:$YQ12))</f>
        <v>52970697.763482042</v>
      </c>
      <c r="Y12" s="26">
        <f>+SUMPRODUCT(1*($BP$4:$YQ$4=$Q$4)*($BP$1:$YQ$1=X$3)*($BP12:$YQ12))</f>
        <v>8327189.8899999987</v>
      </c>
      <c r="Z12" s="26">
        <f>+SUMPRODUCT(1*($BP$4:$YQ$4=$P$4)*($BP$1:$YQ$1=Z$3)*($BP12:$YQ12))</f>
        <v>52970697.763482042</v>
      </c>
      <c r="AA12" s="26">
        <f>+SUMPRODUCT(1*($BP$4:$YQ$4=$Q$4)*($BP$1:$YQ$1=Z$3)*($BP12:$YQ12))</f>
        <v>4820161.84</v>
      </c>
      <c r="AB12" s="26">
        <f>+SUMPRODUCT(1*($BP$4:$YQ$4=$P$4)*($BP$1:$YQ$1=AB$3)*($BP12:$YQ12))</f>
        <v>44142248.136235036</v>
      </c>
      <c r="AC12" s="26">
        <f>+SUMPRODUCT(1*($BP$4:$YQ$4=$Q$4)*($BP$1:$YQ$1=AB$3)*($BP12:$YQ12))</f>
        <v>1343560.06</v>
      </c>
      <c r="AD12" s="26">
        <f>+SUMPRODUCT(1*($BP$4:$YQ$4=$P$4)*($BP$1:$YQ$1=AD$3)*($BP12:$YQ12))</f>
        <v>0</v>
      </c>
      <c r="AE12" s="26">
        <f>+SUMPRODUCT(1*($BP$4:$YQ$4=$Q$4)*($BP$1:$YQ$1=AD$3)*($BP12:$YQ12))</f>
        <v>0</v>
      </c>
      <c r="AF12" s="26">
        <f>+SUMPRODUCT(1*($BP$4:$YQ$4=$P$4)*($BP$1:$YQ$1=AF$3)*($BP12:$YQ12))</f>
        <v>0</v>
      </c>
      <c r="AG12" s="26">
        <f>+SUMPRODUCT(1*($BP$4:$YQ$4=$Q$4)*($BP$1:$YQ$1=AF$3)*($BP12:$YQ12))</f>
        <v>0</v>
      </c>
      <c r="AH12" s="26">
        <f>+SUMPRODUCT(1*($BP$4:$YQ$4=$P$4)*($BP$1:$YQ$1=AH$3)*($BP12:$YQ12))</f>
        <v>0</v>
      </c>
      <c r="AI12" s="26">
        <f>+SUMPRODUCT(1*($BP$4:$YQ$4=$Q$4)*($BP$1:$YQ$1=AH$3)*($BP12:$YQ12))</f>
        <v>0</v>
      </c>
      <c r="AJ12" s="26">
        <f>+SUMPRODUCT(1*($BP$4:$YQ$4=$P$4)*($BP$1:$YQ$1=AJ$3)*($BP12:$YQ12))</f>
        <v>0</v>
      </c>
      <c r="AK12" s="26">
        <f>+SUMPRODUCT(1*($BP$4:$YQ$4=$Q$4)*($BP$1:$YQ$1=AJ$3)*($BP12:$YQ12))</f>
        <v>0</v>
      </c>
      <c r="AL12" s="26">
        <f>+SUMPRODUCT(1*($BP$4:$YQ$4=$P$4)*($BP$1:$YQ$1=AL$3)*($BP12:$YQ12))</f>
        <v>0</v>
      </c>
      <c r="AM12" s="26">
        <f>+SUMPRODUCT(1*($BP$4:$YQ$4=$Q$4)*($BP$1:$YQ$1=AL$3)*($BP12:$YQ12))</f>
        <v>0</v>
      </c>
      <c r="AN12" s="26">
        <f>+SUMPRODUCT(1*($BP$4:$YQ$4=$P$4)*($BP$1:$YQ$1=AN$3)*($BP12:$YQ12))</f>
        <v>0</v>
      </c>
      <c r="AO12" s="26">
        <f>+SUMPRODUCT(1*($BP$4:$YQ$4=$Q$4)*($BP$1:$YQ$1=AN$3)*($BP12:$YQ12))</f>
        <v>0</v>
      </c>
      <c r="AP12" s="26">
        <f>+SUMPRODUCT(1*($BP$4:$YQ$4=$P$4)*($BP$1:$YQ$1=AP$3)*($BP12:$YQ12))</f>
        <v>0</v>
      </c>
      <c r="AQ12" s="26">
        <f>+SUMPRODUCT(1*($BP$4:$YQ$4=$Q$4)*($BP$1:$YQ$1=AP$3)*($BP12:$YQ12))</f>
        <v>0</v>
      </c>
      <c r="AR12" s="26">
        <f>+SUMPRODUCT(1*($BP$4:$YQ$4=$P$4)*($BP$1:$YQ$1=AR$3)*($BP12:$YQ12))</f>
        <v>0</v>
      </c>
      <c r="AS12" s="26">
        <f>+SUMPRODUCT(1*($BP$4:$YQ$4=$Q$4)*($BP$1:$YQ$1=AR$3)*($BP12:$YQ12))</f>
        <v>0</v>
      </c>
      <c r="AT12" s="26">
        <f>+SUMPRODUCT(1*($BP$4:$YQ$4=$P$4)*($BP$1:$YQ$1=AT$3)*($BP12:$YQ12))</f>
        <v>0</v>
      </c>
      <c r="AU12" s="26">
        <f>+SUMPRODUCT(1*($BP$4:$YQ$4=$Q$4)*($BP$1:$YQ$1=AT$3)*($BP12:$YQ12))</f>
        <v>0</v>
      </c>
      <c r="AV12" s="26">
        <f>+SUMPRODUCT(1*($BP$4:$YQ$4=$P$4)*($BP$1:$YQ$1=AV$3)*($BP12:$YQ12))</f>
        <v>0</v>
      </c>
      <c r="AW12" s="26">
        <f>+SUMPRODUCT(1*($BP$4:$YQ$4=$Q$4)*($BP$1:$YQ$1=AV$3)*($BP12:$YQ12))</f>
        <v>0</v>
      </c>
      <c r="AX12" s="26">
        <f>+SUMPRODUCT(1*($BP$4:$YQ$4=$P$4)*($BP$1:$YQ$1=AX$3)*($BP12:$YQ12))</f>
        <v>0</v>
      </c>
      <c r="AY12" s="26">
        <f>+SUMPRODUCT(1*($BP$4:$YQ$4=$Q$4)*($BP$1:$YQ$1=AX$3)*($BP12:$YQ12))</f>
        <v>0</v>
      </c>
      <c r="AZ12" s="26">
        <f>+SUMPRODUCT(1*($BP$4:$YQ$4=$P$4)*($BP$1:$YQ$1=AZ$3)*($BP12:$YQ12))</f>
        <v>0</v>
      </c>
      <c r="BA12" s="26">
        <f>+SUMPRODUCT(1*($BP$4:$YQ$4=$Q$4)*($BP$1:$YQ$1=AZ$3)*($BP12:$YQ12))</f>
        <v>0</v>
      </c>
      <c r="BB12" s="26">
        <f>+SUMPRODUCT(1*($BP$4:$YQ$4=$P$4)*($BP$1:$YQ$1=BB$3)*($BP12:$YQ12))</f>
        <v>0</v>
      </c>
      <c r="BC12" s="26">
        <f>+SUMPRODUCT(1*($BP$4:$YQ$4=$Q$4)*($BP$1:$YQ$1=BB$3)*($BP12:$YQ12))</f>
        <v>0</v>
      </c>
      <c r="BD12" s="26">
        <f>+SUMPRODUCT(1*($BP$4:$YQ$4=$P$4)*($BP$1:$YQ$1=BD$3)*($BP12:$YQ12))</f>
        <v>0</v>
      </c>
      <c r="BE12" s="26">
        <f>+SUMPRODUCT(1*($BP$4:$YQ$4=$Q$4)*($BP$1:$YQ$1=BD$3)*($BP12:$YQ12))</f>
        <v>0</v>
      </c>
      <c r="BF12" s="26">
        <f>+SUMPRODUCT(1*($BP$4:$YQ$4=$P$4)*($BP$1:$YQ$1=BF$3)*($BP12:$YQ12))</f>
        <v>0</v>
      </c>
      <c r="BG12" s="26">
        <f>+SUMPRODUCT(1*($BP$4:$YQ$4=$Q$4)*($BP$1:$YQ$1=BF$3)*($BP12:$YQ12))</f>
        <v>0</v>
      </c>
      <c r="BH12" s="26">
        <f>+SUMPRODUCT(1*($BP$4:$YQ$4=$P$4)*($BP$1:$YQ$1=BH$3)*($BP12:$YQ12))</f>
        <v>0</v>
      </c>
      <c r="BI12" s="26">
        <f>+SUMPRODUCT(1*($BP$4:$YQ$4=$Q$4)*($BP$1:$YQ$1=BH$3)*($BP12:$YQ12))</f>
        <v>0</v>
      </c>
      <c r="BJ12" s="26">
        <f>+SUMPRODUCT(1*($BP$4:$YQ$4=$P$4)*($BP$1:$YQ$1=BJ$3)*($BP12:$YQ12))</f>
        <v>0</v>
      </c>
      <c r="BK12" s="26">
        <f>+SUMPRODUCT(1*($BP$4:$YQ$4=$Q$4)*($BP$1:$YQ$1=BJ$3)*($BP12:$YQ12))</f>
        <v>0</v>
      </c>
      <c r="BL12" s="26">
        <f>+SUMPRODUCT(1*($BP$4:$YQ$4=$P$4)*($BP$1:$YQ$1=BL$3)*($BP12:$YQ12))</f>
        <v>0</v>
      </c>
      <c r="BM12" s="26">
        <f>+SUMPRODUCT(1*($BP$4:$YQ$4=$Q$4)*($BP$1:$YQ$1=BL$3)*($BP12:$YQ12))</f>
        <v>0</v>
      </c>
      <c r="BN12" s="27"/>
      <c r="BO12" s="94"/>
      <c r="BP12" s="28">
        <v>1543425.13</v>
      </c>
      <c r="BQ12" s="28">
        <v>3973734.9110362632</v>
      </c>
      <c r="BR12" s="28">
        <v>1712385.67</v>
      </c>
      <c r="BS12" s="28">
        <v>4031253.2426368669</v>
      </c>
      <c r="BT12" s="28">
        <v>1543432.71</v>
      </c>
      <c r="BU12" s="28">
        <v>4073098.2942349757</v>
      </c>
      <c r="BV12" s="28">
        <v>1847238.21</v>
      </c>
      <c r="BW12" s="28">
        <v>4145675.6323937955</v>
      </c>
      <c r="BX12" s="28">
        <v>1791586.2</v>
      </c>
      <c r="BY12" s="28">
        <v>4208070.9228550326</v>
      </c>
      <c r="BZ12" s="28">
        <v>2040788.09</v>
      </c>
      <c r="CA12" s="28">
        <v>4414224.8136235047</v>
      </c>
      <c r="CB12" s="28">
        <v>1727354.84</v>
      </c>
      <c r="CC12" s="28">
        <v>4414224.8136235047</v>
      </c>
      <c r="CD12" s="28">
        <v>1861607.35</v>
      </c>
      <c r="CE12" s="28">
        <v>4414224.8136235047</v>
      </c>
      <c r="CF12" s="28">
        <v>1836785.92</v>
      </c>
      <c r="CG12" s="28">
        <v>4414224.8136235047</v>
      </c>
      <c r="CH12" s="28">
        <v>1753514.02</v>
      </c>
      <c r="CI12" s="28">
        <v>4414224.8136235047</v>
      </c>
      <c r="CJ12" s="28">
        <v>1787143.06</v>
      </c>
      <c r="CK12" s="28">
        <v>4414224.8136235047</v>
      </c>
      <c r="CL12" s="28">
        <v>1705472.54</v>
      </c>
      <c r="CM12" s="28">
        <v>4414224.8136235047</v>
      </c>
      <c r="CN12" s="28">
        <v>1737500.2</v>
      </c>
      <c r="CO12" s="28">
        <v>4414224.8136235047</v>
      </c>
      <c r="CP12" s="28">
        <v>1712678.76</v>
      </c>
      <c r="CQ12" s="28">
        <v>4414224.8136235047</v>
      </c>
      <c r="CR12" s="28">
        <v>1524516.3</v>
      </c>
      <c r="CS12" s="28">
        <v>4414224.8136235047</v>
      </c>
      <c r="CT12" s="28">
        <v>1663035.9</v>
      </c>
      <c r="CU12" s="28">
        <v>4414224.8136235047</v>
      </c>
      <c r="CV12" s="28">
        <v>1585368.84</v>
      </c>
      <c r="CW12" s="28">
        <v>4414224.8136235047</v>
      </c>
      <c r="CX12" s="28">
        <v>1613393.04</v>
      </c>
      <c r="CY12" s="28">
        <v>4414224.8136235047</v>
      </c>
      <c r="CZ12" s="28">
        <v>1537327.36</v>
      </c>
      <c r="DA12" s="28">
        <v>4414224.8136235047</v>
      </c>
      <c r="DB12" s="28">
        <v>1563750.18</v>
      </c>
      <c r="DC12" s="28">
        <v>4414224.8136235047</v>
      </c>
      <c r="DD12" s="28">
        <v>1538928.74</v>
      </c>
      <c r="DE12" s="28">
        <v>4414224.8136235047</v>
      </c>
      <c r="DF12" s="28">
        <v>1465265.14</v>
      </c>
      <c r="DG12" s="28">
        <v>4414224.8136235047</v>
      </c>
      <c r="DH12" s="28">
        <v>1489285.88</v>
      </c>
      <c r="DI12" s="28">
        <v>4414224.8136235047</v>
      </c>
      <c r="DJ12" s="28">
        <v>1417223.66</v>
      </c>
      <c r="DK12" s="28">
        <v>4414224.8136235047</v>
      </c>
      <c r="DL12" s="28">
        <v>1439643.02</v>
      </c>
      <c r="DM12" s="28">
        <v>4414224.8136235047</v>
      </c>
      <c r="DN12" s="28">
        <v>1414821.59</v>
      </c>
      <c r="DO12" s="28">
        <v>4414224.8136235047</v>
      </c>
      <c r="DP12" s="28">
        <v>1300322.73</v>
      </c>
      <c r="DQ12" s="28">
        <v>4414224.8136235047</v>
      </c>
      <c r="DR12" s="28">
        <v>1365178.73</v>
      </c>
      <c r="DS12" s="28">
        <v>4414224.8136235047</v>
      </c>
      <c r="DT12" s="28">
        <v>1297119.96</v>
      </c>
      <c r="DU12" s="28">
        <v>4414224.8136235047</v>
      </c>
      <c r="DV12" s="28">
        <v>1315535.8600000001</v>
      </c>
      <c r="DW12" s="28">
        <v>4414224.8136235047</v>
      </c>
      <c r="DX12" s="28">
        <v>1249078.48</v>
      </c>
      <c r="DY12" s="28">
        <v>4414224.8136235047</v>
      </c>
      <c r="DZ12" s="28">
        <v>1265893</v>
      </c>
      <c r="EA12" s="28">
        <v>4414224.8136235047</v>
      </c>
      <c r="EB12" s="28">
        <v>1241071.57</v>
      </c>
      <c r="EC12" s="28">
        <v>4414224.8136235047</v>
      </c>
      <c r="ED12" s="28">
        <v>1177016.26</v>
      </c>
      <c r="EE12" s="28">
        <v>4414224.8136235047</v>
      </c>
      <c r="EF12" s="28">
        <v>1191428.71</v>
      </c>
      <c r="EG12" s="28">
        <v>4414224.8136235047</v>
      </c>
      <c r="EH12" s="28">
        <v>1128974.78</v>
      </c>
      <c r="EI12" s="28">
        <v>4414224.8136235047</v>
      </c>
      <c r="EJ12" s="28">
        <v>1141785.8400000001</v>
      </c>
      <c r="EK12" s="28">
        <v>4414224.8136235047</v>
      </c>
      <c r="EL12" s="28">
        <v>1116964.4099999999</v>
      </c>
      <c r="EM12" s="28">
        <v>4414224.8136235047</v>
      </c>
      <c r="EN12" s="28">
        <v>986451.72</v>
      </c>
      <c r="EO12" s="28">
        <v>4414224.8136235047</v>
      </c>
      <c r="EP12" s="28">
        <v>1067321.55</v>
      </c>
      <c r="EQ12" s="28">
        <v>4414224.8136235047</v>
      </c>
      <c r="ER12" s="28">
        <v>1008871.08</v>
      </c>
      <c r="ES12" s="28">
        <v>4414224.8136235047</v>
      </c>
      <c r="ET12" s="28">
        <v>1017678.69</v>
      </c>
      <c r="EU12" s="28">
        <v>4414224.8136235047</v>
      </c>
      <c r="EV12" s="28">
        <v>960829.6</v>
      </c>
      <c r="EW12" s="28">
        <v>4414224.8136235047</v>
      </c>
      <c r="EX12" s="28">
        <v>968035.82</v>
      </c>
      <c r="EY12" s="28">
        <v>4414224.8136235047</v>
      </c>
      <c r="EZ12" s="28">
        <v>943214.39</v>
      </c>
      <c r="FA12" s="28">
        <v>4414224.8136235047</v>
      </c>
      <c r="FB12" s="28">
        <v>888767.38</v>
      </c>
      <c r="FC12" s="28">
        <v>4414224.8136235047</v>
      </c>
      <c r="FD12" s="28">
        <v>893571.53</v>
      </c>
      <c r="FE12" s="28">
        <v>4414224.8136235047</v>
      </c>
      <c r="FF12" s="28">
        <v>840725.9</v>
      </c>
      <c r="FG12" s="28">
        <v>4414224.8136235047</v>
      </c>
      <c r="FH12" s="28">
        <v>843928.67</v>
      </c>
      <c r="FI12" s="28">
        <v>4414224.8136235047</v>
      </c>
      <c r="FJ12" s="28">
        <v>819107.24</v>
      </c>
      <c r="FK12" s="28">
        <v>4414224.8136235047</v>
      </c>
      <c r="FL12" s="28">
        <v>717419.44</v>
      </c>
      <c r="FM12" s="28">
        <v>4414224.8136235047</v>
      </c>
      <c r="FN12" s="28">
        <v>769464.37</v>
      </c>
      <c r="FO12" s="28">
        <v>4414224.8136235047</v>
      </c>
      <c r="FP12" s="28">
        <v>720622.2</v>
      </c>
      <c r="FQ12" s="28">
        <v>4414224.8136235047</v>
      </c>
      <c r="FR12" s="28">
        <v>719821.51</v>
      </c>
      <c r="FS12" s="28">
        <v>4414224.8136235047</v>
      </c>
      <c r="FT12" s="28">
        <v>672580.72</v>
      </c>
      <c r="FU12" s="28">
        <v>4414224.8136235047</v>
      </c>
      <c r="FV12" s="28">
        <v>670178.65</v>
      </c>
      <c r="FW12" s="28">
        <v>4414224.8136235047</v>
      </c>
      <c r="FX12" s="28">
        <v>645357.22</v>
      </c>
      <c r="FY12" s="28">
        <v>4414224.8136235047</v>
      </c>
      <c r="FZ12" s="28">
        <v>600518.5</v>
      </c>
      <c r="GA12" s="28">
        <v>4414224.8136235047</v>
      </c>
      <c r="GB12" s="28">
        <v>595714.35</v>
      </c>
      <c r="GC12" s="28">
        <v>4414224.8136235047</v>
      </c>
      <c r="GD12" s="28">
        <v>552477.02</v>
      </c>
      <c r="GE12" s="28">
        <v>4414224.8136235047</v>
      </c>
      <c r="GF12" s="28">
        <v>546071.49</v>
      </c>
      <c r="GG12" s="28">
        <v>4414224.8136235047</v>
      </c>
      <c r="GH12" s="28">
        <v>521250.06</v>
      </c>
      <c r="GI12" s="28">
        <v>4414224.8136235047</v>
      </c>
      <c r="GJ12" s="28">
        <v>448387.15</v>
      </c>
      <c r="GK12" s="28">
        <v>4414224.8136235047</v>
      </c>
      <c r="GL12" s="28">
        <v>471607.2</v>
      </c>
      <c r="GM12" s="28">
        <v>4414224.8136235047</v>
      </c>
      <c r="GN12" s="28">
        <v>432373.32</v>
      </c>
      <c r="GO12" s="28">
        <v>4414224.8136235047</v>
      </c>
      <c r="GP12" s="28">
        <v>421964.33</v>
      </c>
      <c r="GQ12" s="28">
        <v>4414224.8136235047</v>
      </c>
      <c r="GR12" s="28">
        <v>384331.84</v>
      </c>
      <c r="GS12" s="28">
        <v>4414224.8136235047</v>
      </c>
      <c r="GT12" s="28">
        <v>372321.47</v>
      </c>
      <c r="GU12" s="28">
        <v>4414224.8136235047</v>
      </c>
      <c r="GV12" s="28">
        <v>347500.04</v>
      </c>
      <c r="GW12" s="28">
        <v>4414224.8136235047</v>
      </c>
      <c r="GX12" s="28">
        <v>312269.62</v>
      </c>
      <c r="GY12" s="28">
        <v>4414224.8136235047</v>
      </c>
      <c r="GZ12" s="28">
        <v>297857.18</v>
      </c>
      <c r="HA12" s="28">
        <v>4414224.8136235047</v>
      </c>
      <c r="HB12" s="28">
        <v>264228.14</v>
      </c>
      <c r="HC12" s="28">
        <v>4414224.8136235047</v>
      </c>
      <c r="HD12" s="28">
        <v>248214.31</v>
      </c>
      <c r="HE12" s="28">
        <v>4414224.8136235047</v>
      </c>
      <c r="HF12" s="28">
        <v>223392.88</v>
      </c>
      <c r="HG12" s="28">
        <v>4414224.8136235047</v>
      </c>
      <c r="HH12" s="28">
        <v>185760.39</v>
      </c>
      <c r="HI12" s="28">
        <v>4414224.8136235047</v>
      </c>
      <c r="HJ12" s="28">
        <v>173750.02</v>
      </c>
      <c r="HK12" s="28">
        <v>4414224.8136235047</v>
      </c>
      <c r="HL12" s="28">
        <v>144124.44</v>
      </c>
      <c r="HM12" s="28">
        <v>4414224.8136235047</v>
      </c>
      <c r="HN12" s="28">
        <v>124107.16</v>
      </c>
      <c r="HO12" s="28">
        <v>4414224.8136235047</v>
      </c>
      <c r="HP12" s="28">
        <v>96082.96</v>
      </c>
      <c r="HQ12" s="28">
        <v>4414224.8136235047</v>
      </c>
      <c r="HR12" s="28">
        <v>74464.3</v>
      </c>
      <c r="HS12" s="28">
        <v>4414224.8136235047</v>
      </c>
      <c r="HT12" s="28">
        <v>49642.86</v>
      </c>
      <c r="HU12" s="28">
        <v>4414224.8136235047</v>
      </c>
      <c r="HV12" s="28">
        <v>24020.74</v>
      </c>
      <c r="HW12" s="28">
        <v>4414224.8136235047</v>
      </c>
      <c r="HX12" s="28">
        <v>0</v>
      </c>
      <c r="HY12" s="28">
        <v>0</v>
      </c>
      <c r="HZ12" s="28">
        <v>0</v>
      </c>
      <c r="IA12" s="28">
        <v>0</v>
      </c>
      <c r="IB12" s="28">
        <v>0</v>
      </c>
      <c r="IC12" s="28">
        <v>0</v>
      </c>
      <c r="ID12" s="28">
        <v>0</v>
      </c>
      <c r="IE12" s="28">
        <v>0</v>
      </c>
      <c r="IF12" s="28">
        <v>0</v>
      </c>
      <c r="IG12" s="28">
        <v>0</v>
      </c>
      <c r="IH12" s="28">
        <v>0</v>
      </c>
      <c r="II12" s="28">
        <v>0</v>
      </c>
      <c r="IJ12" s="28">
        <v>0</v>
      </c>
      <c r="IK12" s="28">
        <v>0</v>
      </c>
      <c r="IL12" s="28">
        <v>0</v>
      </c>
      <c r="IM12" s="28">
        <v>0</v>
      </c>
      <c r="IN12" s="28">
        <v>0</v>
      </c>
      <c r="IO12" s="28">
        <v>0</v>
      </c>
      <c r="IP12" s="28">
        <v>0</v>
      </c>
      <c r="IQ12" s="28">
        <v>0</v>
      </c>
      <c r="IR12" s="28">
        <v>0</v>
      </c>
      <c r="IS12" s="28">
        <v>0</v>
      </c>
      <c r="IT12" s="28">
        <v>0</v>
      </c>
      <c r="IU12" s="28">
        <v>0</v>
      </c>
      <c r="IV12" s="28">
        <v>0</v>
      </c>
      <c r="IW12" s="28">
        <v>0</v>
      </c>
      <c r="IX12" s="28">
        <v>0</v>
      </c>
      <c r="IY12" s="28">
        <v>0</v>
      </c>
      <c r="IZ12" s="28">
        <v>0</v>
      </c>
      <c r="JA12" s="28">
        <v>0</v>
      </c>
      <c r="JB12" s="28">
        <v>0</v>
      </c>
      <c r="JC12" s="28">
        <v>0</v>
      </c>
      <c r="JD12" s="28">
        <v>0</v>
      </c>
      <c r="JE12" s="28">
        <v>0</v>
      </c>
      <c r="JF12" s="28">
        <v>0</v>
      </c>
      <c r="JG12" s="28">
        <v>0</v>
      </c>
      <c r="JH12" s="28">
        <v>0</v>
      </c>
      <c r="JI12" s="28">
        <v>0</v>
      </c>
      <c r="JJ12" s="28">
        <v>0</v>
      </c>
      <c r="JK12" s="28">
        <v>0</v>
      </c>
      <c r="JL12" s="28">
        <v>0</v>
      </c>
      <c r="JM12" s="28">
        <v>0</v>
      </c>
      <c r="JN12" s="28">
        <v>0</v>
      </c>
      <c r="JO12" s="28">
        <v>0</v>
      </c>
      <c r="JP12" s="28">
        <v>0</v>
      </c>
      <c r="JQ12" s="28">
        <v>0</v>
      </c>
      <c r="JR12" s="28">
        <v>0</v>
      </c>
      <c r="JS12" s="28">
        <v>0</v>
      </c>
      <c r="JT12" s="28">
        <v>0</v>
      </c>
      <c r="JU12" s="28">
        <v>0</v>
      </c>
      <c r="JV12" s="28">
        <v>0</v>
      </c>
      <c r="JW12" s="28">
        <v>0</v>
      </c>
      <c r="JX12" s="28">
        <v>0</v>
      </c>
      <c r="JY12" s="28">
        <v>0</v>
      </c>
      <c r="JZ12" s="28">
        <v>0</v>
      </c>
      <c r="KA12" s="28">
        <v>0</v>
      </c>
      <c r="KB12" s="28">
        <v>0</v>
      </c>
      <c r="KC12" s="28">
        <v>0</v>
      </c>
      <c r="KD12" s="28">
        <v>0</v>
      </c>
      <c r="KE12" s="28">
        <v>0</v>
      </c>
      <c r="KF12" s="28">
        <v>0</v>
      </c>
      <c r="KG12" s="28">
        <v>0</v>
      </c>
      <c r="KH12" s="28">
        <v>0</v>
      </c>
      <c r="KI12" s="28">
        <v>0</v>
      </c>
      <c r="KJ12" s="28">
        <v>0</v>
      </c>
      <c r="KK12" s="28">
        <v>0</v>
      </c>
      <c r="KL12" s="28">
        <v>0</v>
      </c>
      <c r="KM12" s="28">
        <v>0</v>
      </c>
      <c r="KN12" s="28">
        <v>0</v>
      </c>
      <c r="KO12" s="28">
        <v>0</v>
      </c>
      <c r="KP12" s="28">
        <v>0</v>
      </c>
      <c r="KQ12" s="28">
        <v>0</v>
      </c>
      <c r="KR12" s="28">
        <v>0</v>
      </c>
      <c r="KS12" s="28">
        <v>0</v>
      </c>
      <c r="KT12" s="28">
        <v>0</v>
      </c>
      <c r="KU12" s="28">
        <v>0</v>
      </c>
      <c r="KV12" s="28">
        <v>0</v>
      </c>
      <c r="KW12" s="28">
        <v>0</v>
      </c>
      <c r="KX12" s="28">
        <v>0</v>
      </c>
      <c r="KY12" s="28">
        <v>0</v>
      </c>
      <c r="KZ12" s="28">
        <v>0</v>
      </c>
      <c r="LA12" s="28">
        <v>0</v>
      </c>
      <c r="LB12" s="28">
        <v>0</v>
      </c>
      <c r="LC12" s="28">
        <v>0</v>
      </c>
      <c r="LD12" s="28">
        <v>0</v>
      </c>
      <c r="LE12" s="28">
        <v>0</v>
      </c>
      <c r="LF12" s="28">
        <v>0</v>
      </c>
      <c r="LG12" s="28">
        <v>0</v>
      </c>
      <c r="LH12" s="28">
        <v>0</v>
      </c>
      <c r="LI12" s="28">
        <v>0</v>
      </c>
      <c r="LJ12" s="28">
        <v>0</v>
      </c>
      <c r="LK12" s="28">
        <v>0</v>
      </c>
      <c r="LL12" s="28">
        <v>0</v>
      </c>
      <c r="LM12" s="28">
        <v>0</v>
      </c>
      <c r="LN12" s="28">
        <v>0</v>
      </c>
      <c r="LO12" s="28">
        <v>0</v>
      </c>
      <c r="LP12" s="28">
        <v>0</v>
      </c>
      <c r="LQ12" s="28">
        <v>0</v>
      </c>
      <c r="LR12" s="28">
        <v>0</v>
      </c>
      <c r="LS12" s="28">
        <v>0</v>
      </c>
      <c r="LT12" s="28">
        <v>0</v>
      </c>
      <c r="LU12" s="28">
        <v>0</v>
      </c>
      <c r="LV12" s="28">
        <v>0</v>
      </c>
      <c r="LW12" s="28">
        <v>0</v>
      </c>
      <c r="LX12" s="28">
        <v>0</v>
      </c>
      <c r="LY12" s="28">
        <v>0</v>
      </c>
      <c r="LZ12" s="28">
        <v>0</v>
      </c>
      <c r="MA12" s="28">
        <v>0</v>
      </c>
      <c r="MB12" s="28">
        <v>0</v>
      </c>
      <c r="MC12" s="28">
        <v>0</v>
      </c>
      <c r="MD12" s="28">
        <v>0</v>
      </c>
      <c r="ME12" s="28">
        <v>0</v>
      </c>
      <c r="MF12" s="28">
        <v>0</v>
      </c>
      <c r="MG12" s="28">
        <v>0</v>
      </c>
      <c r="MH12" s="28">
        <v>0</v>
      </c>
      <c r="MI12" s="28">
        <v>0</v>
      </c>
      <c r="MJ12" s="28">
        <v>0</v>
      </c>
      <c r="MK12" s="28">
        <v>0</v>
      </c>
      <c r="ML12" s="28">
        <v>0</v>
      </c>
      <c r="MM12" s="28">
        <v>0</v>
      </c>
      <c r="MN12" s="28">
        <v>0</v>
      </c>
      <c r="MO12" s="28">
        <v>0</v>
      </c>
      <c r="MP12" s="28">
        <v>0</v>
      </c>
      <c r="MQ12" s="28">
        <v>0</v>
      </c>
      <c r="MR12" s="28">
        <v>0</v>
      </c>
      <c r="MS12" s="28">
        <v>0</v>
      </c>
      <c r="MT12" s="28">
        <v>0</v>
      </c>
      <c r="MU12" s="28">
        <v>0</v>
      </c>
      <c r="MV12" s="28">
        <v>0</v>
      </c>
      <c r="MW12" s="28">
        <v>0</v>
      </c>
      <c r="MX12" s="28">
        <v>0</v>
      </c>
      <c r="MY12" s="28">
        <v>0</v>
      </c>
      <c r="MZ12" s="28">
        <v>0</v>
      </c>
      <c r="NA12" s="28">
        <v>0</v>
      </c>
      <c r="NB12" s="28">
        <v>0</v>
      </c>
      <c r="NC12" s="28">
        <v>0</v>
      </c>
      <c r="ND12" s="28">
        <v>0</v>
      </c>
      <c r="NE12" s="28">
        <v>0</v>
      </c>
      <c r="NF12" s="28">
        <v>0</v>
      </c>
      <c r="NG12" s="28">
        <v>0</v>
      </c>
      <c r="NH12" s="28">
        <v>0</v>
      </c>
      <c r="NI12" s="28">
        <v>0</v>
      </c>
      <c r="NJ12" s="28">
        <v>0</v>
      </c>
      <c r="NK12" s="28">
        <v>0</v>
      </c>
      <c r="NL12" s="28">
        <v>0</v>
      </c>
      <c r="NM12" s="28">
        <v>0</v>
      </c>
      <c r="NN12" s="28">
        <v>0</v>
      </c>
      <c r="NO12" s="28">
        <v>0</v>
      </c>
      <c r="NP12" s="28">
        <v>0</v>
      </c>
      <c r="NQ12" s="28">
        <v>0</v>
      </c>
      <c r="NR12" s="28">
        <v>0</v>
      </c>
      <c r="NS12" s="28">
        <v>0</v>
      </c>
      <c r="NT12" s="28">
        <v>0</v>
      </c>
      <c r="NU12" s="28">
        <v>0</v>
      </c>
      <c r="NV12" s="28">
        <v>0</v>
      </c>
      <c r="NW12" s="28">
        <v>0</v>
      </c>
      <c r="NX12" s="28">
        <v>0</v>
      </c>
      <c r="NY12" s="28">
        <v>0</v>
      </c>
      <c r="NZ12" s="28">
        <v>0</v>
      </c>
      <c r="OA12" s="28">
        <v>0</v>
      </c>
      <c r="OB12" s="28">
        <v>0</v>
      </c>
      <c r="OC12" s="28">
        <v>0</v>
      </c>
      <c r="OD12" s="28">
        <v>0</v>
      </c>
      <c r="OE12" s="28">
        <v>0</v>
      </c>
      <c r="OF12" s="28">
        <v>0</v>
      </c>
      <c r="OG12" s="28">
        <v>0</v>
      </c>
      <c r="OH12" s="28">
        <v>0</v>
      </c>
      <c r="OI12" s="28">
        <v>0</v>
      </c>
      <c r="OJ12" s="28">
        <v>0</v>
      </c>
      <c r="OK12" s="28">
        <v>0</v>
      </c>
      <c r="OL12" s="28">
        <v>0</v>
      </c>
      <c r="OM12" s="28">
        <v>0</v>
      </c>
      <c r="ON12" s="28">
        <v>0</v>
      </c>
      <c r="OO12" s="28">
        <v>0</v>
      </c>
      <c r="OP12" s="28">
        <v>0</v>
      </c>
      <c r="OQ12" s="28">
        <v>0</v>
      </c>
      <c r="OR12" s="28">
        <v>0</v>
      </c>
      <c r="OS12" s="28">
        <v>0</v>
      </c>
      <c r="OT12" s="28">
        <v>0</v>
      </c>
      <c r="OU12" s="28">
        <v>0</v>
      </c>
      <c r="OV12" s="28">
        <v>0</v>
      </c>
      <c r="OW12" s="28">
        <v>0</v>
      </c>
      <c r="OX12" s="28">
        <v>0</v>
      </c>
      <c r="OY12" s="28">
        <v>0</v>
      </c>
      <c r="OZ12" s="28">
        <v>0</v>
      </c>
      <c r="PA12" s="28">
        <v>0</v>
      </c>
      <c r="PB12" s="28">
        <v>0</v>
      </c>
      <c r="PC12" s="28">
        <v>0</v>
      </c>
      <c r="PD12" s="28">
        <v>0</v>
      </c>
      <c r="PE12" s="28">
        <v>0</v>
      </c>
      <c r="PF12" s="28">
        <v>0</v>
      </c>
      <c r="PG12" s="28">
        <v>0</v>
      </c>
      <c r="PH12" s="28">
        <v>0</v>
      </c>
      <c r="PI12" s="28">
        <v>0</v>
      </c>
      <c r="PJ12" s="28">
        <v>0</v>
      </c>
      <c r="PK12" s="28">
        <v>0</v>
      </c>
      <c r="PL12" s="28">
        <v>0</v>
      </c>
      <c r="PM12" s="28">
        <v>0</v>
      </c>
      <c r="PN12" s="28">
        <v>0</v>
      </c>
      <c r="PO12" s="28">
        <v>0</v>
      </c>
      <c r="PP12" s="28">
        <v>0</v>
      </c>
      <c r="PQ12" s="28">
        <v>0</v>
      </c>
      <c r="PR12" s="28">
        <v>0</v>
      </c>
      <c r="PS12" s="28">
        <v>0</v>
      </c>
      <c r="PT12" s="28">
        <v>0</v>
      </c>
      <c r="PU12" s="28">
        <v>0</v>
      </c>
      <c r="PV12" s="28">
        <v>0</v>
      </c>
      <c r="PW12" s="28">
        <v>0</v>
      </c>
      <c r="PX12" s="28">
        <v>0</v>
      </c>
      <c r="PY12" s="28">
        <v>0</v>
      </c>
      <c r="PZ12" s="28">
        <v>0</v>
      </c>
      <c r="QA12" s="28">
        <v>0</v>
      </c>
      <c r="QB12" s="28">
        <v>0</v>
      </c>
      <c r="QC12" s="28">
        <v>0</v>
      </c>
      <c r="QD12" s="28">
        <v>0</v>
      </c>
      <c r="QE12" s="28">
        <v>0</v>
      </c>
      <c r="QF12" s="28">
        <v>0</v>
      </c>
      <c r="QG12" s="28">
        <v>0</v>
      </c>
      <c r="QH12" s="28">
        <v>0</v>
      </c>
      <c r="QI12" s="28">
        <v>0</v>
      </c>
      <c r="QJ12" s="28">
        <v>0</v>
      </c>
      <c r="QK12" s="28">
        <v>0</v>
      </c>
      <c r="QL12" s="28">
        <v>0</v>
      </c>
      <c r="QM12" s="28">
        <v>0</v>
      </c>
      <c r="QN12" s="28">
        <v>0</v>
      </c>
      <c r="QO12" s="28">
        <v>0</v>
      </c>
      <c r="QP12" s="28">
        <v>0</v>
      </c>
      <c r="QQ12" s="28">
        <v>0</v>
      </c>
      <c r="QR12" s="28">
        <v>0</v>
      </c>
      <c r="QS12" s="28">
        <v>0</v>
      </c>
      <c r="QT12" s="28">
        <v>0</v>
      </c>
      <c r="QU12" s="28">
        <v>0</v>
      </c>
      <c r="QV12" s="28">
        <v>0</v>
      </c>
      <c r="QW12" s="28">
        <v>0</v>
      </c>
      <c r="QX12" s="28">
        <v>0</v>
      </c>
      <c r="QY12" s="28">
        <v>0</v>
      </c>
      <c r="QZ12" s="28">
        <v>0</v>
      </c>
      <c r="RA12" s="28">
        <v>0</v>
      </c>
      <c r="RB12" s="28">
        <v>0</v>
      </c>
      <c r="RC12" s="28">
        <v>0</v>
      </c>
      <c r="RD12" s="28">
        <v>0</v>
      </c>
      <c r="RE12" s="28">
        <v>0</v>
      </c>
      <c r="RF12" s="28">
        <v>0</v>
      </c>
      <c r="RG12" s="28">
        <v>0</v>
      </c>
      <c r="RH12" s="28">
        <v>0</v>
      </c>
      <c r="RI12" s="28">
        <v>0</v>
      </c>
      <c r="RJ12" s="28">
        <v>0</v>
      </c>
      <c r="RK12" s="28">
        <v>0</v>
      </c>
      <c r="RL12" s="28">
        <v>0</v>
      </c>
      <c r="RM12" s="28">
        <v>0</v>
      </c>
      <c r="RN12" s="28">
        <v>0</v>
      </c>
      <c r="RO12" s="28">
        <v>0</v>
      </c>
      <c r="RP12" s="28">
        <v>0</v>
      </c>
      <c r="RQ12" s="28">
        <v>0</v>
      </c>
      <c r="RR12" s="28">
        <v>0</v>
      </c>
      <c r="RS12" s="28">
        <v>0</v>
      </c>
      <c r="RT12" s="28">
        <v>0</v>
      </c>
      <c r="RU12" s="28">
        <v>0</v>
      </c>
      <c r="RV12" s="28">
        <v>0</v>
      </c>
      <c r="RW12" s="28">
        <v>0</v>
      </c>
      <c r="RX12" s="28">
        <v>0</v>
      </c>
      <c r="RY12" s="28">
        <v>0</v>
      </c>
      <c r="RZ12" s="28">
        <v>0</v>
      </c>
      <c r="SA12" s="28">
        <v>0</v>
      </c>
      <c r="SB12" s="28">
        <v>0</v>
      </c>
      <c r="SC12" s="28">
        <v>0</v>
      </c>
      <c r="SD12" s="28">
        <v>0</v>
      </c>
      <c r="SE12" s="28">
        <v>0</v>
      </c>
      <c r="SF12" s="28">
        <v>0</v>
      </c>
      <c r="SG12" s="28">
        <v>0</v>
      </c>
      <c r="SH12" s="28">
        <v>0</v>
      </c>
      <c r="SI12" s="28">
        <v>0</v>
      </c>
      <c r="SJ12" s="28">
        <v>0</v>
      </c>
      <c r="SK12" s="28">
        <v>0</v>
      </c>
      <c r="SL12" s="28">
        <v>0</v>
      </c>
      <c r="SM12" s="28">
        <v>0</v>
      </c>
      <c r="SN12" s="28">
        <v>0</v>
      </c>
      <c r="SO12" s="28">
        <v>0</v>
      </c>
      <c r="SP12" s="28">
        <v>0</v>
      </c>
      <c r="SQ12" s="28">
        <v>0</v>
      </c>
      <c r="SR12" s="28">
        <v>0</v>
      </c>
      <c r="SS12" s="28">
        <v>0</v>
      </c>
      <c r="ST12" s="28">
        <v>0</v>
      </c>
      <c r="SU12" s="28">
        <v>0</v>
      </c>
      <c r="SV12" s="28">
        <v>0</v>
      </c>
      <c r="SW12" s="28">
        <v>0</v>
      </c>
      <c r="SX12" s="28">
        <v>0</v>
      </c>
      <c r="SY12" s="28">
        <v>0</v>
      </c>
      <c r="SZ12" s="28">
        <v>0</v>
      </c>
      <c r="TA12" s="28">
        <v>0</v>
      </c>
      <c r="TB12" s="28">
        <v>0</v>
      </c>
      <c r="TC12" s="28">
        <v>0</v>
      </c>
      <c r="TD12" s="28">
        <v>0</v>
      </c>
      <c r="TE12" s="28">
        <v>0</v>
      </c>
      <c r="TF12" s="28">
        <v>0</v>
      </c>
      <c r="TG12" s="28">
        <v>0</v>
      </c>
      <c r="TH12" s="28">
        <v>0</v>
      </c>
      <c r="TI12" s="28">
        <v>0</v>
      </c>
      <c r="TJ12" s="28">
        <v>0</v>
      </c>
      <c r="TK12" s="28">
        <v>0</v>
      </c>
      <c r="TL12" s="28">
        <v>0</v>
      </c>
      <c r="TM12" s="28">
        <v>0</v>
      </c>
      <c r="TN12" s="28">
        <v>0</v>
      </c>
      <c r="TO12" s="28">
        <v>0</v>
      </c>
      <c r="TP12" s="28">
        <v>0</v>
      </c>
      <c r="TQ12" s="28">
        <v>0</v>
      </c>
      <c r="TR12" s="28">
        <v>0</v>
      </c>
      <c r="TS12" s="28">
        <v>0</v>
      </c>
      <c r="TT12" s="28">
        <v>0</v>
      </c>
      <c r="TU12" s="28">
        <v>0</v>
      </c>
      <c r="TV12" s="28">
        <v>0</v>
      </c>
      <c r="TW12" s="28">
        <v>0</v>
      </c>
      <c r="TX12" s="28">
        <v>0</v>
      </c>
      <c r="TY12" s="28">
        <v>0</v>
      </c>
      <c r="TZ12" s="28">
        <v>0</v>
      </c>
      <c r="UA12" s="28">
        <v>0</v>
      </c>
      <c r="UB12" s="28">
        <v>0</v>
      </c>
      <c r="UC12" s="28">
        <v>0</v>
      </c>
      <c r="UD12" s="28">
        <v>0</v>
      </c>
      <c r="UE12" s="28">
        <v>0</v>
      </c>
      <c r="UF12" s="28">
        <v>0</v>
      </c>
      <c r="UG12" s="28">
        <v>0</v>
      </c>
      <c r="UH12" s="28">
        <v>0</v>
      </c>
      <c r="UI12" s="28">
        <v>0</v>
      </c>
      <c r="UJ12" s="28">
        <v>0</v>
      </c>
      <c r="UK12" s="28">
        <v>0</v>
      </c>
      <c r="UL12" s="28">
        <v>0</v>
      </c>
      <c r="UM12" s="28">
        <v>0</v>
      </c>
      <c r="UN12" s="28">
        <v>0</v>
      </c>
      <c r="UO12" s="28">
        <v>0</v>
      </c>
      <c r="UP12" s="28">
        <v>0</v>
      </c>
      <c r="UQ12" s="28">
        <v>0</v>
      </c>
      <c r="UR12" s="28">
        <v>0</v>
      </c>
      <c r="US12" s="28">
        <v>0</v>
      </c>
      <c r="UT12" s="28">
        <v>0</v>
      </c>
      <c r="UU12" s="28">
        <v>0</v>
      </c>
      <c r="UV12" s="28">
        <v>0</v>
      </c>
      <c r="UW12" s="28">
        <v>0</v>
      </c>
      <c r="UX12" s="28">
        <v>0</v>
      </c>
      <c r="UY12" s="28">
        <v>0</v>
      </c>
      <c r="UZ12" s="28">
        <v>0</v>
      </c>
      <c r="VA12" s="28">
        <v>0</v>
      </c>
      <c r="VB12" s="28">
        <v>0</v>
      </c>
      <c r="VC12" s="28">
        <v>0</v>
      </c>
      <c r="VD12" s="28">
        <v>0</v>
      </c>
      <c r="VE12" s="28">
        <v>0</v>
      </c>
      <c r="VF12" s="28">
        <v>0</v>
      </c>
      <c r="VG12" s="28">
        <v>0</v>
      </c>
      <c r="VH12" s="28">
        <v>0</v>
      </c>
      <c r="VI12" s="28">
        <v>0</v>
      </c>
      <c r="VJ12" s="28">
        <v>0</v>
      </c>
      <c r="VK12" s="28">
        <v>0</v>
      </c>
      <c r="VL12" s="28">
        <v>0</v>
      </c>
      <c r="VM12" s="28">
        <v>0</v>
      </c>
      <c r="VN12" s="28">
        <v>0</v>
      </c>
      <c r="VO12" s="28">
        <v>0</v>
      </c>
      <c r="VP12" s="28">
        <v>0</v>
      </c>
      <c r="VQ12" s="28">
        <v>0</v>
      </c>
      <c r="VR12" s="28">
        <v>0</v>
      </c>
      <c r="VS12" s="28">
        <v>0</v>
      </c>
      <c r="VT12" s="28">
        <v>0</v>
      </c>
      <c r="VU12" s="28">
        <v>0</v>
      </c>
      <c r="VV12" s="28">
        <v>0</v>
      </c>
      <c r="VW12" s="28">
        <v>0</v>
      </c>
      <c r="VX12" s="28">
        <v>0</v>
      </c>
      <c r="VY12" s="28">
        <v>0</v>
      </c>
      <c r="VZ12" s="28">
        <v>0</v>
      </c>
      <c r="WA12" s="28">
        <v>0</v>
      </c>
      <c r="WB12" s="28">
        <v>0</v>
      </c>
      <c r="WC12" s="28">
        <v>0</v>
      </c>
      <c r="WD12" s="28">
        <v>0</v>
      </c>
      <c r="WE12" s="28">
        <v>0</v>
      </c>
      <c r="WF12" s="28">
        <v>0</v>
      </c>
      <c r="WG12" s="28">
        <v>0</v>
      </c>
      <c r="WH12" s="28">
        <v>0</v>
      </c>
      <c r="WI12" s="28">
        <v>0</v>
      </c>
      <c r="WJ12" s="28">
        <v>0</v>
      </c>
      <c r="WK12" s="28">
        <v>0</v>
      </c>
      <c r="WL12" s="28">
        <v>0</v>
      </c>
      <c r="WM12" s="28">
        <v>0</v>
      </c>
      <c r="WN12" s="28">
        <v>0</v>
      </c>
      <c r="WO12" s="28">
        <v>0</v>
      </c>
      <c r="WP12" s="28">
        <v>0</v>
      </c>
      <c r="WQ12" s="28">
        <v>0</v>
      </c>
      <c r="WR12" s="28">
        <v>0</v>
      </c>
      <c r="WS12" s="28">
        <v>0</v>
      </c>
      <c r="WT12" s="28">
        <v>0</v>
      </c>
      <c r="WU12" s="28">
        <v>0</v>
      </c>
      <c r="WV12" s="28">
        <v>0</v>
      </c>
      <c r="WW12" s="28">
        <v>0</v>
      </c>
      <c r="WX12" s="28">
        <v>0</v>
      </c>
      <c r="WY12" s="28">
        <v>0</v>
      </c>
      <c r="WZ12" s="28">
        <v>0</v>
      </c>
      <c r="XA12" s="28">
        <v>0</v>
      </c>
      <c r="XB12" s="28">
        <v>0</v>
      </c>
      <c r="XC12" s="28">
        <v>0</v>
      </c>
      <c r="XD12" s="28">
        <v>0</v>
      </c>
      <c r="XE12" s="28">
        <v>0</v>
      </c>
      <c r="XF12" s="28">
        <v>0</v>
      </c>
      <c r="XG12" s="28">
        <v>0</v>
      </c>
      <c r="XH12" s="28">
        <v>0</v>
      </c>
      <c r="XI12" s="28">
        <v>0</v>
      </c>
      <c r="XJ12" s="28">
        <v>0</v>
      </c>
      <c r="XK12" s="28">
        <v>0</v>
      </c>
      <c r="XL12" s="28">
        <v>0</v>
      </c>
      <c r="XM12" s="28">
        <v>0</v>
      </c>
      <c r="XN12" s="28">
        <v>0</v>
      </c>
      <c r="XO12" s="28">
        <v>0</v>
      </c>
      <c r="XP12" s="28">
        <v>0</v>
      </c>
      <c r="XQ12" s="28">
        <v>0</v>
      </c>
      <c r="XR12" s="28">
        <v>0</v>
      </c>
      <c r="XS12" s="28">
        <v>0</v>
      </c>
      <c r="XT12" s="28">
        <v>0</v>
      </c>
      <c r="XU12" s="28">
        <v>0</v>
      </c>
      <c r="XV12" s="28">
        <v>0</v>
      </c>
      <c r="XW12" s="28">
        <v>0</v>
      </c>
      <c r="XX12" s="28">
        <v>0</v>
      </c>
      <c r="XY12" s="28">
        <v>0</v>
      </c>
      <c r="XZ12" s="28">
        <v>0</v>
      </c>
      <c r="YA12" s="28">
        <v>0</v>
      </c>
      <c r="YB12" s="28">
        <v>0</v>
      </c>
      <c r="YC12" s="28">
        <v>0</v>
      </c>
      <c r="YD12" s="28">
        <v>0</v>
      </c>
      <c r="YE12" s="28">
        <v>0</v>
      </c>
      <c r="YF12" s="28">
        <v>0</v>
      </c>
      <c r="YG12" s="28">
        <v>0</v>
      </c>
      <c r="YH12" s="28">
        <v>0</v>
      </c>
      <c r="YI12" s="28">
        <v>0</v>
      </c>
      <c r="YJ12" s="28">
        <v>0</v>
      </c>
      <c r="YK12" s="28">
        <v>0</v>
      </c>
      <c r="YL12" s="28">
        <v>0</v>
      </c>
      <c r="YM12" s="28">
        <v>0</v>
      </c>
      <c r="YN12" s="28">
        <v>0</v>
      </c>
      <c r="YO12" s="28">
        <v>0</v>
      </c>
      <c r="YP12" s="28">
        <v>0</v>
      </c>
      <c r="YQ12" s="28">
        <v>0</v>
      </c>
    </row>
    <row r="13" spans="1:667" ht="15.75" x14ac:dyDescent="0.25">
      <c r="A13" s="19" t="s">
        <v>28</v>
      </c>
      <c r="B13" s="19" t="s">
        <v>29</v>
      </c>
      <c r="C13" s="19">
        <v>284.92258826438018</v>
      </c>
      <c r="D13" s="21"/>
      <c r="E13" s="22">
        <f t="shared" si="20"/>
        <v>9.8719960454297624</v>
      </c>
      <c r="F13" s="23" t="s">
        <v>10</v>
      </c>
      <c r="G13" s="23" t="s">
        <v>128</v>
      </c>
      <c r="H13" s="24">
        <v>42735</v>
      </c>
      <c r="I13" s="25">
        <v>0.15</v>
      </c>
      <c r="J13" s="23">
        <v>48</v>
      </c>
      <c r="K13" s="23" t="s">
        <v>130</v>
      </c>
      <c r="L13" s="24">
        <f t="shared" si="21"/>
        <v>44196</v>
      </c>
      <c r="M13" s="33" t="s">
        <v>11</v>
      </c>
      <c r="N13" s="20" t="s">
        <v>12</v>
      </c>
      <c r="O13" s="2"/>
      <c r="P13" s="26">
        <f>+SUMPRODUCT(1*($BP$4:$YQ$4=$P$4)*($BP$1:$YQ$1=P$3)*($BP13:$YQ13))</f>
        <v>113586313.67124003</v>
      </c>
      <c r="Q13" s="26">
        <f>+SUMPRODUCT(1*($BP$4:$YQ$4=$Q$4)*($BP$1:$YQ$1=P$3)*($BP13:$YQ13))</f>
        <v>40935453.920000002</v>
      </c>
      <c r="R13" s="26">
        <f>+SUMPRODUCT(1*($BP$4:$YQ$4=$P$4)*($BP$1:$YQ$1=R$3)*($BP13:$YQ13))</f>
        <v>113586313.67124003</v>
      </c>
      <c r="S13" s="26">
        <f>+SUMPRODUCT(1*($BP$4:$YQ$4=$Q$4)*($BP$1:$YQ$1=R$3)*($BP13:$YQ13))</f>
        <v>24716908.489999995</v>
      </c>
      <c r="T13" s="26">
        <f>+SUMPRODUCT(1*($BP$4:$YQ$4=$P$4)*($BP$1:$YQ$1=T$3)*($BP13:$YQ13))</f>
        <v>114543117.75752002</v>
      </c>
      <c r="U13" s="26">
        <f>+SUMPRODUCT(1*($BP$4:$YQ$4=$Q$4)*($BP$1:$YQ$1=T$3)*($BP13:$YQ13))</f>
        <v>8789659.3500000015</v>
      </c>
      <c r="V13" s="26">
        <f>+SUMPRODUCT(1*($BP$4:$YQ$4=$P$4)*($BP$1:$YQ$1=V$3)*($BP13:$YQ13))</f>
        <v>0</v>
      </c>
      <c r="W13" s="26">
        <f>+SUMPRODUCT(1*($BP$4:$YQ$4=$Q$4)*($BP$1:$YQ$1=V$3)*($BP13:$YQ13))</f>
        <v>0</v>
      </c>
      <c r="X13" s="26">
        <f>+SUMPRODUCT(1*($BP$4:$YQ$4=$P$4)*($BP$1:$YQ$1=X$3)*($BP13:$YQ13))</f>
        <v>0</v>
      </c>
      <c r="Y13" s="26">
        <f>+SUMPRODUCT(1*($BP$4:$YQ$4=$Q$4)*($BP$1:$YQ$1=X$3)*($BP13:$YQ13))</f>
        <v>0</v>
      </c>
      <c r="Z13" s="26">
        <f>+SUMPRODUCT(1*($BP$4:$YQ$4=$P$4)*($BP$1:$YQ$1=Z$3)*($BP13:$YQ13))</f>
        <v>0</v>
      </c>
      <c r="AA13" s="26">
        <f>+SUMPRODUCT(1*($BP$4:$YQ$4=$Q$4)*($BP$1:$YQ$1=Z$3)*($BP13:$YQ13))</f>
        <v>0</v>
      </c>
      <c r="AB13" s="26">
        <f>+SUMPRODUCT(1*($BP$4:$YQ$4=$P$4)*($BP$1:$YQ$1=AB$3)*($BP13:$YQ13))</f>
        <v>0</v>
      </c>
      <c r="AC13" s="26">
        <f>+SUMPRODUCT(1*($BP$4:$YQ$4=$Q$4)*($BP$1:$YQ$1=AB$3)*($BP13:$YQ13))</f>
        <v>0</v>
      </c>
      <c r="AD13" s="26">
        <f>+SUMPRODUCT(1*($BP$4:$YQ$4=$P$4)*($BP$1:$YQ$1=AD$3)*($BP13:$YQ13))</f>
        <v>0</v>
      </c>
      <c r="AE13" s="26">
        <f>+SUMPRODUCT(1*($BP$4:$YQ$4=$Q$4)*($BP$1:$YQ$1=AD$3)*($BP13:$YQ13))</f>
        <v>0</v>
      </c>
      <c r="AF13" s="26">
        <f>+SUMPRODUCT(1*($BP$4:$YQ$4=$P$4)*($BP$1:$YQ$1=AF$3)*($BP13:$YQ13))</f>
        <v>0</v>
      </c>
      <c r="AG13" s="26">
        <f>+SUMPRODUCT(1*($BP$4:$YQ$4=$Q$4)*($BP$1:$YQ$1=AF$3)*($BP13:$YQ13))</f>
        <v>0</v>
      </c>
      <c r="AH13" s="26">
        <f>+SUMPRODUCT(1*($BP$4:$YQ$4=$P$4)*($BP$1:$YQ$1=AH$3)*($BP13:$YQ13))</f>
        <v>0</v>
      </c>
      <c r="AI13" s="26">
        <f>+SUMPRODUCT(1*($BP$4:$YQ$4=$Q$4)*($BP$1:$YQ$1=AH$3)*($BP13:$YQ13))</f>
        <v>0</v>
      </c>
      <c r="AJ13" s="26">
        <f>+SUMPRODUCT(1*($BP$4:$YQ$4=$P$4)*($BP$1:$YQ$1=AJ$3)*($BP13:$YQ13))</f>
        <v>0</v>
      </c>
      <c r="AK13" s="26">
        <f>+SUMPRODUCT(1*($BP$4:$YQ$4=$Q$4)*($BP$1:$YQ$1=AJ$3)*($BP13:$YQ13))</f>
        <v>0</v>
      </c>
      <c r="AL13" s="26">
        <f>+SUMPRODUCT(1*($BP$4:$YQ$4=$P$4)*($BP$1:$YQ$1=AL$3)*($BP13:$YQ13))</f>
        <v>0</v>
      </c>
      <c r="AM13" s="26">
        <f>+SUMPRODUCT(1*($BP$4:$YQ$4=$Q$4)*($BP$1:$YQ$1=AL$3)*($BP13:$YQ13))</f>
        <v>0</v>
      </c>
      <c r="AN13" s="26">
        <f>+SUMPRODUCT(1*($BP$4:$YQ$4=$P$4)*($BP$1:$YQ$1=AN$3)*($BP13:$YQ13))</f>
        <v>0</v>
      </c>
      <c r="AO13" s="26">
        <f>+SUMPRODUCT(1*($BP$4:$YQ$4=$Q$4)*($BP$1:$YQ$1=AN$3)*($BP13:$YQ13))</f>
        <v>0</v>
      </c>
      <c r="AP13" s="26">
        <f>+SUMPRODUCT(1*($BP$4:$YQ$4=$P$4)*($BP$1:$YQ$1=AP$3)*($BP13:$YQ13))</f>
        <v>0</v>
      </c>
      <c r="AQ13" s="26">
        <f>+SUMPRODUCT(1*($BP$4:$YQ$4=$Q$4)*($BP$1:$YQ$1=AP$3)*($BP13:$YQ13))</f>
        <v>0</v>
      </c>
      <c r="AR13" s="26">
        <f>+SUMPRODUCT(1*($BP$4:$YQ$4=$P$4)*($BP$1:$YQ$1=AR$3)*($BP13:$YQ13))</f>
        <v>0</v>
      </c>
      <c r="AS13" s="26">
        <f>+SUMPRODUCT(1*($BP$4:$YQ$4=$Q$4)*($BP$1:$YQ$1=AR$3)*($BP13:$YQ13))</f>
        <v>0</v>
      </c>
      <c r="AT13" s="26">
        <f>+SUMPRODUCT(1*($BP$4:$YQ$4=$P$4)*($BP$1:$YQ$1=AT$3)*($BP13:$YQ13))</f>
        <v>0</v>
      </c>
      <c r="AU13" s="26">
        <f>+SUMPRODUCT(1*($BP$4:$YQ$4=$Q$4)*($BP$1:$YQ$1=AT$3)*($BP13:$YQ13))</f>
        <v>0</v>
      </c>
      <c r="AV13" s="26">
        <f>+SUMPRODUCT(1*($BP$4:$YQ$4=$P$4)*($BP$1:$YQ$1=AV$3)*($BP13:$YQ13))</f>
        <v>0</v>
      </c>
      <c r="AW13" s="26">
        <f>+SUMPRODUCT(1*($BP$4:$YQ$4=$Q$4)*($BP$1:$YQ$1=AV$3)*($BP13:$YQ13))</f>
        <v>0</v>
      </c>
      <c r="AX13" s="26">
        <f>+SUMPRODUCT(1*($BP$4:$YQ$4=$P$4)*($BP$1:$YQ$1=AX$3)*($BP13:$YQ13))</f>
        <v>0</v>
      </c>
      <c r="AY13" s="26">
        <f>+SUMPRODUCT(1*($BP$4:$YQ$4=$Q$4)*($BP$1:$YQ$1=AX$3)*($BP13:$YQ13))</f>
        <v>0</v>
      </c>
      <c r="AZ13" s="26">
        <f>+SUMPRODUCT(1*($BP$4:$YQ$4=$P$4)*($BP$1:$YQ$1=AZ$3)*($BP13:$YQ13))</f>
        <v>0</v>
      </c>
      <c r="BA13" s="26">
        <f>+SUMPRODUCT(1*($BP$4:$YQ$4=$Q$4)*($BP$1:$YQ$1=AZ$3)*($BP13:$YQ13))</f>
        <v>0</v>
      </c>
      <c r="BB13" s="26">
        <f>+SUMPRODUCT(1*($BP$4:$YQ$4=$P$4)*($BP$1:$YQ$1=BB$3)*($BP13:$YQ13))</f>
        <v>0</v>
      </c>
      <c r="BC13" s="26">
        <f>+SUMPRODUCT(1*($BP$4:$YQ$4=$Q$4)*($BP$1:$YQ$1=BB$3)*($BP13:$YQ13))</f>
        <v>0</v>
      </c>
      <c r="BD13" s="26">
        <f>+SUMPRODUCT(1*($BP$4:$YQ$4=$P$4)*($BP$1:$YQ$1=BD$3)*($BP13:$YQ13))</f>
        <v>0</v>
      </c>
      <c r="BE13" s="26">
        <f>+SUMPRODUCT(1*($BP$4:$YQ$4=$Q$4)*($BP$1:$YQ$1=BD$3)*($BP13:$YQ13))</f>
        <v>0</v>
      </c>
      <c r="BF13" s="26">
        <f>+SUMPRODUCT(1*($BP$4:$YQ$4=$P$4)*($BP$1:$YQ$1=BF$3)*($BP13:$YQ13))</f>
        <v>0</v>
      </c>
      <c r="BG13" s="26">
        <f>+SUMPRODUCT(1*($BP$4:$YQ$4=$Q$4)*($BP$1:$YQ$1=BF$3)*($BP13:$YQ13))</f>
        <v>0</v>
      </c>
      <c r="BH13" s="26">
        <f>+SUMPRODUCT(1*($BP$4:$YQ$4=$P$4)*($BP$1:$YQ$1=BH$3)*($BP13:$YQ13))</f>
        <v>0</v>
      </c>
      <c r="BI13" s="26">
        <f>+SUMPRODUCT(1*($BP$4:$YQ$4=$Q$4)*($BP$1:$YQ$1=BH$3)*($BP13:$YQ13))</f>
        <v>0</v>
      </c>
      <c r="BJ13" s="26">
        <f>+SUMPRODUCT(1*($BP$4:$YQ$4=$P$4)*($BP$1:$YQ$1=BJ$3)*($BP13:$YQ13))</f>
        <v>0</v>
      </c>
      <c r="BK13" s="26">
        <f>+SUMPRODUCT(1*($BP$4:$YQ$4=$Q$4)*($BP$1:$YQ$1=BJ$3)*($BP13:$YQ13))</f>
        <v>0</v>
      </c>
      <c r="BL13" s="26">
        <f>+SUMPRODUCT(1*($BP$4:$YQ$4=$P$4)*($BP$1:$YQ$1=BL$3)*($BP13:$YQ13))</f>
        <v>0</v>
      </c>
      <c r="BM13" s="26">
        <f>+SUMPRODUCT(1*($BP$4:$YQ$4=$Q$4)*($BP$1:$YQ$1=BL$3)*($BP13:$YQ13))</f>
        <v>0</v>
      </c>
      <c r="BN13" s="27"/>
      <c r="BO13" s="94"/>
      <c r="BP13" s="28">
        <v>4345319.93</v>
      </c>
      <c r="BQ13" s="28">
        <v>9465526.1392700002</v>
      </c>
      <c r="BR13" s="28">
        <v>3581373.26</v>
      </c>
      <c r="BS13" s="28">
        <v>9465526.1392700002</v>
      </c>
      <c r="BT13" s="28">
        <v>3479342.98</v>
      </c>
      <c r="BU13" s="28">
        <v>9465526.1392700002</v>
      </c>
      <c r="BV13" s="28">
        <v>3984223.84</v>
      </c>
      <c r="BW13" s="28">
        <v>9465526.1392700002</v>
      </c>
      <c r="BX13" s="28">
        <v>3628292.83</v>
      </c>
      <c r="BY13" s="28">
        <v>9465526.1392700002</v>
      </c>
      <c r="BZ13" s="28">
        <v>3287213.02</v>
      </c>
      <c r="CA13" s="28">
        <v>9465526.1392700002</v>
      </c>
      <c r="CB13" s="28">
        <v>3512662.03</v>
      </c>
      <c r="CC13" s="28">
        <v>9465526.1392700002</v>
      </c>
      <c r="CD13" s="28">
        <v>3289211.48</v>
      </c>
      <c r="CE13" s="28">
        <v>9465526.1392700002</v>
      </c>
      <c r="CF13" s="28">
        <v>3073137.24</v>
      </c>
      <c r="CG13" s="28">
        <v>9465526.1392700002</v>
      </c>
      <c r="CH13" s="28">
        <v>3063157.25</v>
      </c>
      <c r="CI13" s="28">
        <v>9465526.1392700002</v>
      </c>
      <c r="CJ13" s="28">
        <v>2854417.04</v>
      </c>
      <c r="CK13" s="28">
        <v>9465526.1392700002</v>
      </c>
      <c r="CL13" s="28">
        <v>2837103.02</v>
      </c>
      <c r="CM13" s="28">
        <v>9465526.1392700002</v>
      </c>
      <c r="CN13" s="28">
        <v>2724075.9</v>
      </c>
      <c r="CO13" s="28">
        <v>9465526.1392700002</v>
      </c>
      <c r="CP13" s="28">
        <v>2357009.9300000002</v>
      </c>
      <c r="CQ13" s="28">
        <v>9465526.1392700002</v>
      </c>
      <c r="CR13" s="28">
        <v>2498021.67</v>
      </c>
      <c r="CS13" s="28">
        <v>9465526.1392700002</v>
      </c>
      <c r="CT13" s="28">
        <v>2307616.54</v>
      </c>
      <c r="CU13" s="28">
        <v>9465526.1392700002</v>
      </c>
      <c r="CV13" s="28">
        <v>2271967.44</v>
      </c>
      <c r="CW13" s="28">
        <v>9465526.1392700002</v>
      </c>
      <c r="CX13" s="28">
        <v>2088896.34</v>
      </c>
      <c r="CY13" s="28">
        <v>9465526.1392700002</v>
      </c>
      <c r="CZ13" s="28">
        <v>2045913.21</v>
      </c>
      <c r="DA13" s="28">
        <v>9465526.1392700002</v>
      </c>
      <c r="DB13" s="28">
        <v>1932886.09</v>
      </c>
      <c r="DC13" s="28">
        <v>9465526.1392700002</v>
      </c>
      <c r="DD13" s="28">
        <v>1760816.04</v>
      </c>
      <c r="DE13" s="28">
        <v>9465526.1392700002</v>
      </c>
      <c r="DF13" s="28">
        <v>1706831.86</v>
      </c>
      <c r="DG13" s="28">
        <v>9465526.1392700002</v>
      </c>
      <c r="DH13" s="28">
        <v>1542095.84</v>
      </c>
      <c r="DI13" s="28">
        <v>9465526.1392700002</v>
      </c>
      <c r="DJ13" s="28">
        <v>1480777.63</v>
      </c>
      <c r="DK13" s="28">
        <v>9465526.1392700002</v>
      </c>
      <c r="DL13" s="28">
        <v>1367750.51</v>
      </c>
      <c r="DM13" s="28">
        <v>9465526.1392700002</v>
      </c>
      <c r="DN13" s="28">
        <v>1173323.28</v>
      </c>
      <c r="DO13" s="28">
        <v>9465526.1392700002</v>
      </c>
      <c r="DP13" s="28">
        <v>1141696.28</v>
      </c>
      <c r="DQ13" s="28">
        <v>9465526.1392700002</v>
      </c>
      <c r="DR13" s="28">
        <v>995295.35</v>
      </c>
      <c r="DS13" s="28">
        <v>9465526.1392700002</v>
      </c>
      <c r="DT13" s="28">
        <v>915642.05</v>
      </c>
      <c r="DU13" s="28">
        <v>9465526.1392700002</v>
      </c>
      <c r="DV13" s="28">
        <v>776575.15</v>
      </c>
      <c r="DW13" s="28">
        <v>9465526.1392700002</v>
      </c>
      <c r="DX13" s="28">
        <v>689587.82</v>
      </c>
      <c r="DY13" s="28">
        <v>9465526.1392700002</v>
      </c>
      <c r="DZ13" s="28">
        <v>576560.69999999995</v>
      </c>
      <c r="EA13" s="28">
        <v>9465526.1392700002</v>
      </c>
      <c r="EB13" s="28">
        <v>448494.85</v>
      </c>
      <c r="EC13" s="28">
        <v>9465526.1392700002</v>
      </c>
      <c r="ED13" s="28">
        <v>350506.47</v>
      </c>
      <c r="EE13" s="28">
        <v>9465526.1392700002</v>
      </c>
      <c r="EF13" s="28">
        <v>229774.65</v>
      </c>
      <c r="EG13" s="28">
        <v>9465526.1392700002</v>
      </c>
      <c r="EH13" s="28">
        <v>124452.24</v>
      </c>
      <c r="EI13" s="28">
        <v>10422330.22555</v>
      </c>
      <c r="EJ13" s="28">
        <v>0</v>
      </c>
      <c r="EK13" s="28">
        <v>0</v>
      </c>
      <c r="EL13" s="28">
        <v>0</v>
      </c>
      <c r="EM13" s="28">
        <v>0</v>
      </c>
      <c r="EN13" s="28">
        <v>0</v>
      </c>
      <c r="EO13" s="28">
        <v>0</v>
      </c>
      <c r="EP13" s="28">
        <v>0</v>
      </c>
      <c r="EQ13" s="28">
        <v>0</v>
      </c>
      <c r="ER13" s="28">
        <v>0</v>
      </c>
      <c r="ES13" s="28">
        <v>0</v>
      </c>
      <c r="ET13" s="28">
        <v>0</v>
      </c>
      <c r="EU13" s="28">
        <v>0</v>
      </c>
      <c r="EV13" s="28">
        <v>0</v>
      </c>
      <c r="EW13" s="28">
        <v>0</v>
      </c>
      <c r="EX13" s="28">
        <v>0</v>
      </c>
      <c r="EY13" s="28">
        <v>0</v>
      </c>
      <c r="EZ13" s="28">
        <v>0</v>
      </c>
      <c r="FA13" s="28">
        <v>0</v>
      </c>
      <c r="FB13" s="28">
        <v>0</v>
      </c>
      <c r="FC13" s="28">
        <v>0</v>
      </c>
      <c r="FD13" s="28">
        <v>0</v>
      </c>
      <c r="FE13" s="28">
        <v>0</v>
      </c>
      <c r="FF13" s="28">
        <v>0</v>
      </c>
      <c r="FG13" s="28">
        <v>0</v>
      </c>
      <c r="FH13" s="28">
        <v>0</v>
      </c>
      <c r="FI13" s="28">
        <v>0</v>
      </c>
      <c r="FJ13" s="28">
        <v>0</v>
      </c>
      <c r="FK13" s="28">
        <v>0</v>
      </c>
      <c r="FL13" s="28">
        <v>0</v>
      </c>
      <c r="FM13" s="28">
        <v>0</v>
      </c>
      <c r="FN13" s="28">
        <v>0</v>
      </c>
      <c r="FO13" s="28">
        <v>0</v>
      </c>
      <c r="FP13" s="28">
        <v>0</v>
      </c>
      <c r="FQ13" s="28">
        <v>0</v>
      </c>
      <c r="FR13" s="28">
        <v>0</v>
      </c>
      <c r="FS13" s="28">
        <v>0</v>
      </c>
      <c r="FT13" s="28">
        <v>0</v>
      </c>
      <c r="FU13" s="28">
        <v>0</v>
      </c>
      <c r="FV13" s="28">
        <v>0</v>
      </c>
      <c r="FW13" s="28">
        <v>0</v>
      </c>
      <c r="FX13" s="28">
        <v>0</v>
      </c>
      <c r="FY13" s="28">
        <v>0</v>
      </c>
      <c r="FZ13" s="28">
        <v>0</v>
      </c>
      <c r="GA13" s="28">
        <v>0</v>
      </c>
      <c r="GB13" s="28">
        <v>0</v>
      </c>
      <c r="GC13" s="28">
        <v>0</v>
      </c>
      <c r="GD13" s="28">
        <v>0</v>
      </c>
      <c r="GE13" s="28">
        <v>0</v>
      </c>
      <c r="GF13" s="28">
        <v>0</v>
      </c>
      <c r="GG13" s="28">
        <v>0</v>
      </c>
      <c r="GH13" s="28">
        <v>0</v>
      </c>
      <c r="GI13" s="28">
        <v>0</v>
      </c>
      <c r="GJ13" s="28">
        <v>0</v>
      </c>
      <c r="GK13" s="28">
        <v>0</v>
      </c>
      <c r="GL13" s="28">
        <v>0</v>
      </c>
      <c r="GM13" s="28">
        <v>0</v>
      </c>
      <c r="GN13" s="28">
        <v>0</v>
      </c>
      <c r="GO13" s="28">
        <v>0</v>
      </c>
      <c r="GP13" s="28">
        <v>0</v>
      </c>
      <c r="GQ13" s="28">
        <v>0</v>
      </c>
      <c r="GR13" s="28">
        <v>0</v>
      </c>
      <c r="GS13" s="28">
        <v>0</v>
      </c>
      <c r="GT13" s="28">
        <v>0</v>
      </c>
      <c r="GU13" s="28">
        <v>0</v>
      </c>
      <c r="GV13" s="28">
        <v>0</v>
      </c>
      <c r="GW13" s="28">
        <v>0</v>
      </c>
      <c r="GX13" s="28">
        <v>0</v>
      </c>
      <c r="GY13" s="28">
        <v>0</v>
      </c>
      <c r="GZ13" s="28">
        <v>0</v>
      </c>
      <c r="HA13" s="28">
        <v>0</v>
      </c>
      <c r="HB13" s="28">
        <v>0</v>
      </c>
      <c r="HC13" s="28">
        <v>0</v>
      </c>
      <c r="HD13" s="28">
        <v>0</v>
      </c>
      <c r="HE13" s="28">
        <v>0</v>
      </c>
      <c r="HF13" s="28">
        <v>0</v>
      </c>
      <c r="HG13" s="28">
        <v>0</v>
      </c>
      <c r="HH13" s="28">
        <v>0</v>
      </c>
      <c r="HI13" s="28">
        <v>0</v>
      </c>
      <c r="HJ13" s="28">
        <v>0</v>
      </c>
      <c r="HK13" s="28">
        <v>0</v>
      </c>
      <c r="HL13" s="28">
        <v>0</v>
      </c>
      <c r="HM13" s="28">
        <v>0</v>
      </c>
      <c r="HN13" s="28">
        <v>0</v>
      </c>
      <c r="HO13" s="28">
        <v>0</v>
      </c>
      <c r="HP13" s="28">
        <v>0</v>
      </c>
      <c r="HQ13" s="28">
        <v>0</v>
      </c>
      <c r="HR13" s="28">
        <v>0</v>
      </c>
      <c r="HS13" s="28">
        <v>0</v>
      </c>
      <c r="HT13" s="28">
        <v>0</v>
      </c>
      <c r="HU13" s="28">
        <v>0</v>
      </c>
      <c r="HV13" s="28">
        <v>0</v>
      </c>
      <c r="HW13" s="28">
        <v>0</v>
      </c>
      <c r="HX13" s="28">
        <v>0</v>
      </c>
      <c r="HY13" s="28">
        <v>0</v>
      </c>
      <c r="HZ13" s="28">
        <v>0</v>
      </c>
      <c r="IA13" s="28">
        <v>0</v>
      </c>
      <c r="IB13" s="28">
        <v>0</v>
      </c>
      <c r="IC13" s="28">
        <v>0</v>
      </c>
      <c r="ID13" s="28">
        <v>0</v>
      </c>
      <c r="IE13" s="28">
        <v>0</v>
      </c>
      <c r="IF13" s="28">
        <v>0</v>
      </c>
      <c r="IG13" s="28">
        <v>0</v>
      </c>
      <c r="IH13" s="28">
        <v>0</v>
      </c>
      <c r="II13" s="28">
        <v>0</v>
      </c>
      <c r="IJ13" s="28">
        <v>0</v>
      </c>
      <c r="IK13" s="28">
        <v>0</v>
      </c>
      <c r="IL13" s="28">
        <v>0</v>
      </c>
      <c r="IM13" s="28">
        <v>0</v>
      </c>
      <c r="IN13" s="28">
        <v>0</v>
      </c>
      <c r="IO13" s="28">
        <v>0</v>
      </c>
      <c r="IP13" s="28">
        <v>0</v>
      </c>
      <c r="IQ13" s="28">
        <v>0</v>
      </c>
      <c r="IR13" s="28">
        <v>0</v>
      </c>
      <c r="IS13" s="28">
        <v>0</v>
      </c>
      <c r="IT13" s="28">
        <v>0</v>
      </c>
      <c r="IU13" s="28">
        <v>0</v>
      </c>
      <c r="IV13" s="28">
        <v>0</v>
      </c>
      <c r="IW13" s="28">
        <v>0</v>
      </c>
      <c r="IX13" s="28">
        <v>0</v>
      </c>
      <c r="IY13" s="28">
        <v>0</v>
      </c>
      <c r="IZ13" s="28">
        <v>0</v>
      </c>
      <c r="JA13" s="28">
        <v>0</v>
      </c>
      <c r="JB13" s="28">
        <v>0</v>
      </c>
      <c r="JC13" s="28">
        <v>0</v>
      </c>
      <c r="JD13" s="28">
        <v>0</v>
      </c>
      <c r="JE13" s="28">
        <v>0</v>
      </c>
      <c r="JF13" s="28">
        <v>0</v>
      </c>
      <c r="JG13" s="28">
        <v>0</v>
      </c>
      <c r="JH13" s="28">
        <v>0</v>
      </c>
      <c r="JI13" s="28">
        <v>0</v>
      </c>
      <c r="JJ13" s="28">
        <v>0</v>
      </c>
      <c r="JK13" s="28">
        <v>0</v>
      </c>
      <c r="JL13" s="28">
        <v>0</v>
      </c>
      <c r="JM13" s="28">
        <v>0</v>
      </c>
      <c r="JN13" s="28">
        <v>0</v>
      </c>
      <c r="JO13" s="28">
        <v>0</v>
      </c>
      <c r="JP13" s="28">
        <v>0</v>
      </c>
      <c r="JQ13" s="28">
        <v>0</v>
      </c>
      <c r="JR13" s="28">
        <v>0</v>
      </c>
      <c r="JS13" s="28">
        <v>0</v>
      </c>
      <c r="JT13" s="28">
        <v>0</v>
      </c>
      <c r="JU13" s="28">
        <v>0</v>
      </c>
      <c r="JV13" s="28">
        <v>0</v>
      </c>
      <c r="JW13" s="28">
        <v>0</v>
      </c>
      <c r="JX13" s="28">
        <v>0</v>
      </c>
      <c r="JY13" s="28">
        <v>0</v>
      </c>
      <c r="JZ13" s="28">
        <v>0</v>
      </c>
      <c r="KA13" s="28">
        <v>0</v>
      </c>
      <c r="KB13" s="28">
        <v>0</v>
      </c>
      <c r="KC13" s="28">
        <v>0</v>
      </c>
      <c r="KD13" s="28">
        <v>0</v>
      </c>
      <c r="KE13" s="28">
        <v>0</v>
      </c>
      <c r="KF13" s="28">
        <v>0</v>
      </c>
      <c r="KG13" s="28">
        <v>0</v>
      </c>
      <c r="KH13" s="28">
        <v>0</v>
      </c>
      <c r="KI13" s="28">
        <v>0</v>
      </c>
      <c r="KJ13" s="28">
        <v>0</v>
      </c>
      <c r="KK13" s="28">
        <v>0</v>
      </c>
      <c r="KL13" s="28">
        <v>0</v>
      </c>
      <c r="KM13" s="28">
        <v>0</v>
      </c>
      <c r="KN13" s="28">
        <v>0</v>
      </c>
      <c r="KO13" s="28">
        <v>0</v>
      </c>
      <c r="KP13" s="28">
        <v>0</v>
      </c>
      <c r="KQ13" s="28">
        <v>0</v>
      </c>
      <c r="KR13" s="28">
        <v>0</v>
      </c>
      <c r="KS13" s="28">
        <v>0</v>
      </c>
      <c r="KT13" s="28">
        <v>0</v>
      </c>
      <c r="KU13" s="28">
        <v>0</v>
      </c>
      <c r="KV13" s="28">
        <v>0</v>
      </c>
      <c r="KW13" s="28">
        <v>0</v>
      </c>
      <c r="KX13" s="28">
        <v>0</v>
      </c>
      <c r="KY13" s="28">
        <v>0</v>
      </c>
      <c r="KZ13" s="28">
        <v>0</v>
      </c>
      <c r="LA13" s="28">
        <v>0</v>
      </c>
      <c r="LB13" s="28">
        <v>0</v>
      </c>
      <c r="LC13" s="28">
        <v>0</v>
      </c>
      <c r="LD13" s="28">
        <v>0</v>
      </c>
      <c r="LE13" s="28">
        <v>0</v>
      </c>
      <c r="LF13" s="28">
        <v>0</v>
      </c>
      <c r="LG13" s="28">
        <v>0</v>
      </c>
      <c r="LH13" s="28">
        <v>0</v>
      </c>
      <c r="LI13" s="28">
        <v>0</v>
      </c>
      <c r="LJ13" s="28">
        <v>0</v>
      </c>
      <c r="LK13" s="28">
        <v>0</v>
      </c>
      <c r="LL13" s="28">
        <v>0</v>
      </c>
      <c r="LM13" s="28">
        <v>0</v>
      </c>
      <c r="LN13" s="28">
        <v>0</v>
      </c>
      <c r="LO13" s="28">
        <v>0</v>
      </c>
      <c r="LP13" s="28">
        <v>0</v>
      </c>
      <c r="LQ13" s="28">
        <v>0</v>
      </c>
      <c r="LR13" s="28">
        <v>0</v>
      </c>
      <c r="LS13" s="28">
        <v>0</v>
      </c>
      <c r="LT13" s="28">
        <v>0</v>
      </c>
      <c r="LU13" s="28">
        <v>0</v>
      </c>
      <c r="LV13" s="28">
        <v>0</v>
      </c>
      <c r="LW13" s="28">
        <v>0</v>
      </c>
      <c r="LX13" s="28">
        <v>0</v>
      </c>
      <c r="LY13" s="28">
        <v>0</v>
      </c>
      <c r="LZ13" s="28">
        <v>0</v>
      </c>
      <c r="MA13" s="28">
        <v>0</v>
      </c>
      <c r="MB13" s="28">
        <v>0</v>
      </c>
      <c r="MC13" s="28">
        <v>0</v>
      </c>
      <c r="MD13" s="28">
        <v>0</v>
      </c>
      <c r="ME13" s="28">
        <v>0</v>
      </c>
      <c r="MF13" s="28">
        <v>0</v>
      </c>
      <c r="MG13" s="28">
        <v>0</v>
      </c>
      <c r="MH13" s="28">
        <v>0</v>
      </c>
      <c r="MI13" s="28">
        <v>0</v>
      </c>
      <c r="MJ13" s="28">
        <v>0</v>
      </c>
      <c r="MK13" s="28">
        <v>0</v>
      </c>
      <c r="ML13" s="28">
        <v>0</v>
      </c>
      <c r="MM13" s="28">
        <v>0</v>
      </c>
      <c r="MN13" s="28">
        <v>0</v>
      </c>
      <c r="MO13" s="28">
        <v>0</v>
      </c>
      <c r="MP13" s="28">
        <v>0</v>
      </c>
      <c r="MQ13" s="28">
        <v>0</v>
      </c>
      <c r="MR13" s="28">
        <v>0</v>
      </c>
      <c r="MS13" s="28">
        <v>0</v>
      </c>
      <c r="MT13" s="28">
        <v>0</v>
      </c>
      <c r="MU13" s="28">
        <v>0</v>
      </c>
      <c r="MV13" s="28">
        <v>0</v>
      </c>
      <c r="MW13" s="28">
        <v>0</v>
      </c>
      <c r="MX13" s="28">
        <v>0</v>
      </c>
      <c r="MY13" s="28">
        <v>0</v>
      </c>
      <c r="MZ13" s="28">
        <v>0</v>
      </c>
      <c r="NA13" s="28">
        <v>0</v>
      </c>
      <c r="NB13" s="28">
        <v>0</v>
      </c>
      <c r="NC13" s="28">
        <v>0</v>
      </c>
      <c r="ND13" s="28">
        <v>0</v>
      </c>
      <c r="NE13" s="28">
        <v>0</v>
      </c>
      <c r="NF13" s="28">
        <v>0</v>
      </c>
      <c r="NG13" s="28">
        <v>0</v>
      </c>
      <c r="NH13" s="28">
        <v>0</v>
      </c>
      <c r="NI13" s="28">
        <v>0</v>
      </c>
      <c r="NJ13" s="28">
        <v>0</v>
      </c>
      <c r="NK13" s="28">
        <v>0</v>
      </c>
      <c r="NL13" s="28">
        <v>0</v>
      </c>
      <c r="NM13" s="28">
        <v>0</v>
      </c>
      <c r="NN13" s="28">
        <v>0</v>
      </c>
      <c r="NO13" s="28">
        <v>0</v>
      </c>
      <c r="NP13" s="28">
        <v>0</v>
      </c>
      <c r="NQ13" s="28">
        <v>0</v>
      </c>
      <c r="NR13" s="28">
        <v>0</v>
      </c>
      <c r="NS13" s="28">
        <v>0</v>
      </c>
      <c r="NT13" s="28">
        <v>0</v>
      </c>
      <c r="NU13" s="28">
        <v>0</v>
      </c>
      <c r="NV13" s="28">
        <v>0</v>
      </c>
      <c r="NW13" s="28">
        <v>0</v>
      </c>
      <c r="NX13" s="28">
        <v>0</v>
      </c>
      <c r="NY13" s="28">
        <v>0</v>
      </c>
      <c r="NZ13" s="28">
        <v>0</v>
      </c>
      <c r="OA13" s="28">
        <v>0</v>
      </c>
      <c r="OB13" s="28">
        <v>0</v>
      </c>
      <c r="OC13" s="28">
        <v>0</v>
      </c>
      <c r="OD13" s="28">
        <v>0</v>
      </c>
      <c r="OE13" s="28">
        <v>0</v>
      </c>
      <c r="OF13" s="28">
        <v>0</v>
      </c>
      <c r="OG13" s="28">
        <v>0</v>
      </c>
      <c r="OH13" s="28">
        <v>0</v>
      </c>
      <c r="OI13" s="28">
        <v>0</v>
      </c>
      <c r="OJ13" s="28">
        <v>0</v>
      </c>
      <c r="OK13" s="28">
        <v>0</v>
      </c>
      <c r="OL13" s="28">
        <v>0</v>
      </c>
      <c r="OM13" s="28">
        <v>0</v>
      </c>
      <c r="ON13" s="28">
        <v>0</v>
      </c>
      <c r="OO13" s="28">
        <v>0</v>
      </c>
      <c r="OP13" s="28">
        <v>0</v>
      </c>
      <c r="OQ13" s="28">
        <v>0</v>
      </c>
      <c r="OR13" s="28">
        <v>0</v>
      </c>
      <c r="OS13" s="28">
        <v>0</v>
      </c>
      <c r="OT13" s="28">
        <v>0</v>
      </c>
      <c r="OU13" s="28">
        <v>0</v>
      </c>
      <c r="OV13" s="28">
        <v>0</v>
      </c>
      <c r="OW13" s="28">
        <v>0</v>
      </c>
      <c r="OX13" s="28">
        <v>0</v>
      </c>
      <c r="OY13" s="28">
        <v>0</v>
      </c>
      <c r="OZ13" s="28">
        <v>0</v>
      </c>
      <c r="PA13" s="28">
        <v>0</v>
      </c>
      <c r="PB13" s="28">
        <v>0</v>
      </c>
      <c r="PC13" s="28">
        <v>0</v>
      </c>
      <c r="PD13" s="28">
        <v>0</v>
      </c>
      <c r="PE13" s="28">
        <v>0</v>
      </c>
      <c r="PF13" s="28">
        <v>0</v>
      </c>
      <c r="PG13" s="28">
        <v>0</v>
      </c>
      <c r="PH13" s="28">
        <v>0</v>
      </c>
      <c r="PI13" s="28">
        <v>0</v>
      </c>
      <c r="PJ13" s="28">
        <v>0</v>
      </c>
      <c r="PK13" s="28">
        <v>0</v>
      </c>
      <c r="PL13" s="28">
        <v>0</v>
      </c>
      <c r="PM13" s="28">
        <v>0</v>
      </c>
      <c r="PN13" s="28">
        <v>0</v>
      </c>
      <c r="PO13" s="28">
        <v>0</v>
      </c>
      <c r="PP13" s="28">
        <v>0</v>
      </c>
      <c r="PQ13" s="28">
        <v>0</v>
      </c>
      <c r="PR13" s="28">
        <v>0</v>
      </c>
      <c r="PS13" s="28">
        <v>0</v>
      </c>
      <c r="PT13" s="28">
        <v>0</v>
      </c>
      <c r="PU13" s="28">
        <v>0</v>
      </c>
      <c r="PV13" s="28">
        <v>0</v>
      </c>
      <c r="PW13" s="28">
        <v>0</v>
      </c>
      <c r="PX13" s="28">
        <v>0</v>
      </c>
      <c r="PY13" s="28">
        <v>0</v>
      </c>
      <c r="PZ13" s="28">
        <v>0</v>
      </c>
      <c r="QA13" s="28">
        <v>0</v>
      </c>
      <c r="QB13" s="28">
        <v>0</v>
      </c>
      <c r="QC13" s="28">
        <v>0</v>
      </c>
      <c r="QD13" s="28">
        <v>0</v>
      </c>
      <c r="QE13" s="28">
        <v>0</v>
      </c>
      <c r="QF13" s="28">
        <v>0</v>
      </c>
      <c r="QG13" s="28">
        <v>0</v>
      </c>
      <c r="QH13" s="28">
        <v>0</v>
      </c>
      <c r="QI13" s="28">
        <v>0</v>
      </c>
      <c r="QJ13" s="28">
        <v>0</v>
      </c>
      <c r="QK13" s="28">
        <v>0</v>
      </c>
      <c r="QL13" s="28">
        <v>0</v>
      </c>
      <c r="QM13" s="28">
        <v>0</v>
      </c>
      <c r="QN13" s="28">
        <v>0</v>
      </c>
      <c r="QO13" s="28">
        <v>0</v>
      </c>
      <c r="QP13" s="28">
        <v>0</v>
      </c>
      <c r="QQ13" s="28">
        <v>0</v>
      </c>
      <c r="QR13" s="28">
        <v>0</v>
      </c>
      <c r="QS13" s="28">
        <v>0</v>
      </c>
      <c r="QT13" s="28">
        <v>0</v>
      </c>
      <c r="QU13" s="28">
        <v>0</v>
      </c>
      <c r="QV13" s="28">
        <v>0</v>
      </c>
      <c r="QW13" s="28">
        <v>0</v>
      </c>
      <c r="QX13" s="28">
        <v>0</v>
      </c>
      <c r="QY13" s="28">
        <v>0</v>
      </c>
      <c r="QZ13" s="28">
        <v>0</v>
      </c>
      <c r="RA13" s="28">
        <v>0</v>
      </c>
      <c r="RB13" s="28">
        <v>0</v>
      </c>
      <c r="RC13" s="28">
        <v>0</v>
      </c>
      <c r="RD13" s="28">
        <v>0</v>
      </c>
      <c r="RE13" s="28">
        <v>0</v>
      </c>
      <c r="RF13" s="28">
        <v>0</v>
      </c>
      <c r="RG13" s="28">
        <v>0</v>
      </c>
      <c r="RH13" s="28">
        <v>0</v>
      </c>
      <c r="RI13" s="28">
        <v>0</v>
      </c>
      <c r="RJ13" s="28">
        <v>0</v>
      </c>
      <c r="RK13" s="28">
        <v>0</v>
      </c>
      <c r="RL13" s="28">
        <v>0</v>
      </c>
      <c r="RM13" s="28">
        <v>0</v>
      </c>
      <c r="RN13" s="28">
        <v>0</v>
      </c>
      <c r="RO13" s="28">
        <v>0</v>
      </c>
      <c r="RP13" s="28">
        <v>0</v>
      </c>
      <c r="RQ13" s="28">
        <v>0</v>
      </c>
      <c r="RR13" s="28">
        <v>0</v>
      </c>
      <c r="RS13" s="28">
        <v>0</v>
      </c>
      <c r="RT13" s="28">
        <v>0</v>
      </c>
      <c r="RU13" s="28">
        <v>0</v>
      </c>
      <c r="RV13" s="28">
        <v>0</v>
      </c>
      <c r="RW13" s="28">
        <v>0</v>
      </c>
      <c r="RX13" s="28">
        <v>0</v>
      </c>
      <c r="RY13" s="28">
        <v>0</v>
      </c>
      <c r="RZ13" s="28">
        <v>0</v>
      </c>
      <c r="SA13" s="28">
        <v>0</v>
      </c>
      <c r="SB13" s="28">
        <v>0</v>
      </c>
      <c r="SC13" s="28">
        <v>0</v>
      </c>
      <c r="SD13" s="28">
        <v>0</v>
      </c>
      <c r="SE13" s="28">
        <v>0</v>
      </c>
      <c r="SF13" s="28">
        <v>0</v>
      </c>
      <c r="SG13" s="28">
        <v>0</v>
      </c>
      <c r="SH13" s="28">
        <v>0</v>
      </c>
      <c r="SI13" s="28">
        <v>0</v>
      </c>
      <c r="SJ13" s="28">
        <v>0</v>
      </c>
      <c r="SK13" s="28">
        <v>0</v>
      </c>
      <c r="SL13" s="28">
        <v>0</v>
      </c>
      <c r="SM13" s="28">
        <v>0</v>
      </c>
      <c r="SN13" s="28">
        <v>0</v>
      </c>
      <c r="SO13" s="28">
        <v>0</v>
      </c>
      <c r="SP13" s="28">
        <v>0</v>
      </c>
      <c r="SQ13" s="28">
        <v>0</v>
      </c>
      <c r="SR13" s="28">
        <v>0</v>
      </c>
      <c r="SS13" s="28">
        <v>0</v>
      </c>
      <c r="ST13" s="28">
        <v>0</v>
      </c>
      <c r="SU13" s="28">
        <v>0</v>
      </c>
      <c r="SV13" s="28">
        <v>0</v>
      </c>
      <c r="SW13" s="28">
        <v>0</v>
      </c>
      <c r="SX13" s="28">
        <v>0</v>
      </c>
      <c r="SY13" s="28">
        <v>0</v>
      </c>
      <c r="SZ13" s="28">
        <v>0</v>
      </c>
      <c r="TA13" s="28">
        <v>0</v>
      </c>
      <c r="TB13" s="28">
        <v>0</v>
      </c>
      <c r="TC13" s="28">
        <v>0</v>
      </c>
      <c r="TD13" s="28">
        <v>0</v>
      </c>
      <c r="TE13" s="28">
        <v>0</v>
      </c>
      <c r="TF13" s="28">
        <v>0</v>
      </c>
      <c r="TG13" s="28">
        <v>0</v>
      </c>
      <c r="TH13" s="28">
        <v>0</v>
      </c>
      <c r="TI13" s="28">
        <v>0</v>
      </c>
      <c r="TJ13" s="28">
        <v>0</v>
      </c>
      <c r="TK13" s="28">
        <v>0</v>
      </c>
      <c r="TL13" s="28">
        <v>0</v>
      </c>
      <c r="TM13" s="28">
        <v>0</v>
      </c>
      <c r="TN13" s="28">
        <v>0</v>
      </c>
      <c r="TO13" s="28">
        <v>0</v>
      </c>
      <c r="TP13" s="28">
        <v>0</v>
      </c>
      <c r="TQ13" s="28">
        <v>0</v>
      </c>
      <c r="TR13" s="28">
        <v>0</v>
      </c>
      <c r="TS13" s="28">
        <v>0</v>
      </c>
      <c r="TT13" s="28">
        <v>0</v>
      </c>
      <c r="TU13" s="28">
        <v>0</v>
      </c>
      <c r="TV13" s="28">
        <v>0</v>
      </c>
      <c r="TW13" s="28">
        <v>0</v>
      </c>
      <c r="TX13" s="28">
        <v>0</v>
      </c>
      <c r="TY13" s="28">
        <v>0</v>
      </c>
      <c r="TZ13" s="28">
        <v>0</v>
      </c>
      <c r="UA13" s="28">
        <v>0</v>
      </c>
      <c r="UB13" s="28">
        <v>0</v>
      </c>
      <c r="UC13" s="28">
        <v>0</v>
      </c>
      <c r="UD13" s="28">
        <v>0</v>
      </c>
      <c r="UE13" s="28">
        <v>0</v>
      </c>
      <c r="UF13" s="28">
        <v>0</v>
      </c>
      <c r="UG13" s="28">
        <v>0</v>
      </c>
      <c r="UH13" s="28">
        <v>0</v>
      </c>
      <c r="UI13" s="28">
        <v>0</v>
      </c>
      <c r="UJ13" s="28">
        <v>0</v>
      </c>
      <c r="UK13" s="28">
        <v>0</v>
      </c>
      <c r="UL13" s="28">
        <v>0</v>
      </c>
      <c r="UM13" s="28">
        <v>0</v>
      </c>
      <c r="UN13" s="28">
        <v>0</v>
      </c>
      <c r="UO13" s="28">
        <v>0</v>
      </c>
      <c r="UP13" s="28">
        <v>0</v>
      </c>
      <c r="UQ13" s="28">
        <v>0</v>
      </c>
      <c r="UR13" s="28">
        <v>0</v>
      </c>
      <c r="US13" s="28">
        <v>0</v>
      </c>
      <c r="UT13" s="28">
        <v>0</v>
      </c>
      <c r="UU13" s="28">
        <v>0</v>
      </c>
      <c r="UV13" s="28">
        <v>0</v>
      </c>
      <c r="UW13" s="28">
        <v>0</v>
      </c>
      <c r="UX13" s="28">
        <v>0</v>
      </c>
      <c r="UY13" s="28">
        <v>0</v>
      </c>
      <c r="UZ13" s="28">
        <v>0</v>
      </c>
      <c r="VA13" s="28">
        <v>0</v>
      </c>
      <c r="VB13" s="28">
        <v>0</v>
      </c>
      <c r="VC13" s="28">
        <v>0</v>
      </c>
      <c r="VD13" s="28">
        <v>0</v>
      </c>
      <c r="VE13" s="28">
        <v>0</v>
      </c>
      <c r="VF13" s="28">
        <v>0</v>
      </c>
      <c r="VG13" s="28">
        <v>0</v>
      </c>
      <c r="VH13" s="28">
        <v>0</v>
      </c>
      <c r="VI13" s="28">
        <v>0</v>
      </c>
      <c r="VJ13" s="28">
        <v>0</v>
      </c>
      <c r="VK13" s="28">
        <v>0</v>
      </c>
      <c r="VL13" s="28">
        <v>0</v>
      </c>
      <c r="VM13" s="28">
        <v>0</v>
      </c>
      <c r="VN13" s="28">
        <v>0</v>
      </c>
      <c r="VO13" s="28">
        <v>0</v>
      </c>
      <c r="VP13" s="28">
        <v>0</v>
      </c>
      <c r="VQ13" s="28">
        <v>0</v>
      </c>
      <c r="VR13" s="28">
        <v>0</v>
      </c>
      <c r="VS13" s="28">
        <v>0</v>
      </c>
      <c r="VT13" s="28">
        <v>0</v>
      </c>
      <c r="VU13" s="28">
        <v>0</v>
      </c>
      <c r="VV13" s="28">
        <v>0</v>
      </c>
      <c r="VW13" s="28">
        <v>0</v>
      </c>
      <c r="VX13" s="28">
        <v>0</v>
      </c>
      <c r="VY13" s="28">
        <v>0</v>
      </c>
      <c r="VZ13" s="28">
        <v>0</v>
      </c>
      <c r="WA13" s="28">
        <v>0</v>
      </c>
      <c r="WB13" s="28">
        <v>0</v>
      </c>
      <c r="WC13" s="28">
        <v>0</v>
      </c>
      <c r="WD13" s="28">
        <v>0</v>
      </c>
      <c r="WE13" s="28">
        <v>0</v>
      </c>
      <c r="WF13" s="28">
        <v>0</v>
      </c>
      <c r="WG13" s="28">
        <v>0</v>
      </c>
      <c r="WH13" s="28">
        <v>0</v>
      </c>
      <c r="WI13" s="28">
        <v>0</v>
      </c>
      <c r="WJ13" s="28">
        <v>0</v>
      </c>
      <c r="WK13" s="28">
        <v>0</v>
      </c>
      <c r="WL13" s="28">
        <v>0</v>
      </c>
      <c r="WM13" s="28">
        <v>0</v>
      </c>
      <c r="WN13" s="28">
        <v>0</v>
      </c>
      <c r="WO13" s="28">
        <v>0</v>
      </c>
      <c r="WP13" s="28">
        <v>0</v>
      </c>
      <c r="WQ13" s="28">
        <v>0</v>
      </c>
      <c r="WR13" s="28">
        <v>0</v>
      </c>
      <c r="WS13" s="28">
        <v>0</v>
      </c>
      <c r="WT13" s="28">
        <v>0</v>
      </c>
      <c r="WU13" s="28">
        <v>0</v>
      </c>
      <c r="WV13" s="28">
        <v>0</v>
      </c>
      <c r="WW13" s="28">
        <v>0</v>
      </c>
      <c r="WX13" s="28">
        <v>0</v>
      </c>
      <c r="WY13" s="28">
        <v>0</v>
      </c>
      <c r="WZ13" s="28">
        <v>0</v>
      </c>
      <c r="XA13" s="28">
        <v>0</v>
      </c>
      <c r="XB13" s="28">
        <v>0</v>
      </c>
      <c r="XC13" s="28">
        <v>0</v>
      </c>
      <c r="XD13" s="28">
        <v>0</v>
      </c>
      <c r="XE13" s="28">
        <v>0</v>
      </c>
      <c r="XF13" s="28">
        <v>0</v>
      </c>
      <c r="XG13" s="28">
        <v>0</v>
      </c>
      <c r="XH13" s="28">
        <v>0</v>
      </c>
      <c r="XI13" s="28">
        <v>0</v>
      </c>
      <c r="XJ13" s="28">
        <v>0</v>
      </c>
      <c r="XK13" s="28">
        <v>0</v>
      </c>
      <c r="XL13" s="28">
        <v>0</v>
      </c>
      <c r="XM13" s="28">
        <v>0</v>
      </c>
      <c r="XN13" s="28">
        <v>0</v>
      </c>
      <c r="XO13" s="28">
        <v>0</v>
      </c>
      <c r="XP13" s="28">
        <v>0</v>
      </c>
      <c r="XQ13" s="28">
        <v>0</v>
      </c>
      <c r="XR13" s="28">
        <v>0</v>
      </c>
      <c r="XS13" s="28">
        <v>0</v>
      </c>
      <c r="XT13" s="28">
        <v>0</v>
      </c>
      <c r="XU13" s="28">
        <v>0</v>
      </c>
      <c r="XV13" s="28">
        <v>0</v>
      </c>
      <c r="XW13" s="28">
        <v>0</v>
      </c>
      <c r="XX13" s="28">
        <v>0</v>
      </c>
      <c r="XY13" s="28">
        <v>0</v>
      </c>
      <c r="XZ13" s="28">
        <v>0</v>
      </c>
      <c r="YA13" s="28">
        <v>0</v>
      </c>
      <c r="YB13" s="28">
        <v>0</v>
      </c>
      <c r="YC13" s="28">
        <v>0</v>
      </c>
      <c r="YD13" s="28">
        <v>0</v>
      </c>
      <c r="YE13" s="28">
        <v>0</v>
      </c>
      <c r="YF13" s="28">
        <v>0</v>
      </c>
      <c r="YG13" s="28">
        <v>0</v>
      </c>
      <c r="YH13" s="28">
        <v>0</v>
      </c>
      <c r="YI13" s="28">
        <v>0</v>
      </c>
      <c r="YJ13" s="28">
        <v>0</v>
      </c>
      <c r="YK13" s="28">
        <v>0</v>
      </c>
      <c r="YL13" s="28">
        <v>0</v>
      </c>
      <c r="YM13" s="28">
        <v>0</v>
      </c>
      <c r="YN13" s="28">
        <v>0</v>
      </c>
      <c r="YO13" s="28">
        <v>0</v>
      </c>
      <c r="YP13" s="28">
        <v>0</v>
      </c>
      <c r="YQ13" s="28">
        <v>0</v>
      </c>
    </row>
    <row r="14" spans="1:667" ht="15.75" x14ac:dyDescent="0.25">
      <c r="A14" s="19" t="s">
        <v>30</v>
      </c>
      <c r="B14" s="19" t="s">
        <v>31</v>
      </c>
      <c r="C14" s="29">
        <v>282.42471651272535</v>
      </c>
      <c r="D14" s="30"/>
      <c r="E14" s="22">
        <f t="shared" si="20"/>
        <v>9.7854498006952237</v>
      </c>
      <c r="F14" s="23" t="s">
        <v>10</v>
      </c>
      <c r="G14" s="23" t="s">
        <v>128</v>
      </c>
      <c r="H14" s="31">
        <v>42583</v>
      </c>
      <c r="I14" s="32">
        <v>0.11409999999999999</v>
      </c>
      <c r="J14" s="33">
        <v>72</v>
      </c>
      <c r="K14" s="23" t="s">
        <v>130</v>
      </c>
      <c r="L14" s="24">
        <f t="shared" si="21"/>
        <v>44774</v>
      </c>
      <c r="M14" s="33" t="s">
        <v>11</v>
      </c>
      <c r="N14" s="20" t="s">
        <v>12</v>
      </c>
      <c r="O14" s="2"/>
      <c r="P14" s="26">
        <f>+SUMPRODUCT(1*($BP$4:$YQ$4=$P$4)*($BP$1:$YQ$1=P$3)*($BP14:$YQ14))</f>
        <v>53034157.141783044</v>
      </c>
      <c r="Q14" s="26">
        <f>+SUMPRODUCT(1*($BP$4:$YQ$4=$Q$4)*($BP$1:$YQ$1=P$3)*($BP14:$YQ14))</f>
        <v>32447773.978216965</v>
      </c>
      <c r="R14" s="26">
        <f>+SUMPRODUCT(1*($BP$4:$YQ$4=$P$4)*($BP$1:$YQ$1=R$3)*($BP14:$YQ14))</f>
        <v>59412054.53823749</v>
      </c>
      <c r="S14" s="26">
        <f>+SUMPRODUCT(1*($BP$4:$YQ$4=$Q$4)*($BP$1:$YQ$1=R$3)*($BP14:$YQ14))</f>
        <v>26069876.581762511</v>
      </c>
      <c r="T14" s="26">
        <f>+SUMPRODUCT(1*($BP$4:$YQ$4=$P$4)*($BP$1:$YQ$1=T$3)*($BP14:$YQ14))</f>
        <v>66556959.037044473</v>
      </c>
      <c r="U14" s="26">
        <f>+SUMPRODUCT(1*($BP$4:$YQ$4=$Q$4)*($BP$1:$YQ$1=T$3)*($BP14:$YQ14))</f>
        <v>18924972.082955517</v>
      </c>
      <c r="V14" s="26">
        <f>+SUMPRODUCT(1*($BP$4:$YQ$4=$P$4)*($BP$1:$YQ$1=V$3)*($BP14:$YQ14))</f>
        <v>74561111.052009702</v>
      </c>
      <c r="W14" s="26">
        <f>+SUMPRODUCT(1*($BP$4:$YQ$4=$Q$4)*($BP$1:$YQ$1=V$3)*($BP14:$YQ14))</f>
        <v>10920820.067990283</v>
      </c>
      <c r="X14" s="26">
        <f>+SUMPRODUCT(1*($BP$4:$YQ$4=$P$4)*($BP$1:$YQ$1=X$3)*($BP14:$YQ14))</f>
        <v>54624889.239793219</v>
      </c>
      <c r="Y14" s="26">
        <f>+SUMPRODUCT(1*($BP$4:$YQ$4=$Q$4)*($BP$1:$YQ$1=X$3)*($BP14:$YQ14))</f>
        <v>2363064.8402067814</v>
      </c>
      <c r="Z14" s="26">
        <f>+SUMPRODUCT(1*($BP$4:$YQ$4=$P$4)*($BP$1:$YQ$1=Z$3)*($BP14:$YQ14))</f>
        <v>0</v>
      </c>
      <c r="AA14" s="26">
        <f>+SUMPRODUCT(1*($BP$4:$YQ$4=$Q$4)*($BP$1:$YQ$1=Z$3)*($BP14:$YQ14))</f>
        <v>0</v>
      </c>
      <c r="AB14" s="26">
        <f>+SUMPRODUCT(1*($BP$4:$YQ$4=$P$4)*($BP$1:$YQ$1=AB$3)*($BP14:$YQ14))</f>
        <v>0</v>
      </c>
      <c r="AC14" s="26">
        <f>+SUMPRODUCT(1*($BP$4:$YQ$4=$Q$4)*($BP$1:$YQ$1=AB$3)*($BP14:$YQ14))</f>
        <v>0</v>
      </c>
      <c r="AD14" s="26">
        <f>+SUMPRODUCT(1*($BP$4:$YQ$4=$P$4)*($BP$1:$YQ$1=AD$3)*($BP14:$YQ14))</f>
        <v>0</v>
      </c>
      <c r="AE14" s="26">
        <f>+SUMPRODUCT(1*($BP$4:$YQ$4=$Q$4)*($BP$1:$YQ$1=AD$3)*($BP14:$YQ14))</f>
        <v>0</v>
      </c>
      <c r="AF14" s="26">
        <f>+SUMPRODUCT(1*($BP$4:$YQ$4=$P$4)*($BP$1:$YQ$1=AF$3)*($BP14:$YQ14))</f>
        <v>0</v>
      </c>
      <c r="AG14" s="26">
        <f>+SUMPRODUCT(1*($BP$4:$YQ$4=$Q$4)*($BP$1:$YQ$1=AF$3)*($BP14:$YQ14))</f>
        <v>0</v>
      </c>
      <c r="AH14" s="26">
        <f>+SUMPRODUCT(1*($BP$4:$YQ$4=$P$4)*($BP$1:$YQ$1=AH$3)*($BP14:$YQ14))</f>
        <v>0</v>
      </c>
      <c r="AI14" s="26">
        <f>+SUMPRODUCT(1*($BP$4:$YQ$4=$Q$4)*($BP$1:$YQ$1=AH$3)*($BP14:$YQ14))</f>
        <v>0</v>
      </c>
      <c r="AJ14" s="26">
        <f>+SUMPRODUCT(1*($BP$4:$YQ$4=$P$4)*($BP$1:$YQ$1=AJ$3)*($BP14:$YQ14))</f>
        <v>0</v>
      </c>
      <c r="AK14" s="26">
        <f>+SUMPRODUCT(1*($BP$4:$YQ$4=$Q$4)*($BP$1:$YQ$1=AJ$3)*($BP14:$YQ14))</f>
        <v>0</v>
      </c>
      <c r="AL14" s="26">
        <f>+SUMPRODUCT(1*($BP$4:$YQ$4=$P$4)*($BP$1:$YQ$1=AL$3)*($BP14:$YQ14))</f>
        <v>0</v>
      </c>
      <c r="AM14" s="26">
        <f>+SUMPRODUCT(1*($BP$4:$YQ$4=$Q$4)*($BP$1:$YQ$1=AL$3)*($BP14:$YQ14))</f>
        <v>0</v>
      </c>
      <c r="AN14" s="26">
        <f>+SUMPRODUCT(1*($BP$4:$YQ$4=$P$4)*($BP$1:$YQ$1=AN$3)*($BP14:$YQ14))</f>
        <v>0</v>
      </c>
      <c r="AO14" s="26">
        <f>+SUMPRODUCT(1*($BP$4:$YQ$4=$Q$4)*($BP$1:$YQ$1=AN$3)*($BP14:$YQ14))</f>
        <v>0</v>
      </c>
      <c r="AP14" s="26">
        <f>+SUMPRODUCT(1*($BP$4:$YQ$4=$P$4)*($BP$1:$YQ$1=AP$3)*($BP14:$YQ14))</f>
        <v>0</v>
      </c>
      <c r="AQ14" s="26">
        <f>+SUMPRODUCT(1*($BP$4:$YQ$4=$Q$4)*($BP$1:$YQ$1=AP$3)*($BP14:$YQ14))</f>
        <v>0</v>
      </c>
      <c r="AR14" s="26">
        <f>+SUMPRODUCT(1*($BP$4:$YQ$4=$P$4)*($BP$1:$YQ$1=AR$3)*($BP14:$YQ14))</f>
        <v>0</v>
      </c>
      <c r="AS14" s="26">
        <f>+SUMPRODUCT(1*($BP$4:$YQ$4=$Q$4)*($BP$1:$YQ$1=AR$3)*($BP14:$YQ14))</f>
        <v>0</v>
      </c>
      <c r="AT14" s="26">
        <f>+SUMPRODUCT(1*($BP$4:$YQ$4=$P$4)*($BP$1:$YQ$1=AT$3)*($BP14:$YQ14))</f>
        <v>0</v>
      </c>
      <c r="AU14" s="26">
        <f>+SUMPRODUCT(1*($BP$4:$YQ$4=$Q$4)*($BP$1:$YQ$1=AT$3)*($BP14:$YQ14))</f>
        <v>0</v>
      </c>
      <c r="AV14" s="26">
        <f>+SUMPRODUCT(1*($BP$4:$YQ$4=$P$4)*($BP$1:$YQ$1=AV$3)*($BP14:$YQ14))</f>
        <v>0</v>
      </c>
      <c r="AW14" s="26">
        <f>+SUMPRODUCT(1*($BP$4:$YQ$4=$Q$4)*($BP$1:$YQ$1=AV$3)*($BP14:$YQ14))</f>
        <v>0</v>
      </c>
      <c r="AX14" s="26">
        <f>+SUMPRODUCT(1*($BP$4:$YQ$4=$P$4)*($BP$1:$YQ$1=AX$3)*($BP14:$YQ14))</f>
        <v>0</v>
      </c>
      <c r="AY14" s="26">
        <f>+SUMPRODUCT(1*($BP$4:$YQ$4=$Q$4)*($BP$1:$YQ$1=AX$3)*($BP14:$YQ14))</f>
        <v>0</v>
      </c>
      <c r="AZ14" s="26">
        <f>+SUMPRODUCT(1*($BP$4:$YQ$4=$P$4)*($BP$1:$YQ$1=AZ$3)*($BP14:$YQ14))</f>
        <v>0</v>
      </c>
      <c r="BA14" s="26">
        <f>+SUMPRODUCT(1*($BP$4:$YQ$4=$Q$4)*($BP$1:$YQ$1=AZ$3)*($BP14:$YQ14))</f>
        <v>0</v>
      </c>
      <c r="BB14" s="26">
        <f>+SUMPRODUCT(1*($BP$4:$YQ$4=$P$4)*($BP$1:$YQ$1=BB$3)*($BP14:$YQ14))</f>
        <v>0</v>
      </c>
      <c r="BC14" s="26">
        <f>+SUMPRODUCT(1*($BP$4:$YQ$4=$Q$4)*($BP$1:$YQ$1=BB$3)*($BP14:$YQ14))</f>
        <v>0</v>
      </c>
      <c r="BD14" s="26">
        <f>+SUMPRODUCT(1*($BP$4:$YQ$4=$P$4)*($BP$1:$YQ$1=BD$3)*($BP14:$YQ14))</f>
        <v>0</v>
      </c>
      <c r="BE14" s="26">
        <f>+SUMPRODUCT(1*($BP$4:$YQ$4=$Q$4)*($BP$1:$YQ$1=BD$3)*($BP14:$YQ14))</f>
        <v>0</v>
      </c>
      <c r="BF14" s="26">
        <f>+SUMPRODUCT(1*($BP$4:$YQ$4=$P$4)*($BP$1:$YQ$1=BF$3)*($BP14:$YQ14))</f>
        <v>0</v>
      </c>
      <c r="BG14" s="26">
        <f>+SUMPRODUCT(1*($BP$4:$YQ$4=$Q$4)*($BP$1:$YQ$1=BF$3)*($BP14:$YQ14))</f>
        <v>0</v>
      </c>
      <c r="BH14" s="26">
        <f>+SUMPRODUCT(1*($BP$4:$YQ$4=$P$4)*($BP$1:$YQ$1=BH$3)*($BP14:$YQ14))</f>
        <v>0</v>
      </c>
      <c r="BI14" s="26">
        <f>+SUMPRODUCT(1*($BP$4:$YQ$4=$Q$4)*($BP$1:$YQ$1=BH$3)*($BP14:$YQ14))</f>
        <v>0</v>
      </c>
      <c r="BJ14" s="26">
        <f>+SUMPRODUCT(1*($BP$4:$YQ$4=$P$4)*($BP$1:$YQ$1=BJ$3)*($BP14:$YQ14))</f>
        <v>0</v>
      </c>
      <c r="BK14" s="26">
        <f>+SUMPRODUCT(1*($BP$4:$YQ$4=$Q$4)*($BP$1:$YQ$1=BJ$3)*($BP14:$YQ14))</f>
        <v>0</v>
      </c>
      <c r="BL14" s="26">
        <f>+SUMPRODUCT(1*($BP$4:$YQ$4=$P$4)*($BP$1:$YQ$1=BL$3)*($BP14:$YQ14))</f>
        <v>0</v>
      </c>
      <c r="BM14" s="26">
        <f>+SUMPRODUCT(1*($BP$4:$YQ$4=$Q$4)*($BP$1:$YQ$1=BL$3)*($BP14:$YQ14))</f>
        <v>0</v>
      </c>
      <c r="BN14" s="27"/>
      <c r="BO14" s="94"/>
      <c r="BP14" s="28">
        <v>2930365.3679462774</v>
      </c>
      <c r="BQ14" s="28">
        <v>4193128.8920537224</v>
      </c>
      <c r="BR14" s="28">
        <v>2890495.7007261724</v>
      </c>
      <c r="BS14" s="28">
        <v>4232998.5592738278</v>
      </c>
      <c r="BT14" s="28">
        <v>2850246.9394202498</v>
      </c>
      <c r="BU14" s="28">
        <v>4273247.3205797505</v>
      </c>
      <c r="BV14" s="28">
        <v>2809615.4794755788</v>
      </c>
      <c r="BW14" s="28">
        <v>4313878.7805244215</v>
      </c>
      <c r="BX14" s="28">
        <v>2768597.6820659321</v>
      </c>
      <c r="BY14" s="28">
        <v>4354896.5779340677</v>
      </c>
      <c r="BZ14" s="28">
        <v>2727189.8737659152</v>
      </c>
      <c r="CA14" s="28">
        <v>4396304.3862340841</v>
      </c>
      <c r="CB14" s="28">
        <v>2685388.3462219792</v>
      </c>
      <c r="CC14" s="28">
        <v>4438105.9137780201</v>
      </c>
      <c r="CD14" s="28">
        <v>2643189.355820314</v>
      </c>
      <c r="CE14" s="28">
        <v>4480304.9041796857</v>
      </c>
      <c r="CF14" s="28">
        <v>2600589.1233515781</v>
      </c>
      <c r="CG14" s="28">
        <v>4522905.1366484221</v>
      </c>
      <c r="CH14" s="28">
        <v>2557583.8336724527</v>
      </c>
      <c r="CI14" s="28">
        <v>4565910.4263275471</v>
      </c>
      <c r="CJ14" s="28">
        <v>2514169.635363962</v>
      </c>
      <c r="CK14" s="28">
        <v>4609324.6246360373</v>
      </c>
      <c r="CL14" s="28">
        <v>2470342.6403865544</v>
      </c>
      <c r="CM14" s="28">
        <v>4653151.6196134454</v>
      </c>
      <c r="CN14" s="28">
        <v>2426098.9237319035</v>
      </c>
      <c r="CO14" s="28">
        <v>4697395.3362680962</v>
      </c>
      <c r="CP14" s="28">
        <v>2381434.5230713943</v>
      </c>
      <c r="CQ14" s="28">
        <v>4742059.7369286055</v>
      </c>
      <c r="CR14" s="28">
        <v>2336345.4384012716</v>
      </c>
      <c r="CS14" s="28">
        <v>4787148.8215987282</v>
      </c>
      <c r="CT14" s="28">
        <v>2290827.6316844104</v>
      </c>
      <c r="CU14" s="28">
        <v>4832666.6283155894</v>
      </c>
      <c r="CV14" s="28">
        <v>2244877.0264886827</v>
      </c>
      <c r="CW14" s="28">
        <v>4878617.2335113175</v>
      </c>
      <c r="CX14" s="28">
        <v>2198489.5076218857</v>
      </c>
      <c r="CY14" s="28">
        <v>4925004.7523781136</v>
      </c>
      <c r="CZ14" s="28">
        <v>2151660.9207631978</v>
      </c>
      <c r="DA14" s="28">
        <v>4971833.3392368015</v>
      </c>
      <c r="DB14" s="28">
        <v>2104387.0720911277</v>
      </c>
      <c r="DC14" s="28">
        <v>5019107.187908872</v>
      </c>
      <c r="DD14" s="28">
        <v>2056663.7279079345</v>
      </c>
      <c r="DE14" s="28">
        <v>5066830.5320920656</v>
      </c>
      <c r="DF14" s="28">
        <v>2008486.6142604656</v>
      </c>
      <c r="DG14" s="28">
        <v>5115007.6457395339</v>
      </c>
      <c r="DH14" s="28">
        <v>1959851.4165573989</v>
      </c>
      <c r="DI14" s="28">
        <v>5163642.8434426012</v>
      </c>
      <c r="DJ14" s="28">
        <v>1910753.7791828392</v>
      </c>
      <c r="DK14" s="28">
        <v>5212740.4808171606</v>
      </c>
      <c r="DL14" s="28">
        <v>1861189.3051062424</v>
      </c>
      <c r="DM14" s="28">
        <v>5262304.9548937576</v>
      </c>
      <c r="DN14" s="28">
        <v>1811153.5554886346</v>
      </c>
      <c r="DO14" s="28">
        <v>5312340.7045113649</v>
      </c>
      <c r="DP14" s="28">
        <v>1760642.0492850791</v>
      </c>
      <c r="DQ14" s="28">
        <v>5362852.2107149204</v>
      </c>
      <c r="DR14" s="28">
        <v>1709650.2628433716</v>
      </c>
      <c r="DS14" s="28">
        <v>5413843.9971566284</v>
      </c>
      <c r="DT14" s="28">
        <v>1658173.6294989139</v>
      </c>
      <c r="DU14" s="28">
        <v>5465320.6305010859</v>
      </c>
      <c r="DV14" s="28">
        <v>1606207.539165739</v>
      </c>
      <c r="DW14" s="28">
        <v>5517286.7208342608</v>
      </c>
      <c r="DX14" s="28">
        <v>1553747.3379236469</v>
      </c>
      <c r="DY14" s="28">
        <v>5569746.9220763529</v>
      </c>
      <c r="DZ14" s="28">
        <v>1500788.3276014111</v>
      </c>
      <c r="EA14" s="28">
        <v>5622705.9323985884</v>
      </c>
      <c r="EB14" s="28">
        <v>1447325.7653560278</v>
      </c>
      <c r="EC14" s="28">
        <v>5676168.4946439723</v>
      </c>
      <c r="ED14" s="28">
        <v>1393354.8632479613</v>
      </c>
      <c r="EE14" s="28">
        <v>5730139.396752039</v>
      </c>
      <c r="EF14" s="28">
        <v>1338870.7878123508</v>
      </c>
      <c r="EG14" s="28">
        <v>5784623.4721876495</v>
      </c>
      <c r="EH14" s="28">
        <v>1283868.65962614</v>
      </c>
      <c r="EI14" s="28">
        <v>5839625.6003738595</v>
      </c>
      <c r="EJ14" s="28">
        <v>1228343.552871092</v>
      </c>
      <c r="EK14" s="28">
        <v>5895150.7071289076</v>
      </c>
      <c r="EL14" s="28">
        <v>1172290.494892648</v>
      </c>
      <c r="EM14" s="28">
        <v>5951203.7651073523</v>
      </c>
      <c r="EN14" s="28">
        <v>1115704.4657545921</v>
      </c>
      <c r="EO14" s="28">
        <v>6007789.7942454079</v>
      </c>
      <c r="EP14" s="28">
        <v>1058580.397789482</v>
      </c>
      <c r="EQ14" s="28">
        <v>6064913.8622105177</v>
      </c>
      <c r="ER14" s="28">
        <v>1000913.1751448038</v>
      </c>
      <c r="ES14" s="28">
        <v>6122581.0848551961</v>
      </c>
      <c r="ET14" s="28">
        <v>942697.6333248124</v>
      </c>
      <c r="EU14" s="28">
        <v>6180796.6266751876</v>
      </c>
      <c r="EV14" s="28">
        <v>883928.5587280161</v>
      </c>
      <c r="EW14" s="28">
        <v>6239565.7012719838</v>
      </c>
      <c r="EX14" s="28">
        <v>824600.68818026152</v>
      </c>
      <c r="EY14" s="28">
        <v>6298893.5718197385</v>
      </c>
      <c r="EZ14" s="28">
        <v>764708.70846338221</v>
      </c>
      <c r="FA14" s="28">
        <v>6358785.5515366178</v>
      </c>
      <c r="FB14" s="28">
        <v>704247.25583936169</v>
      </c>
      <c r="FC14" s="28">
        <v>6419247.004160638</v>
      </c>
      <c r="FD14" s="28">
        <v>643210.91556997434</v>
      </c>
      <c r="FE14" s="28">
        <v>6480283.3444300257</v>
      </c>
      <c r="FF14" s="28">
        <v>581594.22143185884</v>
      </c>
      <c r="FG14" s="28">
        <v>6541900.0385681409</v>
      </c>
      <c r="FH14" s="28">
        <v>519391.6552269801</v>
      </c>
      <c r="FI14" s="28">
        <v>6604102.6047730194</v>
      </c>
      <c r="FJ14" s="28">
        <v>456597.64628843672</v>
      </c>
      <c r="FK14" s="28">
        <v>6666896.6137115629</v>
      </c>
      <c r="FL14" s="28">
        <v>393206.57098156924</v>
      </c>
      <c r="FM14" s="28">
        <v>6730287.6890184302</v>
      </c>
      <c r="FN14" s="28">
        <v>329212.75220032578</v>
      </c>
      <c r="FO14" s="28">
        <v>6794281.5077996738</v>
      </c>
      <c r="FP14" s="28">
        <v>264610.45885883726</v>
      </c>
      <c r="FQ14" s="28">
        <v>6858883.8011411624</v>
      </c>
      <c r="FR14" s="28">
        <v>199393.9053781601</v>
      </c>
      <c r="FS14" s="28">
        <v>6924100.3546218397</v>
      </c>
      <c r="FT14" s="28">
        <v>133557.25116813747</v>
      </c>
      <c r="FU14" s="28">
        <v>6989937.0088318624</v>
      </c>
      <c r="FV14" s="28">
        <v>67094.600104334575</v>
      </c>
      <c r="FW14" s="28">
        <v>7056399.659895665</v>
      </c>
      <c r="FX14" s="28">
        <v>0</v>
      </c>
      <c r="FY14" s="28">
        <v>0</v>
      </c>
      <c r="FZ14" s="28">
        <v>0</v>
      </c>
      <c r="GA14" s="28">
        <v>0</v>
      </c>
      <c r="GB14" s="28">
        <v>0</v>
      </c>
      <c r="GC14" s="28">
        <v>0</v>
      </c>
      <c r="GD14" s="28">
        <v>0</v>
      </c>
      <c r="GE14" s="28">
        <v>0</v>
      </c>
      <c r="GF14" s="28">
        <v>0</v>
      </c>
      <c r="GG14" s="28">
        <v>0</v>
      </c>
      <c r="GH14" s="28">
        <v>0</v>
      </c>
      <c r="GI14" s="28">
        <v>0</v>
      </c>
      <c r="GJ14" s="28">
        <v>0</v>
      </c>
      <c r="GK14" s="28">
        <v>0</v>
      </c>
      <c r="GL14" s="28">
        <v>0</v>
      </c>
      <c r="GM14" s="28">
        <v>0</v>
      </c>
      <c r="GN14" s="28">
        <v>0</v>
      </c>
      <c r="GO14" s="28">
        <v>0</v>
      </c>
      <c r="GP14" s="28">
        <v>0</v>
      </c>
      <c r="GQ14" s="28">
        <v>0</v>
      </c>
      <c r="GR14" s="28">
        <v>0</v>
      </c>
      <c r="GS14" s="28">
        <v>0</v>
      </c>
      <c r="GT14" s="28">
        <v>0</v>
      </c>
      <c r="GU14" s="28">
        <v>0</v>
      </c>
      <c r="GV14" s="28">
        <v>0</v>
      </c>
      <c r="GW14" s="28">
        <v>0</v>
      </c>
      <c r="GX14" s="28">
        <v>0</v>
      </c>
      <c r="GY14" s="28">
        <v>0</v>
      </c>
      <c r="GZ14" s="28">
        <v>0</v>
      </c>
      <c r="HA14" s="28">
        <v>0</v>
      </c>
      <c r="HB14" s="28">
        <v>0</v>
      </c>
      <c r="HC14" s="28">
        <v>0</v>
      </c>
      <c r="HD14" s="28">
        <v>0</v>
      </c>
      <c r="HE14" s="28">
        <v>0</v>
      </c>
      <c r="HF14" s="28">
        <v>0</v>
      </c>
      <c r="HG14" s="28">
        <v>0</v>
      </c>
      <c r="HH14" s="28">
        <v>0</v>
      </c>
      <c r="HI14" s="28">
        <v>0</v>
      </c>
      <c r="HJ14" s="28">
        <v>0</v>
      </c>
      <c r="HK14" s="28">
        <v>0</v>
      </c>
      <c r="HL14" s="28">
        <v>0</v>
      </c>
      <c r="HM14" s="28">
        <v>0</v>
      </c>
      <c r="HN14" s="28">
        <v>0</v>
      </c>
      <c r="HO14" s="28">
        <v>0</v>
      </c>
      <c r="HP14" s="28">
        <v>0</v>
      </c>
      <c r="HQ14" s="28">
        <v>0</v>
      </c>
      <c r="HR14" s="28">
        <v>0</v>
      </c>
      <c r="HS14" s="28">
        <v>0</v>
      </c>
      <c r="HT14" s="28">
        <v>0</v>
      </c>
      <c r="HU14" s="28">
        <v>0</v>
      </c>
      <c r="HV14" s="28">
        <v>0</v>
      </c>
      <c r="HW14" s="28">
        <v>0</v>
      </c>
      <c r="HX14" s="28">
        <v>0</v>
      </c>
      <c r="HY14" s="28">
        <v>0</v>
      </c>
      <c r="HZ14" s="28">
        <v>0</v>
      </c>
      <c r="IA14" s="28">
        <v>0</v>
      </c>
      <c r="IB14" s="28">
        <v>0</v>
      </c>
      <c r="IC14" s="28">
        <v>0</v>
      </c>
      <c r="ID14" s="28">
        <v>0</v>
      </c>
      <c r="IE14" s="28">
        <v>0</v>
      </c>
      <c r="IF14" s="28">
        <v>0</v>
      </c>
      <c r="IG14" s="28">
        <v>0</v>
      </c>
      <c r="IH14" s="28">
        <v>0</v>
      </c>
      <c r="II14" s="28">
        <v>0</v>
      </c>
      <c r="IJ14" s="28">
        <v>0</v>
      </c>
      <c r="IK14" s="28">
        <v>0</v>
      </c>
      <c r="IL14" s="28">
        <v>0</v>
      </c>
      <c r="IM14" s="28">
        <v>0</v>
      </c>
      <c r="IN14" s="28">
        <v>0</v>
      </c>
      <c r="IO14" s="28">
        <v>0</v>
      </c>
      <c r="IP14" s="28">
        <v>0</v>
      </c>
      <c r="IQ14" s="28">
        <v>0</v>
      </c>
      <c r="IR14" s="28">
        <v>0</v>
      </c>
      <c r="IS14" s="28">
        <v>0</v>
      </c>
      <c r="IT14" s="28">
        <v>0</v>
      </c>
      <c r="IU14" s="28">
        <v>0</v>
      </c>
      <c r="IV14" s="28">
        <v>0</v>
      </c>
      <c r="IW14" s="28">
        <v>0</v>
      </c>
      <c r="IX14" s="28">
        <v>0</v>
      </c>
      <c r="IY14" s="28">
        <v>0</v>
      </c>
      <c r="IZ14" s="28">
        <v>0</v>
      </c>
      <c r="JA14" s="28">
        <v>0</v>
      </c>
      <c r="JB14" s="28">
        <v>0</v>
      </c>
      <c r="JC14" s="28">
        <v>0</v>
      </c>
      <c r="JD14" s="28">
        <v>0</v>
      </c>
      <c r="JE14" s="28">
        <v>0</v>
      </c>
      <c r="JF14" s="28">
        <v>0</v>
      </c>
      <c r="JG14" s="28">
        <v>0</v>
      </c>
      <c r="JH14" s="28">
        <v>0</v>
      </c>
      <c r="JI14" s="28">
        <v>0</v>
      </c>
      <c r="JJ14" s="28">
        <v>0</v>
      </c>
      <c r="JK14" s="28">
        <v>0</v>
      </c>
      <c r="JL14" s="28">
        <v>0</v>
      </c>
      <c r="JM14" s="28">
        <v>0</v>
      </c>
      <c r="JN14" s="28">
        <v>0</v>
      </c>
      <c r="JO14" s="28">
        <v>0</v>
      </c>
      <c r="JP14" s="28">
        <v>0</v>
      </c>
      <c r="JQ14" s="28">
        <v>0</v>
      </c>
      <c r="JR14" s="28">
        <v>0</v>
      </c>
      <c r="JS14" s="28">
        <v>0</v>
      </c>
      <c r="JT14" s="28">
        <v>0</v>
      </c>
      <c r="JU14" s="28">
        <v>0</v>
      </c>
      <c r="JV14" s="28">
        <v>0</v>
      </c>
      <c r="JW14" s="28">
        <v>0</v>
      </c>
      <c r="JX14" s="28">
        <v>0</v>
      </c>
      <c r="JY14" s="28">
        <v>0</v>
      </c>
      <c r="JZ14" s="28">
        <v>0</v>
      </c>
      <c r="KA14" s="28">
        <v>0</v>
      </c>
      <c r="KB14" s="28">
        <v>0</v>
      </c>
      <c r="KC14" s="28">
        <v>0</v>
      </c>
      <c r="KD14" s="28">
        <v>0</v>
      </c>
      <c r="KE14" s="28">
        <v>0</v>
      </c>
      <c r="KF14" s="28">
        <v>0</v>
      </c>
      <c r="KG14" s="28">
        <v>0</v>
      </c>
      <c r="KH14" s="28">
        <v>0</v>
      </c>
      <c r="KI14" s="28">
        <v>0</v>
      </c>
      <c r="KJ14" s="28">
        <v>0</v>
      </c>
      <c r="KK14" s="28">
        <v>0</v>
      </c>
      <c r="KL14" s="28">
        <v>0</v>
      </c>
      <c r="KM14" s="28">
        <v>0</v>
      </c>
      <c r="KN14" s="28">
        <v>0</v>
      </c>
      <c r="KO14" s="28">
        <v>0</v>
      </c>
      <c r="KP14" s="28">
        <v>0</v>
      </c>
      <c r="KQ14" s="28">
        <v>0</v>
      </c>
      <c r="KR14" s="28">
        <v>0</v>
      </c>
      <c r="KS14" s="28">
        <v>0</v>
      </c>
      <c r="KT14" s="28">
        <v>0</v>
      </c>
      <c r="KU14" s="28">
        <v>0</v>
      </c>
      <c r="KV14" s="28">
        <v>0</v>
      </c>
      <c r="KW14" s="28">
        <v>0</v>
      </c>
      <c r="KX14" s="28">
        <v>0</v>
      </c>
      <c r="KY14" s="28">
        <v>0</v>
      </c>
      <c r="KZ14" s="28">
        <v>0</v>
      </c>
      <c r="LA14" s="28">
        <v>0</v>
      </c>
      <c r="LB14" s="28">
        <v>0</v>
      </c>
      <c r="LC14" s="28">
        <v>0</v>
      </c>
      <c r="LD14" s="28">
        <v>0</v>
      </c>
      <c r="LE14" s="28">
        <v>0</v>
      </c>
      <c r="LF14" s="28">
        <v>0</v>
      </c>
      <c r="LG14" s="28">
        <v>0</v>
      </c>
      <c r="LH14" s="28">
        <v>0</v>
      </c>
      <c r="LI14" s="28">
        <v>0</v>
      </c>
      <c r="LJ14" s="28">
        <v>0</v>
      </c>
      <c r="LK14" s="28">
        <v>0</v>
      </c>
      <c r="LL14" s="28">
        <v>0</v>
      </c>
      <c r="LM14" s="28">
        <v>0</v>
      </c>
      <c r="LN14" s="28">
        <v>0</v>
      </c>
      <c r="LO14" s="28">
        <v>0</v>
      </c>
      <c r="LP14" s="28">
        <v>0</v>
      </c>
      <c r="LQ14" s="28">
        <v>0</v>
      </c>
      <c r="LR14" s="28">
        <v>0</v>
      </c>
      <c r="LS14" s="28">
        <v>0</v>
      </c>
      <c r="LT14" s="28">
        <v>0</v>
      </c>
      <c r="LU14" s="28">
        <v>0</v>
      </c>
      <c r="LV14" s="28">
        <v>0</v>
      </c>
      <c r="LW14" s="28">
        <v>0</v>
      </c>
      <c r="LX14" s="28">
        <v>0</v>
      </c>
      <c r="LY14" s="28">
        <v>0</v>
      </c>
      <c r="LZ14" s="28">
        <v>0</v>
      </c>
      <c r="MA14" s="28">
        <v>0</v>
      </c>
      <c r="MB14" s="28">
        <v>0</v>
      </c>
      <c r="MC14" s="28">
        <v>0</v>
      </c>
      <c r="MD14" s="28">
        <v>0</v>
      </c>
      <c r="ME14" s="28">
        <v>0</v>
      </c>
      <c r="MF14" s="28">
        <v>0</v>
      </c>
      <c r="MG14" s="28">
        <v>0</v>
      </c>
      <c r="MH14" s="28">
        <v>0</v>
      </c>
      <c r="MI14" s="28">
        <v>0</v>
      </c>
      <c r="MJ14" s="28">
        <v>0</v>
      </c>
      <c r="MK14" s="28">
        <v>0</v>
      </c>
      <c r="ML14" s="28">
        <v>0</v>
      </c>
      <c r="MM14" s="28">
        <v>0</v>
      </c>
      <c r="MN14" s="28">
        <v>0</v>
      </c>
      <c r="MO14" s="28">
        <v>0</v>
      </c>
      <c r="MP14" s="28">
        <v>0</v>
      </c>
      <c r="MQ14" s="28">
        <v>0</v>
      </c>
      <c r="MR14" s="28">
        <v>0</v>
      </c>
      <c r="MS14" s="28">
        <v>0</v>
      </c>
      <c r="MT14" s="28">
        <v>0</v>
      </c>
      <c r="MU14" s="28">
        <v>0</v>
      </c>
      <c r="MV14" s="28">
        <v>0</v>
      </c>
      <c r="MW14" s="28">
        <v>0</v>
      </c>
      <c r="MX14" s="28">
        <v>0</v>
      </c>
      <c r="MY14" s="28">
        <v>0</v>
      </c>
      <c r="MZ14" s="28">
        <v>0</v>
      </c>
      <c r="NA14" s="28">
        <v>0</v>
      </c>
      <c r="NB14" s="28">
        <v>0</v>
      </c>
      <c r="NC14" s="28">
        <v>0</v>
      </c>
      <c r="ND14" s="28">
        <v>0</v>
      </c>
      <c r="NE14" s="28">
        <v>0</v>
      </c>
      <c r="NF14" s="28">
        <v>0</v>
      </c>
      <c r="NG14" s="28">
        <v>0</v>
      </c>
      <c r="NH14" s="28">
        <v>0</v>
      </c>
      <c r="NI14" s="28">
        <v>0</v>
      </c>
      <c r="NJ14" s="28">
        <v>0</v>
      </c>
      <c r="NK14" s="28">
        <v>0</v>
      </c>
      <c r="NL14" s="28">
        <v>0</v>
      </c>
      <c r="NM14" s="28">
        <v>0</v>
      </c>
      <c r="NN14" s="28">
        <v>0</v>
      </c>
      <c r="NO14" s="28">
        <v>0</v>
      </c>
      <c r="NP14" s="28">
        <v>0</v>
      </c>
      <c r="NQ14" s="28">
        <v>0</v>
      </c>
      <c r="NR14" s="28">
        <v>0</v>
      </c>
      <c r="NS14" s="28">
        <v>0</v>
      </c>
      <c r="NT14" s="28">
        <v>0</v>
      </c>
      <c r="NU14" s="28">
        <v>0</v>
      </c>
      <c r="NV14" s="28">
        <v>0</v>
      </c>
      <c r="NW14" s="28">
        <v>0</v>
      </c>
      <c r="NX14" s="28">
        <v>0</v>
      </c>
      <c r="NY14" s="28">
        <v>0</v>
      </c>
      <c r="NZ14" s="28">
        <v>0</v>
      </c>
      <c r="OA14" s="28">
        <v>0</v>
      </c>
      <c r="OB14" s="28">
        <v>0</v>
      </c>
      <c r="OC14" s="28">
        <v>0</v>
      </c>
      <c r="OD14" s="28">
        <v>0</v>
      </c>
      <c r="OE14" s="28">
        <v>0</v>
      </c>
      <c r="OF14" s="28">
        <v>0</v>
      </c>
      <c r="OG14" s="28">
        <v>0</v>
      </c>
      <c r="OH14" s="28">
        <v>0</v>
      </c>
      <c r="OI14" s="28">
        <v>0</v>
      </c>
      <c r="OJ14" s="28">
        <v>0</v>
      </c>
      <c r="OK14" s="28">
        <v>0</v>
      </c>
      <c r="OL14" s="28">
        <v>0</v>
      </c>
      <c r="OM14" s="28">
        <v>0</v>
      </c>
      <c r="ON14" s="28">
        <v>0</v>
      </c>
      <c r="OO14" s="28">
        <v>0</v>
      </c>
      <c r="OP14" s="28">
        <v>0</v>
      </c>
      <c r="OQ14" s="28">
        <v>0</v>
      </c>
      <c r="OR14" s="28">
        <v>0</v>
      </c>
      <c r="OS14" s="28">
        <v>0</v>
      </c>
      <c r="OT14" s="28">
        <v>0</v>
      </c>
      <c r="OU14" s="28">
        <v>0</v>
      </c>
      <c r="OV14" s="28">
        <v>0</v>
      </c>
      <c r="OW14" s="28">
        <v>0</v>
      </c>
      <c r="OX14" s="28">
        <v>0</v>
      </c>
      <c r="OY14" s="28">
        <v>0</v>
      </c>
      <c r="OZ14" s="28">
        <v>0</v>
      </c>
      <c r="PA14" s="28">
        <v>0</v>
      </c>
      <c r="PB14" s="28">
        <v>0</v>
      </c>
      <c r="PC14" s="28">
        <v>0</v>
      </c>
      <c r="PD14" s="28">
        <v>0</v>
      </c>
      <c r="PE14" s="28">
        <v>0</v>
      </c>
      <c r="PF14" s="28">
        <v>0</v>
      </c>
      <c r="PG14" s="28">
        <v>0</v>
      </c>
      <c r="PH14" s="28">
        <v>0</v>
      </c>
      <c r="PI14" s="28">
        <v>0</v>
      </c>
      <c r="PJ14" s="28">
        <v>0</v>
      </c>
      <c r="PK14" s="28">
        <v>0</v>
      </c>
      <c r="PL14" s="28">
        <v>0</v>
      </c>
      <c r="PM14" s="28">
        <v>0</v>
      </c>
      <c r="PN14" s="28">
        <v>0</v>
      </c>
      <c r="PO14" s="28">
        <v>0</v>
      </c>
      <c r="PP14" s="28">
        <v>0</v>
      </c>
      <c r="PQ14" s="28">
        <v>0</v>
      </c>
      <c r="PR14" s="28">
        <v>0</v>
      </c>
      <c r="PS14" s="28">
        <v>0</v>
      </c>
      <c r="PT14" s="28">
        <v>0</v>
      </c>
      <c r="PU14" s="28">
        <v>0</v>
      </c>
      <c r="PV14" s="28">
        <v>0</v>
      </c>
      <c r="PW14" s="28">
        <v>0</v>
      </c>
      <c r="PX14" s="28">
        <v>0</v>
      </c>
      <c r="PY14" s="28">
        <v>0</v>
      </c>
      <c r="PZ14" s="28">
        <v>0</v>
      </c>
      <c r="QA14" s="28">
        <v>0</v>
      </c>
      <c r="QB14" s="28">
        <v>0</v>
      </c>
      <c r="QC14" s="28">
        <v>0</v>
      </c>
      <c r="QD14" s="28">
        <v>0</v>
      </c>
      <c r="QE14" s="28">
        <v>0</v>
      </c>
      <c r="QF14" s="28">
        <v>0</v>
      </c>
      <c r="QG14" s="28">
        <v>0</v>
      </c>
      <c r="QH14" s="28">
        <v>0</v>
      </c>
      <c r="QI14" s="28">
        <v>0</v>
      </c>
      <c r="QJ14" s="28">
        <v>0</v>
      </c>
      <c r="QK14" s="28">
        <v>0</v>
      </c>
      <c r="QL14" s="28">
        <v>0</v>
      </c>
      <c r="QM14" s="28">
        <v>0</v>
      </c>
      <c r="QN14" s="28">
        <v>0</v>
      </c>
      <c r="QO14" s="28">
        <v>0</v>
      </c>
      <c r="QP14" s="28">
        <v>0</v>
      </c>
      <c r="QQ14" s="28">
        <v>0</v>
      </c>
      <c r="QR14" s="28">
        <v>0</v>
      </c>
      <c r="QS14" s="28">
        <v>0</v>
      </c>
      <c r="QT14" s="28">
        <v>0</v>
      </c>
      <c r="QU14" s="28">
        <v>0</v>
      </c>
      <c r="QV14" s="28">
        <v>0</v>
      </c>
      <c r="QW14" s="28">
        <v>0</v>
      </c>
      <c r="QX14" s="28">
        <v>0</v>
      </c>
      <c r="QY14" s="28">
        <v>0</v>
      </c>
      <c r="QZ14" s="28">
        <v>0</v>
      </c>
      <c r="RA14" s="28">
        <v>0</v>
      </c>
      <c r="RB14" s="28">
        <v>0</v>
      </c>
      <c r="RC14" s="28">
        <v>0</v>
      </c>
      <c r="RD14" s="28">
        <v>0</v>
      </c>
      <c r="RE14" s="28">
        <v>0</v>
      </c>
      <c r="RF14" s="28">
        <v>0</v>
      </c>
      <c r="RG14" s="28">
        <v>0</v>
      </c>
      <c r="RH14" s="28">
        <v>0</v>
      </c>
      <c r="RI14" s="28">
        <v>0</v>
      </c>
      <c r="RJ14" s="28">
        <v>0</v>
      </c>
      <c r="RK14" s="28">
        <v>0</v>
      </c>
      <c r="RL14" s="28">
        <v>0</v>
      </c>
      <c r="RM14" s="28">
        <v>0</v>
      </c>
      <c r="RN14" s="28">
        <v>0</v>
      </c>
      <c r="RO14" s="28">
        <v>0</v>
      </c>
      <c r="RP14" s="28">
        <v>0</v>
      </c>
      <c r="RQ14" s="28">
        <v>0</v>
      </c>
      <c r="RR14" s="28">
        <v>0</v>
      </c>
      <c r="RS14" s="28">
        <v>0</v>
      </c>
      <c r="RT14" s="28">
        <v>0</v>
      </c>
      <c r="RU14" s="28">
        <v>0</v>
      </c>
      <c r="RV14" s="28">
        <v>0</v>
      </c>
      <c r="RW14" s="28">
        <v>0</v>
      </c>
      <c r="RX14" s="28">
        <v>0</v>
      </c>
      <c r="RY14" s="28">
        <v>0</v>
      </c>
      <c r="RZ14" s="28">
        <v>0</v>
      </c>
      <c r="SA14" s="28">
        <v>0</v>
      </c>
      <c r="SB14" s="28">
        <v>0</v>
      </c>
      <c r="SC14" s="28">
        <v>0</v>
      </c>
      <c r="SD14" s="28">
        <v>0</v>
      </c>
      <c r="SE14" s="28">
        <v>0</v>
      </c>
      <c r="SF14" s="28">
        <v>0</v>
      </c>
      <c r="SG14" s="28">
        <v>0</v>
      </c>
      <c r="SH14" s="28">
        <v>0</v>
      </c>
      <c r="SI14" s="28">
        <v>0</v>
      </c>
      <c r="SJ14" s="28">
        <v>0</v>
      </c>
      <c r="SK14" s="28">
        <v>0</v>
      </c>
      <c r="SL14" s="28">
        <v>0</v>
      </c>
      <c r="SM14" s="28">
        <v>0</v>
      </c>
      <c r="SN14" s="28">
        <v>0</v>
      </c>
      <c r="SO14" s="28">
        <v>0</v>
      </c>
      <c r="SP14" s="28">
        <v>0</v>
      </c>
      <c r="SQ14" s="28">
        <v>0</v>
      </c>
      <c r="SR14" s="28">
        <v>0</v>
      </c>
      <c r="SS14" s="28">
        <v>0</v>
      </c>
      <c r="ST14" s="28">
        <v>0</v>
      </c>
      <c r="SU14" s="28">
        <v>0</v>
      </c>
      <c r="SV14" s="28">
        <v>0</v>
      </c>
      <c r="SW14" s="28">
        <v>0</v>
      </c>
      <c r="SX14" s="28">
        <v>0</v>
      </c>
      <c r="SY14" s="28">
        <v>0</v>
      </c>
      <c r="SZ14" s="28">
        <v>0</v>
      </c>
      <c r="TA14" s="28">
        <v>0</v>
      </c>
      <c r="TB14" s="28">
        <v>0</v>
      </c>
      <c r="TC14" s="28">
        <v>0</v>
      </c>
      <c r="TD14" s="28">
        <v>0</v>
      </c>
      <c r="TE14" s="28">
        <v>0</v>
      </c>
      <c r="TF14" s="28">
        <v>0</v>
      </c>
      <c r="TG14" s="28">
        <v>0</v>
      </c>
      <c r="TH14" s="28">
        <v>0</v>
      </c>
      <c r="TI14" s="28">
        <v>0</v>
      </c>
      <c r="TJ14" s="28">
        <v>0</v>
      </c>
      <c r="TK14" s="28">
        <v>0</v>
      </c>
      <c r="TL14" s="28">
        <v>0</v>
      </c>
      <c r="TM14" s="28">
        <v>0</v>
      </c>
      <c r="TN14" s="28">
        <v>0</v>
      </c>
      <c r="TO14" s="28">
        <v>0</v>
      </c>
      <c r="TP14" s="28">
        <v>0</v>
      </c>
      <c r="TQ14" s="28">
        <v>0</v>
      </c>
      <c r="TR14" s="28">
        <v>0</v>
      </c>
      <c r="TS14" s="28">
        <v>0</v>
      </c>
      <c r="TT14" s="28">
        <v>0</v>
      </c>
      <c r="TU14" s="28">
        <v>0</v>
      </c>
      <c r="TV14" s="28">
        <v>0</v>
      </c>
      <c r="TW14" s="28">
        <v>0</v>
      </c>
      <c r="TX14" s="28">
        <v>0</v>
      </c>
      <c r="TY14" s="28">
        <v>0</v>
      </c>
      <c r="TZ14" s="28">
        <v>0</v>
      </c>
      <c r="UA14" s="28">
        <v>0</v>
      </c>
      <c r="UB14" s="28">
        <v>0</v>
      </c>
      <c r="UC14" s="28">
        <v>0</v>
      </c>
      <c r="UD14" s="28">
        <v>0</v>
      </c>
      <c r="UE14" s="28">
        <v>0</v>
      </c>
      <c r="UF14" s="28">
        <v>0</v>
      </c>
      <c r="UG14" s="28">
        <v>0</v>
      </c>
      <c r="UH14" s="28">
        <v>0</v>
      </c>
      <c r="UI14" s="28">
        <v>0</v>
      </c>
      <c r="UJ14" s="28">
        <v>0</v>
      </c>
      <c r="UK14" s="28">
        <v>0</v>
      </c>
      <c r="UL14" s="28">
        <v>0</v>
      </c>
      <c r="UM14" s="28">
        <v>0</v>
      </c>
      <c r="UN14" s="28">
        <v>0</v>
      </c>
      <c r="UO14" s="28">
        <v>0</v>
      </c>
      <c r="UP14" s="28">
        <v>0</v>
      </c>
      <c r="UQ14" s="28">
        <v>0</v>
      </c>
      <c r="UR14" s="28">
        <v>0</v>
      </c>
      <c r="US14" s="28">
        <v>0</v>
      </c>
      <c r="UT14" s="28">
        <v>0</v>
      </c>
      <c r="UU14" s="28">
        <v>0</v>
      </c>
      <c r="UV14" s="28">
        <v>0</v>
      </c>
      <c r="UW14" s="28">
        <v>0</v>
      </c>
      <c r="UX14" s="28">
        <v>0</v>
      </c>
      <c r="UY14" s="28">
        <v>0</v>
      </c>
      <c r="UZ14" s="28">
        <v>0</v>
      </c>
      <c r="VA14" s="28">
        <v>0</v>
      </c>
      <c r="VB14" s="28">
        <v>0</v>
      </c>
      <c r="VC14" s="28">
        <v>0</v>
      </c>
      <c r="VD14" s="28">
        <v>0</v>
      </c>
      <c r="VE14" s="28">
        <v>0</v>
      </c>
      <c r="VF14" s="28">
        <v>0</v>
      </c>
      <c r="VG14" s="28">
        <v>0</v>
      </c>
      <c r="VH14" s="28">
        <v>0</v>
      </c>
      <c r="VI14" s="28">
        <v>0</v>
      </c>
      <c r="VJ14" s="28">
        <v>0</v>
      </c>
      <c r="VK14" s="28">
        <v>0</v>
      </c>
      <c r="VL14" s="28">
        <v>0</v>
      </c>
      <c r="VM14" s="28">
        <v>0</v>
      </c>
      <c r="VN14" s="28">
        <v>0</v>
      </c>
      <c r="VO14" s="28">
        <v>0</v>
      </c>
      <c r="VP14" s="28">
        <v>0</v>
      </c>
      <c r="VQ14" s="28">
        <v>0</v>
      </c>
      <c r="VR14" s="28">
        <v>0</v>
      </c>
      <c r="VS14" s="28">
        <v>0</v>
      </c>
      <c r="VT14" s="28">
        <v>0</v>
      </c>
      <c r="VU14" s="28">
        <v>0</v>
      </c>
      <c r="VV14" s="28">
        <v>0</v>
      </c>
      <c r="VW14" s="28">
        <v>0</v>
      </c>
      <c r="VX14" s="28">
        <v>0</v>
      </c>
      <c r="VY14" s="28">
        <v>0</v>
      </c>
      <c r="VZ14" s="28">
        <v>0</v>
      </c>
      <c r="WA14" s="28">
        <v>0</v>
      </c>
      <c r="WB14" s="28">
        <v>0</v>
      </c>
      <c r="WC14" s="28">
        <v>0</v>
      </c>
      <c r="WD14" s="28">
        <v>0</v>
      </c>
      <c r="WE14" s="28">
        <v>0</v>
      </c>
      <c r="WF14" s="28">
        <v>0</v>
      </c>
      <c r="WG14" s="28">
        <v>0</v>
      </c>
      <c r="WH14" s="28">
        <v>0</v>
      </c>
      <c r="WI14" s="28">
        <v>0</v>
      </c>
      <c r="WJ14" s="28">
        <v>0</v>
      </c>
      <c r="WK14" s="28">
        <v>0</v>
      </c>
      <c r="WL14" s="28">
        <v>0</v>
      </c>
      <c r="WM14" s="28">
        <v>0</v>
      </c>
      <c r="WN14" s="28">
        <v>0</v>
      </c>
      <c r="WO14" s="28">
        <v>0</v>
      </c>
      <c r="WP14" s="28">
        <v>0</v>
      </c>
      <c r="WQ14" s="28">
        <v>0</v>
      </c>
      <c r="WR14" s="28">
        <v>0</v>
      </c>
      <c r="WS14" s="28">
        <v>0</v>
      </c>
      <c r="WT14" s="28">
        <v>0</v>
      </c>
      <c r="WU14" s="28">
        <v>0</v>
      </c>
      <c r="WV14" s="28">
        <v>0</v>
      </c>
      <c r="WW14" s="28">
        <v>0</v>
      </c>
      <c r="WX14" s="28">
        <v>0</v>
      </c>
      <c r="WY14" s="28">
        <v>0</v>
      </c>
      <c r="WZ14" s="28">
        <v>0</v>
      </c>
      <c r="XA14" s="28">
        <v>0</v>
      </c>
      <c r="XB14" s="28">
        <v>0</v>
      </c>
      <c r="XC14" s="28">
        <v>0</v>
      </c>
      <c r="XD14" s="28">
        <v>0</v>
      </c>
      <c r="XE14" s="28">
        <v>0</v>
      </c>
      <c r="XF14" s="28">
        <v>0</v>
      </c>
      <c r="XG14" s="28">
        <v>0</v>
      </c>
      <c r="XH14" s="28">
        <v>0</v>
      </c>
      <c r="XI14" s="28">
        <v>0</v>
      </c>
      <c r="XJ14" s="28">
        <v>0</v>
      </c>
      <c r="XK14" s="28">
        <v>0</v>
      </c>
      <c r="XL14" s="28">
        <v>0</v>
      </c>
      <c r="XM14" s="28">
        <v>0</v>
      </c>
      <c r="XN14" s="28">
        <v>0</v>
      </c>
      <c r="XO14" s="28">
        <v>0</v>
      </c>
      <c r="XP14" s="28">
        <v>0</v>
      </c>
      <c r="XQ14" s="28">
        <v>0</v>
      </c>
      <c r="XR14" s="28">
        <v>0</v>
      </c>
      <c r="XS14" s="28">
        <v>0</v>
      </c>
      <c r="XT14" s="28">
        <v>0</v>
      </c>
      <c r="XU14" s="28">
        <v>0</v>
      </c>
      <c r="XV14" s="28">
        <v>0</v>
      </c>
      <c r="XW14" s="28">
        <v>0</v>
      </c>
      <c r="XX14" s="28">
        <v>0</v>
      </c>
      <c r="XY14" s="28">
        <v>0</v>
      </c>
      <c r="XZ14" s="28">
        <v>0</v>
      </c>
      <c r="YA14" s="28">
        <v>0</v>
      </c>
      <c r="YB14" s="28">
        <v>0</v>
      </c>
      <c r="YC14" s="28">
        <v>0</v>
      </c>
      <c r="YD14" s="28">
        <v>0</v>
      </c>
      <c r="YE14" s="28">
        <v>0</v>
      </c>
      <c r="YF14" s="28">
        <v>0</v>
      </c>
      <c r="YG14" s="28">
        <v>0</v>
      </c>
      <c r="YH14" s="28">
        <v>0</v>
      </c>
      <c r="YI14" s="28">
        <v>0</v>
      </c>
      <c r="YJ14" s="28">
        <v>0</v>
      </c>
      <c r="YK14" s="28">
        <v>0</v>
      </c>
      <c r="YL14" s="28">
        <v>0</v>
      </c>
      <c r="YM14" s="28">
        <v>0</v>
      </c>
      <c r="YN14" s="28">
        <v>0</v>
      </c>
      <c r="YO14" s="28">
        <v>0</v>
      </c>
      <c r="YP14" s="28">
        <v>0</v>
      </c>
      <c r="YQ14" s="28">
        <v>0</v>
      </c>
    </row>
    <row r="15" spans="1:667" ht="15.75" x14ac:dyDescent="0.25">
      <c r="A15" s="19" t="s">
        <v>32</v>
      </c>
      <c r="B15" s="19" t="s">
        <v>33</v>
      </c>
      <c r="C15" s="20">
        <v>107.10483327</v>
      </c>
      <c r="D15" s="30"/>
      <c r="E15" s="22">
        <f t="shared" si="20"/>
        <v>3.7109675892272458</v>
      </c>
      <c r="F15" s="33" t="s">
        <v>127</v>
      </c>
      <c r="G15" s="23" t="s">
        <v>128</v>
      </c>
      <c r="H15" s="31">
        <v>40188</v>
      </c>
      <c r="I15" s="32" t="s">
        <v>27</v>
      </c>
      <c r="J15" s="33">
        <v>126</v>
      </c>
      <c r="K15" s="23" t="s">
        <v>130</v>
      </c>
      <c r="L15" s="24">
        <f t="shared" si="21"/>
        <v>44022</v>
      </c>
      <c r="M15" s="33" t="s">
        <v>11</v>
      </c>
      <c r="N15" s="20" t="s">
        <v>12</v>
      </c>
      <c r="O15" s="2"/>
      <c r="P15" s="26">
        <f>+SUMPRODUCT(1*($BP$4:$YQ$4=$P$4)*($BP$1:$YQ$1=P$3)*($BP15:$YQ15))</f>
        <v>49819318.103830293</v>
      </c>
      <c r="Q15" s="26">
        <f>+SUMPRODUCT(1*($BP$4:$YQ$4=$Q$4)*($BP$1:$YQ$1=P$3)*($BP15:$YQ15))</f>
        <v>6873249.8799999999</v>
      </c>
      <c r="R15" s="26">
        <f>+SUMPRODUCT(1*($BP$4:$YQ$4=$P$4)*($BP$1:$YQ$1=R$3)*($BP15:$YQ15))</f>
        <v>51410319.954017073</v>
      </c>
      <c r="S15" s="26">
        <f>+SUMPRODUCT(1*($BP$4:$YQ$4=$Q$4)*($BP$1:$YQ$1=R$3)*($BP15:$YQ15))</f>
        <v>3827242.47</v>
      </c>
      <c r="T15" s="26">
        <f>+SUMPRODUCT(1*($BP$4:$YQ$4=$P$4)*($BP$1:$YQ$1=T$3)*($BP15:$YQ15))</f>
        <v>29989353.306509968</v>
      </c>
      <c r="U15" s="26">
        <f>+SUMPRODUCT(1*($BP$4:$YQ$4=$Q$4)*($BP$1:$YQ$1=T$3)*($BP15:$YQ15))</f>
        <v>663647.72</v>
      </c>
      <c r="V15" s="26">
        <f>+SUMPRODUCT(1*($BP$4:$YQ$4=$P$4)*($BP$1:$YQ$1=V$3)*($BP15:$YQ15))</f>
        <v>0</v>
      </c>
      <c r="W15" s="26">
        <f>+SUMPRODUCT(1*($BP$4:$YQ$4=$Q$4)*($BP$1:$YQ$1=V$3)*($BP15:$YQ15))</f>
        <v>0</v>
      </c>
      <c r="X15" s="26">
        <f>+SUMPRODUCT(1*($BP$4:$YQ$4=$P$4)*($BP$1:$YQ$1=X$3)*($BP15:$YQ15))</f>
        <v>0</v>
      </c>
      <c r="Y15" s="26">
        <f>+SUMPRODUCT(1*($BP$4:$YQ$4=$Q$4)*($BP$1:$YQ$1=X$3)*($BP15:$YQ15))</f>
        <v>0</v>
      </c>
      <c r="Z15" s="26">
        <f>+SUMPRODUCT(1*($BP$4:$YQ$4=$P$4)*($BP$1:$YQ$1=Z$3)*($BP15:$YQ15))</f>
        <v>0</v>
      </c>
      <c r="AA15" s="26">
        <f>+SUMPRODUCT(1*($BP$4:$YQ$4=$Q$4)*($BP$1:$YQ$1=Z$3)*($BP15:$YQ15))</f>
        <v>0</v>
      </c>
      <c r="AB15" s="26">
        <f>+SUMPRODUCT(1*($BP$4:$YQ$4=$P$4)*($BP$1:$YQ$1=AB$3)*($BP15:$YQ15))</f>
        <v>0</v>
      </c>
      <c r="AC15" s="26">
        <f>+SUMPRODUCT(1*($BP$4:$YQ$4=$Q$4)*($BP$1:$YQ$1=AB$3)*($BP15:$YQ15))</f>
        <v>0</v>
      </c>
      <c r="AD15" s="26">
        <f>+SUMPRODUCT(1*($BP$4:$YQ$4=$P$4)*($BP$1:$YQ$1=AD$3)*($BP15:$YQ15))</f>
        <v>0</v>
      </c>
      <c r="AE15" s="26">
        <f>+SUMPRODUCT(1*($BP$4:$YQ$4=$Q$4)*($BP$1:$YQ$1=AD$3)*($BP15:$YQ15))</f>
        <v>0</v>
      </c>
      <c r="AF15" s="26">
        <f>+SUMPRODUCT(1*($BP$4:$YQ$4=$P$4)*($BP$1:$YQ$1=AF$3)*($BP15:$YQ15))</f>
        <v>0</v>
      </c>
      <c r="AG15" s="26">
        <f>+SUMPRODUCT(1*($BP$4:$YQ$4=$Q$4)*($BP$1:$YQ$1=AF$3)*($BP15:$YQ15))</f>
        <v>0</v>
      </c>
      <c r="AH15" s="26">
        <f>+SUMPRODUCT(1*($BP$4:$YQ$4=$P$4)*($BP$1:$YQ$1=AH$3)*($BP15:$YQ15))</f>
        <v>0</v>
      </c>
      <c r="AI15" s="26">
        <f>+SUMPRODUCT(1*($BP$4:$YQ$4=$Q$4)*($BP$1:$YQ$1=AH$3)*($BP15:$YQ15))</f>
        <v>0</v>
      </c>
      <c r="AJ15" s="26">
        <f>+SUMPRODUCT(1*($BP$4:$YQ$4=$P$4)*($BP$1:$YQ$1=AJ$3)*($BP15:$YQ15))</f>
        <v>0</v>
      </c>
      <c r="AK15" s="26">
        <f>+SUMPRODUCT(1*($BP$4:$YQ$4=$Q$4)*($BP$1:$YQ$1=AJ$3)*($BP15:$YQ15))</f>
        <v>0</v>
      </c>
      <c r="AL15" s="26">
        <f>+SUMPRODUCT(1*($BP$4:$YQ$4=$P$4)*($BP$1:$YQ$1=AL$3)*($BP15:$YQ15))</f>
        <v>0</v>
      </c>
      <c r="AM15" s="26">
        <f>+SUMPRODUCT(1*($BP$4:$YQ$4=$Q$4)*($BP$1:$YQ$1=AL$3)*($BP15:$YQ15))</f>
        <v>0</v>
      </c>
      <c r="AN15" s="26">
        <f>+SUMPRODUCT(1*($BP$4:$YQ$4=$P$4)*($BP$1:$YQ$1=AN$3)*($BP15:$YQ15))</f>
        <v>0</v>
      </c>
      <c r="AO15" s="26">
        <f>+SUMPRODUCT(1*($BP$4:$YQ$4=$Q$4)*($BP$1:$YQ$1=AN$3)*($BP15:$YQ15))</f>
        <v>0</v>
      </c>
      <c r="AP15" s="26">
        <f>+SUMPRODUCT(1*($BP$4:$YQ$4=$P$4)*($BP$1:$YQ$1=AP$3)*($BP15:$YQ15))</f>
        <v>0</v>
      </c>
      <c r="AQ15" s="26">
        <f>+SUMPRODUCT(1*($BP$4:$YQ$4=$Q$4)*($BP$1:$YQ$1=AP$3)*($BP15:$YQ15))</f>
        <v>0</v>
      </c>
      <c r="AR15" s="26">
        <f>+SUMPRODUCT(1*($BP$4:$YQ$4=$P$4)*($BP$1:$YQ$1=AR$3)*($BP15:$YQ15))</f>
        <v>0</v>
      </c>
      <c r="AS15" s="26">
        <f>+SUMPRODUCT(1*($BP$4:$YQ$4=$Q$4)*($BP$1:$YQ$1=AR$3)*($BP15:$YQ15))</f>
        <v>0</v>
      </c>
      <c r="AT15" s="26">
        <f>+SUMPRODUCT(1*($BP$4:$YQ$4=$P$4)*($BP$1:$YQ$1=AT$3)*($BP15:$YQ15))</f>
        <v>0</v>
      </c>
      <c r="AU15" s="26">
        <f>+SUMPRODUCT(1*($BP$4:$YQ$4=$Q$4)*($BP$1:$YQ$1=AT$3)*($BP15:$YQ15))</f>
        <v>0</v>
      </c>
      <c r="AV15" s="26">
        <f>+SUMPRODUCT(1*($BP$4:$YQ$4=$P$4)*($BP$1:$YQ$1=AV$3)*($BP15:$YQ15))</f>
        <v>0</v>
      </c>
      <c r="AW15" s="26">
        <f>+SUMPRODUCT(1*($BP$4:$YQ$4=$Q$4)*($BP$1:$YQ$1=AV$3)*($BP15:$YQ15))</f>
        <v>0</v>
      </c>
      <c r="AX15" s="26">
        <f>+SUMPRODUCT(1*($BP$4:$YQ$4=$P$4)*($BP$1:$YQ$1=AX$3)*($BP15:$YQ15))</f>
        <v>0</v>
      </c>
      <c r="AY15" s="26">
        <f>+SUMPRODUCT(1*($BP$4:$YQ$4=$Q$4)*($BP$1:$YQ$1=AX$3)*($BP15:$YQ15))</f>
        <v>0</v>
      </c>
      <c r="AZ15" s="26">
        <f>+SUMPRODUCT(1*($BP$4:$YQ$4=$P$4)*($BP$1:$YQ$1=AZ$3)*($BP15:$YQ15))</f>
        <v>0</v>
      </c>
      <c r="BA15" s="26">
        <f>+SUMPRODUCT(1*($BP$4:$YQ$4=$Q$4)*($BP$1:$YQ$1=AZ$3)*($BP15:$YQ15))</f>
        <v>0</v>
      </c>
      <c r="BB15" s="26">
        <f>+SUMPRODUCT(1*($BP$4:$YQ$4=$P$4)*($BP$1:$YQ$1=BB$3)*($BP15:$YQ15))</f>
        <v>0</v>
      </c>
      <c r="BC15" s="26">
        <f>+SUMPRODUCT(1*($BP$4:$YQ$4=$Q$4)*($BP$1:$YQ$1=BB$3)*($BP15:$YQ15))</f>
        <v>0</v>
      </c>
      <c r="BD15" s="26">
        <f>+SUMPRODUCT(1*($BP$4:$YQ$4=$P$4)*($BP$1:$YQ$1=BD$3)*($BP15:$YQ15))</f>
        <v>0</v>
      </c>
      <c r="BE15" s="26">
        <f>+SUMPRODUCT(1*($BP$4:$YQ$4=$Q$4)*($BP$1:$YQ$1=BD$3)*($BP15:$YQ15))</f>
        <v>0</v>
      </c>
      <c r="BF15" s="26">
        <f>+SUMPRODUCT(1*($BP$4:$YQ$4=$P$4)*($BP$1:$YQ$1=BF$3)*($BP15:$YQ15))</f>
        <v>0</v>
      </c>
      <c r="BG15" s="26">
        <f>+SUMPRODUCT(1*($BP$4:$YQ$4=$Q$4)*($BP$1:$YQ$1=BF$3)*($BP15:$YQ15))</f>
        <v>0</v>
      </c>
      <c r="BH15" s="26">
        <f>+SUMPRODUCT(1*($BP$4:$YQ$4=$P$4)*($BP$1:$YQ$1=BH$3)*($BP15:$YQ15))</f>
        <v>0</v>
      </c>
      <c r="BI15" s="26">
        <f>+SUMPRODUCT(1*($BP$4:$YQ$4=$Q$4)*($BP$1:$YQ$1=BH$3)*($BP15:$YQ15))</f>
        <v>0</v>
      </c>
      <c r="BJ15" s="26">
        <f>+SUMPRODUCT(1*($BP$4:$YQ$4=$P$4)*($BP$1:$YQ$1=BJ$3)*($BP15:$YQ15))</f>
        <v>0</v>
      </c>
      <c r="BK15" s="26">
        <f>+SUMPRODUCT(1*($BP$4:$YQ$4=$Q$4)*($BP$1:$YQ$1=BJ$3)*($BP15:$YQ15))</f>
        <v>0</v>
      </c>
      <c r="BL15" s="26">
        <f>+SUMPRODUCT(1*($BP$4:$YQ$4=$P$4)*($BP$1:$YQ$1=BL$3)*($BP15:$YQ15))</f>
        <v>0</v>
      </c>
      <c r="BM15" s="26">
        <f>+SUMPRODUCT(1*($BP$4:$YQ$4=$Q$4)*($BP$1:$YQ$1=BL$3)*($BP15:$YQ15))</f>
        <v>0</v>
      </c>
      <c r="BN15" s="27"/>
      <c r="BO15" s="94"/>
      <c r="BP15" s="28">
        <v>559792.68999999994</v>
      </c>
      <c r="BQ15" s="28">
        <v>3856679.1040019095</v>
      </c>
      <c r="BR15" s="28">
        <v>608459.43999999994</v>
      </c>
      <c r="BS15" s="28">
        <v>3912503.0964290369</v>
      </c>
      <c r="BT15" s="28">
        <v>585812.18999999994</v>
      </c>
      <c r="BU15" s="28">
        <v>3953115.5025701961</v>
      </c>
      <c r="BV15" s="28">
        <v>637371.32999999996</v>
      </c>
      <c r="BW15" s="28">
        <v>4023554.9027233901</v>
      </c>
      <c r="BX15" s="28">
        <v>603733.88</v>
      </c>
      <c r="BY15" s="28">
        <v>4084112.1915957946</v>
      </c>
      <c r="BZ15" s="28">
        <v>694324.93</v>
      </c>
      <c r="CA15" s="28">
        <v>4284193.329501424</v>
      </c>
      <c r="CB15" s="28">
        <v>566465.56000000006</v>
      </c>
      <c r="CC15" s="28">
        <v>4284193.329501424</v>
      </c>
      <c r="CD15" s="28">
        <v>578166.17000000004</v>
      </c>
      <c r="CE15" s="28">
        <v>4284193.329501424</v>
      </c>
      <c r="CF15" s="28">
        <v>554075.91</v>
      </c>
      <c r="CG15" s="28">
        <v>4284193.329501424</v>
      </c>
      <c r="CH15" s="28">
        <v>512889.34</v>
      </c>
      <c r="CI15" s="28">
        <v>4284193.329501424</v>
      </c>
      <c r="CJ15" s="28">
        <v>505895.4</v>
      </c>
      <c r="CK15" s="28">
        <v>4284193.329501424</v>
      </c>
      <c r="CL15" s="28">
        <v>466263.03999999998</v>
      </c>
      <c r="CM15" s="28">
        <v>4284193.329501424</v>
      </c>
      <c r="CN15" s="28">
        <v>457714.89</v>
      </c>
      <c r="CO15" s="28">
        <v>4284193.329501424</v>
      </c>
      <c r="CP15" s="28">
        <v>433624.63</v>
      </c>
      <c r="CQ15" s="28">
        <v>4284193.329501424</v>
      </c>
      <c r="CR15" s="28">
        <v>369902.01</v>
      </c>
      <c r="CS15" s="28">
        <v>4284193.329501424</v>
      </c>
      <c r="CT15" s="28">
        <v>385444.11</v>
      </c>
      <c r="CU15" s="28">
        <v>4284193.329501424</v>
      </c>
      <c r="CV15" s="28">
        <v>349697.28000000003</v>
      </c>
      <c r="CW15" s="28">
        <v>4284193.329501424</v>
      </c>
      <c r="CX15" s="28">
        <v>337263.6</v>
      </c>
      <c r="CY15" s="28">
        <v>4284193.329501424</v>
      </c>
      <c r="CZ15" s="28">
        <v>303070.98</v>
      </c>
      <c r="DA15" s="28">
        <v>4284193.329501424</v>
      </c>
      <c r="DB15" s="28">
        <v>289083.09000000003</v>
      </c>
      <c r="DC15" s="28">
        <v>4284193.329501424</v>
      </c>
      <c r="DD15" s="28">
        <v>264992.83</v>
      </c>
      <c r="DE15" s="28">
        <v>4284193.329501424</v>
      </c>
      <c r="DF15" s="28">
        <v>233131.51999999999</v>
      </c>
      <c r="DG15" s="28">
        <v>4284193.329501424</v>
      </c>
      <c r="DH15" s="28">
        <v>216812.31</v>
      </c>
      <c r="DI15" s="28">
        <v>4284193.329501424</v>
      </c>
      <c r="DJ15" s="28">
        <v>186505.22</v>
      </c>
      <c r="DK15" s="28">
        <v>4284193.329501424</v>
      </c>
      <c r="DL15" s="28">
        <v>168631.8</v>
      </c>
      <c r="DM15" s="28">
        <v>4284193.329501424</v>
      </c>
      <c r="DN15" s="28">
        <v>144541.54</v>
      </c>
      <c r="DO15" s="28">
        <v>4284193.329501424</v>
      </c>
      <c r="DP15" s="28">
        <v>112680.23</v>
      </c>
      <c r="DQ15" s="28">
        <v>4284193.329501424</v>
      </c>
      <c r="DR15" s="28">
        <v>96361.03</v>
      </c>
      <c r="DS15" s="28">
        <v>4284193.329501424</v>
      </c>
      <c r="DT15" s="28">
        <v>69939.460000000006</v>
      </c>
      <c r="DU15" s="28">
        <v>4284193.329501424</v>
      </c>
      <c r="DV15" s="28">
        <v>48180.51</v>
      </c>
      <c r="DW15" s="28">
        <v>4284193.329501424</v>
      </c>
      <c r="DX15" s="28">
        <v>23313.15</v>
      </c>
      <c r="DY15" s="28">
        <v>4284193.329501424</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0</v>
      </c>
      <c r="FM15" s="28">
        <v>0</v>
      </c>
      <c r="FN15" s="28">
        <v>0</v>
      </c>
      <c r="FO15" s="28">
        <v>0</v>
      </c>
      <c r="FP15" s="28">
        <v>0</v>
      </c>
      <c r="FQ15" s="28">
        <v>0</v>
      </c>
      <c r="FR15" s="28">
        <v>0</v>
      </c>
      <c r="FS15" s="28">
        <v>0</v>
      </c>
      <c r="FT15" s="28">
        <v>0</v>
      </c>
      <c r="FU15" s="28">
        <v>0</v>
      </c>
      <c r="FV15" s="28">
        <v>0</v>
      </c>
      <c r="FW15" s="28">
        <v>0</v>
      </c>
      <c r="FX15" s="28">
        <v>0</v>
      </c>
      <c r="FY15" s="28">
        <v>0</v>
      </c>
      <c r="FZ15" s="28">
        <v>0</v>
      </c>
      <c r="GA15" s="28">
        <v>0</v>
      </c>
      <c r="GB15" s="28">
        <v>0</v>
      </c>
      <c r="GC15" s="28">
        <v>0</v>
      </c>
      <c r="GD15" s="28">
        <v>0</v>
      </c>
      <c r="GE15" s="28">
        <v>0</v>
      </c>
      <c r="GF15" s="28">
        <v>0</v>
      </c>
      <c r="GG15" s="28">
        <v>0</v>
      </c>
      <c r="GH15" s="28">
        <v>0</v>
      </c>
      <c r="GI15" s="28">
        <v>0</v>
      </c>
      <c r="GJ15" s="28">
        <v>0</v>
      </c>
      <c r="GK15" s="28">
        <v>0</v>
      </c>
      <c r="GL15" s="28">
        <v>0</v>
      </c>
      <c r="GM15" s="28">
        <v>0</v>
      </c>
      <c r="GN15" s="28">
        <v>0</v>
      </c>
      <c r="GO15" s="28">
        <v>0</v>
      </c>
      <c r="GP15" s="28">
        <v>0</v>
      </c>
      <c r="GQ15" s="28">
        <v>0</v>
      </c>
      <c r="GR15" s="28">
        <v>0</v>
      </c>
      <c r="GS15" s="28">
        <v>0</v>
      </c>
      <c r="GT15" s="28">
        <v>0</v>
      </c>
      <c r="GU15" s="28">
        <v>0</v>
      </c>
      <c r="GV15" s="28">
        <v>0</v>
      </c>
      <c r="GW15" s="28">
        <v>0</v>
      </c>
      <c r="GX15" s="28">
        <v>0</v>
      </c>
      <c r="GY15" s="28">
        <v>0</v>
      </c>
      <c r="GZ15" s="28">
        <v>0</v>
      </c>
      <c r="HA15" s="28">
        <v>0</v>
      </c>
      <c r="HB15" s="28">
        <v>0</v>
      </c>
      <c r="HC15" s="28">
        <v>0</v>
      </c>
      <c r="HD15" s="28">
        <v>0</v>
      </c>
      <c r="HE15" s="28">
        <v>0</v>
      </c>
      <c r="HF15" s="28">
        <v>0</v>
      </c>
      <c r="HG15" s="28">
        <v>0</v>
      </c>
      <c r="HH15" s="28">
        <v>0</v>
      </c>
      <c r="HI15" s="28">
        <v>0</v>
      </c>
      <c r="HJ15" s="28">
        <v>0</v>
      </c>
      <c r="HK15" s="28">
        <v>0</v>
      </c>
      <c r="HL15" s="28">
        <v>0</v>
      </c>
      <c r="HM15" s="28">
        <v>0</v>
      </c>
      <c r="HN15" s="28">
        <v>0</v>
      </c>
      <c r="HO15" s="28">
        <v>0</v>
      </c>
      <c r="HP15" s="28">
        <v>0</v>
      </c>
      <c r="HQ15" s="28">
        <v>0</v>
      </c>
      <c r="HR15" s="28">
        <v>0</v>
      </c>
      <c r="HS15" s="28">
        <v>0</v>
      </c>
      <c r="HT15" s="28">
        <v>0</v>
      </c>
      <c r="HU15" s="28">
        <v>0</v>
      </c>
      <c r="HV15" s="28">
        <v>0</v>
      </c>
      <c r="HW15" s="28">
        <v>0</v>
      </c>
      <c r="HX15" s="28">
        <v>0</v>
      </c>
      <c r="HY15" s="28">
        <v>0</v>
      </c>
      <c r="HZ15" s="28">
        <v>0</v>
      </c>
      <c r="IA15" s="28">
        <v>0</v>
      </c>
      <c r="IB15" s="28">
        <v>0</v>
      </c>
      <c r="IC15" s="28">
        <v>0</v>
      </c>
      <c r="ID15" s="28">
        <v>0</v>
      </c>
      <c r="IE15" s="28">
        <v>0</v>
      </c>
      <c r="IF15" s="28">
        <v>0</v>
      </c>
      <c r="IG15" s="28">
        <v>0</v>
      </c>
      <c r="IH15" s="28">
        <v>0</v>
      </c>
      <c r="II15" s="28">
        <v>0</v>
      </c>
      <c r="IJ15" s="28">
        <v>0</v>
      </c>
      <c r="IK15" s="28">
        <v>0</v>
      </c>
      <c r="IL15" s="28">
        <v>0</v>
      </c>
      <c r="IM15" s="28">
        <v>0</v>
      </c>
      <c r="IN15" s="28">
        <v>0</v>
      </c>
      <c r="IO15" s="28">
        <v>0</v>
      </c>
      <c r="IP15" s="28">
        <v>0</v>
      </c>
      <c r="IQ15" s="28">
        <v>0</v>
      </c>
      <c r="IR15" s="28">
        <v>0</v>
      </c>
      <c r="IS15" s="28">
        <v>0</v>
      </c>
      <c r="IT15" s="28">
        <v>0</v>
      </c>
      <c r="IU15" s="28">
        <v>0</v>
      </c>
      <c r="IV15" s="28">
        <v>0</v>
      </c>
      <c r="IW15" s="28">
        <v>0</v>
      </c>
      <c r="IX15" s="28">
        <v>0</v>
      </c>
      <c r="IY15" s="28">
        <v>0</v>
      </c>
      <c r="IZ15" s="28">
        <v>0</v>
      </c>
      <c r="JA15" s="28">
        <v>0</v>
      </c>
      <c r="JB15" s="28">
        <v>0</v>
      </c>
      <c r="JC15" s="28">
        <v>0</v>
      </c>
      <c r="JD15" s="28">
        <v>0</v>
      </c>
      <c r="JE15" s="28">
        <v>0</v>
      </c>
      <c r="JF15" s="28">
        <v>0</v>
      </c>
      <c r="JG15" s="28">
        <v>0</v>
      </c>
      <c r="JH15" s="28">
        <v>0</v>
      </c>
      <c r="JI15" s="28">
        <v>0</v>
      </c>
      <c r="JJ15" s="28">
        <v>0</v>
      </c>
      <c r="JK15" s="28">
        <v>0</v>
      </c>
      <c r="JL15" s="28">
        <v>0</v>
      </c>
      <c r="JM15" s="28">
        <v>0</v>
      </c>
      <c r="JN15" s="28">
        <v>0</v>
      </c>
      <c r="JO15" s="28">
        <v>0</v>
      </c>
      <c r="JP15" s="28">
        <v>0</v>
      </c>
      <c r="JQ15" s="28">
        <v>0</v>
      </c>
      <c r="JR15" s="28">
        <v>0</v>
      </c>
      <c r="JS15" s="28">
        <v>0</v>
      </c>
      <c r="JT15" s="28">
        <v>0</v>
      </c>
      <c r="JU15" s="28">
        <v>0</v>
      </c>
      <c r="JV15" s="28">
        <v>0</v>
      </c>
      <c r="JW15" s="28">
        <v>0</v>
      </c>
      <c r="JX15" s="28">
        <v>0</v>
      </c>
      <c r="JY15" s="28">
        <v>0</v>
      </c>
      <c r="JZ15" s="28">
        <v>0</v>
      </c>
      <c r="KA15" s="28">
        <v>0</v>
      </c>
      <c r="KB15" s="28">
        <v>0</v>
      </c>
      <c r="KC15" s="28">
        <v>0</v>
      </c>
      <c r="KD15" s="28">
        <v>0</v>
      </c>
      <c r="KE15" s="28">
        <v>0</v>
      </c>
      <c r="KF15" s="28">
        <v>0</v>
      </c>
      <c r="KG15" s="28">
        <v>0</v>
      </c>
      <c r="KH15" s="28">
        <v>0</v>
      </c>
      <c r="KI15" s="28">
        <v>0</v>
      </c>
      <c r="KJ15" s="28">
        <v>0</v>
      </c>
      <c r="KK15" s="28">
        <v>0</v>
      </c>
      <c r="KL15" s="28">
        <v>0</v>
      </c>
      <c r="KM15" s="28">
        <v>0</v>
      </c>
      <c r="KN15" s="28">
        <v>0</v>
      </c>
      <c r="KO15" s="28">
        <v>0</v>
      </c>
      <c r="KP15" s="28">
        <v>0</v>
      </c>
      <c r="KQ15" s="28">
        <v>0</v>
      </c>
      <c r="KR15" s="28">
        <v>0</v>
      </c>
      <c r="KS15" s="28">
        <v>0</v>
      </c>
      <c r="KT15" s="28">
        <v>0</v>
      </c>
      <c r="KU15" s="28">
        <v>0</v>
      </c>
      <c r="KV15" s="28">
        <v>0</v>
      </c>
      <c r="KW15" s="28">
        <v>0</v>
      </c>
      <c r="KX15" s="28">
        <v>0</v>
      </c>
      <c r="KY15" s="28">
        <v>0</v>
      </c>
      <c r="KZ15" s="28">
        <v>0</v>
      </c>
      <c r="LA15" s="28">
        <v>0</v>
      </c>
      <c r="LB15" s="28">
        <v>0</v>
      </c>
      <c r="LC15" s="28">
        <v>0</v>
      </c>
      <c r="LD15" s="28">
        <v>0</v>
      </c>
      <c r="LE15" s="28">
        <v>0</v>
      </c>
      <c r="LF15" s="28">
        <v>0</v>
      </c>
      <c r="LG15" s="28">
        <v>0</v>
      </c>
      <c r="LH15" s="28">
        <v>0</v>
      </c>
      <c r="LI15" s="28">
        <v>0</v>
      </c>
      <c r="LJ15" s="28">
        <v>0</v>
      </c>
      <c r="LK15" s="28">
        <v>0</v>
      </c>
      <c r="LL15" s="28">
        <v>0</v>
      </c>
      <c r="LM15" s="28">
        <v>0</v>
      </c>
      <c r="LN15" s="28">
        <v>0</v>
      </c>
      <c r="LO15" s="28">
        <v>0</v>
      </c>
      <c r="LP15" s="28">
        <v>0</v>
      </c>
      <c r="LQ15" s="28">
        <v>0</v>
      </c>
      <c r="LR15" s="28">
        <v>0</v>
      </c>
      <c r="LS15" s="28">
        <v>0</v>
      </c>
      <c r="LT15" s="28">
        <v>0</v>
      </c>
      <c r="LU15" s="28">
        <v>0</v>
      </c>
      <c r="LV15" s="28">
        <v>0</v>
      </c>
      <c r="LW15" s="28">
        <v>0</v>
      </c>
      <c r="LX15" s="28">
        <v>0</v>
      </c>
      <c r="LY15" s="28">
        <v>0</v>
      </c>
      <c r="LZ15" s="28">
        <v>0</v>
      </c>
      <c r="MA15" s="28">
        <v>0</v>
      </c>
      <c r="MB15" s="28">
        <v>0</v>
      </c>
      <c r="MC15" s="28">
        <v>0</v>
      </c>
      <c r="MD15" s="28">
        <v>0</v>
      </c>
      <c r="ME15" s="28">
        <v>0</v>
      </c>
      <c r="MF15" s="28">
        <v>0</v>
      </c>
      <c r="MG15" s="28">
        <v>0</v>
      </c>
      <c r="MH15" s="28">
        <v>0</v>
      </c>
      <c r="MI15" s="28">
        <v>0</v>
      </c>
      <c r="MJ15" s="28">
        <v>0</v>
      </c>
      <c r="MK15" s="28">
        <v>0</v>
      </c>
      <c r="ML15" s="28">
        <v>0</v>
      </c>
      <c r="MM15" s="28">
        <v>0</v>
      </c>
      <c r="MN15" s="28">
        <v>0</v>
      </c>
      <c r="MO15" s="28">
        <v>0</v>
      </c>
      <c r="MP15" s="28">
        <v>0</v>
      </c>
      <c r="MQ15" s="28">
        <v>0</v>
      </c>
      <c r="MR15" s="28">
        <v>0</v>
      </c>
      <c r="MS15" s="28">
        <v>0</v>
      </c>
      <c r="MT15" s="28">
        <v>0</v>
      </c>
      <c r="MU15" s="28">
        <v>0</v>
      </c>
      <c r="MV15" s="28">
        <v>0</v>
      </c>
      <c r="MW15" s="28">
        <v>0</v>
      </c>
      <c r="MX15" s="28">
        <v>0</v>
      </c>
      <c r="MY15" s="28">
        <v>0</v>
      </c>
      <c r="MZ15" s="28">
        <v>0</v>
      </c>
      <c r="NA15" s="28">
        <v>0</v>
      </c>
      <c r="NB15" s="28">
        <v>0</v>
      </c>
      <c r="NC15" s="28">
        <v>0</v>
      </c>
      <c r="ND15" s="28">
        <v>0</v>
      </c>
      <c r="NE15" s="28">
        <v>0</v>
      </c>
      <c r="NF15" s="28">
        <v>0</v>
      </c>
      <c r="NG15" s="28">
        <v>0</v>
      </c>
      <c r="NH15" s="28">
        <v>0</v>
      </c>
      <c r="NI15" s="28">
        <v>0</v>
      </c>
      <c r="NJ15" s="28">
        <v>0</v>
      </c>
      <c r="NK15" s="28">
        <v>0</v>
      </c>
      <c r="NL15" s="28">
        <v>0</v>
      </c>
      <c r="NM15" s="28">
        <v>0</v>
      </c>
      <c r="NN15" s="28">
        <v>0</v>
      </c>
      <c r="NO15" s="28">
        <v>0</v>
      </c>
      <c r="NP15" s="28">
        <v>0</v>
      </c>
      <c r="NQ15" s="28">
        <v>0</v>
      </c>
      <c r="NR15" s="28">
        <v>0</v>
      </c>
      <c r="NS15" s="28">
        <v>0</v>
      </c>
      <c r="NT15" s="28">
        <v>0</v>
      </c>
      <c r="NU15" s="28">
        <v>0</v>
      </c>
      <c r="NV15" s="28">
        <v>0</v>
      </c>
      <c r="NW15" s="28">
        <v>0</v>
      </c>
      <c r="NX15" s="28">
        <v>0</v>
      </c>
      <c r="NY15" s="28">
        <v>0</v>
      </c>
      <c r="NZ15" s="28">
        <v>0</v>
      </c>
      <c r="OA15" s="28">
        <v>0</v>
      </c>
      <c r="OB15" s="28">
        <v>0</v>
      </c>
      <c r="OC15" s="28">
        <v>0</v>
      </c>
      <c r="OD15" s="28">
        <v>0</v>
      </c>
      <c r="OE15" s="28">
        <v>0</v>
      </c>
      <c r="OF15" s="28">
        <v>0</v>
      </c>
      <c r="OG15" s="28">
        <v>0</v>
      </c>
      <c r="OH15" s="28">
        <v>0</v>
      </c>
      <c r="OI15" s="28">
        <v>0</v>
      </c>
      <c r="OJ15" s="28">
        <v>0</v>
      </c>
      <c r="OK15" s="28">
        <v>0</v>
      </c>
      <c r="OL15" s="28">
        <v>0</v>
      </c>
      <c r="OM15" s="28">
        <v>0</v>
      </c>
      <c r="ON15" s="28">
        <v>0</v>
      </c>
      <c r="OO15" s="28">
        <v>0</v>
      </c>
      <c r="OP15" s="28">
        <v>0</v>
      </c>
      <c r="OQ15" s="28">
        <v>0</v>
      </c>
      <c r="OR15" s="28">
        <v>0</v>
      </c>
      <c r="OS15" s="28">
        <v>0</v>
      </c>
      <c r="OT15" s="28">
        <v>0</v>
      </c>
      <c r="OU15" s="28">
        <v>0</v>
      </c>
      <c r="OV15" s="28">
        <v>0</v>
      </c>
      <c r="OW15" s="28">
        <v>0</v>
      </c>
      <c r="OX15" s="28">
        <v>0</v>
      </c>
      <c r="OY15" s="28">
        <v>0</v>
      </c>
      <c r="OZ15" s="28">
        <v>0</v>
      </c>
      <c r="PA15" s="28">
        <v>0</v>
      </c>
      <c r="PB15" s="28">
        <v>0</v>
      </c>
      <c r="PC15" s="28">
        <v>0</v>
      </c>
      <c r="PD15" s="28">
        <v>0</v>
      </c>
      <c r="PE15" s="28">
        <v>0</v>
      </c>
      <c r="PF15" s="28">
        <v>0</v>
      </c>
      <c r="PG15" s="28">
        <v>0</v>
      </c>
      <c r="PH15" s="28">
        <v>0</v>
      </c>
      <c r="PI15" s="28">
        <v>0</v>
      </c>
      <c r="PJ15" s="28">
        <v>0</v>
      </c>
      <c r="PK15" s="28">
        <v>0</v>
      </c>
      <c r="PL15" s="28">
        <v>0</v>
      </c>
      <c r="PM15" s="28">
        <v>0</v>
      </c>
      <c r="PN15" s="28">
        <v>0</v>
      </c>
      <c r="PO15" s="28">
        <v>0</v>
      </c>
      <c r="PP15" s="28">
        <v>0</v>
      </c>
      <c r="PQ15" s="28">
        <v>0</v>
      </c>
      <c r="PR15" s="28">
        <v>0</v>
      </c>
      <c r="PS15" s="28">
        <v>0</v>
      </c>
      <c r="PT15" s="28">
        <v>0</v>
      </c>
      <c r="PU15" s="28">
        <v>0</v>
      </c>
      <c r="PV15" s="28">
        <v>0</v>
      </c>
      <c r="PW15" s="28">
        <v>0</v>
      </c>
      <c r="PX15" s="28">
        <v>0</v>
      </c>
      <c r="PY15" s="28">
        <v>0</v>
      </c>
      <c r="PZ15" s="28">
        <v>0</v>
      </c>
      <c r="QA15" s="28">
        <v>0</v>
      </c>
      <c r="QB15" s="28">
        <v>0</v>
      </c>
      <c r="QC15" s="28">
        <v>0</v>
      </c>
      <c r="QD15" s="28">
        <v>0</v>
      </c>
      <c r="QE15" s="28">
        <v>0</v>
      </c>
      <c r="QF15" s="28">
        <v>0</v>
      </c>
      <c r="QG15" s="28">
        <v>0</v>
      </c>
      <c r="QH15" s="28">
        <v>0</v>
      </c>
      <c r="QI15" s="28">
        <v>0</v>
      </c>
      <c r="QJ15" s="28">
        <v>0</v>
      </c>
      <c r="QK15" s="28">
        <v>0</v>
      </c>
      <c r="QL15" s="28">
        <v>0</v>
      </c>
      <c r="QM15" s="28">
        <v>0</v>
      </c>
      <c r="QN15" s="28">
        <v>0</v>
      </c>
      <c r="QO15" s="28">
        <v>0</v>
      </c>
      <c r="QP15" s="28">
        <v>0</v>
      </c>
      <c r="QQ15" s="28">
        <v>0</v>
      </c>
      <c r="QR15" s="28">
        <v>0</v>
      </c>
      <c r="QS15" s="28">
        <v>0</v>
      </c>
      <c r="QT15" s="28">
        <v>0</v>
      </c>
      <c r="QU15" s="28">
        <v>0</v>
      </c>
      <c r="QV15" s="28">
        <v>0</v>
      </c>
      <c r="QW15" s="28">
        <v>0</v>
      </c>
      <c r="QX15" s="28">
        <v>0</v>
      </c>
      <c r="QY15" s="28">
        <v>0</v>
      </c>
      <c r="QZ15" s="28">
        <v>0</v>
      </c>
      <c r="RA15" s="28">
        <v>0</v>
      </c>
      <c r="RB15" s="28">
        <v>0</v>
      </c>
      <c r="RC15" s="28">
        <v>0</v>
      </c>
      <c r="RD15" s="28">
        <v>0</v>
      </c>
      <c r="RE15" s="28">
        <v>0</v>
      </c>
      <c r="RF15" s="28">
        <v>0</v>
      </c>
      <c r="RG15" s="28">
        <v>0</v>
      </c>
      <c r="RH15" s="28">
        <v>0</v>
      </c>
      <c r="RI15" s="28">
        <v>0</v>
      </c>
      <c r="RJ15" s="28">
        <v>0</v>
      </c>
      <c r="RK15" s="28">
        <v>0</v>
      </c>
      <c r="RL15" s="28">
        <v>0</v>
      </c>
      <c r="RM15" s="28">
        <v>0</v>
      </c>
      <c r="RN15" s="28">
        <v>0</v>
      </c>
      <c r="RO15" s="28">
        <v>0</v>
      </c>
      <c r="RP15" s="28">
        <v>0</v>
      </c>
      <c r="RQ15" s="28">
        <v>0</v>
      </c>
      <c r="RR15" s="28">
        <v>0</v>
      </c>
      <c r="RS15" s="28">
        <v>0</v>
      </c>
      <c r="RT15" s="28">
        <v>0</v>
      </c>
      <c r="RU15" s="28">
        <v>0</v>
      </c>
      <c r="RV15" s="28">
        <v>0</v>
      </c>
      <c r="RW15" s="28">
        <v>0</v>
      </c>
      <c r="RX15" s="28">
        <v>0</v>
      </c>
      <c r="RY15" s="28">
        <v>0</v>
      </c>
      <c r="RZ15" s="28">
        <v>0</v>
      </c>
      <c r="SA15" s="28">
        <v>0</v>
      </c>
      <c r="SB15" s="28">
        <v>0</v>
      </c>
      <c r="SC15" s="28">
        <v>0</v>
      </c>
      <c r="SD15" s="28">
        <v>0</v>
      </c>
      <c r="SE15" s="28">
        <v>0</v>
      </c>
      <c r="SF15" s="28">
        <v>0</v>
      </c>
      <c r="SG15" s="28">
        <v>0</v>
      </c>
      <c r="SH15" s="28">
        <v>0</v>
      </c>
      <c r="SI15" s="28">
        <v>0</v>
      </c>
      <c r="SJ15" s="28">
        <v>0</v>
      </c>
      <c r="SK15" s="28">
        <v>0</v>
      </c>
      <c r="SL15" s="28">
        <v>0</v>
      </c>
      <c r="SM15" s="28">
        <v>0</v>
      </c>
      <c r="SN15" s="28">
        <v>0</v>
      </c>
      <c r="SO15" s="28">
        <v>0</v>
      </c>
      <c r="SP15" s="28">
        <v>0</v>
      </c>
      <c r="SQ15" s="28">
        <v>0</v>
      </c>
      <c r="SR15" s="28">
        <v>0</v>
      </c>
      <c r="SS15" s="28">
        <v>0</v>
      </c>
      <c r="ST15" s="28">
        <v>0</v>
      </c>
      <c r="SU15" s="28">
        <v>0</v>
      </c>
      <c r="SV15" s="28">
        <v>0</v>
      </c>
      <c r="SW15" s="28">
        <v>0</v>
      </c>
      <c r="SX15" s="28">
        <v>0</v>
      </c>
      <c r="SY15" s="28">
        <v>0</v>
      </c>
      <c r="SZ15" s="28">
        <v>0</v>
      </c>
      <c r="TA15" s="28">
        <v>0</v>
      </c>
      <c r="TB15" s="28">
        <v>0</v>
      </c>
      <c r="TC15" s="28">
        <v>0</v>
      </c>
      <c r="TD15" s="28">
        <v>0</v>
      </c>
      <c r="TE15" s="28">
        <v>0</v>
      </c>
      <c r="TF15" s="28">
        <v>0</v>
      </c>
      <c r="TG15" s="28">
        <v>0</v>
      </c>
      <c r="TH15" s="28">
        <v>0</v>
      </c>
      <c r="TI15" s="28">
        <v>0</v>
      </c>
      <c r="TJ15" s="28">
        <v>0</v>
      </c>
      <c r="TK15" s="28">
        <v>0</v>
      </c>
      <c r="TL15" s="28">
        <v>0</v>
      </c>
      <c r="TM15" s="28">
        <v>0</v>
      </c>
      <c r="TN15" s="28">
        <v>0</v>
      </c>
      <c r="TO15" s="28">
        <v>0</v>
      </c>
      <c r="TP15" s="28">
        <v>0</v>
      </c>
      <c r="TQ15" s="28">
        <v>0</v>
      </c>
      <c r="TR15" s="28">
        <v>0</v>
      </c>
      <c r="TS15" s="28">
        <v>0</v>
      </c>
      <c r="TT15" s="28">
        <v>0</v>
      </c>
      <c r="TU15" s="28">
        <v>0</v>
      </c>
      <c r="TV15" s="28">
        <v>0</v>
      </c>
      <c r="TW15" s="28">
        <v>0</v>
      </c>
      <c r="TX15" s="28">
        <v>0</v>
      </c>
      <c r="TY15" s="28">
        <v>0</v>
      </c>
      <c r="TZ15" s="28">
        <v>0</v>
      </c>
      <c r="UA15" s="28">
        <v>0</v>
      </c>
      <c r="UB15" s="28">
        <v>0</v>
      </c>
      <c r="UC15" s="28">
        <v>0</v>
      </c>
      <c r="UD15" s="28">
        <v>0</v>
      </c>
      <c r="UE15" s="28">
        <v>0</v>
      </c>
      <c r="UF15" s="28">
        <v>0</v>
      </c>
      <c r="UG15" s="28">
        <v>0</v>
      </c>
      <c r="UH15" s="28">
        <v>0</v>
      </c>
      <c r="UI15" s="28">
        <v>0</v>
      </c>
      <c r="UJ15" s="28">
        <v>0</v>
      </c>
      <c r="UK15" s="28">
        <v>0</v>
      </c>
      <c r="UL15" s="28">
        <v>0</v>
      </c>
      <c r="UM15" s="28">
        <v>0</v>
      </c>
      <c r="UN15" s="28">
        <v>0</v>
      </c>
      <c r="UO15" s="28">
        <v>0</v>
      </c>
      <c r="UP15" s="28">
        <v>0</v>
      </c>
      <c r="UQ15" s="28">
        <v>0</v>
      </c>
      <c r="UR15" s="28">
        <v>0</v>
      </c>
      <c r="US15" s="28">
        <v>0</v>
      </c>
      <c r="UT15" s="28">
        <v>0</v>
      </c>
      <c r="UU15" s="28">
        <v>0</v>
      </c>
      <c r="UV15" s="28">
        <v>0</v>
      </c>
      <c r="UW15" s="28">
        <v>0</v>
      </c>
      <c r="UX15" s="28">
        <v>0</v>
      </c>
      <c r="UY15" s="28">
        <v>0</v>
      </c>
      <c r="UZ15" s="28">
        <v>0</v>
      </c>
      <c r="VA15" s="28">
        <v>0</v>
      </c>
      <c r="VB15" s="28">
        <v>0</v>
      </c>
      <c r="VC15" s="28">
        <v>0</v>
      </c>
      <c r="VD15" s="28">
        <v>0</v>
      </c>
      <c r="VE15" s="28">
        <v>0</v>
      </c>
      <c r="VF15" s="28">
        <v>0</v>
      </c>
      <c r="VG15" s="28">
        <v>0</v>
      </c>
      <c r="VH15" s="28">
        <v>0</v>
      </c>
      <c r="VI15" s="28">
        <v>0</v>
      </c>
      <c r="VJ15" s="28">
        <v>0</v>
      </c>
      <c r="VK15" s="28">
        <v>0</v>
      </c>
      <c r="VL15" s="28">
        <v>0</v>
      </c>
      <c r="VM15" s="28">
        <v>0</v>
      </c>
      <c r="VN15" s="28">
        <v>0</v>
      </c>
      <c r="VO15" s="28">
        <v>0</v>
      </c>
      <c r="VP15" s="28">
        <v>0</v>
      </c>
      <c r="VQ15" s="28">
        <v>0</v>
      </c>
      <c r="VR15" s="28">
        <v>0</v>
      </c>
      <c r="VS15" s="28">
        <v>0</v>
      </c>
      <c r="VT15" s="28">
        <v>0</v>
      </c>
      <c r="VU15" s="28">
        <v>0</v>
      </c>
      <c r="VV15" s="28">
        <v>0</v>
      </c>
      <c r="VW15" s="28">
        <v>0</v>
      </c>
      <c r="VX15" s="28">
        <v>0</v>
      </c>
      <c r="VY15" s="28">
        <v>0</v>
      </c>
      <c r="VZ15" s="28">
        <v>0</v>
      </c>
      <c r="WA15" s="28">
        <v>0</v>
      </c>
      <c r="WB15" s="28">
        <v>0</v>
      </c>
      <c r="WC15" s="28">
        <v>0</v>
      </c>
      <c r="WD15" s="28">
        <v>0</v>
      </c>
      <c r="WE15" s="28">
        <v>0</v>
      </c>
      <c r="WF15" s="28">
        <v>0</v>
      </c>
      <c r="WG15" s="28">
        <v>0</v>
      </c>
      <c r="WH15" s="28">
        <v>0</v>
      </c>
      <c r="WI15" s="28">
        <v>0</v>
      </c>
      <c r="WJ15" s="28">
        <v>0</v>
      </c>
      <c r="WK15" s="28">
        <v>0</v>
      </c>
      <c r="WL15" s="28">
        <v>0</v>
      </c>
      <c r="WM15" s="28">
        <v>0</v>
      </c>
      <c r="WN15" s="28">
        <v>0</v>
      </c>
      <c r="WO15" s="28">
        <v>0</v>
      </c>
      <c r="WP15" s="28">
        <v>0</v>
      </c>
      <c r="WQ15" s="28">
        <v>0</v>
      </c>
      <c r="WR15" s="28">
        <v>0</v>
      </c>
      <c r="WS15" s="28">
        <v>0</v>
      </c>
      <c r="WT15" s="28">
        <v>0</v>
      </c>
      <c r="WU15" s="28">
        <v>0</v>
      </c>
      <c r="WV15" s="28">
        <v>0</v>
      </c>
      <c r="WW15" s="28">
        <v>0</v>
      </c>
      <c r="WX15" s="28">
        <v>0</v>
      </c>
      <c r="WY15" s="28">
        <v>0</v>
      </c>
      <c r="WZ15" s="28">
        <v>0</v>
      </c>
      <c r="XA15" s="28">
        <v>0</v>
      </c>
      <c r="XB15" s="28">
        <v>0</v>
      </c>
      <c r="XC15" s="28">
        <v>0</v>
      </c>
      <c r="XD15" s="28">
        <v>0</v>
      </c>
      <c r="XE15" s="28">
        <v>0</v>
      </c>
      <c r="XF15" s="28">
        <v>0</v>
      </c>
      <c r="XG15" s="28">
        <v>0</v>
      </c>
      <c r="XH15" s="28">
        <v>0</v>
      </c>
      <c r="XI15" s="28">
        <v>0</v>
      </c>
      <c r="XJ15" s="28">
        <v>0</v>
      </c>
      <c r="XK15" s="28">
        <v>0</v>
      </c>
      <c r="XL15" s="28">
        <v>0</v>
      </c>
      <c r="XM15" s="28">
        <v>0</v>
      </c>
      <c r="XN15" s="28">
        <v>0</v>
      </c>
      <c r="XO15" s="28">
        <v>0</v>
      </c>
      <c r="XP15" s="28">
        <v>0</v>
      </c>
      <c r="XQ15" s="28">
        <v>0</v>
      </c>
      <c r="XR15" s="28">
        <v>0</v>
      </c>
      <c r="XS15" s="28">
        <v>0</v>
      </c>
      <c r="XT15" s="28">
        <v>0</v>
      </c>
      <c r="XU15" s="28">
        <v>0</v>
      </c>
      <c r="XV15" s="28">
        <v>0</v>
      </c>
      <c r="XW15" s="28">
        <v>0</v>
      </c>
      <c r="XX15" s="28">
        <v>0</v>
      </c>
      <c r="XY15" s="28">
        <v>0</v>
      </c>
      <c r="XZ15" s="28">
        <v>0</v>
      </c>
      <c r="YA15" s="28">
        <v>0</v>
      </c>
      <c r="YB15" s="28">
        <v>0</v>
      </c>
      <c r="YC15" s="28">
        <v>0</v>
      </c>
      <c r="YD15" s="28">
        <v>0</v>
      </c>
      <c r="YE15" s="28">
        <v>0</v>
      </c>
      <c r="YF15" s="28">
        <v>0</v>
      </c>
      <c r="YG15" s="28">
        <v>0</v>
      </c>
      <c r="YH15" s="28">
        <v>0</v>
      </c>
      <c r="YI15" s="28">
        <v>0</v>
      </c>
      <c r="YJ15" s="28">
        <v>0</v>
      </c>
      <c r="YK15" s="28">
        <v>0</v>
      </c>
      <c r="YL15" s="28">
        <v>0</v>
      </c>
      <c r="YM15" s="28">
        <v>0</v>
      </c>
      <c r="YN15" s="28">
        <v>0</v>
      </c>
      <c r="YO15" s="28">
        <v>0</v>
      </c>
      <c r="YP15" s="28">
        <v>0</v>
      </c>
      <c r="YQ15" s="28">
        <v>0</v>
      </c>
    </row>
    <row r="16" spans="1:667" ht="15.75" x14ac:dyDescent="0.25">
      <c r="A16" s="19" t="s">
        <v>34</v>
      </c>
      <c r="B16" s="19" t="s">
        <v>35</v>
      </c>
      <c r="C16" s="19">
        <v>96.405190360000006</v>
      </c>
      <c r="D16" s="30"/>
      <c r="E16" s="22">
        <f t="shared" si="20"/>
        <v>3.3402464290045288</v>
      </c>
      <c r="F16" s="33" t="s">
        <v>127</v>
      </c>
      <c r="G16" s="23" t="s">
        <v>128</v>
      </c>
      <c r="H16" s="31">
        <v>40277</v>
      </c>
      <c r="I16" s="32" t="s">
        <v>27</v>
      </c>
      <c r="J16" s="33">
        <v>130</v>
      </c>
      <c r="K16" s="23" t="s">
        <v>130</v>
      </c>
      <c r="L16" s="24">
        <f t="shared" si="21"/>
        <v>44236</v>
      </c>
      <c r="M16" s="33" t="s">
        <v>11</v>
      </c>
      <c r="N16" s="20" t="s">
        <v>12</v>
      </c>
      <c r="O16" s="2"/>
      <c r="P16" s="26">
        <f>+SUMPRODUCT(1*($BP$4:$YQ$4=$P$4)*($BP$1:$YQ$1=P$3)*($BP16:$YQ16))</f>
        <v>46494259.149999991</v>
      </c>
      <c r="Q16" s="26">
        <f>+SUMPRODUCT(1*($BP$4:$YQ$4=$Q$4)*($BP$1:$YQ$1=P$3)*($BP16:$YQ16))</f>
        <v>6101073.0500000007</v>
      </c>
      <c r="R16" s="26">
        <f>+SUMPRODUCT(1*($BP$4:$YQ$4=$P$4)*($BP$1:$YQ$1=R$3)*($BP16:$YQ16))</f>
        <v>47979073.79999999</v>
      </c>
      <c r="S16" s="26">
        <f>+SUMPRODUCT(1*($BP$4:$YQ$4=$Q$4)*($BP$1:$YQ$1=R$3)*($BP16:$YQ16))</f>
        <v>3336688.2399999998</v>
      </c>
      <c r="T16" s="26">
        <f>+SUMPRODUCT(1*($BP$4:$YQ$4=$P$4)*($BP$1:$YQ$1=T$3)*($BP16:$YQ16))</f>
        <v>22747868.530000001</v>
      </c>
      <c r="U16" s="26">
        <f>+SUMPRODUCT(1*($BP$4:$YQ$4=$Q$4)*($BP$1:$YQ$1=T$3)*($BP16:$YQ16))</f>
        <v>651680.93000000005</v>
      </c>
      <c r="V16" s="26">
        <f>+SUMPRODUCT(1*($BP$4:$YQ$4=$P$4)*($BP$1:$YQ$1=V$3)*($BP16:$YQ16))</f>
        <v>1688710.8199999998</v>
      </c>
      <c r="W16" s="26">
        <f>+SUMPRODUCT(1*($BP$4:$YQ$4=$Q$4)*($BP$1:$YQ$1=V$3)*($BP16:$YQ16))</f>
        <v>14243.579999999998</v>
      </c>
      <c r="X16" s="26">
        <f>+SUMPRODUCT(1*($BP$4:$YQ$4=$P$4)*($BP$1:$YQ$1=X$3)*($BP16:$YQ16))</f>
        <v>0</v>
      </c>
      <c r="Y16" s="26">
        <f>+SUMPRODUCT(1*($BP$4:$YQ$4=$Q$4)*($BP$1:$YQ$1=X$3)*($BP16:$YQ16))</f>
        <v>0</v>
      </c>
      <c r="Z16" s="26">
        <f>+SUMPRODUCT(1*($BP$4:$YQ$4=$P$4)*($BP$1:$YQ$1=Z$3)*($BP16:$YQ16))</f>
        <v>0</v>
      </c>
      <c r="AA16" s="26">
        <f>+SUMPRODUCT(1*($BP$4:$YQ$4=$Q$4)*($BP$1:$YQ$1=Z$3)*($BP16:$YQ16))</f>
        <v>0</v>
      </c>
      <c r="AB16" s="26">
        <f>+SUMPRODUCT(1*($BP$4:$YQ$4=$P$4)*($BP$1:$YQ$1=AB$3)*($BP16:$YQ16))</f>
        <v>0</v>
      </c>
      <c r="AC16" s="26">
        <f>+SUMPRODUCT(1*($BP$4:$YQ$4=$Q$4)*($BP$1:$YQ$1=AB$3)*($BP16:$YQ16))</f>
        <v>0</v>
      </c>
      <c r="AD16" s="26">
        <f>+SUMPRODUCT(1*($BP$4:$YQ$4=$P$4)*($BP$1:$YQ$1=AD$3)*($BP16:$YQ16))</f>
        <v>0</v>
      </c>
      <c r="AE16" s="26">
        <f>+SUMPRODUCT(1*($BP$4:$YQ$4=$Q$4)*($BP$1:$YQ$1=AD$3)*($BP16:$YQ16))</f>
        <v>0</v>
      </c>
      <c r="AF16" s="26">
        <f>+SUMPRODUCT(1*($BP$4:$YQ$4=$P$4)*($BP$1:$YQ$1=AF$3)*($BP16:$YQ16))</f>
        <v>0</v>
      </c>
      <c r="AG16" s="26">
        <f>+SUMPRODUCT(1*($BP$4:$YQ$4=$Q$4)*($BP$1:$YQ$1=AF$3)*($BP16:$YQ16))</f>
        <v>0</v>
      </c>
      <c r="AH16" s="26">
        <f>+SUMPRODUCT(1*($BP$4:$YQ$4=$P$4)*($BP$1:$YQ$1=AH$3)*($BP16:$YQ16))</f>
        <v>0</v>
      </c>
      <c r="AI16" s="26">
        <f>+SUMPRODUCT(1*($BP$4:$YQ$4=$Q$4)*($BP$1:$YQ$1=AH$3)*($BP16:$YQ16))</f>
        <v>0</v>
      </c>
      <c r="AJ16" s="26">
        <f>+SUMPRODUCT(1*($BP$4:$YQ$4=$P$4)*($BP$1:$YQ$1=AJ$3)*($BP16:$YQ16))</f>
        <v>0</v>
      </c>
      <c r="AK16" s="26">
        <f>+SUMPRODUCT(1*($BP$4:$YQ$4=$Q$4)*($BP$1:$YQ$1=AJ$3)*($BP16:$YQ16))</f>
        <v>0</v>
      </c>
      <c r="AL16" s="26">
        <f>+SUMPRODUCT(1*($BP$4:$YQ$4=$P$4)*($BP$1:$YQ$1=AL$3)*($BP16:$YQ16))</f>
        <v>0</v>
      </c>
      <c r="AM16" s="26">
        <f>+SUMPRODUCT(1*($BP$4:$YQ$4=$Q$4)*($BP$1:$YQ$1=AL$3)*($BP16:$YQ16))</f>
        <v>0</v>
      </c>
      <c r="AN16" s="26">
        <f>+SUMPRODUCT(1*($BP$4:$YQ$4=$P$4)*($BP$1:$YQ$1=AN$3)*($BP16:$YQ16))</f>
        <v>0</v>
      </c>
      <c r="AO16" s="26">
        <f>+SUMPRODUCT(1*($BP$4:$YQ$4=$Q$4)*($BP$1:$YQ$1=AN$3)*($BP16:$YQ16))</f>
        <v>0</v>
      </c>
      <c r="AP16" s="26">
        <f>+SUMPRODUCT(1*($BP$4:$YQ$4=$P$4)*($BP$1:$YQ$1=AP$3)*($BP16:$YQ16))</f>
        <v>0</v>
      </c>
      <c r="AQ16" s="26">
        <f>+SUMPRODUCT(1*($BP$4:$YQ$4=$Q$4)*($BP$1:$YQ$1=AP$3)*($BP16:$YQ16))</f>
        <v>0</v>
      </c>
      <c r="AR16" s="26">
        <f>+SUMPRODUCT(1*($BP$4:$YQ$4=$P$4)*($BP$1:$YQ$1=AR$3)*($BP16:$YQ16))</f>
        <v>0</v>
      </c>
      <c r="AS16" s="26">
        <f>+SUMPRODUCT(1*($BP$4:$YQ$4=$Q$4)*($BP$1:$YQ$1=AR$3)*($BP16:$YQ16))</f>
        <v>0</v>
      </c>
      <c r="AT16" s="26">
        <f>+SUMPRODUCT(1*($BP$4:$YQ$4=$P$4)*($BP$1:$YQ$1=AT$3)*($BP16:$YQ16))</f>
        <v>0</v>
      </c>
      <c r="AU16" s="26">
        <f>+SUMPRODUCT(1*($BP$4:$YQ$4=$Q$4)*($BP$1:$YQ$1=AT$3)*($BP16:$YQ16))</f>
        <v>0</v>
      </c>
      <c r="AV16" s="26">
        <f>+SUMPRODUCT(1*($BP$4:$YQ$4=$P$4)*($BP$1:$YQ$1=AV$3)*($BP16:$YQ16))</f>
        <v>0</v>
      </c>
      <c r="AW16" s="26">
        <f>+SUMPRODUCT(1*($BP$4:$YQ$4=$Q$4)*($BP$1:$YQ$1=AV$3)*($BP16:$YQ16))</f>
        <v>0</v>
      </c>
      <c r="AX16" s="26">
        <f>+SUMPRODUCT(1*($BP$4:$YQ$4=$P$4)*($BP$1:$YQ$1=AX$3)*($BP16:$YQ16))</f>
        <v>0</v>
      </c>
      <c r="AY16" s="26">
        <f>+SUMPRODUCT(1*($BP$4:$YQ$4=$Q$4)*($BP$1:$YQ$1=AX$3)*($BP16:$YQ16))</f>
        <v>0</v>
      </c>
      <c r="AZ16" s="26">
        <f>+SUMPRODUCT(1*($BP$4:$YQ$4=$P$4)*($BP$1:$YQ$1=AZ$3)*($BP16:$YQ16))</f>
        <v>0</v>
      </c>
      <c r="BA16" s="26">
        <f>+SUMPRODUCT(1*($BP$4:$YQ$4=$Q$4)*($BP$1:$YQ$1=AZ$3)*($BP16:$YQ16))</f>
        <v>0</v>
      </c>
      <c r="BB16" s="26">
        <f>+SUMPRODUCT(1*($BP$4:$YQ$4=$P$4)*($BP$1:$YQ$1=BB$3)*($BP16:$YQ16))</f>
        <v>0</v>
      </c>
      <c r="BC16" s="26">
        <f>+SUMPRODUCT(1*($BP$4:$YQ$4=$Q$4)*($BP$1:$YQ$1=BB$3)*($BP16:$YQ16))</f>
        <v>0</v>
      </c>
      <c r="BD16" s="26">
        <f>+SUMPRODUCT(1*($BP$4:$YQ$4=$P$4)*($BP$1:$YQ$1=BD$3)*($BP16:$YQ16))</f>
        <v>0</v>
      </c>
      <c r="BE16" s="26">
        <f>+SUMPRODUCT(1*($BP$4:$YQ$4=$Q$4)*($BP$1:$YQ$1=BD$3)*($BP16:$YQ16))</f>
        <v>0</v>
      </c>
      <c r="BF16" s="26">
        <f>+SUMPRODUCT(1*($BP$4:$YQ$4=$P$4)*($BP$1:$YQ$1=BF$3)*($BP16:$YQ16))</f>
        <v>0</v>
      </c>
      <c r="BG16" s="26">
        <f>+SUMPRODUCT(1*($BP$4:$YQ$4=$Q$4)*($BP$1:$YQ$1=BF$3)*($BP16:$YQ16))</f>
        <v>0</v>
      </c>
      <c r="BH16" s="26">
        <f>+SUMPRODUCT(1*($BP$4:$YQ$4=$P$4)*($BP$1:$YQ$1=BH$3)*($BP16:$YQ16))</f>
        <v>0</v>
      </c>
      <c r="BI16" s="26">
        <f>+SUMPRODUCT(1*($BP$4:$YQ$4=$Q$4)*($BP$1:$YQ$1=BH$3)*($BP16:$YQ16))</f>
        <v>0</v>
      </c>
      <c r="BJ16" s="26">
        <f>+SUMPRODUCT(1*($BP$4:$YQ$4=$P$4)*($BP$1:$YQ$1=BJ$3)*($BP16:$YQ16))</f>
        <v>0</v>
      </c>
      <c r="BK16" s="26">
        <f>+SUMPRODUCT(1*($BP$4:$YQ$4=$Q$4)*($BP$1:$YQ$1=BJ$3)*($BP16:$YQ16))</f>
        <v>0</v>
      </c>
      <c r="BL16" s="26">
        <f>+SUMPRODUCT(1*($BP$4:$YQ$4=$P$4)*($BP$1:$YQ$1=BL$3)*($BP16:$YQ16))</f>
        <v>0</v>
      </c>
      <c r="BM16" s="26">
        <f>+SUMPRODUCT(1*($BP$4:$YQ$4=$Q$4)*($BP$1:$YQ$1=BL$3)*($BP16:$YQ16))</f>
        <v>0</v>
      </c>
      <c r="BN16" s="27"/>
      <c r="BO16" s="94"/>
      <c r="BP16" s="28">
        <v>503247.67</v>
      </c>
      <c r="BQ16" s="28">
        <v>3599275.2399999998</v>
      </c>
      <c r="BR16" s="28">
        <v>571175.06000000006</v>
      </c>
      <c r="BS16" s="28">
        <v>3651373.4000000004</v>
      </c>
      <c r="BT16" s="28">
        <v>503349.89</v>
      </c>
      <c r="BU16" s="28">
        <v>3689275.2300000004</v>
      </c>
      <c r="BV16" s="28">
        <v>547033.31000000006</v>
      </c>
      <c r="BW16" s="28">
        <v>3755013.3499999996</v>
      </c>
      <c r="BX16" s="28">
        <v>541586.86</v>
      </c>
      <c r="BY16" s="28">
        <v>3811528.88</v>
      </c>
      <c r="BZ16" s="28">
        <v>600998.30000000005</v>
      </c>
      <c r="CA16" s="28">
        <v>3998256.15</v>
      </c>
      <c r="CB16" s="28">
        <v>489631.25</v>
      </c>
      <c r="CC16" s="28">
        <v>3998256.15</v>
      </c>
      <c r="CD16" s="28">
        <v>519609.31999999995</v>
      </c>
      <c r="CE16" s="28">
        <v>3998256.15</v>
      </c>
      <c r="CF16" s="28">
        <v>497126.9</v>
      </c>
      <c r="CG16" s="28">
        <v>3998256.15</v>
      </c>
      <c r="CH16" s="28">
        <v>459333.38</v>
      </c>
      <c r="CI16" s="28">
        <v>3998256.15</v>
      </c>
      <c r="CJ16" s="28">
        <v>452162.07999999996</v>
      </c>
      <c r="CK16" s="28">
        <v>3998256.15</v>
      </c>
      <c r="CL16" s="28">
        <v>415819.02999999997</v>
      </c>
      <c r="CM16" s="28">
        <v>3998256.15</v>
      </c>
      <c r="CN16" s="28">
        <v>407197.24</v>
      </c>
      <c r="CO16" s="28">
        <v>3998256.15</v>
      </c>
      <c r="CP16" s="28">
        <v>384714.82</v>
      </c>
      <c r="CQ16" s="28">
        <v>3998256.15</v>
      </c>
      <c r="CR16" s="28">
        <v>327177.65999999997</v>
      </c>
      <c r="CS16" s="28">
        <v>3998256.15</v>
      </c>
      <c r="CT16" s="28">
        <v>339749.99</v>
      </c>
      <c r="CU16" s="28">
        <v>3998256.15</v>
      </c>
      <c r="CV16" s="28">
        <v>307033.13</v>
      </c>
      <c r="CW16" s="28">
        <v>3998256.15</v>
      </c>
      <c r="CX16" s="28">
        <v>294785.15999999997</v>
      </c>
      <c r="CY16" s="28">
        <v>3998256.15</v>
      </c>
      <c r="CZ16" s="28">
        <v>263518.78000000003</v>
      </c>
      <c r="DA16" s="28">
        <v>3998256.15</v>
      </c>
      <c r="DB16" s="28">
        <v>249820.33000000002</v>
      </c>
      <c r="DC16" s="28">
        <v>3998256.15</v>
      </c>
      <c r="DD16" s="28">
        <v>227337.91</v>
      </c>
      <c r="DE16" s="28">
        <v>3998256.15</v>
      </c>
      <c r="DF16" s="28">
        <v>198247.25</v>
      </c>
      <c r="DG16" s="28">
        <v>3998256.15</v>
      </c>
      <c r="DH16" s="28">
        <v>182373.07</v>
      </c>
      <c r="DI16" s="28">
        <v>3998256.15</v>
      </c>
      <c r="DJ16" s="28">
        <v>154732.90000000002</v>
      </c>
      <c r="DK16" s="28">
        <v>3998256.15</v>
      </c>
      <c r="DL16" s="28">
        <v>137408.25</v>
      </c>
      <c r="DM16" s="28">
        <v>3998256.15</v>
      </c>
      <c r="DN16" s="28">
        <v>114925.83</v>
      </c>
      <c r="DO16" s="28">
        <v>3998256.15</v>
      </c>
      <c r="DP16" s="28">
        <v>86479.32</v>
      </c>
      <c r="DQ16" s="28">
        <v>3998256.15</v>
      </c>
      <c r="DR16" s="28">
        <v>69961</v>
      </c>
      <c r="DS16" s="28">
        <v>3998256.2399999998</v>
      </c>
      <c r="DT16" s="28">
        <v>45947.01</v>
      </c>
      <c r="DU16" s="28">
        <v>844355.48</v>
      </c>
      <c r="DV16" s="28">
        <v>42730.720000000001</v>
      </c>
      <c r="DW16" s="28">
        <v>844355.48</v>
      </c>
      <c r="DX16" s="28">
        <v>36757.61</v>
      </c>
      <c r="DY16" s="28">
        <v>844355.48</v>
      </c>
      <c r="DZ16" s="28">
        <v>33235</v>
      </c>
      <c r="EA16" s="28">
        <v>844355.48</v>
      </c>
      <c r="EB16" s="28">
        <v>28487.15</v>
      </c>
      <c r="EC16" s="28">
        <v>844355.48</v>
      </c>
      <c r="ED16" s="28">
        <v>22973.51</v>
      </c>
      <c r="EE16" s="28">
        <v>844355.48</v>
      </c>
      <c r="EF16" s="28">
        <v>18991.43</v>
      </c>
      <c r="EG16" s="28">
        <v>844355.48</v>
      </c>
      <c r="EH16" s="28">
        <v>13784.1</v>
      </c>
      <c r="EI16" s="28">
        <v>844355.48</v>
      </c>
      <c r="EJ16" s="28">
        <v>9495.7199999999993</v>
      </c>
      <c r="EK16" s="28">
        <v>844355.48</v>
      </c>
      <c r="EL16" s="28">
        <v>4747.8599999999997</v>
      </c>
      <c r="EM16" s="28">
        <v>844355.34</v>
      </c>
      <c r="EN16" s="28">
        <v>0</v>
      </c>
      <c r="EO16" s="28">
        <v>0</v>
      </c>
      <c r="EP16" s="28">
        <v>0</v>
      </c>
      <c r="EQ16" s="28">
        <v>0</v>
      </c>
      <c r="ER16" s="28">
        <v>0</v>
      </c>
      <c r="ES16" s="28">
        <v>0</v>
      </c>
      <c r="ET16" s="28">
        <v>0</v>
      </c>
      <c r="EU16" s="28">
        <v>0</v>
      </c>
      <c r="EV16" s="28">
        <v>0</v>
      </c>
      <c r="EW16" s="28">
        <v>0</v>
      </c>
      <c r="EX16" s="28">
        <v>0</v>
      </c>
      <c r="EY16" s="28">
        <v>0</v>
      </c>
      <c r="EZ16" s="28">
        <v>0</v>
      </c>
      <c r="FA16" s="28">
        <v>0</v>
      </c>
      <c r="FB16" s="28">
        <v>0</v>
      </c>
      <c r="FC16" s="28">
        <v>0</v>
      </c>
      <c r="FD16" s="28">
        <v>0</v>
      </c>
      <c r="FE16" s="28">
        <v>0</v>
      </c>
      <c r="FF16" s="28">
        <v>0</v>
      </c>
      <c r="FG16" s="28">
        <v>0</v>
      </c>
      <c r="FH16" s="28">
        <v>0</v>
      </c>
      <c r="FI16" s="28">
        <v>0</v>
      </c>
      <c r="FJ16" s="28">
        <v>0</v>
      </c>
      <c r="FK16" s="28">
        <v>0</v>
      </c>
      <c r="FL16" s="28">
        <v>0</v>
      </c>
      <c r="FM16" s="28">
        <v>0</v>
      </c>
      <c r="FN16" s="28">
        <v>0</v>
      </c>
      <c r="FO16" s="28">
        <v>0</v>
      </c>
      <c r="FP16" s="28">
        <v>0</v>
      </c>
      <c r="FQ16" s="28">
        <v>0</v>
      </c>
      <c r="FR16" s="28">
        <v>0</v>
      </c>
      <c r="FS16" s="28">
        <v>0</v>
      </c>
      <c r="FT16" s="28">
        <v>0</v>
      </c>
      <c r="FU16" s="28">
        <v>0</v>
      </c>
      <c r="FV16" s="28">
        <v>0</v>
      </c>
      <c r="FW16" s="28">
        <v>0</v>
      </c>
      <c r="FX16" s="28">
        <v>0</v>
      </c>
      <c r="FY16" s="28">
        <v>0</v>
      </c>
      <c r="FZ16" s="28">
        <v>0</v>
      </c>
      <c r="GA16" s="28">
        <v>0</v>
      </c>
      <c r="GB16" s="28">
        <v>0</v>
      </c>
      <c r="GC16" s="28">
        <v>0</v>
      </c>
      <c r="GD16" s="28">
        <v>0</v>
      </c>
      <c r="GE16" s="28">
        <v>0</v>
      </c>
      <c r="GF16" s="28">
        <v>0</v>
      </c>
      <c r="GG16" s="28">
        <v>0</v>
      </c>
      <c r="GH16" s="28">
        <v>0</v>
      </c>
      <c r="GI16" s="28">
        <v>0</v>
      </c>
      <c r="GJ16" s="28">
        <v>0</v>
      </c>
      <c r="GK16" s="28">
        <v>0</v>
      </c>
      <c r="GL16" s="28">
        <v>0</v>
      </c>
      <c r="GM16" s="28">
        <v>0</v>
      </c>
      <c r="GN16" s="28">
        <v>0</v>
      </c>
      <c r="GO16" s="28">
        <v>0</v>
      </c>
      <c r="GP16" s="28">
        <v>0</v>
      </c>
      <c r="GQ16" s="28">
        <v>0</v>
      </c>
      <c r="GR16" s="28">
        <v>0</v>
      </c>
      <c r="GS16" s="28">
        <v>0</v>
      </c>
      <c r="GT16" s="28">
        <v>0</v>
      </c>
      <c r="GU16" s="28">
        <v>0</v>
      </c>
      <c r="GV16" s="28">
        <v>0</v>
      </c>
      <c r="GW16" s="28">
        <v>0</v>
      </c>
      <c r="GX16" s="28">
        <v>0</v>
      </c>
      <c r="GY16" s="28">
        <v>0</v>
      </c>
      <c r="GZ16" s="28">
        <v>0</v>
      </c>
      <c r="HA16" s="28">
        <v>0</v>
      </c>
      <c r="HB16" s="28">
        <v>0</v>
      </c>
      <c r="HC16" s="28">
        <v>0</v>
      </c>
      <c r="HD16" s="28">
        <v>0</v>
      </c>
      <c r="HE16" s="28">
        <v>0</v>
      </c>
      <c r="HF16" s="28">
        <v>0</v>
      </c>
      <c r="HG16" s="28">
        <v>0</v>
      </c>
      <c r="HH16" s="28">
        <v>0</v>
      </c>
      <c r="HI16" s="28">
        <v>0</v>
      </c>
      <c r="HJ16" s="28">
        <v>0</v>
      </c>
      <c r="HK16" s="28">
        <v>0</v>
      </c>
      <c r="HL16" s="28">
        <v>0</v>
      </c>
      <c r="HM16" s="28">
        <v>0</v>
      </c>
      <c r="HN16" s="28">
        <v>0</v>
      </c>
      <c r="HO16" s="28">
        <v>0</v>
      </c>
      <c r="HP16" s="28">
        <v>0</v>
      </c>
      <c r="HQ16" s="28">
        <v>0</v>
      </c>
      <c r="HR16" s="28">
        <v>0</v>
      </c>
      <c r="HS16" s="28">
        <v>0</v>
      </c>
      <c r="HT16" s="28">
        <v>0</v>
      </c>
      <c r="HU16" s="28">
        <v>0</v>
      </c>
      <c r="HV16" s="28">
        <v>0</v>
      </c>
      <c r="HW16" s="28">
        <v>0</v>
      </c>
      <c r="HX16" s="28">
        <v>0</v>
      </c>
      <c r="HY16" s="28">
        <v>0</v>
      </c>
      <c r="HZ16" s="28">
        <v>0</v>
      </c>
      <c r="IA16" s="28">
        <v>0</v>
      </c>
      <c r="IB16" s="28">
        <v>0</v>
      </c>
      <c r="IC16" s="28">
        <v>0</v>
      </c>
      <c r="ID16" s="28">
        <v>0</v>
      </c>
      <c r="IE16" s="28">
        <v>0</v>
      </c>
      <c r="IF16" s="28">
        <v>0</v>
      </c>
      <c r="IG16" s="28">
        <v>0</v>
      </c>
      <c r="IH16" s="28">
        <v>0</v>
      </c>
      <c r="II16" s="28">
        <v>0</v>
      </c>
      <c r="IJ16" s="28">
        <v>0</v>
      </c>
      <c r="IK16" s="28">
        <v>0</v>
      </c>
      <c r="IL16" s="28">
        <v>0</v>
      </c>
      <c r="IM16" s="28">
        <v>0</v>
      </c>
      <c r="IN16" s="28">
        <v>0</v>
      </c>
      <c r="IO16" s="28">
        <v>0</v>
      </c>
      <c r="IP16" s="28">
        <v>0</v>
      </c>
      <c r="IQ16" s="28">
        <v>0</v>
      </c>
      <c r="IR16" s="28">
        <v>0</v>
      </c>
      <c r="IS16" s="28">
        <v>0</v>
      </c>
      <c r="IT16" s="28">
        <v>0</v>
      </c>
      <c r="IU16" s="28">
        <v>0</v>
      </c>
      <c r="IV16" s="28">
        <v>0</v>
      </c>
      <c r="IW16" s="28">
        <v>0</v>
      </c>
      <c r="IX16" s="28">
        <v>0</v>
      </c>
      <c r="IY16" s="28">
        <v>0</v>
      </c>
      <c r="IZ16" s="28">
        <v>0</v>
      </c>
      <c r="JA16" s="28">
        <v>0</v>
      </c>
      <c r="JB16" s="28">
        <v>0</v>
      </c>
      <c r="JC16" s="28">
        <v>0</v>
      </c>
      <c r="JD16" s="28">
        <v>0</v>
      </c>
      <c r="JE16" s="28">
        <v>0</v>
      </c>
      <c r="JF16" s="28">
        <v>0</v>
      </c>
      <c r="JG16" s="28">
        <v>0</v>
      </c>
      <c r="JH16" s="28">
        <v>0</v>
      </c>
      <c r="JI16" s="28">
        <v>0</v>
      </c>
      <c r="JJ16" s="28">
        <v>0</v>
      </c>
      <c r="JK16" s="28">
        <v>0</v>
      </c>
      <c r="JL16" s="28">
        <v>0</v>
      </c>
      <c r="JM16" s="28">
        <v>0</v>
      </c>
      <c r="JN16" s="28">
        <v>0</v>
      </c>
      <c r="JO16" s="28">
        <v>0</v>
      </c>
      <c r="JP16" s="28">
        <v>0</v>
      </c>
      <c r="JQ16" s="28">
        <v>0</v>
      </c>
      <c r="JR16" s="28">
        <v>0</v>
      </c>
      <c r="JS16" s="28">
        <v>0</v>
      </c>
      <c r="JT16" s="28">
        <v>0</v>
      </c>
      <c r="JU16" s="28">
        <v>0</v>
      </c>
      <c r="JV16" s="28">
        <v>0</v>
      </c>
      <c r="JW16" s="28">
        <v>0</v>
      </c>
      <c r="JX16" s="28">
        <v>0</v>
      </c>
      <c r="JY16" s="28">
        <v>0</v>
      </c>
      <c r="JZ16" s="28">
        <v>0</v>
      </c>
      <c r="KA16" s="28">
        <v>0</v>
      </c>
      <c r="KB16" s="28">
        <v>0</v>
      </c>
      <c r="KC16" s="28">
        <v>0</v>
      </c>
      <c r="KD16" s="28">
        <v>0</v>
      </c>
      <c r="KE16" s="28">
        <v>0</v>
      </c>
      <c r="KF16" s="28">
        <v>0</v>
      </c>
      <c r="KG16" s="28">
        <v>0</v>
      </c>
      <c r="KH16" s="28">
        <v>0</v>
      </c>
      <c r="KI16" s="28">
        <v>0</v>
      </c>
      <c r="KJ16" s="28">
        <v>0</v>
      </c>
      <c r="KK16" s="28">
        <v>0</v>
      </c>
      <c r="KL16" s="28">
        <v>0</v>
      </c>
      <c r="KM16" s="28">
        <v>0</v>
      </c>
      <c r="KN16" s="28">
        <v>0</v>
      </c>
      <c r="KO16" s="28">
        <v>0</v>
      </c>
      <c r="KP16" s="28">
        <v>0</v>
      </c>
      <c r="KQ16" s="28">
        <v>0</v>
      </c>
      <c r="KR16" s="28">
        <v>0</v>
      </c>
      <c r="KS16" s="28">
        <v>0</v>
      </c>
      <c r="KT16" s="28">
        <v>0</v>
      </c>
      <c r="KU16" s="28">
        <v>0</v>
      </c>
      <c r="KV16" s="28">
        <v>0</v>
      </c>
      <c r="KW16" s="28">
        <v>0</v>
      </c>
      <c r="KX16" s="28">
        <v>0</v>
      </c>
      <c r="KY16" s="28">
        <v>0</v>
      </c>
      <c r="KZ16" s="28">
        <v>0</v>
      </c>
      <c r="LA16" s="28">
        <v>0</v>
      </c>
      <c r="LB16" s="28">
        <v>0</v>
      </c>
      <c r="LC16" s="28">
        <v>0</v>
      </c>
      <c r="LD16" s="28">
        <v>0</v>
      </c>
      <c r="LE16" s="28">
        <v>0</v>
      </c>
      <c r="LF16" s="28">
        <v>0</v>
      </c>
      <c r="LG16" s="28">
        <v>0</v>
      </c>
      <c r="LH16" s="28">
        <v>0</v>
      </c>
      <c r="LI16" s="28">
        <v>0</v>
      </c>
      <c r="LJ16" s="28">
        <v>0</v>
      </c>
      <c r="LK16" s="28">
        <v>0</v>
      </c>
      <c r="LL16" s="28">
        <v>0</v>
      </c>
      <c r="LM16" s="28">
        <v>0</v>
      </c>
      <c r="LN16" s="28">
        <v>0</v>
      </c>
      <c r="LO16" s="28">
        <v>0</v>
      </c>
      <c r="LP16" s="28">
        <v>0</v>
      </c>
      <c r="LQ16" s="28">
        <v>0</v>
      </c>
      <c r="LR16" s="28">
        <v>0</v>
      </c>
      <c r="LS16" s="28">
        <v>0</v>
      </c>
      <c r="LT16" s="28">
        <v>0</v>
      </c>
      <c r="LU16" s="28">
        <v>0</v>
      </c>
      <c r="LV16" s="28">
        <v>0</v>
      </c>
      <c r="LW16" s="28">
        <v>0</v>
      </c>
      <c r="LX16" s="28">
        <v>0</v>
      </c>
      <c r="LY16" s="28">
        <v>0</v>
      </c>
      <c r="LZ16" s="28">
        <v>0</v>
      </c>
      <c r="MA16" s="28">
        <v>0</v>
      </c>
      <c r="MB16" s="28">
        <v>0</v>
      </c>
      <c r="MC16" s="28">
        <v>0</v>
      </c>
      <c r="MD16" s="28">
        <v>0</v>
      </c>
      <c r="ME16" s="28">
        <v>0</v>
      </c>
      <c r="MF16" s="28">
        <v>0</v>
      </c>
      <c r="MG16" s="28">
        <v>0</v>
      </c>
      <c r="MH16" s="28">
        <v>0</v>
      </c>
      <c r="MI16" s="28">
        <v>0</v>
      </c>
      <c r="MJ16" s="28">
        <v>0</v>
      </c>
      <c r="MK16" s="28">
        <v>0</v>
      </c>
      <c r="ML16" s="28">
        <v>0</v>
      </c>
      <c r="MM16" s="28">
        <v>0</v>
      </c>
      <c r="MN16" s="28">
        <v>0</v>
      </c>
      <c r="MO16" s="28">
        <v>0</v>
      </c>
      <c r="MP16" s="28">
        <v>0</v>
      </c>
      <c r="MQ16" s="28">
        <v>0</v>
      </c>
      <c r="MR16" s="28">
        <v>0</v>
      </c>
      <c r="MS16" s="28">
        <v>0</v>
      </c>
      <c r="MT16" s="28">
        <v>0</v>
      </c>
      <c r="MU16" s="28">
        <v>0</v>
      </c>
      <c r="MV16" s="28">
        <v>0</v>
      </c>
      <c r="MW16" s="28">
        <v>0</v>
      </c>
      <c r="MX16" s="28">
        <v>0</v>
      </c>
      <c r="MY16" s="28">
        <v>0</v>
      </c>
      <c r="MZ16" s="28">
        <v>0</v>
      </c>
      <c r="NA16" s="28">
        <v>0</v>
      </c>
      <c r="NB16" s="28">
        <v>0</v>
      </c>
      <c r="NC16" s="28">
        <v>0</v>
      </c>
      <c r="ND16" s="28">
        <v>0</v>
      </c>
      <c r="NE16" s="28">
        <v>0</v>
      </c>
      <c r="NF16" s="28">
        <v>0</v>
      </c>
      <c r="NG16" s="28">
        <v>0</v>
      </c>
      <c r="NH16" s="28">
        <v>0</v>
      </c>
      <c r="NI16" s="28">
        <v>0</v>
      </c>
      <c r="NJ16" s="28">
        <v>0</v>
      </c>
      <c r="NK16" s="28">
        <v>0</v>
      </c>
      <c r="NL16" s="28">
        <v>0</v>
      </c>
      <c r="NM16" s="28">
        <v>0</v>
      </c>
      <c r="NN16" s="28">
        <v>0</v>
      </c>
      <c r="NO16" s="28">
        <v>0</v>
      </c>
      <c r="NP16" s="28">
        <v>0</v>
      </c>
      <c r="NQ16" s="28">
        <v>0</v>
      </c>
      <c r="NR16" s="28">
        <v>0</v>
      </c>
      <c r="NS16" s="28">
        <v>0</v>
      </c>
      <c r="NT16" s="28">
        <v>0</v>
      </c>
      <c r="NU16" s="28">
        <v>0</v>
      </c>
      <c r="NV16" s="28">
        <v>0</v>
      </c>
      <c r="NW16" s="28">
        <v>0</v>
      </c>
      <c r="NX16" s="28">
        <v>0</v>
      </c>
      <c r="NY16" s="28">
        <v>0</v>
      </c>
      <c r="NZ16" s="28">
        <v>0</v>
      </c>
      <c r="OA16" s="28">
        <v>0</v>
      </c>
      <c r="OB16" s="28">
        <v>0</v>
      </c>
      <c r="OC16" s="28">
        <v>0</v>
      </c>
      <c r="OD16" s="28">
        <v>0</v>
      </c>
      <c r="OE16" s="28">
        <v>0</v>
      </c>
      <c r="OF16" s="28">
        <v>0</v>
      </c>
      <c r="OG16" s="28">
        <v>0</v>
      </c>
      <c r="OH16" s="28">
        <v>0</v>
      </c>
      <c r="OI16" s="28">
        <v>0</v>
      </c>
      <c r="OJ16" s="28">
        <v>0</v>
      </c>
      <c r="OK16" s="28">
        <v>0</v>
      </c>
      <c r="OL16" s="28">
        <v>0</v>
      </c>
      <c r="OM16" s="28">
        <v>0</v>
      </c>
      <c r="ON16" s="28">
        <v>0</v>
      </c>
      <c r="OO16" s="28">
        <v>0</v>
      </c>
      <c r="OP16" s="28">
        <v>0</v>
      </c>
      <c r="OQ16" s="28">
        <v>0</v>
      </c>
      <c r="OR16" s="28">
        <v>0</v>
      </c>
      <c r="OS16" s="28">
        <v>0</v>
      </c>
      <c r="OT16" s="28">
        <v>0</v>
      </c>
      <c r="OU16" s="28">
        <v>0</v>
      </c>
      <c r="OV16" s="28">
        <v>0</v>
      </c>
      <c r="OW16" s="28">
        <v>0</v>
      </c>
      <c r="OX16" s="28">
        <v>0</v>
      </c>
      <c r="OY16" s="28">
        <v>0</v>
      </c>
      <c r="OZ16" s="28">
        <v>0</v>
      </c>
      <c r="PA16" s="28">
        <v>0</v>
      </c>
      <c r="PB16" s="28">
        <v>0</v>
      </c>
      <c r="PC16" s="28">
        <v>0</v>
      </c>
      <c r="PD16" s="28">
        <v>0</v>
      </c>
      <c r="PE16" s="28">
        <v>0</v>
      </c>
      <c r="PF16" s="28">
        <v>0</v>
      </c>
      <c r="PG16" s="28">
        <v>0</v>
      </c>
      <c r="PH16" s="28">
        <v>0</v>
      </c>
      <c r="PI16" s="28">
        <v>0</v>
      </c>
      <c r="PJ16" s="28">
        <v>0</v>
      </c>
      <c r="PK16" s="28">
        <v>0</v>
      </c>
      <c r="PL16" s="28">
        <v>0</v>
      </c>
      <c r="PM16" s="28">
        <v>0</v>
      </c>
      <c r="PN16" s="28">
        <v>0</v>
      </c>
      <c r="PO16" s="28">
        <v>0</v>
      </c>
      <c r="PP16" s="28">
        <v>0</v>
      </c>
      <c r="PQ16" s="28">
        <v>0</v>
      </c>
      <c r="PR16" s="28">
        <v>0</v>
      </c>
      <c r="PS16" s="28">
        <v>0</v>
      </c>
      <c r="PT16" s="28">
        <v>0</v>
      </c>
      <c r="PU16" s="28">
        <v>0</v>
      </c>
      <c r="PV16" s="28">
        <v>0</v>
      </c>
      <c r="PW16" s="28">
        <v>0</v>
      </c>
      <c r="PX16" s="28">
        <v>0</v>
      </c>
      <c r="PY16" s="28">
        <v>0</v>
      </c>
      <c r="PZ16" s="28">
        <v>0</v>
      </c>
      <c r="QA16" s="28">
        <v>0</v>
      </c>
      <c r="QB16" s="28">
        <v>0</v>
      </c>
      <c r="QC16" s="28">
        <v>0</v>
      </c>
      <c r="QD16" s="28">
        <v>0</v>
      </c>
      <c r="QE16" s="28">
        <v>0</v>
      </c>
      <c r="QF16" s="28">
        <v>0</v>
      </c>
      <c r="QG16" s="28">
        <v>0</v>
      </c>
      <c r="QH16" s="28">
        <v>0</v>
      </c>
      <c r="QI16" s="28">
        <v>0</v>
      </c>
      <c r="QJ16" s="28">
        <v>0</v>
      </c>
      <c r="QK16" s="28">
        <v>0</v>
      </c>
      <c r="QL16" s="28">
        <v>0</v>
      </c>
      <c r="QM16" s="28">
        <v>0</v>
      </c>
      <c r="QN16" s="28">
        <v>0</v>
      </c>
      <c r="QO16" s="28">
        <v>0</v>
      </c>
      <c r="QP16" s="28">
        <v>0</v>
      </c>
      <c r="QQ16" s="28">
        <v>0</v>
      </c>
      <c r="QR16" s="28">
        <v>0</v>
      </c>
      <c r="QS16" s="28">
        <v>0</v>
      </c>
      <c r="QT16" s="28">
        <v>0</v>
      </c>
      <c r="QU16" s="28">
        <v>0</v>
      </c>
      <c r="QV16" s="28">
        <v>0</v>
      </c>
      <c r="QW16" s="28">
        <v>0</v>
      </c>
      <c r="QX16" s="28">
        <v>0</v>
      </c>
      <c r="QY16" s="28">
        <v>0</v>
      </c>
      <c r="QZ16" s="28">
        <v>0</v>
      </c>
      <c r="RA16" s="28">
        <v>0</v>
      </c>
      <c r="RB16" s="28">
        <v>0</v>
      </c>
      <c r="RC16" s="28">
        <v>0</v>
      </c>
      <c r="RD16" s="28">
        <v>0</v>
      </c>
      <c r="RE16" s="28">
        <v>0</v>
      </c>
      <c r="RF16" s="28">
        <v>0</v>
      </c>
      <c r="RG16" s="28">
        <v>0</v>
      </c>
      <c r="RH16" s="28">
        <v>0</v>
      </c>
      <c r="RI16" s="28">
        <v>0</v>
      </c>
      <c r="RJ16" s="28">
        <v>0</v>
      </c>
      <c r="RK16" s="28">
        <v>0</v>
      </c>
      <c r="RL16" s="28">
        <v>0</v>
      </c>
      <c r="RM16" s="28">
        <v>0</v>
      </c>
      <c r="RN16" s="28">
        <v>0</v>
      </c>
      <c r="RO16" s="28">
        <v>0</v>
      </c>
      <c r="RP16" s="28">
        <v>0</v>
      </c>
      <c r="RQ16" s="28">
        <v>0</v>
      </c>
      <c r="RR16" s="28">
        <v>0</v>
      </c>
      <c r="RS16" s="28">
        <v>0</v>
      </c>
      <c r="RT16" s="28">
        <v>0</v>
      </c>
      <c r="RU16" s="28">
        <v>0</v>
      </c>
      <c r="RV16" s="28">
        <v>0</v>
      </c>
      <c r="RW16" s="28">
        <v>0</v>
      </c>
      <c r="RX16" s="28">
        <v>0</v>
      </c>
      <c r="RY16" s="28">
        <v>0</v>
      </c>
      <c r="RZ16" s="28">
        <v>0</v>
      </c>
      <c r="SA16" s="28">
        <v>0</v>
      </c>
      <c r="SB16" s="28">
        <v>0</v>
      </c>
      <c r="SC16" s="28">
        <v>0</v>
      </c>
      <c r="SD16" s="28">
        <v>0</v>
      </c>
      <c r="SE16" s="28">
        <v>0</v>
      </c>
      <c r="SF16" s="28">
        <v>0</v>
      </c>
      <c r="SG16" s="28">
        <v>0</v>
      </c>
      <c r="SH16" s="28">
        <v>0</v>
      </c>
      <c r="SI16" s="28">
        <v>0</v>
      </c>
      <c r="SJ16" s="28">
        <v>0</v>
      </c>
      <c r="SK16" s="28">
        <v>0</v>
      </c>
      <c r="SL16" s="28">
        <v>0</v>
      </c>
      <c r="SM16" s="28">
        <v>0</v>
      </c>
      <c r="SN16" s="28">
        <v>0</v>
      </c>
      <c r="SO16" s="28">
        <v>0</v>
      </c>
      <c r="SP16" s="28">
        <v>0</v>
      </c>
      <c r="SQ16" s="28">
        <v>0</v>
      </c>
      <c r="SR16" s="28">
        <v>0</v>
      </c>
      <c r="SS16" s="28">
        <v>0</v>
      </c>
      <c r="ST16" s="28">
        <v>0</v>
      </c>
      <c r="SU16" s="28">
        <v>0</v>
      </c>
      <c r="SV16" s="28">
        <v>0</v>
      </c>
      <c r="SW16" s="28">
        <v>0</v>
      </c>
      <c r="SX16" s="28">
        <v>0</v>
      </c>
      <c r="SY16" s="28">
        <v>0</v>
      </c>
      <c r="SZ16" s="28">
        <v>0</v>
      </c>
      <c r="TA16" s="28">
        <v>0</v>
      </c>
      <c r="TB16" s="28">
        <v>0</v>
      </c>
      <c r="TC16" s="28">
        <v>0</v>
      </c>
      <c r="TD16" s="28">
        <v>0</v>
      </c>
      <c r="TE16" s="28">
        <v>0</v>
      </c>
      <c r="TF16" s="28">
        <v>0</v>
      </c>
      <c r="TG16" s="28">
        <v>0</v>
      </c>
      <c r="TH16" s="28">
        <v>0</v>
      </c>
      <c r="TI16" s="28">
        <v>0</v>
      </c>
      <c r="TJ16" s="28">
        <v>0</v>
      </c>
      <c r="TK16" s="28">
        <v>0</v>
      </c>
      <c r="TL16" s="28">
        <v>0</v>
      </c>
      <c r="TM16" s="28">
        <v>0</v>
      </c>
      <c r="TN16" s="28">
        <v>0</v>
      </c>
      <c r="TO16" s="28">
        <v>0</v>
      </c>
      <c r="TP16" s="28">
        <v>0</v>
      </c>
      <c r="TQ16" s="28">
        <v>0</v>
      </c>
      <c r="TR16" s="28">
        <v>0</v>
      </c>
      <c r="TS16" s="28">
        <v>0</v>
      </c>
      <c r="TT16" s="28">
        <v>0</v>
      </c>
      <c r="TU16" s="28">
        <v>0</v>
      </c>
      <c r="TV16" s="28">
        <v>0</v>
      </c>
      <c r="TW16" s="28">
        <v>0</v>
      </c>
      <c r="TX16" s="28">
        <v>0</v>
      </c>
      <c r="TY16" s="28">
        <v>0</v>
      </c>
      <c r="TZ16" s="28">
        <v>0</v>
      </c>
      <c r="UA16" s="28">
        <v>0</v>
      </c>
      <c r="UB16" s="28">
        <v>0</v>
      </c>
      <c r="UC16" s="28">
        <v>0</v>
      </c>
      <c r="UD16" s="28">
        <v>0</v>
      </c>
      <c r="UE16" s="28">
        <v>0</v>
      </c>
      <c r="UF16" s="28">
        <v>0</v>
      </c>
      <c r="UG16" s="28">
        <v>0</v>
      </c>
      <c r="UH16" s="28">
        <v>0</v>
      </c>
      <c r="UI16" s="28">
        <v>0</v>
      </c>
      <c r="UJ16" s="28">
        <v>0</v>
      </c>
      <c r="UK16" s="28">
        <v>0</v>
      </c>
      <c r="UL16" s="28">
        <v>0</v>
      </c>
      <c r="UM16" s="28">
        <v>0</v>
      </c>
      <c r="UN16" s="28">
        <v>0</v>
      </c>
      <c r="UO16" s="28">
        <v>0</v>
      </c>
      <c r="UP16" s="28">
        <v>0</v>
      </c>
      <c r="UQ16" s="28">
        <v>0</v>
      </c>
      <c r="UR16" s="28">
        <v>0</v>
      </c>
      <c r="US16" s="28">
        <v>0</v>
      </c>
      <c r="UT16" s="28">
        <v>0</v>
      </c>
      <c r="UU16" s="28">
        <v>0</v>
      </c>
      <c r="UV16" s="28">
        <v>0</v>
      </c>
      <c r="UW16" s="28">
        <v>0</v>
      </c>
      <c r="UX16" s="28">
        <v>0</v>
      </c>
      <c r="UY16" s="28">
        <v>0</v>
      </c>
      <c r="UZ16" s="28">
        <v>0</v>
      </c>
      <c r="VA16" s="28">
        <v>0</v>
      </c>
      <c r="VB16" s="28">
        <v>0</v>
      </c>
      <c r="VC16" s="28">
        <v>0</v>
      </c>
      <c r="VD16" s="28">
        <v>0</v>
      </c>
      <c r="VE16" s="28">
        <v>0</v>
      </c>
      <c r="VF16" s="28">
        <v>0</v>
      </c>
      <c r="VG16" s="28">
        <v>0</v>
      </c>
      <c r="VH16" s="28">
        <v>0</v>
      </c>
      <c r="VI16" s="28">
        <v>0</v>
      </c>
      <c r="VJ16" s="28">
        <v>0</v>
      </c>
      <c r="VK16" s="28">
        <v>0</v>
      </c>
      <c r="VL16" s="28">
        <v>0</v>
      </c>
      <c r="VM16" s="28">
        <v>0</v>
      </c>
      <c r="VN16" s="28">
        <v>0</v>
      </c>
      <c r="VO16" s="28">
        <v>0</v>
      </c>
      <c r="VP16" s="28">
        <v>0</v>
      </c>
      <c r="VQ16" s="28">
        <v>0</v>
      </c>
      <c r="VR16" s="28">
        <v>0</v>
      </c>
      <c r="VS16" s="28">
        <v>0</v>
      </c>
      <c r="VT16" s="28">
        <v>0</v>
      </c>
      <c r="VU16" s="28">
        <v>0</v>
      </c>
      <c r="VV16" s="28">
        <v>0</v>
      </c>
      <c r="VW16" s="28">
        <v>0</v>
      </c>
      <c r="VX16" s="28">
        <v>0</v>
      </c>
      <c r="VY16" s="28">
        <v>0</v>
      </c>
      <c r="VZ16" s="28">
        <v>0</v>
      </c>
      <c r="WA16" s="28">
        <v>0</v>
      </c>
      <c r="WB16" s="28">
        <v>0</v>
      </c>
      <c r="WC16" s="28">
        <v>0</v>
      </c>
      <c r="WD16" s="28">
        <v>0</v>
      </c>
      <c r="WE16" s="28">
        <v>0</v>
      </c>
      <c r="WF16" s="28">
        <v>0</v>
      </c>
      <c r="WG16" s="28">
        <v>0</v>
      </c>
      <c r="WH16" s="28">
        <v>0</v>
      </c>
      <c r="WI16" s="28">
        <v>0</v>
      </c>
      <c r="WJ16" s="28">
        <v>0</v>
      </c>
      <c r="WK16" s="28">
        <v>0</v>
      </c>
      <c r="WL16" s="28">
        <v>0</v>
      </c>
      <c r="WM16" s="28">
        <v>0</v>
      </c>
      <c r="WN16" s="28">
        <v>0</v>
      </c>
      <c r="WO16" s="28">
        <v>0</v>
      </c>
      <c r="WP16" s="28">
        <v>0</v>
      </c>
      <c r="WQ16" s="28">
        <v>0</v>
      </c>
      <c r="WR16" s="28">
        <v>0</v>
      </c>
      <c r="WS16" s="28">
        <v>0</v>
      </c>
      <c r="WT16" s="28">
        <v>0</v>
      </c>
      <c r="WU16" s="28">
        <v>0</v>
      </c>
      <c r="WV16" s="28">
        <v>0</v>
      </c>
      <c r="WW16" s="28">
        <v>0</v>
      </c>
      <c r="WX16" s="28">
        <v>0</v>
      </c>
      <c r="WY16" s="28">
        <v>0</v>
      </c>
      <c r="WZ16" s="28">
        <v>0</v>
      </c>
      <c r="XA16" s="28">
        <v>0</v>
      </c>
      <c r="XB16" s="28">
        <v>0</v>
      </c>
      <c r="XC16" s="28">
        <v>0</v>
      </c>
      <c r="XD16" s="28">
        <v>0</v>
      </c>
      <c r="XE16" s="28">
        <v>0</v>
      </c>
      <c r="XF16" s="28">
        <v>0</v>
      </c>
      <c r="XG16" s="28">
        <v>0</v>
      </c>
      <c r="XH16" s="28">
        <v>0</v>
      </c>
      <c r="XI16" s="28">
        <v>0</v>
      </c>
      <c r="XJ16" s="28">
        <v>0</v>
      </c>
      <c r="XK16" s="28">
        <v>0</v>
      </c>
      <c r="XL16" s="28">
        <v>0</v>
      </c>
      <c r="XM16" s="28">
        <v>0</v>
      </c>
      <c r="XN16" s="28">
        <v>0</v>
      </c>
      <c r="XO16" s="28">
        <v>0</v>
      </c>
      <c r="XP16" s="28">
        <v>0</v>
      </c>
      <c r="XQ16" s="28">
        <v>0</v>
      </c>
      <c r="XR16" s="28">
        <v>0</v>
      </c>
      <c r="XS16" s="28">
        <v>0</v>
      </c>
      <c r="XT16" s="28">
        <v>0</v>
      </c>
      <c r="XU16" s="28">
        <v>0</v>
      </c>
      <c r="XV16" s="28">
        <v>0</v>
      </c>
      <c r="XW16" s="28">
        <v>0</v>
      </c>
      <c r="XX16" s="28">
        <v>0</v>
      </c>
      <c r="XY16" s="28">
        <v>0</v>
      </c>
      <c r="XZ16" s="28">
        <v>0</v>
      </c>
      <c r="YA16" s="28">
        <v>0</v>
      </c>
      <c r="YB16" s="28">
        <v>0</v>
      </c>
      <c r="YC16" s="28">
        <v>0</v>
      </c>
      <c r="YD16" s="28">
        <v>0</v>
      </c>
      <c r="YE16" s="28">
        <v>0</v>
      </c>
      <c r="YF16" s="28">
        <v>0</v>
      </c>
      <c r="YG16" s="28">
        <v>0</v>
      </c>
      <c r="YH16" s="28">
        <v>0</v>
      </c>
      <c r="YI16" s="28">
        <v>0</v>
      </c>
      <c r="YJ16" s="28">
        <v>0</v>
      </c>
      <c r="YK16" s="28">
        <v>0</v>
      </c>
      <c r="YL16" s="28">
        <v>0</v>
      </c>
      <c r="YM16" s="28">
        <v>0</v>
      </c>
      <c r="YN16" s="28">
        <v>0</v>
      </c>
      <c r="YO16" s="28">
        <v>0</v>
      </c>
      <c r="YP16" s="28">
        <v>0</v>
      </c>
      <c r="YQ16" s="28">
        <v>0</v>
      </c>
    </row>
    <row r="17" spans="1:667" ht="15.75" x14ac:dyDescent="0.25">
      <c r="A17" s="19" t="s">
        <v>36</v>
      </c>
      <c r="B17" s="19" t="s">
        <v>37</v>
      </c>
      <c r="C17" s="19">
        <v>94.520968260000004</v>
      </c>
      <c r="D17" s="21"/>
      <c r="E17" s="22">
        <f t="shared" si="20"/>
        <v>3.2749619135393968</v>
      </c>
      <c r="F17" s="23" t="s">
        <v>10</v>
      </c>
      <c r="G17" s="23" t="s">
        <v>143</v>
      </c>
      <c r="H17" s="24">
        <v>40603</v>
      </c>
      <c r="I17" s="35" t="s">
        <v>38</v>
      </c>
      <c r="J17" s="23">
        <v>187</v>
      </c>
      <c r="K17" s="23" t="s">
        <v>132</v>
      </c>
      <c r="L17" s="24">
        <f t="shared" si="21"/>
        <v>46296</v>
      </c>
      <c r="M17" s="33" t="s">
        <v>11</v>
      </c>
      <c r="N17" s="19" t="s">
        <v>12</v>
      </c>
      <c r="O17" s="2"/>
      <c r="P17" s="26">
        <f>+SUMPRODUCT(1*($BP$4:$YQ$4=$P$4)*($BP$1:$YQ$1=P$3)*($BP17:$YQ17))</f>
        <v>5066535.3499999996</v>
      </c>
      <c r="Q17" s="26">
        <f>+SUMPRODUCT(1*($BP$4:$YQ$4=$Q$4)*($BP$1:$YQ$1=P$3)*($BP17:$YQ17))</f>
        <v>22186440.299999997</v>
      </c>
      <c r="R17" s="26">
        <f>+SUMPRODUCT(1*($BP$4:$YQ$4=$P$4)*($BP$1:$YQ$1=R$3)*($BP17:$YQ17))</f>
        <v>6105004.71</v>
      </c>
      <c r="S17" s="26">
        <f>+SUMPRODUCT(1*($BP$4:$YQ$4=$Q$4)*($BP$1:$YQ$1=R$3)*($BP17:$YQ17))</f>
        <v>24381129.110000003</v>
      </c>
      <c r="T17" s="26">
        <f>+SUMPRODUCT(1*($BP$4:$YQ$4=$P$4)*($BP$1:$YQ$1=T$3)*($BP17:$YQ17))</f>
        <v>7485187.8600000003</v>
      </c>
      <c r="U17" s="26">
        <f>+SUMPRODUCT(1*($BP$4:$YQ$4=$Q$4)*($BP$1:$YQ$1=T$3)*($BP17:$YQ17))</f>
        <v>20499787.649999999</v>
      </c>
      <c r="V17" s="26">
        <f>+SUMPRODUCT(1*($BP$4:$YQ$4=$P$4)*($BP$1:$YQ$1=V$3)*($BP17:$YQ17))</f>
        <v>9266791.5699999984</v>
      </c>
      <c r="W17" s="26">
        <f>+SUMPRODUCT(1*($BP$4:$YQ$4=$Q$4)*($BP$1:$YQ$1=V$3)*($BP17:$YQ17))</f>
        <v>16482577.359999999</v>
      </c>
      <c r="X17" s="26">
        <f>+SUMPRODUCT(1*($BP$4:$YQ$4=$P$4)*($BP$1:$YQ$1=X$3)*($BP17:$YQ17))</f>
        <v>10873007.01</v>
      </c>
      <c r="Y17" s="26">
        <f>+SUMPRODUCT(1*($BP$4:$YQ$4=$Q$4)*($BP$1:$YQ$1=X$3)*($BP17:$YQ17))</f>
        <v>13253808.34</v>
      </c>
      <c r="Z17" s="26">
        <f>+SUMPRODUCT(1*($BP$4:$YQ$4=$P$4)*($BP$1:$YQ$1=Z$3)*($BP17:$YQ17))</f>
        <v>12450968.41</v>
      </c>
      <c r="AA17" s="26">
        <f>+SUMPRODUCT(1*($BP$4:$YQ$4=$Q$4)*($BP$1:$YQ$1=Z$3)*($BP17:$YQ17))</f>
        <v>10847366.100000001</v>
      </c>
      <c r="AB17" s="26">
        <f>+SUMPRODUCT(1*($BP$4:$YQ$4=$P$4)*($BP$1:$YQ$1=AB$3)*($BP17:$YQ17))</f>
        <v>13770911.800000001</v>
      </c>
      <c r="AC17" s="26">
        <f>+SUMPRODUCT(1*($BP$4:$YQ$4=$Q$4)*($BP$1:$YQ$1=AB$3)*($BP17:$YQ17))</f>
        <v>8173670.9400000004</v>
      </c>
      <c r="AD17" s="26">
        <f>+SUMPRODUCT(1*($BP$4:$YQ$4=$P$4)*($BP$1:$YQ$1=AD$3)*($BP17:$YQ17))</f>
        <v>14908536.670000002</v>
      </c>
      <c r="AE17" s="26">
        <f>+SUMPRODUCT(1*($BP$4:$YQ$4=$Q$4)*($BP$1:$YQ$1=AD$3)*($BP17:$YQ17))</f>
        <v>5256826.26</v>
      </c>
      <c r="AF17" s="26">
        <f>+SUMPRODUCT(1*($BP$4:$YQ$4=$P$4)*($BP$1:$YQ$1=AF$3)*($BP17:$YQ17))</f>
        <v>16894858.98</v>
      </c>
      <c r="AG17" s="26">
        <f>+SUMPRODUCT(1*($BP$4:$YQ$4=$Q$4)*($BP$1:$YQ$1=AF$3)*($BP17:$YQ17))</f>
        <v>2127161.3199999998</v>
      </c>
      <c r="AH17" s="26">
        <f>+SUMPRODUCT(1*($BP$4:$YQ$4=$P$4)*($BP$1:$YQ$1=AH$3)*($BP17:$YQ17))</f>
        <v>0</v>
      </c>
      <c r="AI17" s="26">
        <f>+SUMPRODUCT(1*($BP$4:$YQ$4=$Q$4)*($BP$1:$YQ$1=AH$3)*($BP17:$YQ17))</f>
        <v>0</v>
      </c>
      <c r="AJ17" s="26">
        <f>+SUMPRODUCT(1*($BP$4:$YQ$4=$P$4)*($BP$1:$YQ$1=AJ$3)*($BP17:$YQ17))</f>
        <v>0</v>
      </c>
      <c r="AK17" s="26">
        <f>+SUMPRODUCT(1*($BP$4:$YQ$4=$Q$4)*($BP$1:$YQ$1=AJ$3)*($BP17:$YQ17))</f>
        <v>0</v>
      </c>
      <c r="AL17" s="26">
        <f>+SUMPRODUCT(1*($BP$4:$YQ$4=$P$4)*($BP$1:$YQ$1=AL$3)*($BP17:$YQ17))</f>
        <v>0</v>
      </c>
      <c r="AM17" s="26">
        <f>+SUMPRODUCT(1*($BP$4:$YQ$4=$Q$4)*($BP$1:$YQ$1=AL$3)*($BP17:$YQ17))</f>
        <v>0</v>
      </c>
      <c r="AN17" s="26">
        <f>+SUMPRODUCT(1*($BP$4:$YQ$4=$P$4)*($BP$1:$YQ$1=AN$3)*($BP17:$YQ17))</f>
        <v>0</v>
      </c>
      <c r="AO17" s="26">
        <f>+SUMPRODUCT(1*($BP$4:$YQ$4=$Q$4)*($BP$1:$YQ$1=AN$3)*($BP17:$YQ17))</f>
        <v>0</v>
      </c>
      <c r="AP17" s="26">
        <f>+SUMPRODUCT(1*($BP$4:$YQ$4=$P$4)*($BP$1:$YQ$1=AP$3)*($BP17:$YQ17))</f>
        <v>0</v>
      </c>
      <c r="AQ17" s="26">
        <f>+SUMPRODUCT(1*($BP$4:$YQ$4=$Q$4)*($BP$1:$YQ$1=AP$3)*($BP17:$YQ17))</f>
        <v>0</v>
      </c>
      <c r="AR17" s="26">
        <f>+SUMPRODUCT(1*($BP$4:$YQ$4=$P$4)*($BP$1:$YQ$1=AR$3)*($BP17:$YQ17))</f>
        <v>0</v>
      </c>
      <c r="AS17" s="26">
        <f>+SUMPRODUCT(1*($BP$4:$YQ$4=$Q$4)*($BP$1:$YQ$1=AR$3)*($BP17:$YQ17))</f>
        <v>0</v>
      </c>
      <c r="AT17" s="26">
        <f>+SUMPRODUCT(1*($BP$4:$YQ$4=$P$4)*($BP$1:$YQ$1=AT$3)*($BP17:$YQ17))</f>
        <v>0</v>
      </c>
      <c r="AU17" s="26">
        <f>+SUMPRODUCT(1*($BP$4:$YQ$4=$Q$4)*($BP$1:$YQ$1=AT$3)*($BP17:$YQ17))</f>
        <v>0</v>
      </c>
      <c r="AV17" s="26">
        <f>+SUMPRODUCT(1*($BP$4:$YQ$4=$P$4)*($BP$1:$YQ$1=AV$3)*($BP17:$YQ17))</f>
        <v>0</v>
      </c>
      <c r="AW17" s="26">
        <f>+SUMPRODUCT(1*($BP$4:$YQ$4=$Q$4)*($BP$1:$YQ$1=AV$3)*($BP17:$YQ17))</f>
        <v>0</v>
      </c>
      <c r="AX17" s="26">
        <f>+SUMPRODUCT(1*($BP$4:$YQ$4=$P$4)*($BP$1:$YQ$1=AX$3)*($BP17:$YQ17))</f>
        <v>0</v>
      </c>
      <c r="AY17" s="26">
        <f>+SUMPRODUCT(1*($BP$4:$YQ$4=$Q$4)*($BP$1:$YQ$1=AX$3)*($BP17:$YQ17))</f>
        <v>0</v>
      </c>
      <c r="AZ17" s="26">
        <f>+SUMPRODUCT(1*($BP$4:$YQ$4=$P$4)*($BP$1:$YQ$1=AZ$3)*($BP17:$YQ17))</f>
        <v>0</v>
      </c>
      <c r="BA17" s="26">
        <f>+SUMPRODUCT(1*($BP$4:$YQ$4=$Q$4)*($BP$1:$YQ$1=AZ$3)*($BP17:$YQ17))</f>
        <v>0</v>
      </c>
      <c r="BB17" s="26">
        <f>+SUMPRODUCT(1*($BP$4:$YQ$4=$P$4)*($BP$1:$YQ$1=BB$3)*($BP17:$YQ17))</f>
        <v>0</v>
      </c>
      <c r="BC17" s="26">
        <f>+SUMPRODUCT(1*($BP$4:$YQ$4=$Q$4)*($BP$1:$YQ$1=BB$3)*($BP17:$YQ17))</f>
        <v>0</v>
      </c>
      <c r="BD17" s="26">
        <f>+SUMPRODUCT(1*($BP$4:$YQ$4=$P$4)*($BP$1:$YQ$1=BD$3)*($BP17:$YQ17))</f>
        <v>0</v>
      </c>
      <c r="BE17" s="26">
        <f>+SUMPRODUCT(1*($BP$4:$YQ$4=$Q$4)*($BP$1:$YQ$1=BD$3)*($BP17:$YQ17))</f>
        <v>0</v>
      </c>
      <c r="BF17" s="26">
        <f>+SUMPRODUCT(1*($BP$4:$YQ$4=$P$4)*($BP$1:$YQ$1=BF$3)*($BP17:$YQ17))</f>
        <v>0</v>
      </c>
      <c r="BG17" s="26">
        <f>+SUMPRODUCT(1*($BP$4:$YQ$4=$Q$4)*($BP$1:$YQ$1=BF$3)*($BP17:$YQ17))</f>
        <v>0</v>
      </c>
      <c r="BH17" s="26">
        <f>+SUMPRODUCT(1*($BP$4:$YQ$4=$P$4)*($BP$1:$YQ$1=BH$3)*($BP17:$YQ17))</f>
        <v>0</v>
      </c>
      <c r="BI17" s="26">
        <f>+SUMPRODUCT(1*($BP$4:$YQ$4=$Q$4)*($BP$1:$YQ$1=BH$3)*($BP17:$YQ17))</f>
        <v>0</v>
      </c>
      <c r="BJ17" s="26">
        <f>+SUMPRODUCT(1*($BP$4:$YQ$4=$P$4)*($BP$1:$YQ$1=BJ$3)*($BP17:$YQ17))</f>
        <v>0</v>
      </c>
      <c r="BK17" s="26">
        <f>+SUMPRODUCT(1*($BP$4:$YQ$4=$Q$4)*($BP$1:$YQ$1=BJ$3)*($BP17:$YQ17))</f>
        <v>0</v>
      </c>
      <c r="BL17" s="26">
        <f>+SUMPRODUCT(1*($BP$4:$YQ$4=$P$4)*($BP$1:$YQ$1=BL$3)*($BP17:$YQ17))</f>
        <v>0</v>
      </c>
      <c r="BM17" s="26">
        <f>+SUMPRODUCT(1*($BP$4:$YQ$4=$Q$4)*($BP$1:$YQ$1=BL$3)*($BP17:$YQ17))</f>
        <v>0</v>
      </c>
      <c r="BN17" s="27"/>
      <c r="BO17" s="94"/>
      <c r="BP17" s="28">
        <v>4665550</v>
      </c>
      <c r="BQ17" s="28">
        <v>1019277.6</v>
      </c>
      <c r="BR17" s="28">
        <v>0</v>
      </c>
      <c r="BS17" s="28">
        <v>0</v>
      </c>
      <c r="BT17" s="28">
        <v>0</v>
      </c>
      <c r="BU17" s="28">
        <v>0</v>
      </c>
      <c r="BV17" s="28">
        <v>5187812.45</v>
      </c>
      <c r="BW17" s="28">
        <v>1281560.54</v>
      </c>
      <c r="BX17" s="28">
        <v>0</v>
      </c>
      <c r="BY17" s="28">
        <v>0</v>
      </c>
      <c r="BZ17" s="28">
        <v>0</v>
      </c>
      <c r="CA17" s="28">
        <v>0</v>
      </c>
      <c r="CB17" s="28">
        <v>5420795.9199999999</v>
      </c>
      <c r="CC17" s="28">
        <v>1282626.73</v>
      </c>
      <c r="CD17" s="28">
        <v>0</v>
      </c>
      <c r="CE17" s="28">
        <v>0</v>
      </c>
      <c r="CF17" s="28">
        <v>0</v>
      </c>
      <c r="CG17" s="28">
        <v>0</v>
      </c>
      <c r="CH17" s="28">
        <v>6912281.9299999997</v>
      </c>
      <c r="CI17" s="28">
        <v>1483070.48</v>
      </c>
      <c r="CJ17" s="28">
        <v>0</v>
      </c>
      <c r="CK17" s="28">
        <v>0</v>
      </c>
      <c r="CL17" s="28">
        <v>0</v>
      </c>
      <c r="CM17" s="28">
        <v>0</v>
      </c>
      <c r="CN17" s="28">
        <v>6522492.5700000003</v>
      </c>
      <c r="CO17" s="28">
        <v>1496930.95</v>
      </c>
      <c r="CP17" s="28">
        <v>0</v>
      </c>
      <c r="CQ17" s="28">
        <v>0</v>
      </c>
      <c r="CR17" s="28">
        <v>0</v>
      </c>
      <c r="CS17" s="28">
        <v>0</v>
      </c>
      <c r="CT17" s="28">
        <v>6131941.4400000004</v>
      </c>
      <c r="CU17" s="28">
        <v>1497997.14</v>
      </c>
      <c r="CV17" s="28">
        <v>0</v>
      </c>
      <c r="CW17" s="28">
        <v>0</v>
      </c>
      <c r="CX17" s="28">
        <v>0</v>
      </c>
      <c r="CY17" s="28">
        <v>0</v>
      </c>
      <c r="CZ17" s="28">
        <v>5953332.5099999998</v>
      </c>
      <c r="DA17" s="28">
        <v>1510791.42</v>
      </c>
      <c r="DB17" s="28">
        <v>0</v>
      </c>
      <c r="DC17" s="28">
        <v>0</v>
      </c>
      <c r="DD17" s="28">
        <v>0</v>
      </c>
      <c r="DE17" s="28">
        <v>0</v>
      </c>
      <c r="DF17" s="28">
        <v>5773362.5899999999</v>
      </c>
      <c r="DG17" s="28">
        <v>1599285.2</v>
      </c>
      <c r="DH17" s="28">
        <v>0</v>
      </c>
      <c r="DI17" s="28">
        <v>0</v>
      </c>
      <c r="DJ17" s="28">
        <v>0</v>
      </c>
      <c r="DK17" s="28">
        <v>0</v>
      </c>
      <c r="DL17" s="28">
        <v>5525052.29</v>
      </c>
      <c r="DM17" s="28">
        <v>1715499.93</v>
      </c>
      <c r="DN17" s="28">
        <v>0</v>
      </c>
      <c r="DO17" s="28">
        <v>0</v>
      </c>
      <c r="DP17" s="28">
        <v>0</v>
      </c>
      <c r="DQ17" s="28">
        <v>0</v>
      </c>
      <c r="DR17" s="28">
        <v>5219517.9400000004</v>
      </c>
      <c r="DS17" s="28">
        <v>1764544.68</v>
      </c>
      <c r="DT17" s="28">
        <v>0</v>
      </c>
      <c r="DU17" s="28">
        <v>0</v>
      </c>
      <c r="DV17" s="28">
        <v>0</v>
      </c>
      <c r="DW17" s="28">
        <v>0</v>
      </c>
      <c r="DX17" s="28">
        <v>4976628.22</v>
      </c>
      <c r="DY17" s="28">
        <v>1947929.38</v>
      </c>
      <c r="DZ17" s="28">
        <v>0</v>
      </c>
      <c r="EA17" s="28">
        <v>0</v>
      </c>
      <c r="EB17" s="28">
        <v>0</v>
      </c>
      <c r="EC17" s="28">
        <v>0</v>
      </c>
      <c r="ED17" s="28">
        <v>4778589.2</v>
      </c>
      <c r="EE17" s="28">
        <v>2057213.87</v>
      </c>
      <c r="EF17" s="28">
        <v>0</v>
      </c>
      <c r="EG17" s="28">
        <v>0</v>
      </c>
      <c r="EH17" s="28">
        <v>0</v>
      </c>
      <c r="EI17" s="28">
        <v>0</v>
      </c>
      <c r="EJ17" s="28">
        <v>4526015.03</v>
      </c>
      <c r="EK17" s="28">
        <v>2061478.63</v>
      </c>
      <c r="EL17" s="28">
        <v>0</v>
      </c>
      <c r="EM17" s="28">
        <v>0</v>
      </c>
      <c r="EN17" s="28">
        <v>0</v>
      </c>
      <c r="EO17" s="28">
        <v>0</v>
      </c>
      <c r="EP17" s="28">
        <v>4190754.19</v>
      </c>
      <c r="EQ17" s="28">
        <v>2372273.0499999998</v>
      </c>
      <c r="ER17" s="28">
        <v>0</v>
      </c>
      <c r="ES17" s="28">
        <v>0</v>
      </c>
      <c r="ET17" s="28">
        <v>0</v>
      </c>
      <c r="EU17" s="28">
        <v>0</v>
      </c>
      <c r="EV17" s="28">
        <v>3985748.87</v>
      </c>
      <c r="EW17" s="28">
        <v>2393596.86</v>
      </c>
      <c r="EX17" s="28">
        <v>0</v>
      </c>
      <c r="EY17" s="28">
        <v>0</v>
      </c>
      <c r="EZ17" s="28">
        <v>0</v>
      </c>
      <c r="FA17" s="28">
        <v>0</v>
      </c>
      <c r="FB17" s="28">
        <v>3780059.27</v>
      </c>
      <c r="FC17" s="28">
        <v>2439443.0299999998</v>
      </c>
      <c r="FD17" s="28">
        <v>0</v>
      </c>
      <c r="FE17" s="28">
        <v>0</v>
      </c>
      <c r="FF17" s="28">
        <v>0</v>
      </c>
      <c r="FG17" s="28">
        <v>0</v>
      </c>
      <c r="FH17" s="28">
        <v>3551029.03</v>
      </c>
      <c r="FI17" s="28">
        <v>2485289.21</v>
      </c>
      <c r="FJ17" s="28">
        <v>0</v>
      </c>
      <c r="FK17" s="28">
        <v>0</v>
      </c>
      <c r="FL17" s="28">
        <v>0</v>
      </c>
      <c r="FM17" s="28">
        <v>0</v>
      </c>
      <c r="FN17" s="28">
        <v>3343284.89</v>
      </c>
      <c r="FO17" s="28">
        <v>2712387.71</v>
      </c>
      <c r="FP17" s="28">
        <v>0</v>
      </c>
      <c r="FQ17" s="28">
        <v>0</v>
      </c>
      <c r="FR17" s="28">
        <v>0</v>
      </c>
      <c r="FS17" s="28">
        <v>0</v>
      </c>
      <c r="FT17" s="28">
        <v>3237210.03</v>
      </c>
      <c r="FU17" s="28">
        <v>2830734.81</v>
      </c>
      <c r="FV17" s="28">
        <v>0</v>
      </c>
      <c r="FW17" s="28">
        <v>0</v>
      </c>
      <c r="FX17" s="28">
        <v>0</v>
      </c>
      <c r="FY17" s="28">
        <v>0</v>
      </c>
      <c r="FZ17" s="28">
        <v>3122284.39</v>
      </c>
      <c r="GA17" s="28">
        <v>2844595.28</v>
      </c>
      <c r="GB17" s="28">
        <v>0</v>
      </c>
      <c r="GC17" s="28">
        <v>0</v>
      </c>
      <c r="GD17" s="28">
        <v>0</v>
      </c>
      <c r="GE17" s="28">
        <v>0</v>
      </c>
      <c r="GF17" s="28">
        <v>2971546.12</v>
      </c>
      <c r="GG17" s="28">
        <v>2895772.41</v>
      </c>
      <c r="GH17" s="28">
        <v>0</v>
      </c>
      <c r="GI17" s="28">
        <v>0</v>
      </c>
      <c r="GJ17" s="28">
        <v>0</v>
      </c>
      <c r="GK17" s="28">
        <v>0</v>
      </c>
      <c r="GL17" s="28">
        <v>2757525.1</v>
      </c>
      <c r="GM17" s="28">
        <v>3069561.4</v>
      </c>
      <c r="GN17" s="28">
        <v>0</v>
      </c>
      <c r="GO17" s="28">
        <v>0</v>
      </c>
      <c r="GP17" s="28">
        <v>0</v>
      </c>
      <c r="GQ17" s="28">
        <v>0</v>
      </c>
      <c r="GR17" s="28">
        <v>2628703.5099999998</v>
      </c>
      <c r="GS17" s="28">
        <v>3211364.69</v>
      </c>
      <c r="GT17" s="28">
        <v>0</v>
      </c>
      <c r="GU17" s="28">
        <v>0</v>
      </c>
      <c r="GV17" s="28">
        <v>0</v>
      </c>
      <c r="GW17" s="28">
        <v>0</v>
      </c>
      <c r="GX17" s="28">
        <v>2489591.37</v>
      </c>
      <c r="GY17" s="28">
        <v>3274269.91</v>
      </c>
      <c r="GZ17" s="28">
        <v>0</v>
      </c>
      <c r="HA17" s="28">
        <v>0</v>
      </c>
      <c r="HB17" s="28">
        <v>0</v>
      </c>
      <c r="HC17" s="28">
        <v>0</v>
      </c>
      <c r="HD17" s="28">
        <v>2318983.29</v>
      </c>
      <c r="HE17" s="28">
        <v>3338241.32</v>
      </c>
      <c r="HF17" s="28">
        <v>0</v>
      </c>
      <c r="HG17" s="28">
        <v>0</v>
      </c>
      <c r="HH17" s="28">
        <v>0</v>
      </c>
      <c r="HI17" s="28">
        <v>0</v>
      </c>
      <c r="HJ17" s="28">
        <v>2122339.38</v>
      </c>
      <c r="HK17" s="28">
        <v>3466184.13</v>
      </c>
      <c r="HL17" s="28">
        <v>0</v>
      </c>
      <c r="HM17" s="28">
        <v>0</v>
      </c>
      <c r="HN17" s="28">
        <v>0</v>
      </c>
      <c r="HO17" s="28">
        <v>0</v>
      </c>
      <c r="HP17" s="28">
        <v>1945024.11</v>
      </c>
      <c r="HQ17" s="28">
        <v>3473647.46</v>
      </c>
      <c r="HR17" s="28">
        <v>0</v>
      </c>
      <c r="HS17" s="28">
        <v>0</v>
      </c>
      <c r="HT17" s="28">
        <v>0</v>
      </c>
      <c r="HU17" s="28">
        <v>0</v>
      </c>
      <c r="HV17" s="28">
        <v>1787324.16</v>
      </c>
      <c r="HW17" s="28">
        <v>3492838.89</v>
      </c>
      <c r="HX17" s="28">
        <v>0</v>
      </c>
      <c r="HY17" s="28">
        <v>0</v>
      </c>
      <c r="HZ17" s="28">
        <v>0</v>
      </c>
      <c r="IA17" s="28">
        <v>0</v>
      </c>
      <c r="IB17" s="28">
        <v>1607809.11</v>
      </c>
      <c r="IC17" s="28">
        <v>3661296.93</v>
      </c>
      <c r="ID17" s="28">
        <v>0</v>
      </c>
      <c r="IE17" s="28">
        <v>0</v>
      </c>
      <c r="IF17" s="28">
        <v>0</v>
      </c>
      <c r="IG17" s="28">
        <v>0</v>
      </c>
      <c r="IH17" s="28">
        <v>1389564.51</v>
      </c>
      <c r="II17" s="28">
        <v>3713540.24</v>
      </c>
      <c r="IJ17" s="28">
        <v>0</v>
      </c>
      <c r="IK17" s="28">
        <v>0</v>
      </c>
      <c r="IL17" s="28">
        <v>0</v>
      </c>
      <c r="IM17" s="28">
        <v>0</v>
      </c>
      <c r="IN17" s="28">
        <v>1217624.97</v>
      </c>
      <c r="IO17" s="28">
        <v>3719937.38</v>
      </c>
      <c r="IP17" s="28">
        <v>0</v>
      </c>
      <c r="IQ17" s="28">
        <v>0</v>
      </c>
      <c r="IR17" s="28">
        <v>0</v>
      </c>
      <c r="IS17" s="28">
        <v>0</v>
      </c>
      <c r="IT17" s="28">
        <v>1041827.67</v>
      </c>
      <c r="IU17" s="28">
        <v>3813762.12</v>
      </c>
      <c r="IV17" s="28">
        <v>0</v>
      </c>
      <c r="IW17" s="28">
        <v>0</v>
      </c>
      <c r="IX17" s="28">
        <v>0</v>
      </c>
      <c r="IY17" s="28">
        <v>0</v>
      </c>
      <c r="IZ17" s="28">
        <v>848556.3</v>
      </c>
      <c r="JA17" s="28">
        <v>4055787.28</v>
      </c>
      <c r="JB17" s="28">
        <v>0</v>
      </c>
      <c r="JC17" s="28">
        <v>0</v>
      </c>
      <c r="JD17" s="28">
        <v>0</v>
      </c>
      <c r="JE17" s="28">
        <v>0</v>
      </c>
      <c r="JF17" s="28">
        <v>629819.98</v>
      </c>
      <c r="JG17" s="28">
        <v>4170935.81</v>
      </c>
      <c r="JH17" s="28">
        <v>0</v>
      </c>
      <c r="JI17" s="28">
        <v>0</v>
      </c>
      <c r="JJ17" s="28">
        <v>0</v>
      </c>
      <c r="JK17" s="28">
        <v>0</v>
      </c>
      <c r="JL17" s="28">
        <v>429237.26</v>
      </c>
      <c r="JM17" s="28">
        <v>4275422.45</v>
      </c>
      <c r="JN17" s="28">
        <v>0</v>
      </c>
      <c r="JO17" s="28">
        <v>0</v>
      </c>
      <c r="JP17" s="28">
        <v>0</v>
      </c>
      <c r="JQ17" s="28">
        <v>0</v>
      </c>
      <c r="JR17" s="28">
        <v>219547.78</v>
      </c>
      <c r="JS17" s="28">
        <v>4392713.4400000004</v>
      </c>
      <c r="JT17" s="28">
        <v>0</v>
      </c>
      <c r="JU17" s="28">
        <v>0</v>
      </c>
      <c r="JV17" s="28">
        <v>0</v>
      </c>
      <c r="JW17" s="28">
        <v>0</v>
      </c>
      <c r="JX17" s="28">
        <v>0</v>
      </c>
      <c r="JY17" s="28">
        <v>0</v>
      </c>
      <c r="JZ17" s="28">
        <v>0</v>
      </c>
      <c r="KA17" s="28">
        <v>0</v>
      </c>
      <c r="KB17" s="28">
        <v>0</v>
      </c>
      <c r="KC17" s="28">
        <v>0</v>
      </c>
      <c r="KD17" s="28">
        <v>0</v>
      </c>
      <c r="KE17" s="28">
        <v>0</v>
      </c>
      <c r="KF17" s="28">
        <v>0</v>
      </c>
      <c r="KG17" s="28">
        <v>0</v>
      </c>
      <c r="KH17" s="28">
        <v>0</v>
      </c>
      <c r="KI17" s="28">
        <v>0</v>
      </c>
      <c r="KJ17" s="28">
        <v>0</v>
      </c>
      <c r="KK17" s="28">
        <v>0</v>
      </c>
      <c r="KL17" s="28">
        <v>0</v>
      </c>
      <c r="KM17" s="28">
        <v>0</v>
      </c>
      <c r="KN17" s="28">
        <v>0</v>
      </c>
      <c r="KO17" s="28">
        <v>0</v>
      </c>
      <c r="KP17" s="28">
        <v>0</v>
      </c>
      <c r="KQ17" s="28">
        <v>0</v>
      </c>
      <c r="KR17" s="28">
        <v>0</v>
      </c>
      <c r="KS17" s="28">
        <v>0</v>
      </c>
      <c r="KT17" s="28">
        <v>0</v>
      </c>
      <c r="KU17" s="28">
        <v>0</v>
      </c>
      <c r="KV17" s="28">
        <v>0</v>
      </c>
      <c r="KW17" s="28">
        <v>0</v>
      </c>
      <c r="KX17" s="28">
        <v>0</v>
      </c>
      <c r="KY17" s="28">
        <v>0</v>
      </c>
      <c r="KZ17" s="28">
        <v>0</v>
      </c>
      <c r="LA17" s="28">
        <v>0</v>
      </c>
      <c r="LB17" s="28">
        <v>0</v>
      </c>
      <c r="LC17" s="28">
        <v>0</v>
      </c>
      <c r="LD17" s="28">
        <v>0</v>
      </c>
      <c r="LE17" s="28">
        <v>0</v>
      </c>
      <c r="LF17" s="28">
        <v>0</v>
      </c>
      <c r="LG17" s="28">
        <v>0</v>
      </c>
      <c r="LH17" s="28">
        <v>0</v>
      </c>
      <c r="LI17" s="28">
        <v>0</v>
      </c>
      <c r="LJ17" s="28">
        <v>0</v>
      </c>
      <c r="LK17" s="28">
        <v>0</v>
      </c>
      <c r="LL17" s="28">
        <v>0</v>
      </c>
      <c r="LM17" s="28">
        <v>0</v>
      </c>
      <c r="LN17" s="28">
        <v>0</v>
      </c>
      <c r="LO17" s="28">
        <v>0</v>
      </c>
      <c r="LP17" s="28">
        <v>0</v>
      </c>
      <c r="LQ17" s="28">
        <v>0</v>
      </c>
      <c r="LR17" s="28">
        <v>0</v>
      </c>
      <c r="LS17" s="28">
        <v>0</v>
      </c>
      <c r="LT17" s="28">
        <v>0</v>
      </c>
      <c r="LU17" s="28">
        <v>0</v>
      </c>
      <c r="LV17" s="28">
        <v>0</v>
      </c>
      <c r="LW17" s="28">
        <v>0</v>
      </c>
      <c r="LX17" s="28">
        <v>0</v>
      </c>
      <c r="LY17" s="28">
        <v>0</v>
      </c>
      <c r="LZ17" s="28">
        <v>0</v>
      </c>
      <c r="MA17" s="28">
        <v>0</v>
      </c>
      <c r="MB17" s="28">
        <v>0</v>
      </c>
      <c r="MC17" s="28">
        <v>0</v>
      </c>
      <c r="MD17" s="28">
        <v>0</v>
      </c>
      <c r="ME17" s="28">
        <v>0</v>
      </c>
      <c r="MF17" s="28">
        <v>0</v>
      </c>
      <c r="MG17" s="28">
        <v>0</v>
      </c>
      <c r="MH17" s="28">
        <v>0</v>
      </c>
      <c r="MI17" s="28">
        <v>0</v>
      </c>
      <c r="MJ17" s="28">
        <v>0</v>
      </c>
      <c r="MK17" s="28">
        <v>0</v>
      </c>
      <c r="ML17" s="28">
        <v>0</v>
      </c>
      <c r="MM17" s="28">
        <v>0</v>
      </c>
      <c r="MN17" s="28">
        <v>0</v>
      </c>
      <c r="MO17" s="28">
        <v>0</v>
      </c>
      <c r="MP17" s="28">
        <v>0</v>
      </c>
      <c r="MQ17" s="28">
        <v>0</v>
      </c>
      <c r="MR17" s="28">
        <v>0</v>
      </c>
      <c r="MS17" s="28">
        <v>0</v>
      </c>
      <c r="MT17" s="28">
        <v>0</v>
      </c>
      <c r="MU17" s="28">
        <v>0</v>
      </c>
      <c r="MV17" s="28">
        <v>0</v>
      </c>
      <c r="MW17" s="28">
        <v>0</v>
      </c>
      <c r="MX17" s="28">
        <v>0</v>
      </c>
      <c r="MY17" s="28">
        <v>0</v>
      </c>
      <c r="MZ17" s="28">
        <v>0</v>
      </c>
      <c r="NA17" s="28">
        <v>0</v>
      </c>
      <c r="NB17" s="28">
        <v>0</v>
      </c>
      <c r="NC17" s="28">
        <v>0</v>
      </c>
      <c r="ND17" s="28">
        <v>0</v>
      </c>
      <c r="NE17" s="28">
        <v>0</v>
      </c>
      <c r="NF17" s="28">
        <v>0</v>
      </c>
      <c r="NG17" s="28">
        <v>0</v>
      </c>
      <c r="NH17" s="28">
        <v>0</v>
      </c>
      <c r="NI17" s="28">
        <v>0</v>
      </c>
      <c r="NJ17" s="28">
        <v>0</v>
      </c>
      <c r="NK17" s="28">
        <v>0</v>
      </c>
      <c r="NL17" s="28">
        <v>0</v>
      </c>
      <c r="NM17" s="28">
        <v>0</v>
      </c>
      <c r="NN17" s="28">
        <v>0</v>
      </c>
      <c r="NO17" s="28">
        <v>0</v>
      </c>
      <c r="NP17" s="28">
        <v>0</v>
      </c>
      <c r="NQ17" s="28">
        <v>0</v>
      </c>
      <c r="NR17" s="28">
        <v>0</v>
      </c>
      <c r="NS17" s="28">
        <v>0</v>
      </c>
      <c r="NT17" s="28">
        <v>0</v>
      </c>
      <c r="NU17" s="28">
        <v>0</v>
      </c>
      <c r="NV17" s="28">
        <v>0</v>
      </c>
      <c r="NW17" s="28">
        <v>0</v>
      </c>
      <c r="NX17" s="28">
        <v>0</v>
      </c>
      <c r="NY17" s="28">
        <v>0</v>
      </c>
      <c r="NZ17" s="28">
        <v>0</v>
      </c>
      <c r="OA17" s="28">
        <v>0</v>
      </c>
      <c r="OB17" s="28">
        <v>0</v>
      </c>
      <c r="OC17" s="28">
        <v>0</v>
      </c>
      <c r="OD17" s="28">
        <v>0</v>
      </c>
      <c r="OE17" s="28">
        <v>0</v>
      </c>
      <c r="OF17" s="28">
        <v>0</v>
      </c>
      <c r="OG17" s="28">
        <v>0</v>
      </c>
      <c r="OH17" s="28">
        <v>0</v>
      </c>
      <c r="OI17" s="28">
        <v>0</v>
      </c>
      <c r="OJ17" s="28">
        <v>0</v>
      </c>
      <c r="OK17" s="28">
        <v>0</v>
      </c>
      <c r="OL17" s="28">
        <v>0</v>
      </c>
      <c r="OM17" s="28">
        <v>0</v>
      </c>
      <c r="ON17" s="28">
        <v>0</v>
      </c>
      <c r="OO17" s="28">
        <v>0</v>
      </c>
      <c r="OP17" s="28">
        <v>0</v>
      </c>
      <c r="OQ17" s="28">
        <v>0</v>
      </c>
      <c r="OR17" s="28">
        <v>0</v>
      </c>
      <c r="OS17" s="28">
        <v>0</v>
      </c>
      <c r="OT17" s="28">
        <v>0</v>
      </c>
      <c r="OU17" s="28">
        <v>0</v>
      </c>
      <c r="OV17" s="28">
        <v>0</v>
      </c>
      <c r="OW17" s="28">
        <v>0</v>
      </c>
      <c r="OX17" s="28">
        <v>0</v>
      </c>
      <c r="OY17" s="28">
        <v>0</v>
      </c>
      <c r="OZ17" s="28">
        <v>0</v>
      </c>
      <c r="PA17" s="28">
        <v>0</v>
      </c>
      <c r="PB17" s="28">
        <v>0</v>
      </c>
      <c r="PC17" s="28">
        <v>0</v>
      </c>
      <c r="PD17" s="28">
        <v>0</v>
      </c>
      <c r="PE17" s="28">
        <v>0</v>
      </c>
      <c r="PF17" s="28">
        <v>0</v>
      </c>
      <c r="PG17" s="28">
        <v>0</v>
      </c>
      <c r="PH17" s="28">
        <v>0</v>
      </c>
      <c r="PI17" s="28">
        <v>0</v>
      </c>
      <c r="PJ17" s="28">
        <v>0</v>
      </c>
      <c r="PK17" s="28">
        <v>0</v>
      </c>
      <c r="PL17" s="28">
        <v>0</v>
      </c>
      <c r="PM17" s="28">
        <v>0</v>
      </c>
      <c r="PN17" s="28">
        <v>0</v>
      </c>
      <c r="PO17" s="28">
        <v>0</v>
      </c>
      <c r="PP17" s="28">
        <v>0</v>
      </c>
      <c r="PQ17" s="28">
        <v>0</v>
      </c>
      <c r="PR17" s="28">
        <v>0</v>
      </c>
      <c r="PS17" s="28">
        <v>0</v>
      </c>
      <c r="PT17" s="28">
        <v>0</v>
      </c>
      <c r="PU17" s="28">
        <v>0</v>
      </c>
      <c r="PV17" s="28">
        <v>0</v>
      </c>
      <c r="PW17" s="28">
        <v>0</v>
      </c>
      <c r="PX17" s="28">
        <v>0</v>
      </c>
      <c r="PY17" s="28">
        <v>0</v>
      </c>
      <c r="PZ17" s="28">
        <v>0</v>
      </c>
      <c r="QA17" s="28">
        <v>0</v>
      </c>
      <c r="QB17" s="28">
        <v>0</v>
      </c>
      <c r="QC17" s="28">
        <v>0</v>
      </c>
      <c r="QD17" s="28">
        <v>0</v>
      </c>
      <c r="QE17" s="28">
        <v>0</v>
      </c>
      <c r="QF17" s="28">
        <v>0</v>
      </c>
      <c r="QG17" s="28">
        <v>0</v>
      </c>
      <c r="QH17" s="28">
        <v>0</v>
      </c>
      <c r="QI17" s="28">
        <v>0</v>
      </c>
      <c r="QJ17" s="28">
        <v>0</v>
      </c>
      <c r="QK17" s="28">
        <v>0</v>
      </c>
      <c r="QL17" s="28">
        <v>0</v>
      </c>
      <c r="QM17" s="28">
        <v>0</v>
      </c>
      <c r="QN17" s="28">
        <v>0</v>
      </c>
      <c r="QO17" s="28">
        <v>0</v>
      </c>
      <c r="QP17" s="28">
        <v>0</v>
      </c>
      <c r="QQ17" s="28">
        <v>0</v>
      </c>
      <c r="QR17" s="28">
        <v>0</v>
      </c>
      <c r="QS17" s="28">
        <v>0</v>
      </c>
      <c r="QT17" s="28">
        <v>0</v>
      </c>
      <c r="QU17" s="28">
        <v>0</v>
      </c>
      <c r="QV17" s="28">
        <v>0</v>
      </c>
      <c r="QW17" s="28">
        <v>0</v>
      </c>
      <c r="QX17" s="28">
        <v>0</v>
      </c>
      <c r="QY17" s="28">
        <v>0</v>
      </c>
      <c r="QZ17" s="28">
        <v>0</v>
      </c>
      <c r="RA17" s="28">
        <v>0</v>
      </c>
      <c r="RB17" s="28">
        <v>0</v>
      </c>
      <c r="RC17" s="28">
        <v>0</v>
      </c>
      <c r="RD17" s="28">
        <v>0</v>
      </c>
      <c r="RE17" s="28">
        <v>0</v>
      </c>
      <c r="RF17" s="28">
        <v>0</v>
      </c>
      <c r="RG17" s="28">
        <v>0</v>
      </c>
      <c r="RH17" s="28">
        <v>0</v>
      </c>
      <c r="RI17" s="28">
        <v>0</v>
      </c>
      <c r="RJ17" s="28">
        <v>0</v>
      </c>
      <c r="RK17" s="28">
        <v>0</v>
      </c>
      <c r="RL17" s="28">
        <v>0</v>
      </c>
      <c r="RM17" s="28">
        <v>0</v>
      </c>
      <c r="RN17" s="28">
        <v>0</v>
      </c>
      <c r="RO17" s="28">
        <v>0</v>
      </c>
      <c r="RP17" s="28">
        <v>0</v>
      </c>
      <c r="RQ17" s="28">
        <v>0</v>
      </c>
      <c r="RR17" s="28">
        <v>0</v>
      </c>
      <c r="RS17" s="28">
        <v>0</v>
      </c>
      <c r="RT17" s="28">
        <v>0</v>
      </c>
      <c r="RU17" s="28">
        <v>0</v>
      </c>
      <c r="RV17" s="28">
        <v>0</v>
      </c>
      <c r="RW17" s="28">
        <v>0</v>
      </c>
      <c r="RX17" s="28">
        <v>0</v>
      </c>
      <c r="RY17" s="28">
        <v>0</v>
      </c>
      <c r="RZ17" s="28">
        <v>0</v>
      </c>
      <c r="SA17" s="28">
        <v>0</v>
      </c>
      <c r="SB17" s="28">
        <v>0</v>
      </c>
      <c r="SC17" s="28">
        <v>0</v>
      </c>
      <c r="SD17" s="28">
        <v>0</v>
      </c>
      <c r="SE17" s="28">
        <v>0</v>
      </c>
      <c r="SF17" s="28">
        <v>0</v>
      </c>
      <c r="SG17" s="28">
        <v>0</v>
      </c>
      <c r="SH17" s="28">
        <v>0</v>
      </c>
      <c r="SI17" s="28">
        <v>0</v>
      </c>
      <c r="SJ17" s="28">
        <v>0</v>
      </c>
      <c r="SK17" s="28">
        <v>0</v>
      </c>
      <c r="SL17" s="28">
        <v>0</v>
      </c>
      <c r="SM17" s="28">
        <v>0</v>
      </c>
      <c r="SN17" s="28">
        <v>0</v>
      </c>
      <c r="SO17" s="28">
        <v>0</v>
      </c>
      <c r="SP17" s="28">
        <v>0</v>
      </c>
      <c r="SQ17" s="28">
        <v>0</v>
      </c>
      <c r="SR17" s="28">
        <v>0</v>
      </c>
      <c r="SS17" s="28">
        <v>0</v>
      </c>
      <c r="ST17" s="28">
        <v>0</v>
      </c>
      <c r="SU17" s="28">
        <v>0</v>
      </c>
      <c r="SV17" s="28">
        <v>0</v>
      </c>
      <c r="SW17" s="28">
        <v>0</v>
      </c>
      <c r="SX17" s="28">
        <v>0</v>
      </c>
      <c r="SY17" s="28">
        <v>0</v>
      </c>
      <c r="SZ17" s="28">
        <v>0</v>
      </c>
      <c r="TA17" s="28">
        <v>0</v>
      </c>
      <c r="TB17" s="28">
        <v>0</v>
      </c>
      <c r="TC17" s="28">
        <v>0</v>
      </c>
      <c r="TD17" s="28">
        <v>0</v>
      </c>
      <c r="TE17" s="28">
        <v>0</v>
      </c>
      <c r="TF17" s="28">
        <v>0</v>
      </c>
      <c r="TG17" s="28">
        <v>0</v>
      </c>
      <c r="TH17" s="28">
        <v>0</v>
      </c>
      <c r="TI17" s="28">
        <v>0</v>
      </c>
      <c r="TJ17" s="28">
        <v>0</v>
      </c>
      <c r="TK17" s="28">
        <v>0</v>
      </c>
      <c r="TL17" s="28">
        <v>0</v>
      </c>
      <c r="TM17" s="28">
        <v>0</v>
      </c>
      <c r="TN17" s="28">
        <v>0</v>
      </c>
      <c r="TO17" s="28">
        <v>0</v>
      </c>
      <c r="TP17" s="28">
        <v>0</v>
      </c>
      <c r="TQ17" s="28">
        <v>0</v>
      </c>
      <c r="TR17" s="28">
        <v>0</v>
      </c>
      <c r="TS17" s="28">
        <v>0</v>
      </c>
      <c r="TT17" s="28">
        <v>0</v>
      </c>
      <c r="TU17" s="28">
        <v>0</v>
      </c>
      <c r="TV17" s="28">
        <v>0</v>
      </c>
      <c r="TW17" s="28">
        <v>0</v>
      </c>
      <c r="TX17" s="28">
        <v>0</v>
      </c>
      <c r="TY17" s="28">
        <v>0</v>
      </c>
      <c r="TZ17" s="28">
        <v>0</v>
      </c>
      <c r="UA17" s="28">
        <v>0</v>
      </c>
      <c r="UB17" s="28">
        <v>0</v>
      </c>
      <c r="UC17" s="28">
        <v>0</v>
      </c>
      <c r="UD17" s="28">
        <v>0</v>
      </c>
      <c r="UE17" s="28">
        <v>0</v>
      </c>
      <c r="UF17" s="28">
        <v>0</v>
      </c>
      <c r="UG17" s="28">
        <v>0</v>
      </c>
      <c r="UH17" s="28">
        <v>0</v>
      </c>
      <c r="UI17" s="28">
        <v>0</v>
      </c>
      <c r="UJ17" s="28">
        <v>0</v>
      </c>
      <c r="UK17" s="28">
        <v>0</v>
      </c>
      <c r="UL17" s="28">
        <v>0</v>
      </c>
      <c r="UM17" s="28">
        <v>0</v>
      </c>
      <c r="UN17" s="28">
        <v>0</v>
      </c>
      <c r="UO17" s="28">
        <v>0</v>
      </c>
      <c r="UP17" s="28">
        <v>0</v>
      </c>
      <c r="UQ17" s="28">
        <v>0</v>
      </c>
      <c r="UR17" s="28">
        <v>0</v>
      </c>
      <c r="US17" s="28">
        <v>0</v>
      </c>
      <c r="UT17" s="28">
        <v>0</v>
      </c>
      <c r="UU17" s="28">
        <v>0</v>
      </c>
      <c r="UV17" s="28">
        <v>0</v>
      </c>
      <c r="UW17" s="28">
        <v>0</v>
      </c>
      <c r="UX17" s="28">
        <v>0</v>
      </c>
      <c r="UY17" s="28">
        <v>0</v>
      </c>
      <c r="UZ17" s="28">
        <v>0</v>
      </c>
      <c r="VA17" s="28">
        <v>0</v>
      </c>
      <c r="VB17" s="28">
        <v>0</v>
      </c>
      <c r="VC17" s="28">
        <v>0</v>
      </c>
      <c r="VD17" s="28">
        <v>0</v>
      </c>
      <c r="VE17" s="28">
        <v>0</v>
      </c>
      <c r="VF17" s="28">
        <v>0</v>
      </c>
      <c r="VG17" s="28">
        <v>0</v>
      </c>
      <c r="VH17" s="28">
        <v>0</v>
      </c>
      <c r="VI17" s="28">
        <v>0</v>
      </c>
      <c r="VJ17" s="28">
        <v>0</v>
      </c>
      <c r="VK17" s="28">
        <v>0</v>
      </c>
      <c r="VL17" s="28">
        <v>0</v>
      </c>
      <c r="VM17" s="28">
        <v>0</v>
      </c>
      <c r="VN17" s="28">
        <v>0</v>
      </c>
      <c r="VO17" s="28">
        <v>0</v>
      </c>
      <c r="VP17" s="28">
        <v>0</v>
      </c>
      <c r="VQ17" s="28">
        <v>0</v>
      </c>
      <c r="VR17" s="28">
        <v>0</v>
      </c>
      <c r="VS17" s="28">
        <v>0</v>
      </c>
      <c r="VT17" s="28">
        <v>0</v>
      </c>
      <c r="VU17" s="28">
        <v>0</v>
      </c>
      <c r="VV17" s="28">
        <v>0</v>
      </c>
      <c r="VW17" s="28">
        <v>0</v>
      </c>
      <c r="VX17" s="28">
        <v>0</v>
      </c>
      <c r="VY17" s="28">
        <v>0</v>
      </c>
      <c r="VZ17" s="28">
        <v>0</v>
      </c>
      <c r="WA17" s="28">
        <v>0</v>
      </c>
      <c r="WB17" s="28">
        <v>0</v>
      </c>
      <c r="WC17" s="28">
        <v>0</v>
      </c>
      <c r="WD17" s="28">
        <v>0</v>
      </c>
      <c r="WE17" s="28">
        <v>0</v>
      </c>
      <c r="WF17" s="28">
        <v>0</v>
      </c>
      <c r="WG17" s="28">
        <v>0</v>
      </c>
      <c r="WH17" s="28">
        <v>0</v>
      </c>
      <c r="WI17" s="28">
        <v>0</v>
      </c>
      <c r="WJ17" s="28">
        <v>0</v>
      </c>
      <c r="WK17" s="28">
        <v>0</v>
      </c>
      <c r="WL17" s="28">
        <v>0</v>
      </c>
      <c r="WM17" s="28">
        <v>0</v>
      </c>
      <c r="WN17" s="28">
        <v>0</v>
      </c>
      <c r="WO17" s="28">
        <v>0</v>
      </c>
      <c r="WP17" s="28">
        <v>0</v>
      </c>
      <c r="WQ17" s="28">
        <v>0</v>
      </c>
      <c r="WR17" s="28">
        <v>0</v>
      </c>
      <c r="WS17" s="28">
        <v>0</v>
      </c>
      <c r="WT17" s="28">
        <v>0</v>
      </c>
      <c r="WU17" s="28">
        <v>0</v>
      </c>
      <c r="WV17" s="28">
        <v>0</v>
      </c>
      <c r="WW17" s="28">
        <v>0</v>
      </c>
      <c r="WX17" s="28">
        <v>0</v>
      </c>
      <c r="WY17" s="28">
        <v>0</v>
      </c>
      <c r="WZ17" s="28">
        <v>0</v>
      </c>
      <c r="XA17" s="28">
        <v>0</v>
      </c>
      <c r="XB17" s="28">
        <v>0</v>
      </c>
      <c r="XC17" s="28">
        <v>0</v>
      </c>
      <c r="XD17" s="28">
        <v>0</v>
      </c>
      <c r="XE17" s="28">
        <v>0</v>
      </c>
      <c r="XF17" s="28">
        <v>0</v>
      </c>
      <c r="XG17" s="28">
        <v>0</v>
      </c>
      <c r="XH17" s="28">
        <v>0</v>
      </c>
      <c r="XI17" s="28">
        <v>0</v>
      </c>
      <c r="XJ17" s="28">
        <v>0</v>
      </c>
      <c r="XK17" s="28">
        <v>0</v>
      </c>
      <c r="XL17" s="28">
        <v>0</v>
      </c>
      <c r="XM17" s="28">
        <v>0</v>
      </c>
      <c r="XN17" s="28">
        <v>0</v>
      </c>
      <c r="XO17" s="28">
        <v>0</v>
      </c>
      <c r="XP17" s="28">
        <v>0</v>
      </c>
      <c r="XQ17" s="28">
        <v>0</v>
      </c>
      <c r="XR17" s="28">
        <v>0</v>
      </c>
      <c r="XS17" s="28">
        <v>0</v>
      </c>
      <c r="XT17" s="28">
        <v>0</v>
      </c>
      <c r="XU17" s="28">
        <v>0</v>
      </c>
      <c r="XV17" s="28">
        <v>0</v>
      </c>
      <c r="XW17" s="28">
        <v>0</v>
      </c>
      <c r="XX17" s="28">
        <v>0</v>
      </c>
      <c r="XY17" s="28">
        <v>0</v>
      </c>
      <c r="XZ17" s="28">
        <v>0</v>
      </c>
      <c r="YA17" s="28">
        <v>0</v>
      </c>
      <c r="YB17" s="28">
        <v>0</v>
      </c>
      <c r="YC17" s="28">
        <v>0</v>
      </c>
      <c r="YD17" s="28">
        <v>0</v>
      </c>
      <c r="YE17" s="28">
        <v>0</v>
      </c>
      <c r="YF17" s="28">
        <v>0</v>
      </c>
      <c r="YG17" s="28">
        <v>0</v>
      </c>
      <c r="YH17" s="28">
        <v>0</v>
      </c>
      <c r="YI17" s="28">
        <v>0</v>
      </c>
      <c r="YJ17" s="28">
        <v>0</v>
      </c>
      <c r="YK17" s="28">
        <v>0</v>
      </c>
      <c r="YL17" s="28">
        <v>0</v>
      </c>
      <c r="YM17" s="28">
        <v>0</v>
      </c>
      <c r="YN17" s="28">
        <v>0</v>
      </c>
      <c r="YO17" s="28">
        <v>0</v>
      </c>
      <c r="YP17" s="28">
        <v>0</v>
      </c>
      <c r="YQ17" s="28">
        <v>0</v>
      </c>
    </row>
    <row r="18" spans="1:667" ht="15.75" x14ac:dyDescent="0.25">
      <c r="A18" s="19" t="s">
        <v>39</v>
      </c>
      <c r="B18" s="19" t="s">
        <v>40</v>
      </c>
      <c r="C18" s="19">
        <v>51.395257000000001</v>
      </c>
      <c r="D18" s="21"/>
      <c r="E18" s="22">
        <f t="shared" si="20"/>
        <v>1.7807425411531546</v>
      </c>
      <c r="F18" s="23" t="s">
        <v>10</v>
      </c>
      <c r="G18" s="23" t="s">
        <v>143</v>
      </c>
      <c r="H18" s="24">
        <v>40603</v>
      </c>
      <c r="I18" s="35" t="s">
        <v>38</v>
      </c>
      <c r="J18" s="23">
        <v>178</v>
      </c>
      <c r="K18" s="23" t="s">
        <v>132</v>
      </c>
      <c r="L18" s="24">
        <f t="shared" si="21"/>
        <v>46023</v>
      </c>
      <c r="M18" s="33" t="s">
        <v>11</v>
      </c>
      <c r="N18" s="19" t="s">
        <v>12</v>
      </c>
      <c r="O18" s="2"/>
      <c r="P18" s="26">
        <f>+SUMPRODUCT(1*($BP$4:$YQ$4=$P$4)*($BP$1:$YQ$1=P$3)*($BP18:$YQ18))</f>
        <v>3410160</v>
      </c>
      <c r="Q18" s="26">
        <f>+SUMPRODUCT(1*($BP$4:$YQ$4=$Q$4)*($BP$1:$YQ$1=P$3)*($BP18:$YQ18))</f>
        <v>12082126.83</v>
      </c>
      <c r="R18" s="26">
        <f>+SUMPRODUCT(1*($BP$4:$YQ$4=$P$4)*($BP$1:$YQ$1=R$3)*($BP18:$YQ18))</f>
        <v>4001490</v>
      </c>
      <c r="S18" s="26">
        <f>+SUMPRODUCT(1*($BP$4:$YQ$4=$Q$4)*($BP$1:$YQ$1=R$3)*($BP18:$YQ18))</f>
        <v>13146865.34</v>
      </c>
      <c r="T18" s="26">
        <f>+SUMPRODUCT(1*($BP$4:$YQ$4=$P$4)*($BP$1:$YQ$1=T$3)*($BP18:$YQ18))</f>
        <v>5059082</v>
      </c>
      <c r="U18" s="26">
        <f>+SUMPRODUCT(1*($BP$4:$YQ$4=$Q$4)*($BP$1:$YQ$1=T$3)*($BP18:$YQ18))</f>
        <v>10839999.49</v>
      </c>
      <c r="V18" s="26">
        <f>+SUMPRODUCT(1*($BP$4:$YQ$4=$P$4)*($BP$1:$YQ$1=V$3)*($BP18:$YQ18))</f>
        <v>5960647</v>
      </c>
      <c r="W18" s="26">
        <f>+SUMPRODUCT(1*($BP$4:$YQ$4=$Q$4)*($BP$1:$YQ$1=V$3)*($BP18:$YQ18))</f>
        <v>8478830.4299999997</v>
      </c>
      <c r="X18" s="26">
        <f>+SUMPRODUCT(1*($BP$4:$YQ$4=$P$4)*($BP$1:$YQ$1=X$3)*($BP18:$YQ18))</f>
        <v>6845213</v>
      </c>
      <c r="Y18" s="26">
        <f>+SUMPRODUCT(1*($BP$4:$YQ$4=$Q$4)*($BP$1:$YQ$1=X$3)*($BP18:$YQ18))</f>
        <v>6565629.2599999998</v>
      </c>
      <c r="Z18" s="26">
        <f>+SUMPRODUCT(1*($BP$4:$YQ$4=$P$4)*($BP$1:$YQ$1=Z$3)*($BP18:$YQ18))</f>
        <v>7717029</v>
      </c>
      <c r="AA18" s="26">
        <f>+SUMPRODUCT(1*($BP$4:$YQ$4=$Q$4)*($BP$1:$YQ$1=Z$3)*($BP18:$YQ18))</f>
        <v>5062043.6899999995</v>
      </c>
      <c r="AB18" s="26">
        <f>+SUMPRODUCT(1*($BP$4:$YQ$4=$P$4)*($BP$1:$YQ$1=AB$3)*($BP18:$YQ18))</f>
        <v>8306537</v>
      </c>
      <c r="AC18" s="26">
        <f>+SUMPRODUCT(1*($BP$4:$YQ$4=$Q$4)*($BP$1:$YQ$1=AB$3)*($BP18:$YQ18))</f>
        <v>3441002.7199999997</v>
      </c>
      <c r="AD18" s="26">
        <f>+SUMPRODUCT(1*($BP$4:$YQ$4=$P$4)*($BP$1:$YQ$1=AD$3)*($BP18:$YQ18))</f>
        <v>9290670</v>
      </c>
      <c r="AE18" s="26">
        <f>+SUMPRODUCT(1*($BP$4:$YQ$4=$Q$4)*($BP$1:$YQ$1=AD$3)*($BP18:$YQ18))</f>
        <v>1683881.68</v>
      </c>
      <c r="AF18" s="26">
        <f>+SUMPRODUCT(1*($BP$4:$YQ$4=$P$4)*($BP$1:$YQ$1=AF$3)*($BP18:$YQ18))</f>
        <v>2501311</v>
      </c>
      <c r="AG18" s="26">
        <f>+SUMPRODUCT(1*($BP$4:$YQ$4=$Q$4)*($BP$1:$YQ$1=AF$3)*($BP18:$YQ18))</f>
        <v>125630.14</v>
      </c>
      <c r="AH18" s="26">
        <f>+SUMPRODUCT(1*($BP$4:$YQ$4=$P$4)*($BP$1:$YQ$1=AH$3)*($BP18:$YQ18))</f>
        <v>0</v>
      </c>
      <c r="AI18" s="26">
        <f>+SUMPRODUCT(1*($BP$4:$YQ$4=$Q$4)*($BP$1:$YQ$1=AH$3)*($BP18:$YQ18))</f>
        <v>0</v>
      </c>
      <c r="AJ18" s="26">
        <f>+SUMPRODUCT(1*($BP$4:$YQ$4=$P$4)*($BP$1:$YQ$1=AJ$3)*($BP18:$YQ18))</f>
        <v>0</v>
      </c>
      <c r="AK18" s="26">
        <f>+SUMPRODUCT(1*($BP$4:$YQ$4=$Q$4)*($BP$1:$YQ$1=AJ$3)*($BP18:$YQ18))</f>
        <v>0</v>
      </c>
      <c r="AL18" s="26">
        <f>+SUMPRODUCT(1*($BP$4:$YQ$4=$P$4)*($BP$1:$YQ$1=AL$3)*($BP18:$YQ18))</f>
        <v>0</v>
      </c>
      <c r="AM18" s="26">
        <f>+SUMPRODUCT(1*($BP$4:$YQ$4=$Q$4)*($BP$1:$YQ$1=AL$3)*($BP18:$YQ18))</f>
        <v>0</v>
      </c>
      <c r="AN18" s="26">
        <f>+SUMPRODUCT(1*($BP$4:$YQ$4=$P$4)*($BP$1:$YQ$1=AN$3)*($BP18:$YQ18))</f>
        <v>0</v>
      </c>
      <c r="AO18" s="26">
        <f>+SUMPRODUCT(1*($BP$4:$YQ$4=$Q$4)*($BP$1:$YQ$1=AN$3)*($BP18:$YQ18))</f>
        <v>0</v>
      </c>
      <c r="AP18" s="26">
        <f>+SUMPRODUCT(1*($BP$4:$YQ$4=$P$4)*($BP$1:$YQ$1=AP$3)*($BP18:$YQ18))</f>
        <v>0</v>
      </c>
      <c r="AQ18" s="26">
        <f>+SUMPRODUCT(1*($BP$4:$YQ$4=$Q$4)*($BP$1:$YQ$1=AP$3)*($BP18:$YQ18))</f>
        <v>0</v>
      </c>
      <c r="AR18" s="26">
        <f>+SUMPRODUCT(1*($BP$4:$YQ$4=$P$4)*($BP$1:$YQ$1=AR$3)*($BP18:$YQ18))</f>
        <v>0</v>
      </c>
      <c r="AS18" s="26">
        <f>+SUMPRODUCT(1*($BP$4:$YQ$4=$Q$4)*($BP$1:$YQ$1=AR$3)*($BP18:$YQ18))</f>
        <v>0</v>
      </c>
      <c r="AT18" s="26">
        <f>+SUMPRODUCT(1*($BP$4:$YQ$4=$P$4)*($BP$1:$YQ$1=AT$3)*($BP18:$YQ18))</f>
        <v>0</v>
      </c>
      <c r="AU18" s="26">
        <f>+SUMPRODUCT(1*($BP$4:$YQ$4=$Q$4)*($BP$1:$YQ$1=AT$3)*($BP18:$YQ18))</f>
        <v>0</v>
      </c>
      <c r="AV18" s="26">
        <f>+SUMPRODUCT(1*($BP$4:$YQ$4=$P$4)*($BP$1:$YQ$1=AV$3)*($BP18:$YQ18))</f>
        <v>0</v>
      </c>
      <c r="AW18" s="26">
        <f>+SUMPRODUCT(1*($BP$4:$YQ$4=$Q$4)*($BP$1:$YQ$1=AV$3)*($BP18:$YQ18))</f>
        <v>0</v>
      </c>
      <c r="AX18" s="26">
        <f>+SUMPRODUCT(1*($BP$4:$YQ$4=$P$4)*($BP$1:$YQ$1=AX$3)*($BP18:$YQ18))</f>
        <v>0</v>
      </c>
      <c r="AY18" s="26">
        <f>+SUMPRODUCT(1*($BP$4:$YQ$4=$Q$4)*($BP$1:$YQ$1=AX$3)*($BP18:$YQ18))</f>
        <v>0</v>
      </c>
      <c r="AZ18" s="26">
        <f>+SUMPRODUCT(1*($BP$4:$YQ$4=$P$4)*($BP$1:$YQ$1=AZ$3)*($BP18:$YQ18))</f>
        <v>0</v>
      </c>
      <c r="BA18" s="26">
        <f>+SUMPRODUCT(1*($BP$4:$YQ$4=$Q$4)*($BP$1:$YQ$1=AZ$3)*($BP18:$YQ18))</f>
        <v>0</v>
      </c>
      <c r="BB18" s="26">
        <f>+SUMPRODUCT(1*($BP$4:$YQ$4=$P$4)*($BP$1:$YQ$1=BB$3)*($BP18:$YQ18))</f>
        <v>0</v>
      </c>
      <c r="BC18" s="26">
        <f>+SUMPRODUCT(1*($BP$4:$YQ$4=$Q$4)*($BP$1:$YQ$1=BB$3)*($BP18:$YQ18))</f>
        <v>0</v>
      </c>
      <c r="BD18" s="26">
        <f>+SUMPRODUCT(1*($BP$4:$YQ$4=$P$4)*($BP$1:$YQ$1=BD$3)*($BP18:$YQ18))</f>
        <v>0</v>
      </c>
      <c r="BE18" s="26">
        <f>+SUMPRODUCT(1*($BP$4:$YQ$4=$Q$4)*($BP$1:$YQ$1=BD$3)*($BP18:$YQ18))</f>
        <v>0</v>
      </c>
      <c r="BF18" s="26">
        <f>+SUMPRODUCT(1*($BP$4:$YQ$4=$P$4)*($BP$1:$YQ$1=BF$3)*($BP18:$YQ18))</f>
        <v>0</v>
      </c>
      <c r="BG18" s="26">
        <f>+SUMPRODUCT(1*($BP$4:$YQ$4=$Q$4)*($BP$1:$YQ$1=BF$3)*($BP18:$YQ18))</f>
        <v>0</v>
      </c>
      <c r="BH18" s="26">
        <f>+SUMPRODUCT(1*($BP$4:$YQ$4=$P$4)*($BP$1:$YQ$1=BH$3)*($BP18:$YQ18))</f>
        <v>0</v>
      </c>
      <c r="BI18" s="26">
        <f>+SUMPRODUCT(1*($BP$4:$YQ$4=$Q$4)*($BP$1:$YQ$1=BH$3)*($BP18:$YQ18))</f>
        <v>0</v>
      </c>
      <c r="BJ18" s="26">
        <f>+SUMPRODUCT(1*($BP$4:$YQ$4=$P$4)*($BP$1:$YQ$1=BJ$3)*($BP18:$YQ18))</f>
        <v>0</v>
      </c>
      <c r="BK18" s="26">
        <f>+SUMPRODUCT(1*($BP$4:$YQ$4=$Q$4)*($BP$1:$YQ$1=BJ$3)*($BP18:$YQ18))</f>
        <v>0</v>
      </c>
      <c r="BL18" s="26">
        <f>+SUMPRODUCT(1*($BP$4:$YQ$4=$P$4)*($BP$1:$YQ$1=BL$3)*($BP18:$YQ18))</f>
        <v>0</v>
      </c>
      <c r="BM18" s="26">
        <f>+SUMPRODUCT(1*($BP$4:$YQ$4=$Q$4)*($BP$1:$YQ$1=BL$3)*($BP18:$YQ18))</f>
        <v>0</v>
      </c>
      <c r="BN18" s="27"/>
      <c r="BO18" s="94"/>
      <c r="BP18" s="28">
        <v>2558349.64</v>
      </c>
      <c r="BQ18" s="28">
        <v>844495</v>
      </c>
      <c r="BR18" s="28">
        <v>0</v>
      </c>
      <c r="BS18" s="28">
        <v>0</v>
      </c>
      <c r="BT18" s="28">
        <v>0</v>
      </c>
      <c r="BU18" s="28">
        <v>0</v>
      </c>
      <c r="BV18" s="28">
        <v>2829267.52</v>
      </c>
      <c r="BW18" s="28">
        <v>852388</v>
      </c>
      <c r="BX18" s="28">
        <v>0</v>
      </c>
      <c r="BY18" s="28">
        <v>0</v>
      </c>
      <c r="BZ18" s="28">
        <v>0</v>
      </c>
      <c r="CA18" s="28">
        <v>0</v>
      </c>
      <c r="CB18" s="28">
        <v>2947527.99</v>
      </c>
      <c r="CC18" s="28">
        <v>852996</v>
      </c>
      <c r="CD18" s="28">
        <v>0</v>
      </c>
      <c r="CE18" s="28">
        <v>0</v>
      </c>
      <c r="CF18" s="28">
        <v>0</v>
      </c>
      <c r="CG18" s="28">
        <v>0</v>
      </c>
      <c r="CH18" s="28">
        <v>3746981.68</v>
      </c>
      <c r="CI18" s="28">
        <v>860281</v>
      </c>
      <c r="CJ18" s="28">
        <v>0</v>
      </c>
      <c r="CK18" s="28">
        <v>0</v>
      </c>
      <c r="CL18" s="28">
        <v>0</v>
      </c>
      <c r="CM18" s="28">
        <v>0</v>
      </c>
      <c r="CN18" s="28">
        <v>3531680.98</v>
      </c>
      <c r="CO18" s="28">
        <v>910671</v>
      </c>
      <c r="CP18" s="28">
        <v>0</v>
      </c>
      <c r="CQ18" s="28">
        <v>0</v>
      </c>
      <c r="CR18" s="28">
        <v>0</v>
      </c>
      <c r="CS18" s="28">
        <v>0</v>
      </c>
      <c r="CT18" s="28">
        <v>3313409.16</v>
      </c>
      <c r="CU18" s="28">
        <v>976847</v>
      </c>
      <c r="CV18" s="28">
        <v>0</v>
      </c>
      <c r="CW18" s="28">
        <v>0</v>
      </c>
      <c r="CX18" s="28">
        <v>0</v>
      </c>
      <c r="CY18" s="28">
        <v>0</v>
      </c>
      <c r="CZ18" s="28">
        <v>3205669.5</v>
      </c>
      <c r="DA18" s="28">
        <v>1004774</v>
      </c>
      <c r="DB18" s="28">
        <v>0</v>
      </c>
      <c r="DC18" s="28">
        <v>0</v>
      </c>
      <c r="DD18" s="28">
        <v>0</v>
      </c>
      <c r="DE18" s="28">
        <v>0</v>
      </c>
      <c r="DF18" s="28">
        <v>3096105.7</v>
      </c>
      <c r="DG18" s="28">
        <v>1109198</v>
      </c>
      <c r="DH18" s="28">
        <v>0</v>
      </c>
      <c r="DI18" s="28">
        <v>0</v>
      </c>
      <c r="DJ18" s="28">
        <v>0</v>
      </c>
      <c r="DK18" s="28">
        <v>0</v>
      </c>
      <c r="DL18" s="28">
        <v>2946717</v>
      </c>
      <c r="DM18" s="28">
        <v>1171427</v>
      </c>
      <c r="DN18" s="28">
        <v>0</v>
      </c>
      <c r="DO18" s="28">
        <v>0</v>
      </c>
      <c r="DP18" s="28">
        <v>0</v>
      </c>
      <c r="DQ18" s="28">
        <v>0</v>
      </c>
      <c r="DR18" s="28">
        <v>2767814.37</v>
      </c>
      <c r="DS18" s="28">
        <v>1173855</v>
      </c>
      <c r="DT18" s="28">
        <v>0</v>
      </c>
      <c r="DU18" s="28">
        <v>0</v>
      </c>
      <c r="DV18" s="28">
        <v>0</v>
      </c>
      <c r="DW18" s="28">
        <v>0</v>
      </c>
      <c r="DX18" s="28">
        <v>2624590.94</v>
      </c>
      <c r="DY18" s="28">
        <v>1350829</v>
      </c>
      <c r="DZ18" s="28">
        <v>0</v>
      </c>
      <c r="EA18" s="28">
        <v>0</v>
      </c>
      <c r="EB18" s="28">
        <v>0</v>
      </c>
      <c r="EC18" s="28">
        <v>0</v>
      </c>
      <c r="ED18" s="28">
        <v>2500877.1800000002</v>
      </c>
      <c r="EE18" s="28">
        <v>1362971</v>
      </c>
      <c r="EF18" s="28">
        <v>0</v>
      </c>
      <c r="EG18" s="28">
        <v>0</v>
      </c>
      <c r="EH18" s="28">
        <v>0</v>
      </c>
      <c r="EI18" s="28">
        <v>0</v>
      </c>
      <c r="EJ18" s="28">
        <v>2352113.0699999998</v>
      </c>
      <c r="EK18" s="28">
        <v>1389077</v>
      </c>
      <c r="EL18" s="28">
        <v>0</v>
      </c>
      <c r="EM18" s="28">
        <v>0</v>
      </c>
      <c r="EN18" s="28">
        <v>0</v>
      </c>
      <c r="EO18" s="28">
        <v>0</v>
      </c>
      <c r="EP18" s="28">
        <v>2160384.7400000002</v>
      </c>
      <c r="EQ18" s="28">
        <v>1415183</v>
      </c>
      <c r="ER18" s="28">
        <v>0</v>
      </c>
      <c r="ES18" s="28">
        <v>0</v>
      </c>
      <c r="ET18" s="28">
        <v>0</v>
      </c>
      <c r="EU18" s="28">
        <v>0</v>
      </c>
      <c r="EV18" s="28">
        <v>2044309.54</v>
      </c>
      <c r="EW18" s="28">
        <v>1544499</v>
      </c>
      <c r="EX18" s="28">
        <v>0</v>
      </c>
      <c r="EY18" s="28">
        <v>0</v>
      </c>
      <c r="EZ18" s="28">
        <v>0</v>
      </c>
      <c r="FA18" s="28">
        <v>0</v>
      </c>
      <c r="FB18" s="28">
        <v>1922023.08</v>
      </c>
      <c r="FC18" s="28">
        <v>1611888</v>
      </c>
      <c r="FD18" s="28">
        <v>0</v>
      </c>
      <c r="FE18" s="28">
        <v>0</v>
      </c>
      <c r="FF18" s="28">
        <v>0</v>
      </c>
      <c r="FG18" s="28">
        <v>0</v>
      </c>
      <c r="FH18" s="28">
        <v>1786421.32</v>
      </c>
      <c r="FI18" s="28">
        <v>1619781</v>
      </c>
      <c r="FJ18" s="28">
        <v>0</v>
      </c>
      <c r="FK18" s="28">
        <v>0</v>
      </c>
      <c r="FL18" s="28">
        <v>0</v>
      </c>
      <c r="FM18" s="28">
        <v>0</v>
      </c>
      <c r="FN18" s="28">
        <v>1663310.09</v>
      </c>
      <c r="FO18" s="28">
        <v>1648922</v>
      </c>
      <c r="FP18" s="28">
        <v>0</v>
      </c>
      <c r="FQ18" s="28">
        <v>0</v>
      </c>
      <c r="FR18" s="28">
        <v>0</v>
      </c>
      <c r="FS18" s="28">
        <v>0</v>
      </c>
      <c r="FT18" s="28">
        <v>1595317.3</v>
      </c>
      <c r="FU18" s="28">
        <v>1747882</v>
      </c>
      <c r="FV18" s="28">
        <v>0</v>
      </c>
      <c r="FW18" s="28">
        <v>0</v>
      </c>
      <c r="FX18" s="28">
        <v>0</v>
      </c>
      <c r="FY18" s="28">
        <v>0</v>
      </c>
      <c r="FZ18" s="28">
        <v>1520580.55</v>
      </c>
      <c r="GA18" s="28">
        <v>1828628</v>
      </c>
      <c r="GB18" s="28">
        <v>0</v>
      </c>
      <c r="GC18" s="28">
        <v>0</v>
      </c>
      <c r="GD18" s="28">
        <v>0</v>
      </c>
      <c r="GE18" s="28">
        <v>0</v>
      </c>
      <c r="GF18" s="28">
        <v>1424468.51</v>
      </c>
      <c r="GG18" s="28">
        <v>1864448</v>
      </c>
      <c r="GH18" s="28">
        <v>0</v>
      </c>
      <c r="GI18" s="28">
        <v>0</v>
      </c>
      <c r="GJ18" s="28">
        <v>0</v>
      </c>
      <c r="GK18" s="28">
        <v>0</v>
      </c>
      <c r="GL18" s="28">
        <v>1298049.1399999999</v>
      </c>
      <c r="GM18" s="28">
        <v>1900875</v>
      </c>
      <c r="GN18" s="28">
        <v>0</v>
      </c>
      <c r="GO18" s="28">
        <v>0</v>
      </c>
      <c r="GP18" s="28">
        <v>0</v>
      </c>
      <c r="GQ18" s="28">
        <v>0</v>
      </c>
      <c r="GR18" s="28">
        <v>1214386.79</v>
      </c>
      <c r="GS18" s="28">
        <v>1973728</v>
      </c>
      <c r="GT18" s="28">
        <v>0</v>
      </c>
      <c r="GU18" s="28">
        <v>0</v>
      </c>
      <c r="GV18" s="28">
        <v>0</v>
      </c>
      <c r="GW18" s="28">
        <v>0</v>
      </c>
      <c r="GX18" s="28">
        <v>1125139.25</v>
      </c>
      <c r="GY18" s="28">
        <v>1977978</v>
      </c>
      <c r="GZ18" s="28">
        <v>0</v>
      </c>
      <c r="HA18" s="28">
        <v>0</v>
      </c>
      <c r="HB18" s="28">
        <v>0</v>
      </c>
      <c r="HC18" s="28">
        <v>0</v>
      </c>
      <c r="HD18" s="28">
        <v>1022684.23</v>
      </c>
      <c r="HE18" s="28">
        <v>1988906</v>
      </c>
      <c r="HF18" s="28">
        <v>0</v>
      </c>
      <c r="HG18" s="28">
        <v>0</v>
      </c>
      <c r="HH18" s="28">
        <v>0</v>
      </c>
      <c r="HI18" s="28">
        <v>0</v>
      </c>
      <c r="HJ18" s="28">
        <v>909998.13</v>
      </c>
      <c r="HK18" s="28">
        <v>2084830</v>
      </c>
      <c r="HL18" s="28">
        <v>0</v>
      </c>
      <c r="HM18" s="28">
        <v>0</v>
      </c>
      <c r="HN18" s="28">
        <v>0</v>
      </c>
      <c r="HO18" s="28">
        <v>0</v>
      </c>
      <c r="HP18" s="28">
        <v>803938.12</v>
      </c>
      <c r="HQ18" s="28">
        <v>2114579</v>
      </c>
      <c r="HR18" s="28">
        <v>0</v>
      </c>
      <c r="HS18" s="28">
        <v>0</v>
      </c>
      <c r="HT18" s="28">
        <v>0</v>
      </c>
      <c r="HU18" s="28">
        <v>0</v>
      </c>
      <c r="HV18" s="28">
        <v>704382.24</v>
      </c>
      <c r="HW18" s="28">
        <v>2118222</v>
      </c>
      <c r="HX18" s="28">
        <v>0</v>
      </c>
      <c r="HY18" s="28">
        <v>0</v>
      </c>
      <c r="HZ18" s="28">
        <v>0</v>
      </c>
      <c r="IA18" s="28">
        <v>0</v>
      </c>
      <c r="IB18" s="28">
        <v>596139.29</v>
      </c>
      <c r="IC18" s="28">
        <v>2171648</v>
      </c>
      <c r="ID18" s="28">
        <v>0</v>
      </c>
      <c r="IE18" s="28">
        <v>0</v>
      </c>
      <c r="IF18" s="28">
        <v>0</v>
      </c>
      <c r="IG18" s="28">
        <v>0</v>
      </c>
      <c r="IH18" s="28">
        <v>475020.46</v>
      </c>
      <c r="II18" s="28">
        <v>2309463</v>
      </c>
      <c r="IJ18" s="28">
        <v>0</v>
      </c>
      <c r="IK18" s="28">
        <v>0</v>
      </c>
      <c r="IL18" s="28">
        <v>0</v>
      </c>
      <c r="IM18" s="28">
        <v>0</v>
      </c>
      <c r="IN18" s="28">
        <v>364405.36</v>
      </c>
      <c r="IO18" s="28">
        <v>2375031</v>
      </c>
      <c r="IP18" s="28">
        <v>0</v>
      </c>
      <c r="IQ18" s="28">
        <v>0</v>
      </c>
      <c r="IR18" s="28">
        <v>0</v>
      </c>
      <c r="IS18" s="28">
        <v>0</v>
      </c>
      <c r="IT18" s="28">
        <v>248316.57</v>
      </c>
      <c r="IU18" s="28">
        <v>2434528</v>
      </c>
      <c r="IV18" s="28">
        <v>0</v>
      </c>
      <c r="IW18" s="28">
        <v>0</v>
      </c>
      <c r="IX18" s="28">
        <v>0</v>
      </c>
      <c r="IY18" s="28">
        <v>0</v>
      </c>
      <c r="IZ18" s="28">
        <v>125630.14</v>
      </c>
      <c r="JA18" s="28">
        <v>2501311</v>
      </c>
      <c r="JB18" s="28">
        <v>0</v>
      </c>
      <c r="JC18" s="28">
        <v>0</v>
      </c>
      <c r="JD18" s="28">
        <v>0</v>
      </c>
      <c r="JE18" s="28">
        <v>0</v>
      </c>
      <c r="JF18" s="28">
        <v>0</v>
      </c>
      <c r="JG18" s="28">
        <v>0</v>
      </c>
      <c r="JH18" s="28">
        <v>0</v>
      </c>
      <c r="JI18" s="28">
        <v>0</v>
      </c>
      <c r="JJ18" s="28">
        <v>0</v>
      </c>
      <c r="JK18" s="28">
        <v>0</v>
      </c>
      <c r="JL18" s="28">
        <v>0</v>
      </c>
      <c r="JM18" s="28">
        <v>0</v>
      </c>
      <c r="JN18" s="28">
        <v>0</v>
      </c>
      <c r="JO18" s="28">
        <v>0</v>
      </c>
      <c r="JP18" s="28">
        <v>0</v>
      </c>
      <c r="JQ18" s="28">
        <v>0</v>
      </c>
      <c r="JR18" s="28">
        <v>0</v>
      </c>
      <c r="JS18" s="28">
        <v>0</v>
      </c>
      <c r="JT18" s="28">
        <v>0</v>
      </c>
      <c r="JU18" s="28">
        <v>0</v>
      </c>
      <c r="JV18" s="28">
        <v>0</v>
      </c>
      <c r="JW18" s="28">
        <v>0</v>
      </c>
      <c r="JX18" s="28">
        <v>0</v>
      </c>
      <c r="JY18" s="28">
        <v>0</v>
      </c>
      <c r="JZ18" s="28">
        <v>0</v>
      </c>
      <c r="KA18" s="28">
        <v>0</v>
      </c>
      <c r="KB18" s="28">
        <v>0</v>
      </c>
      <c r="KC18" s="28">
        <v>0</v>
      </c>
      <c r="KD18" s="28">
        <v>0</v>
      </c>
      <c r="KE18" s="28">
        <v>0</v>
      </c>
      <c r="KF18" s="28">
        <v>0</v>
      </c>
      <c r="KG18" s="28">
        <v>0</v>
      </c>
      <c r="KH18" s="28">
        <v>0</v>
      </c>
      <c r="KI18" s="28">
        <v>0</v>
      </c>
      <c r="KJ18" s="28">
        <v>0</v>
      </c>
      <c r="KK18" s="28">
        <v>0</v>
      </c>
      <c r="KL18" s="28">
        <v>0</v>
      </c>
      <c r="KM18" s="28">
        <v>0</v>
      </c>
      <c r="KN18" s="28">
        <v>0</v>
      </c>
      <c r="KO18" s="28">
        <v>0</v>
      </c>
      <c r="KP18" s="28">
        <v>0</v>
      </c>
      <c r="KQ18" s="28">
        <v>0</v>
      </c>
      <c r="KR18" s="28">
        <v>0</v>
      </c>
      <c r="KS18" s="28">
        <v>0</v>
      </c>
      <c r="KT18" s="28">
        <v>0</v>
      </c>
      <c r="KU18" s="28">
        <v>0</v>
      </c>
      <c r="KV18" s="28">
        <v>0</v>
      </c>
      <c r="KW18" s="28">
        <v>0</v>
      </c>
      <c r="KX18" s="28">
        <v>0</v>
      </c>
      <c r="KY18" s="28">
        <v>0</v>
      </c>
      <c r="KZ18" s="28">
        <v>0</v>
      </c>
      <c r="LA18" s="28">
        <v>0</v>
      </c>
      <c r="LB18" s="28">
        <v>0</v>
      </c>
      <c r="LC18" s="28">
        <v>0</v>
      </c>
      <c r="LD18" s="28">
        <v>0</v>
      </c>
      <c r="LE18" s="28">
        <v>0</v>
      </c>
      <c r="LF18" s="28">
        <v>0</v>
      </c>
      <c r="LG18" s="28">
        <v>0</v>
      </c>
      <c r="LH18" s="28">
        <v>0</v>
      </c>
      <c r="LI18" s="28">
        <v>0</v>
      </c>
      <c r="LJ18" s="28">
        <v>0</v>
      </c>
      <c r="LK18" s="28">
        <v>0</v>
      </c>
      <c r="LL18" s="28">
        <v>0</v>
      </c>
      <c r="LM18" s="28">
        <v>0</v>
      </c>
      <c r="LN18" s="28">
        <v>0</v>
      </c>
      <c r="LO18" s="28">
        <v>0</v>
      </c>
      <c r="LP18" s="28">
        <v>0</v>
      </c>
      <c r="LQ18" s="28">
        <v>0</v>
      </c>
      <c r="LR18" s="28">
        <v>0</v>
      </c>
      <c r="LS18" s="28">
        <v>0</v>
      </c>
      <c r="LT18" s="28">
        <v>0</v>
      </c>
      <c r="LU18" s="28">
        <v>0</v>
      </c>
      <c r="LV18" s="28">
        <v>0</v>
      </c>
      <c r="LW18" s="28">
        <v>0</v>
      </c>
      <c r="LX18" s="28">
        <v>0</v>
      </c>
      <c r="LY18" s="28">
        <v>0</v>
      </c>
      <c r="LZ18" s="28">
        <v>0</v>
      </c>
      <c r="MA18" s="28">
        <v>0</v>
      </c>
      <c r="MB18" s="28">
        <v>0</v>
      </c>
      <c r="MC18" s="28">
        <v>0</v>
      </c>
      <c r="MD18" s="28">
        <v>0</v>
      </c>
      <c r="ME18" s="28">
        <v>0</v>
      </c>
      <c r="MF18" s="28">
        <v>0</v>
      </c>
      <c r="MG18" s="28">
        <v>0</v>
      </c>
      <c r="MH18" s="28">
        <v>0</v>
      </c>
      <c r="MI18" s="28">
        <v>0</v>
      </c>
      <c r="MJ18" s="28">
        <v>0</v>
      </c>
      <c r="MK18" s="28">
        <v>0</v>
      </c>
      <c r="ML18" s="28">
        <v>0</v>
      </c>
      <c r="MM18" s="28">
        <v>0</v>
      </c>
      <c r="MN18" s="28">
        <v>0</v>
      </c>
      <c r="MO18" s="28">
        <v>0</v>
      </c>
      <c r="MP18" s="28">
        <v>0</v>
      </c>
      <c r="MQ18" s="28">
        <v>0</v>
      </c>
      <c r="MR18" s="28">
        <v>0</v>
      </c>
      <c r="MS18" s="28">
        <v>0</v>
      </c>
      <c r="MT18" s="28">
        <v>0</v>
      </c>
      <c r="MU18" s="28">
        <v>0</v>
      </c>
      <c r="MV18" s="28">
        <v>0</v>
      </c>
      <c r="MW18" s="28">
        <v>0</v>
      </c>
      <c r="MX18" s="28">
        <v>0</v>
      </c>
      <c r="MY18" s="28">
        <v>0</v>
      </c>
      <c r="MZ18" s="28">
        <v>0</v>
      </c>
      <c r="NA18" s="28">
        <v>0</v>
      </c>
      <c r="NB18" s="28">
        <v>0</v>
      </c>
      <c r="NC18" s="28">
        <v>0</v>
      </c>
      <c r="ND18" s="28">
        <v>0</v>
      </c>
      <c r="NE18" s="28">
        <v>0</v>
      </c>
      <c r="NF18" s="28">
        <v>0</v>
      </c>
      <c r="NG18" s="28">
        <v>0</v>
      </c>
      <c r="NH18" s="28">
        <v>0</v>
      </c>
      <c r="NI18" s="28">
        <v>0</v>
      </c>
      <c r="NJ18" s="28">
        <v>0</v>
      </c>
      <c r="NK18" s="28">
        <v>0</v>
      </c>
      <c r="NL18" s="28">
        <v>0</v>
      </c>
      <c r="NM18" s="28">
        <v>0</v>
      </c>
      <c r="NN18" s="28">
        <v>0</v>
      </c>
      <c r="NO18" s="28">
        <v>0</v>
      </c>
      <c r="NP18" s="28">
        <v>0</v>
      </c>
      <c r="NQ18" s="28">
        <v>0</v>
      </c>
      <c r="NR18" s="28">
        <v>0</v>
      </c>
      <c r="NS18" s="28">
        <v>0</v>
      </c>
      <c r="NT18" s="28">
        <v>0</v>
      </c>
      <c r="NU18" s="28">
        <v>0</v>
      </c>
      <c r="NV18" s="28">
        <v>0</v>
      </c>
      <c r="NW18" s="28">
        <v>0</v>
      </c>
      <c r="NX18" s="28">
        <v>0</v>
      </c>
      <c r="NY18" s="28">
        <v>0</v>
      </c>
      <c r="NZ18" s="28">
        <v>0</v>
      </c>
      <c r="OA18" s="28">
        <v>0</v>
      </c>
      <c r="OB18" s="28">
        <v>0</v>
      </c>
      <c r="OC18" s="28">
        <v>0</v>
      </c>
      <c r="OD18" s="28">
        <v>0</v>
      </c>
      <c r="OE18" s="28">
        <v>0</v>
      </c>
      <c r="OF18" s="28">
        <v>0</v>
      </c>
      <c r="OG18" s="28">
        <v>0</v>
      </c>
      <c r="OH18" s="28">
        <v>0</v>
      </c>
      <c r="OI18" s="28">
        <v>0</v>
      </c>
      <c r="OJ18" s="28">
        <v>0</v>
      </c>
      <c r="OK18" s="28">
        <v>0</v>
      </c>
      <c r="OL18" s="28">
        <v>0</v>
      </c>
      <c r="OM18" s="28">
        <v>0</v>
      </c>
      <c r="ON18" s="28">
        <v>0</v>
      </c>
      <c r="OO18" s="28">
        <v>0</v>
      </c>
      <c r="OP18" s="28">
        <v>0</v>
      </c>
      <c r="OQ18" s="28">
        <v>0</v>
      </c>
      <c r="OR18" s="28">
        <v>0</v>
      </c>
      <c r="OS18" s="28">
        <v>0</v>
      </c>
      <c r="OT18" s="28">
        <v>0</v>
      </c>
      <c r="OU18" s="28">
        <v>0</v>
      </c>
      <c r="OV18" s="28">
        <v>0</v>
      </c>
      <c r="OW18" s="28">
        <v>0</v>
      </c>
      <c r="OX18" s="28">
        <v>0</v>
      </c>
      <c r="OY18" s="28">
        <v>0</v>
      </c>
      <c r="OZ18" s="28">
        <v>0</v>
      </c>
      <c r="PA18" s="28">
        <v>0</v>
      </c>
      <c r="PB18" s="28">
        <v>0</v>
      </c>
      <c r="PC18" s="28">
        <v>0</v>
      </c>
      <c r="PD18" s="28">
        <v>0</v>
      </c>
      <c r="PE18" s="28">
        <v>0</v>
      </c>
      <c r="PF18" s="28">
        <v>0</v>
      </c>
      <c r="PG18" s="28">
        <v>0</v>
      </c>
      <c r="PH18" s="28">
        <v>0</v>
      </c>
      <c r="PI18" s="28">
        <v>0</v>
      </c>
      <c r="PJ18" s="28">
        <v>0</v>
      </c>
      <c r="PK18" s="28">
        <v>0</v>
      </c>
      <c r="PL18" s="28">
        <v>0</v>
      </c>
      <c r="PM18" s="28">
        <v>0</v>
      </c>
      <c r="PN18" s="28">
        <v>0</v>
      </c>
      <c r="PO18" s="28">
        <v>0</v>
      </c>
      <c r="PP18" s="28">
        <v>0</v>
      </c>
      <c r="PQ18" s="28">
        <v>0</v>
      </c>
      <c r="PR18" s="28">
        <v>0</v>
      </c>
      <c r="PS18" s="28">
        <v>0</v>
      </c>
      <c r="PT18" s="28">
        <v>0</v>
      </c>
      <c r="PU18" s="28">
        <v>0</v>
      </c>
      <c r="PV18" s="28">
        <v>0</v>
      </c>
      <c r="PW18" s="28">
        <v>0</v>
      </c>
      <c r="PX18" s="28">
        <v>0</v>
      </c>
      <c r="PY18" s="28">
        <v>0</v>
      </c>
      <c r="PZ18" s="28">
        <v>0</v>
      </c>
      <c r="QA18" s="28">
        <v>0</v>
      </c>
      <c r="QB18" s="28">
        <v>0</v>
      </c>
      <c r="QC18" s="28">
        <v>0</v>
      </c>
      <c r="QD18" s="28">
        <v>0</v>
      </c>
      <c r="QE18" s="28">
        <v>0</v>
      </c>
      <c r="QF18" s="28">
        <v>0</v>
      </c>
      <c r="QG18" s="28">
        <v>0</v>
      </c>
      <c r="QH18" s="28">
        <v>0</v>
      </c>
      <c r="QI18" s="28">
        <v>0</v>
      </c>
      <c r="QJ18" s="28">
        <v>0</v>
      </c>
      <c r="QK18" s="28">
        <v>0</v>
      </c>
      <c r="QL18" s="28">
        <v>0</v>
      </c>
      <c r="QM18" s="28">
        <v>0</v>
      </c>
      <c r="QN18" s="28">
        <v>0</v>
      </c>
      <c r="QO18" s="28">
        <v>0</v>
      </c>
      <c r="QP18" s="28">
        <v>0</v>
      </c>
      <c r="QQ18" s="28">
        <v>0</v>
      </c>
      <c r="QR18" s="28">
        <v>0</v>
      </c>
      <c r="QS18" s="28">
        <v>0</v>
      </c>
      <c r="QT18" s="28">
        <v>0</v>
      </c>
      <c r="QU18" s="28">
        <v>0</v>
      </c>
      <c r="QV18" s="28">
        <v>0</v>
      </c>
      <c r="QW18" s="28">
        <v>0</v>
      </c>
      <c r="QX18" s="28">
        <v>0</v>
      </c>
      <c r="QY18" s="28">
        <v>0</v>
      </c>
      <c r="QZ18" s="28">
        <v>0</v>
      </c>
      <c r="RA18" s="28">
        <v>0</v>
      </c>
      <c r="RB18" s="28">
        <v>0</v>
      </c>
      <c r="RC18" s="28">
        <v>0</v>
      </c>
      <c r="RD18" s="28">
        <v>0</v>
      </c>
      <c r="RE18" s="28">
        <v>0</v>
      </c>
      <c r="RF18" s="28">
        <v>0</v>
      </c>
      <c r="RG18" s="28">
        <v>0</v>
      </c>
      <c r="RH18" s="28">
        <v>0</v>
      </c>
      <c r="RI18" s="28">
        <v>0</v>
      </c>
      <c r="RJ18" s="28">
        <v>0</v>
      </c>
      <c r="RK18" s="28">
        <v>0</v>
      </c>
      <c r="RL18" s="28">
        <v>0</v>
      </c>
      <c r="RM18" s="28">
        <v>0</v>
      </c>
      <c r="RN18" s="28">
        <v>0</v>
      </c>
      <c r="RO18" s="28">
        <v>0</v>
      </c>
      <c r="RP18" s="28">
        <v>0</v>
      </c>
      <c r="RQ18" s="28">
        <v>0</v>
      </c>
      <c r="RR18" s="28">
        <v>0</v>
      </c>
      <c r="RS18" s="28">
        <v>0</v>
      </c>
      <c r="RT18" s="28">
        <v>0</v>
      </c>
      <c r="RU18" s="28">
        <v>0</v>
      </c>
      <c r="RV18" s="28">
        <v>0</v>
      </c>
      <c r="RW18" s="28">
        <v>0</v>
      </c>
      <c r="RX18" s="28">
        <v>0</v>
      </c>
      <c r="RY18" s="28">
        <v>0</v>
      </c>
      <c r="RZ18" s="28">
        <v>0</v>
      </c>
      <c r="SA18" s="28">
        <v>0</v>
      </c>
      <c r="SB18" s="28">
        <v>0</v>
      </c>
      <c r="SC18" s="28">
        <v>0</v>
      </c>
      <c r="SD18" s="28">
        <v>0</v>
      </c>
      <c r="SE18" s="28">
        <v>0</v>
      </c>
      <c r="SF18" s="28">
        <v>0</v>
      </c>
      <c r="SG18" s="28">
        <v>0</v>
      </c>
      <c r="SH18" s="28">
        <v>0</v>
      </c>
      <c r="SI18" s="28">
        <v>0</v>
      </c>
      <c r="SJ18" s="28">
        <v>0</v>
      </c>
      <c r="SK18" s="28">
        <v>0</v>
      </c>
      <c r="SL18" s="28">
        <v>0</v>
      </c>
      <c r="SM18" s="28">
        <v>0</v>
      </c>
      <c r="SN18" s="28">
        <v>0</v>
      </c>
      <c r="SO18" s="28">
        <v>0</v>
      </c>
      <c r="SP18" s="28">
        <v>0</v>
      </c>
      <c r="SQ18" s="28">
        <v>0</v>
      </c>
      <c r="SR18" s="28">
        <v>0</v>
      </c>
      <c r="SS18" s="28">
        <v>0</v>
      </c>
      <c r="ST18" s="28">
        <v>0</v>
      </c>
      <c r="SU18" s="28">
        <v>0</v>
      </c>
      <c r="SV18" s="28">
        <v>0</v>
      </c>
      <c r="SW18" s="28">
        <v>0</v>
      </c>
      <c r="SX18" s="28">
        <v>0</v>
      </c>
      <c r="SY18" s="28">
        <v>0</v>
      </c>
      <c r="SZ18" s="28">
        <v>0</v>
      </c>
      <c r="TA18" s="28">
        <v>0</v>
      </c>
      <c r="TB18" s="28">
        <v>0</v>
      </c>
      <c r="TC18" s="28">
        <v>0</v>
      </c>
      <c r="TD18" s="28">
        <v>0</v>
      </c>
      <c r="TE18" s="28">
        <v>0</v>
      </c>
      <c r="TF18" s="28">
        <v>0</v>
      </c>
      <c r="TG18" s="28">
        <v>0</v>
      </c>
      <c r="TH18" s="28">
        <v>0</v>
      </c>
      <c r="TI18" s="28">
        <v>0</v>
      </c>
      <c r="TJ18" s="28">
        <v>0</v>
      </c>
      <c r="TK18" s="28">
        <v>0</v>
      </c>
      <c r="TL18" s="28">
        <v>0</v>
      </c>
      <c r="TM18" s="28">
        <v>0</v>
      </c>
      <c r="TN18" s="28">
        <v>0</v>
      </c>
      <c r="TO18" s="28">
        <v>0</v>
      </c>
      <c r="TP18" s="28">
        <v>0</v>
      </c>
      <c r="TQ18" s="28">
        <v>0</v>
      </c>
      <c r="TR18" s="28">
        <v>0</v>
      </c>
      <c r="TS18" s="28">
        <v>0</v>
      </c>
      <c r="TT18" s="28">
        <v>0</v>
      </c>
      <c r="TU18" s="28">
        <v>0</v>
      </c>
      <c r="TV18" s="28">
        <v>0</v>
      </c>
      <c r="TW18" s="28">
        <v>0</v>
      </c>
      <c r="TX18" s="28">
        <v>0</v>
      </c>
      <c r="TY18" s="28">
        <v>0</v>
      </c>
      <c r="TZ18" s="28">
        <v>0</v>
      </c>
      <c r="UA18" s="28">
        <v>0</v>
      </c>
      <c r="UB18" s="28">
        <v>0</v>
      </c>
      <c r="UC18" s="28">
        <v>0</v>
      </c>
      <c r="UD18" s="28">
        <v>0</v>
      </c>
      <c r="UE18" s="28">
        <v>0</v>
      </c>
      <c r="UF18" s="28">
        <v>0</v>
      </c>
      <c r="UG18" s="28">
        <v>0</v>
      </c>
      <c r="UH18" s="28">
        <v>0</v>
      </c>
      <c r="UI18" s="28">
        <v>0</v>
      </c>
      <c r="UJ18" s="28">
        <v>0</v>
      </c>
      <c r="UK18" s="28">
        <v>0</v>
      </c>
      <c r="UL18" s="28">
        <v>0</v>
      </c>
      <c r="UM18" s="28">
        <v>0</v>
      </c>
      <c r="UN18" s="28">
        <v>0</v>
      </c>
      <c r="UO18" s="28">
        <v>0</v>
      </c>
      <c r="UP18" s="28">
        <v>0</v>
      </c>
      <c r="UQ18" s="28">
        <v>0</v>
      </c>
      <c r="UR18" s="28">
        <v>0</v>
      </c>
      <c r="US18" s="28">
        <v>0</v>
      </c>
      <c r="UT18" s="28">
        <v>0</v>
      </c>
      <c r="UU18" s="28">
        <v>0</v>
      </c>
      <c r="UV18" s="28">
        <v>0</v>
      </c>
      <c r="UW18" s="28">
        <v>0</v>
      </c>
      <c r="UX18" s="28">
        <v>0</v>
      </c>
      <c r="UY18" s="28">
        <v>0</v>
      </c>
      <c r="UZ18" s="28">
        <v>0</v>
      </c>
      <c r="VA18" s="28">
        <v>0</v>
      </c>
      <c r="VB18" s="28">
        <v>0</v>
      </c>
      <c r="VC18" s="28">
        <v>0</v>
      </c>
      <c r="VD18" s="28">
        <v>0</v>
      </c>
      <c r="VE18" s="28">
        <v>0</v>
      </c>
      <c r="VF18" s="28">
        <v>0</v>
      </c>
      <c r="VG18" s="28">
        <v>0</v>
      </c>
      <c r="VH18" s="28">
        <v>0</v>
      </c>
      <c r="VI18" s="28">
        <v>0</v>
      </c>
      <c r="VJ18" s="28">
        <v>0</v>
      </c>
      <c r="VK18" s="28">
        <v>0</v>
      </c>
      <c r="VL18" s="28">
        <v>0</v>
      </c>
      <c r="VM18" s="28">
        <v>0</v>
      </c>
      <c r="VN18" s="28">
        <v>0</v>
      </c>
      <c r="VO18" s="28">
        <v>0</v>
      </c>
      <c r="VP18" s="28">
        <v>0</v>
      </c>
      <c r="VQ18" s="28">
        <v>0</v>
      </c>
      <c r="VR18" s="28">
        <v>0</v>
      </c>
      <c r="VS18" s="28">
        <v>0</v>
      </c>
      <c r="VT18" s="28">
        <v>0</v>
      </c>
      <c r="VU18" s="28">
        <v>0</v>
      </c>
      <c r="VV18" s="28">
        <v>0</v>
      </c>
      <c r="VW18" s="28">
        <v>0</v>
      </c>
      <c r="VX18" s="28">
        <v>0</v>
      </c>
      <c r="VY18" s="28">
        <v>0</v>
      </c>
      <c r="VZ18" s="28">
        <v>0</v>
      </c>
      <c r="WA18" s="28">
        <v>0</v>
      </c>
      <c r="WB18" s="28">
        <v>0</v>
      </c>
      <c r="WC18" s="28">
        <v>0</v>
      </c>
      <c r="WD18" s="28">
        <v>0</v>
      </c>
      <c r="WE18" s="28">
        <v>0</v>
      </c>
      <c r="WF18" s="28">
        <v>0</v>
      </c>
      <c r="WG18" s="28">
        <v>0</v>
      </c>
      <c r="WH18" s="28">
        <v>0</v>
      </c>
      <c r="WI18" s="28">
        <v>0</v>
      </c>
      <c r="WJ18" s="28">
        <v>0</v>
      </c>
      <c r="WK18" s="28">
        <v>0</v>
      </c>
      <c r="WL18" s="28">
        <v>0</v>
      </c>
      <c r="WM18" s="28">
        <v>0</v>
      </c>
      <c r="WN18" s="28">
        <v>0</v>
      </c>
      <c r="WO18" s="28">
        <v>0</v>
      </c>
      <c r="WP18" s="28">
        <v>0</v>
      </c>
      <c r="WQ18" s="28">
        <v>0</v>
      </c>
      <c r="WR18" s="28">
        <v>0</v>
      </c>
      <c r="WS18" s="28">
        <v>0</v>
      </c>
      <c r="WT18" s="28">
        <v>0</v>
      </c>
      <c r="WU18" s="28">
        <v>0</v>
      </c>
      <c r="WV18" s="28">
        <v>0</v>
      </c>
      <c r="WW18" s="28">
        <v>0</v>
      </c>
      <c r="WX18" s="28">
        <v>0</v>
      </c>
      <c r="WY18" s="28">
        <v>0</v>
      </c>
      <c r="WZ18" s="28">
        <v>0</v>
      </c>
      <c r="XA18" s="28">
        <v>0</v>
      </c>
      <c r="XB18" s="28">
        <v>0</v>
      </c>
      <c r="XC18" s="28">
        <v>0</v>
      </c>
      <c r="XD18" s="28">
        <v>0</v>
      </c>
      <c r="XE18" s="28">
        <v>0</v>
      </c>
      <c r="XF18" s="28">
        <v>0</v>
      </c>
      <c r="XG18" s="28">
        <v>0</v>
      </c>
      <c r="XH18" s="28">
        <v>0</v>
      </c>
      <c r="XI18" s="28">
        <v>0</v>
      </c>
      <c r="XJ18" s="28">
        <v>0</v>
      </c>
      <c r="XK18" s="28">
        <v>0</v>
      </c>
      <c r="XL18" s="28">
        <v>0</v>
      </c>
      <c r="XM18" s="28">
        <v>0</v>
      </c>
      <c r="XN18" s="28">
        <v>0</v>
      </c>
      <c r="XO18" s="28">
        <v>0</v>
      </c>
      <c r="XP18" s="28">
        <v>0</v>
      </c>
      <c r="XQ18" s="28">
        <v>0</v>
      </c>
      <c r="XR18" s="28">
        <v>0</v>
      </c>
      <c r="XS18" s="28">
        <v>0</v>
      </c>
      <c r="XT18" s="28">
        <v>0</v>
      </c>
      <c r="XU18" s="28">
        <v>0</v>
      </c>
      <c r="XV18" s="28">
        <v>0</v>
      </c>
      <c r="XW18" s="28">
        <v>0</v>
      </c>
      <c r="XX18" s="28">
        <v>0</v>
      </c>
      <c r="XY18" s="28">
        <v>0</v>
      </c>
      <c r="XZ18" s="28">
        <v>0</v>
      </c>
      <c r="YA18" s="28">
        <v>0</v>
      </c>
      <c r="YB18" s="28">
        <v>0</v>
      </c>
      <c r="YC18" s="28">
        <v>0</v>
      </c>
      <c r="YD18" s="28">
        <v>0</v>
      </c>
      <c r="YE18" s="28">
        <v>0</v>
      </c>
      <c r="YF18" s="28">
        <v>0</v>
      </c>
      <c r="YG18" s="28">
        <v>0</v>
      </c>
      <c r="YH18" s="28">
        <v>0</v>
      </c>
      <c r="YI18" s="28">
        <v>0</v>
      </c>
      <c r="YJ18" s="28">
        <v>0</v>
      </c>
      <c r="YK18" s="28">
        <v>0</v>
      </c>
      <c r="YL18" s="28">
        <v>0</v>
      </c>
      <c r="YM18" s="28">
        <v>0</v>
      </c>
      <c r="YN18" s="28">
        <v>0</v>
      </c>
      <c r="YO18" s="28">
        <v>0</v>
      </c>
      <c r="YP18" s="28">
        <v>0</v>
      </c>
      <c r="YQ18" s="28">
        <v>0</v>
      </c>
    </row>
    <row r="19" spans="1:667" ht="15.75" x14ac:dyDescent="0.25">
      <c r="A19" s="19" t="s">
        <v>47</v>
      </c>
      <c r="B19" s="19" t="s">
        <v>48</v>
      </c>
      <c r="C19" s="19">
        <v>50.850992320000003</v>
      </c>
      <c r="D19" s="21"/>
      <c r="E19" s="22">
        <f t="shared" si="20"/>
        <v>1.7618848619450693</v>
      </c>
      <c r="F19" s="33" t="s">
        <v>127</v>
      </c>
      <c r="G19" s="23" t="s">
        <v>128</v>
      </c>
      <c r="H19" s="24">
        <v>43158</v>
      </c>
      <c r="I19" s="32" t="s">
        <v>27</v>
      </c>
      <c r="J19" s="23">
        <v>96</v>
      </c>
      <c r="K19" s="23" t="s">
        <v>130</v>
      </c>
      <c r="L19" s="34">
        <f t="shared" si="21"/>
        <v>46080</v>
      </c>
      <c r="M19" s="33" t="s">
        <v>11</v>
      </c>
      <c r="N19" s="20" t="s">
        <v>12</v>
      </c>
      <c r="O19" s="2"/>
      <c r="P19" s="26">
        <f>+SUMPRODUCT(1*($BP$4:$YQ$4=$P$4)*($BP$1:$YQ$1=P$3)*($BP19:$YQ19))</f>
        <v>489807.76</v>
      </c>
      <c r="Q19" s="26">
        <f>+SUMPRODUCT(1*($BP$4:$YQ$4=$Q$4)*($BP$1:$YQ$1=P$3)*($BP19:$YQ19))</f>
        <v>2209893.58</v>
      </c>
      <c r="R19" s="26">
        <f>+SUMPRODUCT(1*($BP$4:$YQ$4=$P$4)*($BP$1:$YQ$1=R$3)*($BP19:$YQ19))</f>
        <v>6943750.6011764714</v>
      </c>
      <c r="S19" s="26">
        <f>+SUMPRODUCT(1*($BP$4:$YQ$4=$Q$4)*($BP$1:$YQ$1=R$3)*($BP19:$YQ19))</f>
        <v>3126217.62</v>
      </c>
      <c r="T19" s="26">
        <f>+SUMPRODUCT(1*($BP$4:$YQ$4=$P$4)*($BP$1:$YQ$1=T$3)*($BP19:$YQ19))</f>
        <v>7040664.9176470591</v>
      </c>
      <c r="U19" s="26">
        <f>+SUMPRODUCT(1*($BP$4:$YQ$4=$Q$4)*($BP$1:$YQ$1=T$3)*($BP19:$YQ19))</f>
        <v>2668284.2500000005</v>
      </c>
      <c r="V19" s="26">
        <f>+SUMPRODUCT(1*($BP$4:$YQ$4=$P$4)*($BP$1:$YQ$1=V$3)*($BP19:$YQ19))</f>
        <v>7040664.9176470591</v>
      </c>
      <c r="W19" s="26">
        <f>+SUMPRODUCT(1*($BP$4:$YQ$4=$Q$4)*($BP$1:$YQ$1=V$3)*($BP19:$YQ19))</f>
        <v>2194480.7399999998</v>
      </c>
      <c r="X19" s="26">
        <f>+SUMPRODUCT(1*($BP$4:$YQ$4=$P$4)*($BP$1:$YQ$1=X$3)*($BP19:$YQ19))</f>
        <v>7040664.9176470591</v>
      </c>
      <c r="Y19" s="26">
        <f>+SUMPRODUCT(1*($BP$4:$YQ$4=$Q$4)*($BP$1:$YQ$1=X$3)*($BP19:$YQ19))</f>
        <v>1728339.8200000003</v>
      </c>
      <c r="Z19" s="26">
        <f>+SUMPRODUCT(1*($BP$4:$YQ$4=$P$4)*($BP$1:$YQ$1=Z$3)*($BP19:$YQ19))</f>
        <v>7040664.9176470591</v>
      </c>
      <c r="AA19" s="26">
        <f>+SUMPRODUCT(1*($BP$4:$YQ$4=$Q$4)*($BP$1:$YQ$1=Z$3)*($BP19:$YQ19))</f>
        <v>1262198.92</v>
      </c>
      <c r="AB19" s="26">
        <f>+SUMPRODUCT(1*($BP$4:$YQ$4=$P$4)*($BP$1:$YQ$1=AB$3)*($BP19:$YQ19))</f>
        <v>7040664.9176470591</v>
      </c>
      <c r="AC19" s="26">
        <f>+SUMPRODUCT(1*($BP$4:$YQ$4=$Q$4)*($BP$1:$YQ$1=AB$3)*($BP19:$YQ19))</f>
        <v>798612.19</v>
      </c>
      <c r="AD19" s="26">
        <f>+SUMPRODUCT(1*($BP$4:$YQ$4=$P$4)*($BP$1:$YQ$1=AD$3)*($BP19:$YQ19))</f>
        <v>7040664.9176470591</v>
      </c>
      <c r="AE19" s="26">
        <f>+SUMPRODUCT(1*($BP$4:$YQ$4=$Q$4)*($BP$1:$YQ$1=AD$3)*($BP19:$YQ19))</f>
        <v>329917.08999999991</v>
      </c>
      <c r="AF19" s="26">
        <f>+SUMPRODUCT(1*($BP$4:$YQ$4=$P$4)*($BP$1:$YQ$1=AF$3)*($BP19:$YQ19))</f>
        <v>1173444.1529411764</v>
      </c>
      <c r="AG19" s="26">
        <f>+SUMPRODUCT(1*($BP$4:$YQ$4=$Q$4)*($BP$1:$YQ$1=AF$3)*($BP19:$YQ19))</f>
        <v>9897.51</v>
      </c>
      <c r="AH19" s="26">
        <f>+SUMPRODUCT(1*($BP$4:$YQ$4=$P$4)*($BP$1:$YQ$1=AH$3)*($BP19:$YQ19))</f>
        <v>0</v>
      </c>
      <c r="AI19" s="26">
        <f>+SUMPRODUCT(1*($BP$4:$YQ$4=$Q$4)*($BP$1:$YQ$1=AH$3)*($BP19:$YQ19))</f>
        <v>0</v>
      </c>
      <c r="AJ19" s="26">
        <f>+SUMPRODUCT(1*($BP$4:$YQ$4=$P$4)*($BP$1:$YQ$1=AJ$3)*($BP19:$YQ19))</f>
        <v>0</v>
      </c>
      <c r="AK19" s="26">
        <f>+SUMPRODUCT(1*($BP$4:$YQ$4=$Q$4)*($BP$1:$YQ$1=AJ$3)*($BP19:$YQ19))</f>
        <v>0</v>
      </c>
      <c r="AL19" s="26">
        <f>+SUMPRODUCT(1*($BP$4:$YQ$4=$P$4)*($BP$1:$YQ$1=AL$3)*($BP19:$YQ19))</f>
        <v>0</v>
      </c>
      <c r="AM19" s="26">
        <f>+SUMPRODUCT(1*($BP$4:$YQ$4=$Q$4)*($BP$1:$YQ$1=AL$3)*($BP19:$YQ19))</f>
        <v>0</v>
      </c>
      <c r="AN19" s="26">
        <f>+SUMPRODUCT(1*($BP$4:$YQ$4=$P$4)*($BP$1:$YQ$1=AN$3)*($BP19:$YQ19))</f>
        <v>0</v>
      </c>
      <c r="AO19" s="26">
        <f>+SUMPRODUCT(1*($BP$4:$YQ$4=$Q$4)*($BP$1:$YQ$1=AN$3)*($BP19:$YQ19))</f>
        <v>0</v>
      </c>
      <c r="AP19" s="26">
        <f>+SUMPRODUCT(1*($BP$4:$YQ$4=$P$4)*($BP$1:$YQ$1=AP$3)*($BP19:$YQ19))</f>
        <v>0</v>
      </c>
      <c r="AQ19" s="26">
        <f>+SUMPRODUCT(1*($BP$4:$YQ$4=$Q$4)*($BP$1:$YQ$1=AP$3)*($BP19:$YQ19))</f>
        <v>0</v>
      </c>
      <c r="AR19" s="26">
        <f>+SUMPRODUCT(1*($BP$4:$YQ$4=$P$4)*($BP$1:$YQ$1=AR$3)*($BP19:$YQ19))</f>
        <v>0</v>
      </c>
      <c r="AS19" s="26">
        <f>+SUMPRODUCT(1*($BP$4:$YQ$4=$Q$4)*($BP$1:$YQ$1=AR$3)*($BP19:$YQ19))</f>
        <v>0</v>
      </c>
      <c r="AT19" s="26">
        <f>+SUMPRODUCT(1*($BP$4:$YQ$4=$P$4)*($BP$1:$YQ$1=AT$3)*($BP19:$YQ19))</f>
        <v>0</v>
      </c>
      <c r="AU19" s="26">
        <f>+SUMPRODUCT(1*($BP$4:$YQ$4=$Q$4)*($BP$1:$YQ$1=AT$3)*($BP19:$YQ19))</f>
        <v>0</v>
      </c>
      <c r="AV19" s="26">
        <f>+SUMPRODUCT(1*($BP$4:$YQ$4=$P$4)*($BP$1:$YQ$1=AV$3)*($BP19:$YQ19))</f>
        <v>0</v>
      </c>
      <c r="AW19" s="26">
        <f>+SUMPRODUCT(1*($BP$4:$YQ$4=$Q$4)*($BP$1:$YQ$1=AV$3)*($BP19:$YQ19))</f>
        <v>0</v>
      </c>
      <c r="AX19" s="26">
        <f>+SUMPRODUCT(1*($BP$4:$YQ$4=$P$4)*($BP$1:$YQ$1=AX$3)*($BP19:$YQ19))</f>
        <v>0</v>
      </c>
      <c r="AY19" s="26">
        <f>+SUMPRODUCT(1*($BP$4:$YQ$4=$Q$4)*($BP$1:$YQ$1=AX$3)*($BP19:$YQ19))</f>
        <v>0</v>
      </c>
      <c r="AZ19" s="26">
        <f>+SUMPRODUCT(1*($BP$4:$YQ$4=$P$4)*($BP$1:$YQ$1=AZ$3)*($BP19:$YQ19))</f>
        <v>0</v>
      </c>
      <c r="BA19" s="26">
        <f>+SUMPRODUCT(1*($BP$4:$YQ$4=$Q$4)*($BP$1:$YQ$1=AZ$3)*($BP19:$YQ19))</f>
        <v>0</v>
      </c>
      <c r="BB19" s="26">
        <f>+SUMPRODUCT(1*($BP$4:$YQ$4=$P$4)*($BP$1:$YQ$1=BB$3)*($BP19:$YQ19))</f>
        <v>0</v>
      </c>
      <c r="BC19" s="26">
        <f>+SUMPRODUCT(1*($BP$4:$YQ$4=$Q$4)*($BP$1:$YQ$1=BB$3)*($BP19:$YQ19))</f>
        <v>0</v>
      </c>
      <c r="BD19" s="26">
        <f>+SUMPRODUCT(1*($BP$4:$YQ$4=$P$4)*($BP$1:$YQ$1=BD$3)*($BP19:$YQ19))</f>
        <v>0</v>
      </c>
      <c r="BE19" s="26">
        <f>+SUMPRODUCT(1*($BP$4:$YQ$4=$Q$4)*($BP$1:$YQ$1=BD$3)*($BP19:$YQ19))</f>
        <v>0</v>
      </c>
      <c r="BF19" s="26">
        <f>+SUMPRODUCT(1*($BP$4:$YQ$4=$P$4)*($BP$1:$YQ$1=BF$3)*($BP19:$YQ19))</f>
        <v>0</v>
      </c>
      <c r="BG19" s="26">
        <f>+SUMPRODUCT(1*($BP$4:$YQ$4=$Q$4)*($BP$1:$YQ$1=BF$3)*($BP19:$YQ19))</f>
        <v>0</v>
      </c>
      <c r="BH19" s="26">
        <f>+SUMPRODUCT(1*($BP$4:$YQ$4=$P$4)*($BP$1:$YQ$1=BH$3)*($BP19:$YQ19))</f>
        <v>0</v>
      </c>
      <c r="BI19" s="26">
        <f>+SUMPRODUCT(1*($BP$4:$YQ$4=$Q$4)*($BP$1:$YQ$1=BH$3)*($BP19:$YQ19))</f>
        <v>0</v>
      </c>
      <c r="BJ19" s="26">
        <f>+SUMPRODUCT(1*($BP$4:$YQ$4=$P$4)*($BP$1:$YQ$1=BJ$3)*($BP19:$YQ19))</f>
        <v>0</v>
      </c>
      <c r="BK19" s="26">
        <f>+SUMPRODUCT(1*($BP$4:$YQ$4=$Q$4)*($BP$1:$YQ$1=BJ$3)*($BP19:$YQ19))</f>
        <v>0</v>
      </c>
      <c r="BL19" s="26">
        <f>+SUMPRODUCT(1*($BP$4:$YQ$4=$P$4)*($BP$1:$YQ$1=BL$3)*($BP19:$YQ19))</f>
        <v>0</v>
      </c>
      <c r="BM19" s="26">
        <f>+SUMPRODUCT(1*($BP$4:$YQ$4=$Q$4)*($BP$1:$YQ$1=BL$3)*($BP19:$YQ19))</f>
        <v>0</v>
      </c>
      <c r="BN19" s="27"/>
      <c r="BO19" s="94"/>
      <c r="BP19" s="28">
        <v>0</v>
      </c>
      <c r="BQ19" s="28">
        <v>0</v>
      </c>
      <c r="BR19" s="28">
        <v>0</v>
      </c>
      <c r="BS19" s="28">
        <v>0</v>
      </c>
      <c r="BT19" s="28">
        <v>12884.79</v>
      </c>
      <c r="BU19" s="28">
        <v>0</v>
      </c>
      <c r="BV19" s="28">
        <v>67348.53</v>
      </c>
      <c r="BW19" s="28">
        <v>0</v>
      </c>
      <c r="BX19" s="28">
        <v>199631.71</v>
      </c>
      <c r="BY19" s="28">
        <v>0</v>
      </c>
      <c r="BZ19" s="28">
        <v>231480.54</v>
      </c>
      <c r="CA19" s="28">
        <v>0</v>
      </c>
      <c r="CB19" s="28">
        <v>287305.82999999996</v>
      </c>
      <c r="CC19" s="28">
        <v>0</v>
      </c>
      <c r="CD19" s="28">
        <v>285937.96000000002</v>
      </c>
      <c r="CE19" s="28">
        <v>0</v>
      </c>
      <c r="CF19" s="28">
        <v>285937.96000000002</v>
      </c>
      <c r="CG19" s="28">
        <v>0</v>
      </c>
      <c r="CH19" s="28">
        <v>276714.15000000002</v>
      </c>
      <c r="CI19" s="28">
        <v>0</v>
      </c>
      <c r="CJ19" s="28">
        <v>285937.96000000002</v>
      </c>
      <c r="CK19" s="28">
        <v>0</v>
      </c>
      <c r="CL19" s="28">
        <v>276714.15000000002</v>
      </c>
      <c r="CM19" s="28">
        <v>489807.76</v>
      </c>
      <c r="CN19" s="28">
        <v>283183.74</v>
      </c>
      <c r="CO19" s="28">
        <v>489807.76</v>
      </c>
      <c r="CP19" s="28">
        <v>280429.52</v>
      </c>
      <c r="CQ19" s="28">
        <v>586722.07647058822</v>
      </c>
      <c r="CR19" s="28">
        <v>250311.28</v>
      </c>
      <c r="CS19" s="28">
        <v>586722.07647058822</v>
      </c>
      <c r="CT19" s="28">
        <v>273831.18</v>
      </c>
      <c r="CU19" s="28">
        <v>586722.07647058822</v>
      </c>
      <c r="CV19" s="28">
        <v>261805.17</v>
      </c>
      <c r="CW19" s="28">
        <v>586722.07647058822</v>
      </c>
      <c r="CX19" s="28">
        <v>267232.83999999997</v>
      </c>
      <c r="CY19" s="28">
        <v>586722.07647058822</v>
      </c>
      <c r="CZ19" s="28">
        <v>255419.68</v>
      </c>
      <c r="DA19" s="28">
        <v>586722.07647058822</v>
      </c>
      <c r="DB19" s="28">
        <v>260634.5</v>
      </c>
      <c r="DC19" s="28">
        <v>586722.07647058822</v>
      </c>
      <c r="DD19" s="28">
        <v>257335.33</v>
      </c>
      <c r="DE19" s="28">
        <v>586722.07647058822</v>
      </c>
      <c r="DF19" s="28">
        <v>245841.44</v>
      </c>
      <c r="DG19" s="28">
        <v>586722.07647058822</v>
      </c>
      <c r="DH19" s="28">
        <v>250736.99</v>
      </c>
      <c r="DI19" s="28">
        <v>586722.07647058822</v>
      </c>
      <c r="DJ19" s="28">
        <v>239455.95</v>
      </c>
      <c r="DK19" s="28">
        <v>586722.07647058822</v>
      </c>
      <c r="DL19" s="28">
        <v>244138.64</v>
      </c>
      <c r="DM19" s="28">
        <v>586722.07647058822</v>
      </c>
      <c r="DN19" s="28">
        <v>240839.47</v>
      </c>
      <c r="DO19" s="28">
        <v>586722.07647058822</v>
      </c>
      <c r="DP19" s="28">
        <v>222215.12</v>
      </c>
      <c r="DQ19" s="28">
        <v>586722.07647058822</v>
      </c>
      <c r="DR19" s="28">
        <v>234241.13999999998</v>
      </c>
      <c r="DS19" s="28">
        <v>586722.07647058822</v>
      </c>
      <c r="DT19" s="28">
        <v>223492.22</v>
      </c>
      <c r="DU19" s="28">
        <v>586722.07647058822</v>
      </c>
      <c r="DV19" s="28">
        <v>227642.79</v>
      </c>
      <c r="DW19" s="28">
        <v>586722.07647058822</v>
      </c>
      <c r="DX19" s="28">
        <v>217106.73</v>
      </c>
      <c r="DY19" s="28">
        <v>586722.07647058822</v>
      </c>
      <c r="DZ19" s="28">
        <v>221044.44999999998</v>
      </c>
      <c r="EA19" s="28">
        <v>586722.07647058822</v>
      </c>
      <c r="EB19" s="28">
        <v>217745.27</v>
      </c>
      <c r="EC19" s="28">
        <v>586722.07647058822</v>
      </c>
      <c r="ED19" s="28">
        <v>207528.49</v>
      </c>
      <c r="EE19" s="28">
        <v>586722.07647058822</v>
      </c>
      <c r="EF19" s="28">
        <v>211146.93</v>
      </c>
      <c r="EG19" s="28">
        <v>586722.07647058822</v>
      </c>
      <c r="EH19" s="28">
        <v>201143</v>
      </c>
      <c r="EI19" s="28">
        <v>586722.07647058822</v>
      </c>
      <c r="EJ19" s="28">
        <v>204548.59</v>
      </c>
      <c r="EK19" s="28">
        <v>586722.07647058822</v>
      </c>
      <c r="EL19" s="28">
        <v>201249.42</v>
      </c>
      <c r="EM19" s="28">
        <v>586722.07647058822</v>
      </c>
      <c r="EN19" s="28">
        <v>178793.77</v>
      </c>
      <c r="EO19" s="28">
        <v>586722.07647058822</v>
      </c>
      <c r="EP19" s="28">
        <v>194651.08000000002</v>
      </c>
      <c r="EQ19" s="28">
        <v>586722.07647058822</v>
      </c>
      <c r="ER19" s="28">
        <v>185179.25999999998</v>
      </c>
      <c r="ES19" s="28">
        <v>586722.07647058822</v>
      </c>
      <c r="ET19" s="28">
        <v>188052.74</v>
      </c>
      <c r="EU19" s="28">
        <v>586722.07647058822</v>
      </c>
      <c r="EV19" s="28">
        <v>178793.77</v>
      </c>
      <c r="EW19" s="28">
        <v>586722.07647058822</v>
      </c>
      <c r="EX19" s="28">
        <v>181454.4</v>
      </c>
      <c r="EY19" s="28">
        <v>586722.07647058822</v>
      </c>
      <c r="EZ19" s="28">
        <v>178155.22999999998</v>
      </c>
      <c r="FA19" s="28">
        <v>586722.07647058822</v>
      </c>
      <c r="FB19" s="28">
        <v>169215.54</v>
      </c>
      <c r="FC19" s="28">
        <v>586722.07647058822</v>
      </c>
      <c r="FD19" s="28">
        <v>171556.89</v>
      </c>
      <c r="FE19" s="28">
        <v>586722.07647058822</v>
      </c>
      <c r="FF19" s="28">
        <v>162830.04999999999</v>
      </c>
      <c r="FG19" s="28">
        <v>586722.07647058822</v>
      </c>
      <c r="FH19" s="28">
        <v>164958.54</v>
      </c>
      <c r="FI19" s="28">
        <v>586722.07647058822</v>
      </c>
      <c r="FJ19" s="28">
        <v>161659.37</v>
      </c>
      <c r="FK19" s="28">
        <v>586722.07647058822</v>
      </c>
      <c r="FL19" s="28">
        <v>143035.02000000002</v>
      </c>
      <c r="FM19" s="28">
        <v>586722.07647058822</v>
      </c>
      <c r="FN19" s="28">
        <v>155061.03</v>
      </c>
      <c r="FO19" s="28">
        <v>586722.07647058822</v>
      </c>
      <c r="FP19" s="28">
        <v>146866.32</v>
      </c>
      <c r="FQ19" s="28">
        <v>586722.07647058822</v>
      </c>
      <c r="FR19" s="28">
        <v>148462.69</v>
      </c>
      <c r="FS19" s="28">
        <v>586722.07647058822</v>
      </c>
      <c r="FT19" s="28">
        <v>140480.82999999999</v>
      </c>
      <c r="FU19" s="28">
        <v>586722.07647058822</v>
      </c>
      <c r="FV19" s="28">
        <v>141864.35</v>
      </c>
      <c r="FW19" s="28">
        <v>586722.07647058822</v>
      </c>
      <c r="FX19" s="28">
        <v>138565.17000000001</v>
      </c>
      <c r="FY19" s="28">
        <v>586722.07647058822</v>
      </c>
      <c r="FZ19" s="28">
        <v>130902.58</v>
      </c>
      <c r="GA19" s="28">
        <v>586722.07647058822</v>
      </c>
      <c r="GB19" s="28">
        <v>131966.82999999999</v>
      </c>
      <c r="GC19" s="28">
        <v>586722.07647058822</v>
      </c>
      <c r="GD19" s="28">
        <v>124517.09</v>
      </c>
      <c r="GE19" s="28">
        <v>586722.07647058822</v>
      </c>
      <c r="GF19" s="28">
        <v>125368.49</v>
      </c>
      <c r="GG19" s="28">
        <v>586722.07647058822</v>
      </c>
      <c r="GH19" s="28">
        <v>122069.32</v>
      </c>
      <c r="GI19" s="28">
        <v>586722.07647058822</v>
      </c>
      <c r="GJ19" s="28">
        <v>107276.26</v>
      </c>
      <c r="GK19" s="28">
        <v>586722.07647058822</v>
      </c>
      <c r="GL19" s="28">
        <v>115470.98000000001</v>
      </c>
      <c r="GM19" s="28">
        <v>586722.07647058822</v>
      </c>
      <c r="GN19" s="28">
        <v>108553.36</v>
      </c>
      <c r="GO19" s="28">
        <v>586722.07647058822</v>
      </c>
      <c r="GP19" s="28">
        <v>108872.64</v>
      </c>
      <c r="GQ19" s="28">
        <v>586722.07647058822</v>
      </c>
      <c r="GR19" s="28">
        <v>102167.87</v>
      </c>
      <c r="GS19" s="28">
        <v>586722.07647058822</v>
      </c>
      <c r="GT19" s="28">
        <v>102274.3</v>
      </c>
      <c r="GU19" s="28">
        <v>586722.07647058822</v>
      </c>
      <c r="GV19" s="28">
        <v>98975.13</v>
      </c>
      <c r="GW19" s="28">
        <v>586722.07647058822</v>
      </c>
      <c r="GX19" s="28">
        <v>92589.64</v>
      </c>
      <c r="GY19" s="28">
        <v>586722.07647058822</v>
      </c>
      <c r="GZ19" s="28">
        <v>92376.79</v>
      </c>
      <c r="HA19" s="28">
        <v>586722.07647058822</v>
      </c>
      <c r="HB19" s="28">
        <v>86204.14</v>
      </c>
      <c r="HC19" s="28">
        <v>586722.07647058822</v>
      </c>
      <c r="HD19" s="28">
        <v>85778.44</v>
      </c>
      <c r="HE19" s="28">
        <v>586722.07647058822</v>
      </c>
      <c r="HF19" s="28">
        <v>82479.27</v>
      </c>
      <c r="HG19" s="28">
        <v>586722.07647058822</v>
      </c>
      <c r="HH19" s="28">
        <v>74071.709999999992</v>
      </c>
      <c r="HI19" s="28">
        <v>586722.07647058822</v>
      </c>
      <c r="HJ19" s="28">
        <v>75880.930000000008</v>
      </c>
      <c r="HK19" s="28">
        <v>586722.07647058822</v>
      </c>
      <c r="HL19" s="28">
        <v>70240.41</v>
      </c>
      <c r="HM19" s="28">
        <v>586722.07647058822</v>
      </c>
      <c r="HN19" s="28">
        <v>69282.59</v>
      </c>
      <c r="HO19" s="28">
        <v>586722.07647058822</v>
      </c>
      <c r="HP19" s="28">
        <v>63854.920000000006</v>
      </c>
      <c r="HQ19" s="28">
        <v>586722.07647058822</v>
      </c>
      <c r="HR19" s="28">
        <v>62684.25</v>
      </c>
      <c r="HS19" s="28">
        <v>586722.07647058822</v>
      </c>
      <c r="HT19" s="28">
        <v>59385.07</v>
      </c>
      <c r="HU19" s="28">
        <v>586722.07647058822</v>
      </c>
      <c r="HV19" s="28">
        <v>54276.68</v>
      </c>
      <c r="HW19" s="28">
        <v>586722.07647058822</v>
      </c>
      <c r="HX19" s="28">
        <v>52786.729999999996</v>
      </c>
      <c r="HY19" s="28">
        <v>586722.07647058822</v>
      </c>
      <c r="HZ19" s="28">
        <v>47891.189999999995</v>
      </c>
      <c r="IA19" s="28">
        <v>586722.07647058822</v>
      </c>
      <c r="IB19" s="28">
        <v>46188.39</v>
      </c>
      <c r="IC19" s="28">
        <v>586722.07647058822</v>
      </c>
      <c r="ID19" s="28">
        <v>42889.22</v>
      </c>
      <c r="IE19" s="28">
        <v>586722.07647058822</v>
      </c>
      <c r="IF19" s="28">
        <v>35758.75</v>
      </c>
      <c r="IG19" s="28">
        <v>586722.07647058822</v>
      </c>
      <c r="IH19" s="28">
        <v>36290.880000000005</v>
      </c>
      <c r="II19" s="28">
        <v>586722.07647058822</v>
      </c>
      <c r="IJ19" s="28">
        <v>31927.46</v>
      </c>
      <c r="IK19" s="28">
        <v>586722.07647058822</v>
      </c>
      <c r="IL19" s="28">
        <v>29692.54</v>
      </c>
      <c r="IM19" s="28">
        <v>586722.07647058822</v>
      </c>
      <c r="IN19" s="28">
        <v>25541.97</v>
      </c>
      <c r="IO19" s="28">
        <v>586722.07647058822</v>
      </c>
      <c r="IP19" s="28">
        <v>23094.2</v>
      </c>
      <c r="IQ19" s="28">
        <v>586722.07647058822</v>
      </c>
      <c r="IR19" s="28">
        <v>19795.03</v>
      </c>
      <c r="IS19" s="28">
        <v>586722.07647058822</v>
      </c>
      <c r="IT19" s="28">
        <v>15963.73</v>
      </c>
      <c r="IU19" s="28">
        <v>586722.07647058822</v>
      </c>
      <c r="IV19" s="28">
        <v>13196.69</v>
      </c>
      <c r="IW19" s="28">
        <v>586722.07647058822</v>
      </c>
      <c r="IX19" s="28">
        <v>9578.23</v>
      </c>
      <c r="IY19" s="28">
        <v>586722.07647058822</v>
      </c>
      <c r="IZ19" s="28">
        <v>6598.34</v>
      </c>
      <c r="JA19" s="28">
        <v>586722.07647058822</v>
      </c>
      <c r="JB19" s="28">
        <v>3299.17</v>
      </c>
      <c r="JC19" s="28">
        <v>586722.07647058822</v>
      </c>
      <c r="JD19" s="28">
        <v>0</v>
      </c>
      <c r="JE19" s="28">
        <v>0</v>
      </c>
      <c r="JF19" s="28">
        <v>0</v>
      </c>
      <c r="JG19" s="28">
        <v>0</v>
      </c>
      <c r="JH19" s="28">
        <v>0</v>
      </c>
      <c r="JI19" s="28">
        <v>0</v>
      </c>
      <c r="JJ19" s="28">
        <v>0</v>
      </c>
      <c r="JK19" s="28">
        <v>0</v>
      </c>
      <c r="JL19" s="28">
        <v>0</v>
      </c>
      <c r="JM19" s="28">
        <v>0</v>
      </c>
      <c r="JN19" s="28">
        <v>0</v>
      </c>
      <c r="JO19" s="28">
        <v>0</v>
      </c>
      <c r="JP19" s="28">
        <v>0</v>
      </c>
      <c r="JQ19" s="28">
        <v>0</v>
      </c>
      <c r="JR19" s="28">
        <v>0</v>
      </c>
      <c r="JS19" s="28">
        <v>0</v>
      </c>
      <c r="JT19" s="28">
        <v>0</v>
      </c>
      <c r="JU19" s="28">
        <v>0</v>
      </c>
      <c r="JV19" s="28">
        <v>0</v>
      </c>
      <c r="JW19" s="28">
        <v>0</v>
      </c>
      <c r="JX19" s="28">
        <v>0</v>
      </c>
      <c r="JY19" s="28">
        <v>0</v>
      </c>
      <c r="JZ19" s="28">
        <v>0</v>
      </c>
      <c r="KA19" s="28">
        <v>0</v>
      </c>
      <c r="KB19" s="28">
        <v>0</v>
      </c>
      <c r="KC19" s="28">
        <v>0</v>
      </c>
      <c r="KD19" s="28">
        <v>0</v>
      </c>
      <c r="KE19" s="28">
        <v>0</v>
      </c>
      <c r="KF19" s="28">
        <v>0</v>
      </c>
      <c r="KG19" s="28">
        <v>0</v>
      </c>
      <c r="KH19" s="28">
        <v>0</v>
      </c>
      <c r="KI19" s="28">
        <v>0</v>
      </c>
      <c r="KJ19" s="28">
        <v>0</v>
      </c>
      <c r="KK19" s="28">
        <v>0</v>
      </c>
      <c r="KL19" s="28">
        <v>0</v>
      </c>
      <c r="KM19" s="28">
        <v>0</v>
      </c>
      <c r="KN19" s="28">
        <v>0</v>
      </c>
      <c r="KO19" s="28">
        <v>0</v>
      </c>
      <c r="KP19" s="28">
        <v>0</v>
      </c>
      <c r="KQ19" s="28">
        <v>0</v>
      </c>
      <c r="KR19" s="28">
        <v>0</v>
      </c>
      <c r="KS19" s="28">
        <v>0</v>
      </c>
      <c r="KT19" s="28">
        <v>0</v>
      </c>
      <c r="KU19" s="28">
        <v>0</v>
      </c>
      <c r="KV19" s="28">
        <v>0</v>
      </c>
      <c r="KW19" s="28">
        <v>0</v>
      </c>
      <c r="KX19" s="28">
        <v>0</v>
      </c>
      <c r="KY19" s="28">
        <v>0</v>
      </c>
      <c r="KZ19" s="28">
        <v>0</v>
      </c>
      <c r="LA19" s="28">
        <v>0</v>
      </c>
      <c r="LB19" s="28">
        <v>0</v>
      </c>
      <c r="LC19" s="28">
        <v>0</v>
      </c>
      <c r="LD19" s="28">
        <v>0</v>
      </c>
      <c r="LE19" s="28">
        <v>0</v>
      </c>
      <c r="LF19" s="28">
        <v>0</v>
      </c>
      <c r="LG19" s="28">
        <v>0</v>
      </c>
      <c r="LH19" s="28">
        <v>0</v>
      </c>
      <c r="LI19" s="28">
        <v>0</v>
      </c>
      <c r="LJ19" s="28">
        <v>0</v>
      </c>
      <c r="LK19" s="28">
        <v>0</v>
      </c>
      <c r="LL19" s="28">
        <v>0</v>
      </c>
      <c r="LM19" s="28">
        <v>0</v>
      </c>
      <c r="LN19" s="28">
        <v>0</v>
      </c>
      <c r="LO19" s="28">
        <v>0</v>
      </c>
      <c r="LP19" s="28">
        <v>0</v>
      </c>
      <c r="LQ19" s="28">
        <v>0</v>
      </c>
      <c r="LR19" s="28">
        <v>0</v>
      </c>
      <c r="LS19" s="28">
        <v>0</v>
      </c>
      <c r="LT19" s="28">
        <v>0</v>
      </c>
      <c r="LU19" s="28">
        <v>0</v>
      </c>
      <c r="LV19" s="28">
        <v>0</v>
      </c>
      <c r="LW19" s="28">
        <v>0</v>
      </c>
      <c r="LX19" s="28">
        <v>0</v>
      </c>
      <c r="LY19" s="28">
        <v>0</v>
      </c>
      <c r="LZ19" s="28">
        <v>0</v>
      </c>
      <c r="MA19" s="28">
        <v>0</v>
      </c>
      <c r="MB19" s="28">
        <v>0</v>
      </c>
      <c r="MC19" s="28">
        <v>0</v>
      </c>
      <c r="MD19" s="28">
        <v>0</v>
      </c>
      <c r="ME19" s="28">
        <v>0</v>
      </c>
      <c r="MF19" s="28">
        <v>0</v>
      </c>
      <c r="MG19" s="28">
        <v>0</v>
      </c>
      <c r="MH19" s="28">
        <v>0</v>
      </c>
      <c r="MI19" s="28">
        <v>0</v>
      </c>
      <c r="MJ19" s="28">
        <v>0</v>
      </c>
      <c r="MK19" s="28">
        <v>0</v>
      </c>
      <c r="ML19" s="28">
        <v>0</v>
      </c>
      <c r="MM19" s="28">
        <v>0</v>
      </c>
      <c r="MN19" s="28">
        <v>0</v>
      </c>
      <c r="MO19" s="28">
        <v>0</v>
      </c>
      <c r="MP19" s="28">
        <v>0</v>
      </c>
      <c r="MQ19" s="28">
        <v>0</v>
      </c>
      <c r="MR19" s="28">
        <v>0</v>
      </c>
      <c r="MS19" s="28">
        <v>0</v>
      </c>
      <c r="MT19" s="28">
        <v>0</v>
      </c>
      <c r="MU19" s="28">
        <v>0</v>
      </c>
      <c r="MV19" s="28">
        <v>0</v>
      </c>
      <c r="MW19" s="28">
        <v>0</v>
      </c>
      <c r="MX19" s="28">
        <v>0</v>
      </c>
      <c r="MY19" s="28">
        <v>0</v>
      </c>
      <c r="MZ19" s="28">
        <v>0</v>
      </c>
      <c r="NA19" s="28">
        <v>0</v>
      </c>
      <c r="NB19" s="28">
        <v>0</v>
      </c>
      <c r="NC19" s="28">
        <v>0</v>
      </c>
      <c r="ND19" s="28">
        <v>0</v>
      </c>
      <c r="NE19" s="28">
        <v>0</v>
      </c>
      <c r="NF19" s="28">
        <v>0</v>
      </c>
      <c r="NG19" s="28">
        <v>0</v>
      </c>
      <c r="NH19" s="28">
        <v>0</v>
      </c>
      <c r="NI19" s="28">
        <v>0</v>
      </c>
      <c r="NJ19" s="28">
        <v>0</v>
      </c>
      <c r="NK19" s="28">
        <v>0</v>
      </c>
      <c r="NL19" s="28">
        <v>0</v>
      </c>
      <c r="NM19" s="28">
        <v>0</v>
      </c>
      <c r="NN19" s="28">
        <v>0</v>
      </c>
      <c r="NO19" s="28">
        <v>0</v>
      </c>
      <c r="NP19" s="28">
        <v>0</v>
      </c>
      <c r="NQ19" s="28">
        <v>0</v>
      </c>
      <c r="NR19" s="28">
        <v>0</v>
      </c>
      <c r="NS19" s="28">
        <v>0</v>
      </c>
      <c r="NT19" s="28">
        <v>0</v>
      </c>
      <c r="NU19" s="28">
        <v>0</v>
      </c>
      <c r="NV19" s="28">
        <v>0</v>
      </c>
      <c r="NW19" s="28">
        <v>0</v>
      </c>
      <c r="NX19" s="28">
        <v>0</v>
      </c>
      <c r="NY19" s="28">
        <v>0</v>
      </c>
      <c r="NZ19" s="28">
        <v>0</v>
      </c>
      <c r="OA19" s="28">
        <v>0</v>
      </c>
      <c r="OB19" s="28">
        <v>0</v>
      </c>
      <c r="OC19" s="28">
        <v>0</v>
      </c>
      <c r="OD19" s="28">
        <v>0</v>
      </c>
      <c r="OE19" s="28">
        <v>0</v>
      </c>
      <c r="OF19" s="28">
        <v>0</v>
      </c>
      <c r="OG19" s="28">
        <v>0</v>
      </c>
      <c r="OH19" s="28">
        <v>0</v>
      </c>
      <c r="OI19" s="28">
        <v>0</v>
      </c>
      <c r="OJ19" s="28">
        <v>0</v>
      </c>
      <c r="OK19" s="28">
        <v>0</v>
      </c>
      <c r="OL19" s="28">
        <v>0</v>
      </c>
      <c r="OM19" s="28">
        <v>0</v>
      </c>
      <c r="ON19" s="28">
        <v>0</v>
      </c>
      <c r="OO19" s="28">
        <v>0</v>
      </c>
      <c r="OP19" s="28">
        <v>0</v>
      </c>
      <c r="OQ19" s="28">
        <v>0</v>
      </c>
      <c r="OR19" s="28">
        <v>0</v>
      </c>
      <c r="OS19" s="28">
        <v>0</v>
      </c>
      <c r="OT19" s="28">
        <v>0</v>
      </c>
      <c r="OU19" s="28">
        <v>0</v>
      </c>
      <c r="OV19" s="28">
        <v>0</v>
      </c>
      <c r="OW19" s="28">
        <v>0</v>
      </c>
      <c r="OX19" s="28">
        <v>0</v>
      </c>
      <c r="OY19" s="28">
        <v>0</v>
      </c>
      <c r="OZ19" s="28">
        <v>0</v>
      </c>
      <c r="PA19" s="28">
        <v>0</v>
      </c>
      <c r="PB19" s="28">
        <v>0</v>
      </c>
      <c r="PC19" s="28">
        <v>0</v>
      </c>
      <c r="PD19" s="28">
        <v>0</v>
      </c>
      <c r="PE19" s="28">
        <v>0</v>
      </c>
      <c r="PF19" s="28">
        <v>0</v>
      </c>
      <c r="PG19" s="28">
        <v>0</v>
      </c>
      <c r="PH19" s="28">
        <v>0</v>
      </c>
      <c r="PI19" s="28">
        <v>0</v>
      </c>
      <c r="PJ19" s="28">
        <v>0</v>
      </c>
      <c r="PK19" s="28">
        <v>0</v>
      </c>
      <c r="PL19" s="28">
        <v>0</v>
      </c>
      <c r="PM19" s="28">
        <v>0</v>
      </c>
      <c r="PN19" s="28">
        <v>0</v>
      </c>
      <c r="PO19" s="28">
        <v>0</v>
      </c>
      <c r="PP19" s="28">
        <v>0</v>
      </c>
      <c r="PQ19" s="28">
        <v>0</v>
      </c>
      <c r="PR19" s="28">
        <v>0</v>
      </c>
      <c r="PS19" s="28">
        <v>0</v>
      </c>
      <c r="PT19" s="28">
        <v>0</v>
      </c>
      <c r="PU19" s="28">
        <v>0</v>
      </c>
      <c r="PV19" s="28">
        <v>0</v>
      </c>
      <c r="PW19" s="28">
        <v>0</v>
      </c>
      <c r="PX19" s="28">
        <v>0</v>
      </c>
      <c r="PY19" s="28">
        <v>0</v>
      </c>
      <c r="PZ19" s="28">
        <v>0</v>
      </c>
      <c r="QA19" s="28">
        <v>0</v>
      </c>
      <c r="QB19" s="28">
        <v>0</v>
      </c>
      <c r="QC19" s="28">
        <v>0</v>
      </c>
      <c r="QD19" s="28">
        <v>0</v>
      </c>
      <c r="QE19" s="28">
        <v>0</v>
      </c>
      <c r="QF19" s="28">
        <v>0</v>
      </c>
      <c r="QG19" s="28">
        <v>0</v>
      </c>
      <c r="QH19" s="28">
        <v>0</v>
      </c>
      <c r="QI19" s="28">
        <v>0</v>
      </c>
      <c r="QJ19" s="28">
        <v>0</v>
      </c>
      <c r="QK19" s="28">
        <v>0</v>
      </c>
      <c r="QL19" s="28">
        <v>0</v>
      </c>
      <c r="QM19" s="28">
        <v>0</v>
      </c>
      <c r="QN19" s="28">
        <v>0</v>
      </c>
      <c r="QO19" s="28">
        <v>0</v>
      </c>
      <c r="QP19" s="28">
        <v>0</v>
      </c>
      <c r="QQ19" s="28">
        <v>0</v>
      </c>
      <c r="QR19" s="28">
        <v>0</v>
      </c>
      <c r="QS19" s="28">
        <v>0</v>
      </c>
      <c r="QT19" s="28">
        <v>0</v>
      </c>
      <c r="QU19" s="28">
        <v>0</v>
      </c>
      <c r="QV19" s="28">
        <v>0</v>
      </c>
      <c r="QW19" s="28">
        <v>0</v>
      </c>
      <c r="QX19" s="28">
        <v>0</v>
      </c>
      <c r="QY19" s="28">
        <v>0</v>
      </c>
      <c r="QZ19" s="28">
        <v>0</v>
      </c>
      <c r="RA19" s="28">
        <v>0</v>
      </c>
      <c r="RB19" s="28">
        <v>0</v>
      </c>
      <c r="RC19" s="28">
        <v>0</v>
      </c>
      <c r="RD19" s="28">
        <v>0</v>
      </c>
      <c r="RE19" s="28">
        <v>0</v>
      </c>
      <c r="RF19" s="28">
        <v>0</v>
      </c>
      <c r="RG19" s="28">
        <v>0</v>
      </c>
      <c r="RH19" s="28">
        <v>0</v>
      </c>
      <c r="RI19" s="28">
        <v>0</v>
      </c>
      <c r="RJ19" s="28">
        <v>0</v>
      </c>
      <c r="RK19" s="28">
        <v>0</v>
      </c>
      <c r="RL19" s="28">
        <v>0</v>
      </c>
      <c r="RM19" s="28">
        <v>0</v>
      </c>
      <c r="RN19" s="28">
        <v>0</v>
      </c>
      <c r="RO19" s="28">
        <v>0</v>
      </c>
      <c r="RP19" s="28">
        <v>0</v>
      </c>
      <c r="RQ19" s="28">
        <v>0</v>
      </c>
      <c r="RR19" s="28">
        <v>0</v>
      </c>
      <c r="RS19" s="28">
        <v>0</v>
      </c>
      <c r="RT19" s="28">
        <v>0</v>
      </c>
      <c r="RU19" s="28">
        <v>0</v>
      </c>
      <c r="RV19" s="28">
        <v>0</v>
      </c>
      <c r="RW19" s="28">
        <v>0</v>
      </c>
      <c r="RX19" s="28">
        <v>0</v>
      </c>
      <c r="RY19" s="28">
        <v>0</v>
      </c>
      <c r="RZ19" s="28">
        <v>0</v>
      </c>
      <c r="SA19" s="28">
        <v>0</v>
      </c>
      <c r="SB19" s="28">
        <v>0</v>
      </c>
      <c r="SC19" s="28">
        <v>0</v>
      </c>
      <c r="SD19" s="28">
        <v>0</v>
      </c>
      <c r="SE19" s="28">
        <v>0</v>
      </c>
      <c r="SF19" s="28">
        <v>0</v>
      </c>
      <c r="SG19" s="28">
        <v>0</v>
      </c>
      <c r="SH19" s="28">
        <v>0</v>
      </c>
      <c r="SI19" s="28">
        <v>0</v>
      </c>
      <c r="SJ19" s="28">
        <v>0</v>
      </c>
      <c r="SK19" s="28">
        <v>0</v>
      </c>
      <c r="SL19" s="28">
        <v>0</v>
      </c>
      <c r="SM19" s="28">
        <v>0</v>
      </c>
      <c r="SN19" s="28">
        <v>0</v>
      </c>
      <c r="SO19" s="28">
        <v>0</v>
      </c>
      <c r="SP19" s="28">
        <v>0</v>
      </c>
      <c r="SQ19" s="28">
        <v>0</v>
      </c>
      <c r="SR19" s="28">
        <v>0</v>
      </c>
      <c r="SS19" s="28">
        <v>0</v>
      </c>
      <c r="ST19" s="28">
        <v>0</v>
      </c>
      <c r="SU19" s="28">
        <v>0</v>
      </c>
      <c r="SV19" s="28">
        <v>0</v>
      </c>
      <c r="SW19" s="28">
        <v>0</v>
      </c>
      <c r="SX19" s="28">
        <v>0</v>
      </c>
      <c r="SY19" s="28">
        <v>0</v>
      </c>
      <c r="SZ19" s="28">
        <v>0</v>
      </c>
      <c r="TA19" s="28">
        <v>0</v>
      </c>
      <c r="TB19" s="28">
        <v>0</v>
      </c>
      <c r="TC19" s="28">
        <v>0</v>
      </c>
      <c r="TD19" s="28">
        <v>0</v>
      </c>
      <c r="TE19" s="28">
        <v>0</v>
      </c>
      <c r="TF19" s="28">
        <v>0</v>
      </c>
      <c r="TG19" s="28">
        <v>0</v>
      </c>
      <c r="TH19" s="28">
        <v>0</v>
      </c>
      <c r="TI19" s="28">
        <v>0</v>
      </c>
      <c r="TJ19" s="28">
        <v>0</v>
      </c>
      <c r="TK19" s="28">
        <v>0</v>
      </c>
      <c r="TL19" s="28">
        <v>0</v>
      </c>
      <c r="TM19" s="28">
        <v>0</v>
      </c>
      <c r="TN19" s="28">
        <v>0</v>
      </c>
      <c r="TO19" s="28">
        <v>0</v>
      </c>
      <c r="TP19" s="28">
        <v>0</v>
      </c>
      <c r="TQ19" s="28">
        <v>0</v>
      </c>
      <c r="TR19" s="28">
        <v>0</v>
      </c>
      <c r="TS19" s="28">
        <v>0</v>
      </c>
      <c r="TT19" s="28">
        <v>0</v>
      </c>
      <c r="TU19" s="28">
        <v>0</v>
      </c>
      <c r="TV19" s="28">
        <v>0</v>
      </c>
      <c r="TW19" s="28">
        <v>0</v>
      </c>
      <c r="TX19" s="28">
        <v>0</v>
      </c>
      <c r="TY19" s="28">
        <v>0</v>
      </c>
      <c r="TZ19" s="28">
        <v>0</v>
      </c>
      <c r="UA19" s="28">
        <v>0</v>
      </c>
      <c r="UB19" s="28">
        <v>0</v>
      </c>
      <c r="UC19" s="28">
        <v>0</v>
      </c>
      <c r="UD19" s="28">
        <v>0</v>
      </c>
      <c r="UE19" s="28">
        <v>0</v>
      </c>
      <c r="UF19" s="28">
        <v>0</v>
      </c>
      <c r="UG19" s="28">
        <v>0</v>
      </c>
      <c r="UH19" s="28">
        <v>0</v>
      </c>
      <c r="UI19" s="28">
        <v>0</v>
      </c>
      <c r="UJ19" s="28">
        <v>0</v>
      </c>
      <c r="UK19" s="28">
        <v>0</v>
      </c>
      <c r="UL19" s="28">
        <v>0</v>
      </c>
      <c r="UM19" s="28">
        <v>0</v>
      </c>
      <c r="UN19" s="28">
        <v>0</v>
      </c>
      <c r="UO19" s="28">
        <v>0</v>
      </c>
      <c r="UP19" s="28">
        <v>0</v>
      </c>
      <c r="UQ19" s="28">
        <v>0</v>
      </c>
      <c r="UR19" s="28">
        <v>0</v>
      </c>
      <c r="US19" s="28">
        <v>0</v>
      </c>
      <c r="UT19" s="28">
        <v>0</v>
      </c>
      <c r="UU19" s="28">
        <v>0</v>
      </c>
      <c r="UV19" s="28">
        <v>0</v>
      </c>
      <c r="UW19" s="28">
        <v>0</v>
      </c>
      <c r="UX19" s="28">
        <v>0</v>
      </c>
      <c r="UY19" s="28">
        <v>0</v>
      </c>
      <c r="UZ19" s="28">
        <v>0</v>
      </c>
      <c r="VA19" s="28">
        <v>0</v>
      </c>
      <c r="VB19" s="28">
        <v>0</v>
      </c>
      <c r="VC19" s="28">
        <v>0</v>
      </c>
      <c r="VD19" s="28">
        <v>0</v>
      </c>
      <c r="VE19" s="28">
        <v>0</v>
      </c>
      <c r="VF19" s="28">
        <v>0</v>
      </c>
      <c r="VG19" s="28">
        <v>0</v>
      </c>
      <c r="VH19" s="28">
        <v>0</v>
      </c>
      <c r="VI19" s="28">
        <v>0</v>
      </c>
      <c r="VJ19" s="28">
        <v>0</v>
      </c>
      <c r="VK19" s="28">
        <v>0</v>
      </c>
      <c r="VL19" s="28">
        <v>0</v>
      </c>
      <c r="VM19" s="28">
        <v>0</v>
      </c>
      <c r="VN19" s="28">
        <v>0</v>
      </c>
      <c r="VO19" s="28">
        <v>0</v>
      </c>
      <c r="VP19" s="28">
        <v>0</v>
      </c>
      <c r="VQ19" s="28">
        <v>0</v>
      </c>
      <c r="VR19" s="28">
        <v>0</v>
      </c>
      <c r="VS19" s="28">
        <v>0</v>
      </c>
      <c r="VT19" s="28">
        <v>0</v>
      </c>
      <c r="VU19" s="28">
        <v>0</v>
      </c>
      <c r="VV19" s="28">
        <v>0</v>
      </c>
      <c r="VW19" s="28">
        <v>0</v>
      </c>
      <c r="VX19" s="28">
        <v>0</v>
      </c>
      <c r="VY19" s="28">
        <v>0</v>
      </c>
      <c r="VZ19" s="28">
        <v>0</v>
      </c>
      <c r="WA19" s="28">
        <v>0</v>
      </c>
      <c r="WB19" s="28">
        <v>0</v>
      </c>
      <c r="WC19" s="28">
        <v>0</v>
      </c>
      <c r="WD19" s="28">
        <v>0</v>
      </c>
      <c r="WE19" s="28">
        <v>0</v>
      </c>
      <c r="WF19" s="28">
        <v>0</v>
      </c>
      <c r="WG19" s="28">
        <v>0</v>
      </c>
      <c r="WH19" s="28">
        <v>0</v>
      </c>
      <c r="WI19" s="28">
        <v>0</v>
      </c>
      <c r="WJ19" s="28">
        <v>0</v>
      </c>
      <c r="WK19" s="28">
        <v>0</v>
      </c>
      <c r="WL19" s="28">
        <v>0</v>
      </c>
      <c r="WM19" s="28">
        <v>0</v>
      </c>
      <c r="WN19" s="28">
        <v>0</v>
      </c>
      <c r="WO19" s="28">
        <v>0</v>
      </c>
      <c r="WP19" s="28">
        <v>0</v>
      </c>
      <c r="WQ19" s="28">
        <v>0</v>
      </c>
      <c r="WR19" s="28">
        <v>0</v>
      </c>
      <c r="WS19" s="28">
        <v>0</v>
      </c>
      <c r="WT19" s="28">
        <v>0</v>
      </c>
      <c r="WU19" s="28">
        <v>0</v>
      </c>
      <c r="WV19" s="28">
        <v>0</v>
      </c>
      <c r="WW19" s="28">
        <v>0</v>
      </c>
      <c r="WX19" s="28">
        <v>0</v>
      </c>
      <c r="WY19" s="28">
        <v>0</v>
      </c>
      <c r="WZ19" s="28">
        <v>0</v>
      </c>
      <c r="XA19" s="28">
        <v>0</v>
      </c>
      <c r="XB19" s="28">
        <v>0</v>
      </c>
      <c r="XC19" s="28">
        <v>0</v>
      </c>
      <c r="XD19" s="28">
        <v>0</v>
      </c>
      <c r="XE19" s="28">
        <v>0</v>
      </c>
      <c r="XF19" s="28">
        <v>0</v>
      </c>
      <c r="XG19" s="28">
        <v>0</v>
      </c>
      <c r="XH19" s="28">
        <v>0</v>
      </c>
      <c r="XI19" s="28">
        <v>0</v>
      </c>
      <c r="XJ19" s="28">
        <v>0</v>
      </c>
      <c r="XK19" s="28">
        <v>0</v>
      </c>
      <c r="XL19" s="28">
        <v>0</v>
      </c>
      <c r="XM19" s="28">
        <v>0</v>
      </c>
      <c r="XN19" s="28">
        <v>0</v>
      </c>
      <c r="XO19" s="28">
        <v>0</v>
      </c>
      <c r="XP19" s="28">
        <v>0</v>
      </c>
      <c r="XQ19" s="28">
        <v>0</v>
      </c>
      <c r="XR19" s="28">
        <v>0</v>
      </c>
      <c r="XS19" s="28">
        <v>0</v>
      </c>
      <c r="XT19" s="28">
        <v>0</v>
      </c>
      <c r="XU19" s="28">
        <v>0</v>
      </c>
      <c r="XV19" s="28">
        <v>0</v>
      </c>
      <c r="XW19" s="28">
        <v>0</v>
      </c>
      <c r="XX19" s="28">
        <v>0</v>
      </c>
      <c r="XY19" s="28">
        <v>0</v>
      </c>
      <c r="XZ19" s="28">
        <v>0</v>
      </c>
      <c r="YA19" s="28">
        <v>0</v>
      </c>
      <c r="YB19" s="28">
        <v>0</v>
      </c>
      <c r="YC19" s="28">
        <v>0</v>
      </c>
      <c r="YD19" s="28">
        <v>0</v>
      </c>
      <c r="YE19" s="28">
        <v>0</v>
      </c>
      <c r="YF19" s="28">
        <v>0</v>
      </c>
      <c r="YG19" s="28">
        <v>0</v>
      </c>
      <c r="YH19" s="28">
        <v>0</v>
      </c>
      <c r="YI19" s="28">
        <v>0</v>
      </c>
      <c r="YJ19" s="28">
        <v>0</v>
      </c>
      <c r="YK19" s="28">
        <v>0</v>
      </c>
      <c r="YL19" s="28">
        <v>0</v>
      </c>
      <c r="YM19" s="28">
        <v>0</v>
      </c>
      <c r="YN19" s="28">
        <v>0</v>
      </c>
      <c r="YO19" s="28">
        <v>0</v>
      </c>
      <c r="YP19" s="28">
        <v>0</v>
      </c>
      <c r="YQ19" s="28">
        <v>0</v>
      </c>
    </row>
    <row r="20" spans="1:667" ht="15.75" x14ac:dyDescent="0.25">
      <c r="A20" s="19" t="s">
        <v>45</v>
      </c>
      <c r="B20" s="19" t="s">
        <v>46</v>
      </c>
      <c r="C20" s="19">
        <v>41.82637467</v>
      </c>
      <c r="D20" s="21"/>
      <c r="E20" s="22">
        <f t="shared" si="20"/>
        <v>1.4491999663914461</v>
      </c>
      <c r="F20" s="33" t="s">
        <v>127</v>
      </c>
      <c r="G20" s="23" t="s">
        <v>128</v>
      </c>
      <c r="H20" s="24">
        <v>43104</v>
      </c>
      <c r="I20" s="32" t="s">
        <v>27</v>
      </c>
      <c r="J20" s="23">
        <v>96</v>
      </c>
      <c r="K20" s="23" t="s">
        <v>130</v>
      </c>
      <c r="L20" s="34">
        <f t="shared" si="21"/>
        <v>46026</v>
      </c>
      <c r="M20" s="33" t="s">
        <v>11</v>
      </c>
      <c r="N20" s="20" t="s">
        <v>12</v>
      </c>
      <c r="O20" s="2"/>
      <c r="P20" s="26">
        <f>+SUMPRODUCT(1*($BP$4:$YQ$4=$P$4)*($BP$1:$YQ$1=P$3)*($BP20:$YQ20))</f>
        <v>247401.29546511627</v>
      </c>
      <c r="Q20" s="26">
        <f>+SUMPRODUCT(1*($BP$4:$YQ$4=$Q$4)*($BP$1:$YQ$1=P$3)*($BP20:$YQ20))</f>
        <v>2197746.422747842</v>
      </c>
      <c r="R20" s="26">
        <f>+SUMPRODUCT(1*($BP$4:$YQ$4=$P$4)*($BP$1:$YQ$1=R$3)*($BP20:$YQ20))</f>
        <v>5659869.063795683</v>
      </c>
      <c r="S20" s="26">
        <f>+SUMPRODUCT(1*($BP$4:$YQ$4=$Q$4)*($BP$1:$YQ$1=R$3)*($BP20:$YQ20))</f>
        <v>2588243.4909770023</v>
      </c>
      <c r="T20" s="26">
        <f>+SUMPRODUCT(1*($BP$4:$YQ$4=$P$4)*($BP$1:$YQ$1=T$3)*($BP20:$YQ20))</f>
        <v>5904510.2927242545</v>
      </c>
      <c r="U20" s="26">
        <f>+SUMPRODUCT(1*($BP$4:$YQ$4=$Q$4)*($BP$1:$YQ$1=T$3)*($BP20:$YQ20))</f>
        <v>2205036.3571406775</v>
      </c>
      <c r="V20" s="26">
        <f>+SUMPRODUCT(1*($BP$4:$YQ$4=$P$4)*($BP$1:$YQ$1=V$3)*($BP20:$YQ20))</f>
        <v>5904510.2927242545</v>
      </c>
      <c r="W20" s="26">
        <f>+SUMPRODUCT(1*($BP$4:$YQ$4=$Q$4)*($BP$1:$YQ$1=V$3)*($BP20:$YQ20))</f>
        <v>1807779.9434521392</v>
      </c>
      <c r="X20" s="26">
        <f>+SUMPRODUCT(1*($BP$4:$YQ$4=$P$4)*($BP$1:$YQ$1=X$3)*($BP20:$YQ20))</f>
        <v>5904510.2927242545</v>
      </c>
      <c r="Y20" s="26">
        <f>+SUMPRODUCT(1*($BP$4:$YQ$4=$Q$4)*($BP$1:$YQ$1=X$3)*($BP20:$YQ20))</f>
        <v>1416860.3540759722</v>
      </c>
      <c r="Z20" s="26">
        <f>+SUMPRODUCT(1*($BP$4:$YQ$4=$P$4)*($BP$1:$YQ$1=Z$3)*($BP20:$YQ20))</f>
        <v>5904510.2927242545</v>
      </c>
      <c r="AA20" s="26">
        <f>+SUMPRODUCT(1*($BP$4:$YQ$4=$Q$4)*($BP$1:$YQ$1=Z$3)*($BP20:$YQ20))</f>
        <v>1025940.7646998055</v>
      </c>
      <c r="AB20" s="26">
        <f>+SUMPRODUCT(1*($BP$4:$YQ$4=$P$4)*($BP$1:$YQ$1=AB$3)*($BP20:$YQ20))</f>
        <v>5904510.2927242545</v>
      </c>
      <c r="AC20" s="26">
        <f>+SUMPRODUCT(1*($BP$4:$YQ$4=$Q$4)*($BP$1:$YQ$1=AB$3)*($BP20:$YQ20))</f>
        <v>637073.94934147771</v>
      </c>
      <c r="AD20" s="26">
        <f>+SUMPRODUCT(1*($BP$4:$YQ$4=$P$4)*($BP$1:$YQ$1=AD$3)*($BP20:$YQ20))</f>
        <v>5904510.2927242545</v>
      </c>
      <c r="AE20" s="26">
        <f>+SUMPRODUCT(1*($BP$4:$YQ$4=$Q$4)*($BP$1:$YQ$1=AD$3)*($BP20:$YQ20))</f>
        <v>244101.58594747222</v>
      </c>
      <c r="AF20" s="26">
        <f>+SUMPRODUCT(1*($BP$4:$YQ$4=$P$4)*($BP$1:$YQ$1=AF$3)*($BP20:$YQ20))</f>
        <v>492042.52439368772</v>
      </c>
      <c r="AG20" s="26">
        <f>+SUMPRODUCT(1*($BP$4:$YQ$4=$Q$4)*($BP$1:$YQ$1=AF$3)*($BP20:$YQ20))</f>
        <v>2766.779951511111</v>
      </c>
      <c r="AH20" s="26">
        <f>+SUMPRODUCT(1*($BP$4:$YQ$4=$P$4)*($BP$1:$YQ$1=AH$3)*($BP20:$YQ20))</f>
        <v>0</v>
      </c>
      <c r="AI20" s="26">
        <f>+SUMPRODUCT(1*($BP$4:$YQ$4=$Q$4)*($BP$1:$YQ$1=AH$3)*($BP20:$YQ20))</f>
        <v>0</v>
      </c>
      <c r="AJ20" s="26">
        <f>+SUMPRODUCT(1*($BP$4:$YQ$4=$P$4)*($BP$1:$YQ$1=AJ$3)*($BP20:$YQ20))</f>
        <v>0</v>
      </c>
      <c r="AK20" s="26">
        <f>+SUMPRODUCT(1*($BP$4:$YQ$4=$Q$4)*($BP$1:$YQ$1=AJ$3)*($BP20:$YQ20))</f>
        <v>0</v>
      </c>
      <c r="AL20" s="26">
        <f>+SUMPRODUCT(1*($BP$4:$YQ$4=$P$4)*($BP$1:$YQ$1=AL$3)*($BP20:$YQ20))</f>
        <v>0</v>
      </c>
      <c r="AM20" s="26">
        <f>+SUMPRODUCT(1*($BP$4:$YQ$4=$Q$4)*($BP$1:$YQ$1=AL$3)*($BP20:$YQ20))</f>
        <v>0</v>
      </c>
      <c r="AN20" s="26">
        <f>+SUMPRODUCT(1*($BP$4:$YQ$4=$P$4)*($BP$1:$YQ$1=AN$3)*($BP20:$YQ20))</f>
        <v>0</v>
      </c>
      <c r="AO20" s="26">
        <f>+SUMPRODUCT(1*($BP$4:$YQ$4=$Q$4)*($BP$1:$YQ$1=AN$3)*($BP20:$YQ20))</f>
        <v>0</v>
      </c>
      <c r="AP20" s="26">
        <f>+SUMPRODUCT(1*($BP$4:$YQ$4=$P$4)*($BP$1:$YQ$1=AP$3)*($BP20:$YQ20))</f>
        <v>0</v>
      </c>
      <c r="AQ20" s="26">
        <f>+SUMPRODUCT(1*($BP$4:$YQ$4=$Q$4)*($BP$1:$YQ$1=AP$3)*($BP20:$YQ20))</f>
        <v>0</v>
      </c>
      <c r="AR20" s="26">
        <f>+SUMPRODUCT(1*($BP$4:$YQ$4=$P$4)*($BP$1:$YQ$1=AR$3)*($BP20:$YQ20))</f>
        <v>0</v>
      </c>
      <c r="AS20" s="26">
        <f>+SUMPRODUCT(1*($BP$4:$YQ$4=$Q$4)*($BP$1:$YQ$1=AR$3)*($BP20:$YQ20))</f>
        <v>0</v>
      </c>
      <c r="AT20" s="26">
        <f>+SUMPRODUCT(1*($BP$4:$YQ$4=$P$4)*($BP$1:$YQ$1=AT$3)*($BP20:$YQ20))</f>
        <v>0</v>
      </c>
      <c r="AU20" s="26">
        <f>+SUMPRODUCT(1*($BP$4:$YQ$4=$Q$4)*($BP$1:$YQ$1=AT$3)*($BP20:$YQ20))</f>
        <v>0</v>
      </c>
      <c r="AV20" s="26">
        <f>+SUMPRODUCT(1*($BP$4:$YQ$4=$P$4)*($BP$1:$YQ$1=AV$3)*($BP20:$YQ20))</f>
        <v>0</v>
      </c>
      <c r="AW20" s="26">
        <f>+SUMPRODUCT(1*($BP$4:$YQ$4=$Q$4)*($BP$1:$YQ$1=AV$3)*($BP20:$YQ20))</f>
        <v>0</v>
      </c>
      <c r="AX20" s="26">
        <f>+SUMPRODUCT(1*($BP$4:$YQ$4=$P$4)*($BP$1:$YQ$1=AX$3)*($BP20:$YQ20))</f>
        <v>0</v>
      </c>
      <c r="AY20" s="26">
        <f>+SUMPRODUCT(1*($BP$4:$YQ$4=$Q$4)*($BP$1:$YQ$1=AX$3)*($BP20:$YQ20))</f>
        <v>0</v>
      </c>
      <c r="AZ20" s="26">
        <f>+SUMPRODUCT(1*($BP$4:$YQ$4=$P$4)*($BP$1:$YQ$1=AZ$3)*($BP20:$YQ20))</f>
        <v>0</v>
      </c>
      <c r="BA20" s="26">
        <f>+SUMPRODUCT(1*($BP$4:$YQ$4=$Q$4)*($BP$1:$YQ$1=AZ$3)*($BP20:$YQ20))</f>
        <v>0</v>
      </c>
      <c r="BB20" s="26">
        <f>+SUMPRODUCT(1*($BP$4:$YQ$4=$P$4)*($BP$1:$YQ$1=BB$3)*($BP20:$YQ20))</f>
        <v>0</v>
      </c>
      <c r="BC20" s="26">
        <f>+SUMPRODUCT(1*($BP$4:$YQ$4=$Q$4)*($BP$1:$YQ$1=BB$3)*($BP20:$YQ20))</f>
        <v>0</v>
      </c>
      <c r="BD20" s="26">
        <f>+SUMPRODUCT(1*($BP$4:$YQ$4=$P$4)*($BP$1:$YQ$1=BD$3)*($BP20:$YQ20))</f>
        <v>0</v>
      </c>
      <c r="BE20" s="26">
        <f>+SUMPRODUCT(1*($BP$4:$YQ$4=$Q$4)*($BP$1:$YQ$1=BD$3)*($BP20:$YQ20))</f>
        <v>0</v>
      </c>
      <c r="BF20" s="26">
        <f>+SUMPRODUCT(1*($BP$4:$YQ$4=$P$4)*($BP$1:$YQ$1=BF$3)*($BP20:$YQ20))</f>
        <v>0</v>
      </c>
      <c r="BG20" s="26">
        <f>+SUMPRODUCT(1*($BP$4:$YQ$4=$Q$4)*($BP$1:$YQ$1=BF$3)*($BP20:$YQ20))</f>
        <v>0</v>
      </c>
      <c r="BH20" s="26">
        <f>+SUMPRODUCT(1*($BP$4:$YQ$4=$P$4)*($BP$1:$YQ$1=BH$3)*($BP20:$YQ20))</f>
        <v>0</v>
      </c>
      <c r="BI20" s="26">
        <f>+SUMPRODUCT(1*($BP$4:$YQ$4=$Q$4)*($BP$1:$YQ$1=BH$3)*($BP20:$YQ20))</f>
        <v>0</v>
      </c>
      <c r="BJ20" s="26">
        <f>+SUMPRODUCT(1*($BP$4:$YQ$4=$P$4)*($BP$1:$YQ$1=BJ$3)*($BP20:$YQ20))</f>
        <v>0</v>
      </c>
      <c r="BK20" s="26">
        <f>+SUMPRODUCT(1*($BP$4:$YQ$4=$Q$4)*($BP$1:$YQ$1=BJ$3)*($BP20:$YQ20))</f>
        <v>0</v>
      </c>
      <c r="BL20" s="26">
        <f>+SUMPRODUCT(1*($BP$4:$YQ$4=$P$4)*($BP$1:$YQ$1=BL$3)*($BP20:$YQ20))</f>
        <v>0</v>
      </c>
      <c r="BM20" s="26">
        <f>+SUMPRODUCT(1*($BP$4:$YQ$4=$Q$4)*($BP$1:$YQ$1=BL$3)*($BP20:$YQ20))</f>
        <v>0</v>
      </c>
      <c r="BN20" s="27"/>
      <c r="BO20" s="94"/>
      <c r="BP20" s="28">
        <v>0</v>
      </c>
      <c r="BQ20" s="28">
        <v>0</v>
      </c>
      <c r="BR20" s="28">
        <v>132081.65530440796</v>
      </c>
      <c r="BS20" s="28">
        <v>0</v>
      </c>
      <c r="BT20" s="28">
        <v>100994.51181997005</v>
      </c>
      <c r="BU20" s="28">
        <v>0</v>
      </c>
      <c r="BV20" s="28">
        <v>132324.28484458604</v>
      </c>
      <c r="BW20" s="28">
        <v>0</v>
      </c>
      <c r="BX20" s="28">
        <v>216799.64400031677</v>
      </c>
      <c r="BY20" s="28">
        <v>0</v>
      </c>
      <c r="BZ20" s="28">
        <v>242328.35417541943</v>
      </c>
      <c r="CA20" s="28">
        <v>0</v>
      </c>
      <c r="CB20" s="28">
        <v>212431.50957396667</v>
      </c>
      <c r="CC20" s="28">
        <v>0</v>
      </c>
      <c r="CD20" s="28">
        <v>235192.02845689165</v>
      </c>
      <c r="CE20" s="28">
        <v>0</v>
      </c>
      <c r="CF20" s="28">
        <v>235192.02845689165</v>
      </c>
      <c r="CG20" s="28">
        <v>0</v>
      </c>
      <c r="CH20" s="28">
        <v>227605.18882924999</v>
      </c>
      <c r="CI20" s="28">
        <v>0</v>
      </c>
      <c r="CJ20" s="28">
        <v>235192.02845689165</v>
      </c>
      <c r="CK20" s="28">
        <v>0</v>
      </c>
      <c r="CL20" s="28">
        <v>227605.18882924999</v>
      </c>
      <c r="CM20" s="28">
        <v>247401.29546511627</v>
      </c>
      <c r="CN20" s="28">
        <v>233800.87720247498</v>
      </c>
      <c r="CO20" s="28">
        <v>247401.29546511627</v>
      </c>
      <c r="CP20" s="28">
        <v>232409.7259480583</v>
      </c>
      <c r="CQ20" s="28">
        <v>492042.52439368772</v>
      </c>
      <c r="CR20" s="28">
        <v>207419.43280815557</v>
      </c>
      <c r="CS20" s="28">
        <v>492042.52439368772</v>
      </c>
      <c r="CT20" s="28">
        <v>226876.16098428611</v>
      </c>
      <c r="CU20" s="28">
        <v>492042.52439368772</v>
      </c>
      <c r="CV20" s="28">
        <v>216880.04371199998</v>
      </c>
      <c r="CW20" s="28">
        <v>492042.52439368772</v>
      </c>
      <c r="CX20" s="28">
        <v>221342.59602051388</v>
      </c>
      <c r="CY20" s="28">
        <v>492042.52439368772</v>
      </c>
      <c r="CZ20" s="28">
        <v>211524.9808438333</v>
      </c>
      <c r="DA20" s="28">
        <v>492042.52439368772</v>
      </c>
      <c r="DB20" s="28">
        <v>215809.03105674166</v>
      </c>
      <c r="DC20" s="28">
        <v>492042.52439368772</v>
      </c>
      <c r="DD20" s="28">
        <v>213042.24857485553</v>
      </c>
      <c r="DE20" s="28">
        <v>492042.52439368772</v>
      </c>
      <c r="DF20" s="28">
        <v>203492.38654158331</v>
      </c>
      <c r="DG20" s="28">
        <v>492042.52439368772</v>
      </c>
      <c r="DH20" s="28">
        <v>207508.68361108331</v>
      </c>
      <c r="DI20" s="28">
        <v>492042.52439368772</v>
      </c>
      <c r="DJ20" s="28">
        <v>198137.32367341663</v>
      </c>
      <c r="DK20" s="28">
        <v>492042.52439368772</v>
      </c>
      <c r="DL20" s="28">
        <v>201975.11864731109</v>
      </c>
      <c r="DM20" s="28">
        <v>492042.52439368772</v>
      </c>
      <c r="DN20" s="28">
        <v>199208.33616542496</v>
      </c>
      <c r="DO20" s="28">
        <v>492042.52439368772</v>
      </c>
      <c r="DP20" s="28">
        <v>183767.90505879442</v>
      </c>
      <c r="DQ20" s="28">
        <v>492042.52439368772</v>
      </c>
      <c r="DR20" s="28">
        <v>193674.77120165277</v>
      </c>
      <c r="DS20" s="28">
        <v>492042.52439368772</v>
      </c>
      <c r="DT20" s="28">
        <v>184749.66650299999</v>
      </c>
      <c r="DU20" s="28">
        <v>492042.52439368772</v>
      </c>
      <c r="DV20" s="28">
        <v>188141.20623788057</v>
      </c>
      <c r="DW20" s="28">
        <v>492042.52439368772</v>
      </c>
      <c r="DX20" s="28">
        <v>179394.60363483336</v>
      </c>
      <c r="DY20" s="28">
        <v>492042.52439368772</v>
      </c>
      <c r="DZ20" s="28">
        <v>182607.64127410832</v>
      </c>
      <c r="EA20" s="28">
        <v>492042.52439368772</v>
      </c>
      <c r="EB20" s="28">
        <v>179840.85879222222</v>
      </c>
      <c r="EC20" s="28">
        <v>492042.52439368772</v>
      </c>
      <c r="ED20" s="28">
        <v>171362.00933258334</v>
      </c>
      <c r="EE20" s="28">
        <v>492042.52439368772</v>
      </c>
      <c r="EF20" s="28">
        <v>174307.29382844997</v>
      </c>
      <c r="EG20" s="28">
        <v>492042.52439368772</v>
      </c>
      <c r="EH20" s="28">
        <v>166006.94646441663</v>
      </c>
      <c r="EI20" s="28">
        <v>492042.52439368772</v>
      </c>
      <c r="EJ20" s="28">
        <v>168773.72886467777</v>
      </c>
      <c r="EK20" s="28">
        <v>492042.52439368772</v>
      </c>
      <c r="EL20" s="28">
        <v>166006.94638279168</v>
      </c>
      <c r="EM20" s="28">
        <v>492042.52439368772</v>
      </c>
      <c r="EN20" s="28">
        <v>147442.72868468889</v>
      </c>
      <c r="EO20" s="28">
        <v>492042.52439368772</v>
      </c>
      <c r="EP20" s="28">
        <v>160473.38141901942</v>
      </c>
      <c r="EQ20" s="28">
        <v>492042.52439368772</v>
      </c>
      <c r="ER20" s="28">
        <v>152619.28929400002</v>
      </c>
      <c r="ES20" s="28">
        <v>492042.52439368772</v>
      </c>
      <c r="ET20" s="28">
        <v>154939.81645524723</v>
      </c>
      <c r="EU20" s="28">
        <v>492042.52439368772</v>
      </c>
      <c r="EV20" s="28">
        <v>147264.22642583336</v>
      </c>
      <c r="EW20" s="28">
        <v>492042.52439368772</v>
      </c>
      <c r="EX20" s="28">
        <v>149406.25149147498</v>
      </c>
      <c r="EY20" s="28">
        <v>492042.52439368772</v>
      </c>
      <c r="EZ20" s="28">
        <v>146639.46900958888</v>
      </c>
      <c r="FA20" s="28">
        <v>492042.52439368772</v>
      </c>
      <c r="FB20" s="28">
        <v>139231.63212358335</v>
      </c>
      <c r="FC20" s="28">
        <v>492042.52439368772</v>
      </c>
      <c r="FD20" s="28">
        <v>141105.90404581669</v>
      </c>
      <c r="FE20" s="28">
        <v>492042.52439368772</v>
      </c>
      <c r="FF20" s="28">
        <v>133876.56925541666</v>
      </c>
      <c r="FG20" s="28">
        <v>492042.52439368772</v>
      </c>
      <c r="FH20" s="28">
        <v>135572.33908204443</v>
      </c>
      <c r="FI20" s="28">
        <v>492042.52439368772</v>
      </c>
      <c r="FJ20" s="28">
        <v>132805.55660015834</v>
      </c>
      <c r="FK20" s="28">
        <v>492042.52439368772</v>
      </c>
      <c r="FL20" s="28">
        <v>117454.37662295555</v>
      </c>
      <c r="FM20" s="28">
        <v>492042.52439368772</v>
      </c>
      <c r="FN20" s="28">
        <v>127271.99163638611</v>
      </c>
      <c r="FO20" s="28">
        <v>492042.52439368772</v>
      </c>
      <c r="FP20" s="28">
        <v>120488.91208499999</v>
      </c>
      <c r="FQ20" s="28">
        <v>492042.52439368772</v>
      </c>
      <c r="FR20" s="28">
        <v>121738.42667261389</v>
      </c>
      <c r="FS20" s="28">
        <v>492042.52439368772</v>
      </c>
      <c r="FT20" s="28">
        <v>115133.84921683333</v>
      </c>
      <c r="FU20" s="28">
        <v>492042.52439368772</v>
      </c>
      <c r="FV20" s="28">
        <v>116204.86170884166</v>
      </c>
      <c r="FW20" s="28">
        <v>492042.52439368772</v>
      </c>
      <c r="FX20" s="28">
        <v>113438.07922695555</v>
      </c>
      <c r="FY20" s="28">
        <v>492042.52439368772</v>
      </c>
      <c r="FZ20" s="28">
        <v>107101.25491458332</v>
      </c>
      <c r="GA20" s="28">
        <v>492042.52439368772</v>
      </c>
      <c r="GB20" s="28">
        <v>107904.51426318333</v>
      </c>
      <c r="GC20" s="28">
        <v>492042.52439368772</v>
      </c>
      <c r="GD20" s="28">
        <v>101746.19204641666</v>
      </c>
      <c r="GE20" s="28">
        <v>492042.52439368772</v>
      </c>
      <c r="GF20" s="28">
        <v>102370.94929941112</v>
      </c>
      <c r="GG20" s="28">
        <v>492042.52439368772</v>
      </c>
      <c r="GH20" s="28">
        <v>99604.166817524994</v>
      </c>
      <c r="GI20" s="28">
        <v>492042.52439368772</v>
      </c>
      <c r="GJ20" s="28">
        <v>87466.024561222221</v>
      </c>
      <c r="GK20" s="28">
        <v>492042.52439368772</v>
      </c>
      <c r="GL20" s="28">
        <v>94070.601853752771</v>
      </c>
      <c r="GM20" s="28">
        <v>492042.52439368772</v>
      </c>
      <c r="GN20" s="28">
        <v>88358.534875999991</v>
      </c>
      <c r="GO20" s="28">
        <v>492042.52439368772</v>
      </c>
      <c r="GP20" s="28">
        <v>88537.036889980547</v>
      </c>
      <c r="GQ20" s="28">
        <v>492042.52439368772</v>
      </c>
      <c r="GR20" s="28">
        <v>83003.472007833334</v>
      </c>
      <c r="GS20" s="28">
        <v>492042.52439368772</v>
      </c>
      <c r="GT20" s="28">
        <v>83003.471926208338</v>
      </c>
      <c r="GU20" s="28">
        <v>492042.52439368772</v>
      </c>
      <c r="GV20" s="28">
        <v>80236.689444322212</v>
      </c>
      <c r="GW20" s="28">
        <v>492042.52439368772</v>
      </c>
      <c r="GX20" s="28">
        <v>74970.87770558332</v>
      </c>
      <c r="GY20" s="28">
        <v>492042.52439368772</v>
      </c>
      <c r="GZ20" s="28">
        <v>74703.124480550003</v>
      </c>
      <c r="HA20" s="28">
        <v>492042.52439368772</v>
      </c>
      <c r="HB20" s="28">
        <v>69615.814837416663</v>
      </c>
      <c r="HC20" s="28">
        <v>492042.52439368772</v>
      </c>
      <c r="HD20" s="28">
        <v>69169.559516777779</v>
      </c>
      <c r="HE20" s="28">
        <v>492042.52439368772</v>
      </c>
      <c r="HF20" s="28">
        <v>66402.777034891653</v>
      </c>
      <c r="HG20" s="28">
        <v>492042.52439368772</v>
      </c>
      <c r="HH20" s="28">
        <v>59530.446517327779</v>
      </c>
      <c r="HI20" s="28">
        <v>492042.52439368772</v>
      </c>
      <c r="HJ20" s="28">
        <v>60869.212071119444</v>
      </c>
      <c r="HK20" s="28">
        <v>492042.52439368772</v>
      </c>
      <c r="HL20" s="28">
        <v>56228.157666999992</v>
      </c>
      <c r="HM20" s="28">
        <v>492042.52439368772</v>
      </c>
      <c r="HN20" s="28">
        <v>55335.64710734722</v>
      </c>
      <c r="HO20" s="28">
        <v>492042.52439368772</v>
      </c>
      <c r="HP20" s="28">
        <v>50873.094798833321</v>
      </c>
      <c r="HQ20" s="28">
        <v>492042.52439368772</v>
      </c>
      <c r="HR20" s="28">
        <v>49802.082143574997</v>
      </c>
      <c r="HS20" s="28">
        <v>492042.52439368772</v>
      </c>
      <c r="HT20" s="28">
        <v>47035.299661688885</v>
      </c>
      <c r="HU20" s="28">
        <v>492042.52439368772</v>
      </c>
      <c r="HV20" s="28">
        <v>42840.500496583336</v>
      </c>
      <c r="HW20" s="28">
        <v>492042.52439368772</v>
      </c>
      <c r="HX20" s="28">
        <v>41501.734697916669</v>
      </c>
      <c r="HY20" s="28">
        <v>492042.52439368772</v>
      </c>
      <c r="HZ20" s="28">
        <v>37485.437628416665</v>
      </c>
      <c r="IA20" s="28">
        <v>492042.52439368772</v>
      </c>
      <c r="IB20" s="28">
        <v>35968.169734144445</v>
      </c>
      <c r="IC20" s="28">
        <v>492042.52439368772</v>
      </c>
      <c r="ID20" s="28">
        <v>33201.387252258333</v>
      </c>
      <c r="IE20" s="28">
        <v>492042.52439368772</v>
      </c>
      <c r="IF20" s="28">
        <v>27489.320437755556</v>
      </c>
      <c r="IG20" s="28">
        <v>492042.52439368772</v>
      </c>
      <c r="IH20" s="28">
        <v>27667.822288486113</v>
      </c>
      <c r="II20" s="28">
        <v>492042.52439368772</v>
      </c>
      <c r="IJ20" s="28">
        <v>24097.780458000001</v>
      </c>
      <c r="IK20" s="28">
        <v>492042.52439368772</v>
      </c>
      <c r="IL20" s="28">
        <v>22134.257324713886</v>
      </c>
      <c r="IM20" s="28">
        <v>492042.52439368772</v>
      </c>
      <c r="IN20" s="28">
        <v>18742.71758983333</v>
      </c>
      <c r="IO20" s="28">
        <v>492042.52439368772</v>
      </c>
      <c r="IP20" s="28">
        <v>16600.692360941663</v>
      </c>
      <c r="IQ20" s="28">
        <v>492042.52439368772</v>
      </c>
      <c r="IR20" s="28">
        <v>13833.909879055554</v>
      </c>
      <c r="IS20" s="28">
        <v>492042.52439368772</v>
      </c>
      <c r="IT20" s="28">
        <v>10710.123287583332</v>
      </c>
      <c r="IU20" s="28">
        <v>492042.52439368772</v>
      </c>
      <c r="IV20" s="28">
        <v>8300.3449152833346</v>
      </c>
      <c r="IW20" s="28">
        <v>492042.52439368772</v>
      </c>
      <c r="IX20" s="28">
        <v>5355.0604194166663</v>
      </c>
      <c r="IY20" s="28">
        <v>492042.52439368772</v>
      </c>
      <c r="IZ20" s="28">
        <v>2766.779951511111</v>
      </c>
      <c r="JA20" s="28">
        <v>492042.52439368772</v>
      </c>
      <c r="JB20" s="28">
        <v>0</v>
      </c>
      <c r="JC20" s="28">
        <v>0</v>
      </c>
      <c r="JD20" s="28">
        <v>0</v>
      </c>
      <c r="JE20" s="28">
        <v>0</v>
      </c>
      <c r="JF20" s="28">
        <v>0</v>
      </c>
      <c r="JG20" s="28">
        <v>0</v>
      </c>
      <c r="JH20" s="28">
        <v>0</v>
      </c>
      <c r="JI20" s="28">
        <v>0</v>
      </c>
      <c r="JJ20" s="28">
        <v>0</v>
      </c>
      <c r="JK20" s="28">
        <v>0</v>
      </c>
      <c r="JL20" s="28">
        <v>0</v>
      </c>
      <c r="JM20" s="28">
        <v>0</v>
      </c>
      <c r="JN20" s="28">
        <v>0</v>
      </c>
      <c r="JO20" s="28">
        <v>0</v>
      </c>
      <c r="JP20" s="28">
        <v>0</v>
      </c>
      <c r="JQ20" s="28">
        <v>0</v>
      </c>
      <c r="JR20" s="28">
        <v>0</v>
      </c>
      <c r="JS20" s="28">
        <v>0</v>
      </c>
      <c r="JT20" s="28">
        <v>0</v>
      </c>
      <c r="JU20" s="28">
        <v>0</v>
      </c>
      <c r="JV20" s="28">
        <v>0</v>
      </c>
      <c r="JW20" s="28">
        <v>0</v>
      </c>
      <c r="JX20" s="28">
        <v>0</v>
      </c>
      <c r="JY20" s="28">
        <v>0</v>
      </c>
      <c r="JZ20" s="28">
        <v>0</v>
      </c>
      <c r="KA20" s="28">
        <v>0</v>
      </c>
      <c r="KB20" s="28">
        <v>0</v>
      </c>
      <c r="KC20" s="28">
        <v>0</v>
      </c>
      <c r="KD20" s="28">
        <v>0</v>
      </c>
      <c r="KE20" s="28">
        <v>0</v>
      </c>
      <c r="KF20" s="28">
        <v>0</v>
      </c>
      <c r="KG20" s="28">
        <v>0</v>
      </c>
      <c r="KH20" s="28">
        <v>0</v>
      </c>
      <c r="KI20" s="28">
        <v>0</v>
      </c>
      <c r="KJ20" s="28">
        <v>0</v>
      </c>
      <c r="KK20" s="28">
        <v>0</v>
      </c>
      <c r="KL20" s="28">
        <v>0</v>
      </c>
      <c r="KM20" s="28">
        <v>0</v>
      </c>
      <c r="KN20" s="28">
        <v>0</v>
      </c>
      <c r="KO20" s="28">
        <v>0</v>
      </c>
      <c r="KP20" s="28">
        <v>0</v>
      </c>
      <c r="KQ20" s="28">
        <v>0</v>
      </c>
      <c r="KR20" s="28">
        <v>0</v>
      </c>
      <c r="KS20" s="28">
        <v>0</v>
      </c>
      <c r="KT20" s="28">
        <v>0</v>
      </c>
      <c r="KU20" s="28">
        <v>0</v>
      </c>
      <c r="KV20" s="28">
        <v>0</v>
      </c>
      <c r="KW20" s="28">
        <v>0</v>
      </c>
      <c r="KX20" s="28">
        <v>0</v>
      </c>
      <c r="KY20" s="28">
        <v>0</v>
      </c>
      <c r="KZ20" s="28">
        <v>0</v>
      </c>
      <c r="LA20" s="28">
        <v>0</v>
      </c>
      <c r="LB20" s="28">
        <v>0</v>
      </c>
      <c r="LC20" s="28">
        <v>0</v>
      </c>
      <c r="LD20" s="28">
        <v>0</v>
      </c>
      <c r="LE20" s="28">
        <v>0</v>
      </c>
      <c r="LF20" s="28">
        <v>0</v>
      </c>
      <c r="LG20" s="28">
        <v>0</v>
      </c>
      <c r="LH20" s="28">
        <v>0</v>
      </c>
      <c r="LI20" s="28">
        <v>0</v>
      </c>
      <c r="LJ20" s="28">
        <v>0</v>
      </c>
      <c r="LK20" s="28">
        <v>0</v>
      </c>
      <c r="LL20" s="28">
        <v>0</v>
      </c>
      <c r="LM20" s="28">
        <v>0</v>
      </c>
      <c r="LN20" s="28">
        <v>0</v>
      </c>
      <c r="LO20" s="28">
        <v>0</v>
      </c>
      <c r="LP20" s="28">
        <v>0</v>
      </c>
      <c r="LQ20" s="28">
        <v>0</v>
      </c>
      <c r="LR20" s="28">
        <v>0</v>
      </c>
      <c r="LS20" s="28">
        <v>0</v>
      </c>
      <c r="LT20" s="28">
        <v>0</v>
      </c>
      <c r="LU20" s="28">
        <v>0</v>
      </c>
      <c r="LV20" s="28">
        <v>0</v>
      </c>
      <c r="LW20" s="28">
        <v>0</v>
      </c>
      <c r="LX20" s="28">
        <v>0</v>
      </c>
      <c r="LY20" s="28">
        <v>0</v>
      </c>
      <c r="LZ20" s="28">
        <v>0</v>
      </c>
      <c r="MA20" s="28">
        <v>0</v>
      </c>
      <c r="MB20" s="28">
        <v>0</v>
      </c>
      <c r="MC20" s="28">
        <v>0</v>
      </c>
      <c r="MD20" s="28">
        <v>0</v>
      </c>
      <c r="ME20" s="28">
        <v>0</v>
      </c>
      <c r="MF20" s="28">
        <v>0</v>
      </c>
      <c r="MG20" s="28">
        <v>0</v>
      </c>
      <c r="MH20" s="28">
        <v>0</v>
      </c>
      <c r="MI20" s="28">
        <v>0</v>
      </c>
      <c r="MJ20" s="28">
        <v>0</v>
      </c>
      <c r="MK20" s="28">
        <v>0</v>
      </c>
      <c r="ML20" s="28">
        <v>0</v>
      </c>
      <c r="MM20" s="28">
        <v>0</v>
      </c>
      <c r="MN20" s="28">
        <v>0</v>
      </c>
      <c r="MO20" s="28">
        <v>0</v>
      </c>
      <c r="MP20" s="28">
        <v>0</v>
      </c>
      <c r="MQ20" s="28">
        <v>0</v>
      </c>
      <c r="MR20" s="28">
        <v>0</v>
      </c>
      <c r="MS20" s="28">
        <v>0</v>
      </c>
      <c r="MT20" s="28">
        <v>0</v>
      </c>
      <c r="MU20" s="28">
        <v>0</v>
      </c>
      <c r="MV20" s="28">
        <v>0</v>
      </c>
      <c r="MW20" s="28">
        <v>0</v>
      </c>
      <c r="MX20" s="28">
        <v>0</v>
      </c>
      <c r="MY20" s="28">
        <v>0</v>
      </c>
      <c r="MZ20" s="28">
        <v>0</v>
      </c>
      <c r="NA20" s="28">
        <v>0</v>
      </c>
      <c r="NB20" s="28">
        <v>0</v>
      </c>
      <c r="NC20" s="28">
        <v>0</v>
      </c>
      <c r="ND20" s="28">
        <v>0</v>
      </c>
      <c r="NE20" s="28">
        <v>0</v>
      </c>
      <c r="NF20" s="28">
        <v>0</v>
      </c>
      <c r="NG20" s="28">
        <v>0</v>
      </c>
      <c r="NH20" s="28">
        <v>0</v>
      </c>
      <c r="NI20" s="28">
        <v>0</v>
      </c>
      <c r="NJ20" s="28">
        <v>0</v>
      </c>
      <c r="NK20" s="28">
        <v>0</v>
      </c>
      <c r="NL20" s="28">
        <v>0</v>
      </c>
      <c r="NM20" s="28">
        <v>0</v>
      </c>
      <c r="NN20" s="28">
        <v>0</v>
      </c>
      <c r="NO20" s="28">
        <v>0</v>
      </c>
      <c r="NP20" s="28">
        <v>0</v>
      </c>
      <c r="NQ20" s="28">
        <v>0</v>
      </c>
      <c r="NR20" s="28">
        <v>0</v>
      </c>
      <c r="NS20" s="28">
        <v>0</v>
      </c>
      <c r="NT20" s="28">
        <v>0</v>
      </c>
      <c r="NU20" s="28">
        <v>0</v>
      </c>
      <c r="NV20" s="28">
        <v>0</v>
      </c>
      <c r="NW20" s="28">
        <v>0</v>
      </c>
      <c r="NX20" s="28">
        <v>0</v>
      </c>
      <c r="NY20" s="28">
        <v>0</v>
      </c>
      <c r="NZ20" s="28">
        <v>0</v>
      </c>
      <c r="OA20" s="28">
        <v>0</v>
      </c>
      <c r="OB20" s="28">
        <v>0</v>
      </c>
      <c r="OC20" s="28">
        <v>0</v>
      </c>
      <c r="OD20" s="28">
        <v>0</v>
      </c>
      <c r="OE20" s="28">
        <v>0</v>
      </c>
      <c r="OF20" s="28">
        <v>0</v>
      </c>
      <c r="OG20" s="28">
        <v>0</v>
      </c>
      <c r="OH20" s="28">
        <v>0</v>
      </c>
      <c r="OI20" s="28">
        <v>0</v>
      </c>
      <c r="OJ20" s="28">
        <v>0</v>
      </c>
      <c r="OK20" s="28">
        <v>0</v>
      </c>
      <c r="OL20" s="28">
        <v>0</v>
      </c>
      <c r="OM20" s="28">
        <v>0</v>
      </c>
      <c r="ON20" s="28">
        <v>0</v>
      </c>
      <c r="OO20" s="28">
        <v>0</v>
      </c>
      <c r="OP20" s="28">
        <v>0</v>
      </c>
      <c r="OQ20" s="28">
        <v>0</v>
      </c>
      <c r="OR20" s="28">
        <v>0</v>
      </c>
      <c r="OS20" s="28">
        <v>0</v>
      </c>
      <c r="OT20" s="28">
        <v>0</v>
      </c>
      <c r="OU20" s="28">
        <v>0</v>
      </c>
      <c r="OV20" s="28">
        <v>0</v>
      </c>
      <c r="OW20" s="28">
        <v>0</v>
      </c>
      <c r="OX20" s="28">
        <v>0</v>
      </c>
      <c r="OY20" s="28">
        <v>0</v>
      </c>
      <c r="OZ20" s="28">
        <v>0</v>
      </c>
      <c r="PA20" s="28">
        <v>0</v>
      </c>
      <c r="PB20" s="28">
        <v>0</v>
      </c>
      <c r="PC20" s="28">
        <v>0</v>
      </c>
      <c r="PD20" s="28">
        <v>0</v>
      </c>
      <c r="PE20" s="28">
        <v>0</v>
      </c>
      <c r="PF20" s="28">
        <v>0</v>
      </c>
      <c r="PG20" s="28">
        <v>0</v>
      </c>
      <c r="PH20" s="28">
        <v>0</v>
      </c>
      <c r="PI20" s="28">
        <v>0</v>
      </c>
      <c r="PJ20" s="28">
        <v>0</v>
      </c>
      <c r="PK20" s="28">
        <v>0</v>
      </c>
      <c r="PL20" s="28">
        <v>0</v>
      </c>
      <c r="PM20" s="28">
        <v>0</v>
      </c>
      <c r="PN20" s="28">
        <v>0</v>
      </c>
      <c r="PO20" s="28">
        <v>0</v>
      </c>
      <c r="PP20" s="28">
        <v>0</v>
      </c>
      <c r="PQ20" s="28">
        <v>0</v>
      </c>
      <c r="PR20" s="28">
        <v>0</v>
      </c>
      <c r="PS20" s="28">
        <v>0</v>
      </c>
      <c r="PT20" s="28">
        <v>0</v>
      </c>
      <c r="PU20" s="28">
        <v>0</v>
      </c>
      <c r="PV20" s="28">
        <v>0</v>
      </c>
      <c r="PW20" s="28">
        <v>0</v>
      </c>
      <c r="PX20" s="28">
        <v>0</v>
      </c>
      <c r="PY20" s="28">
        <v>0</v>
      </c>
      <c r="PZ20" s="28">
        <v>0</v>
      </c>
      <c r="QA20" s="28">
        <v>0</v>
      </c>
      <c r="QB20" s="28">
        <v>0</v>
      </c>
      <c r="QC20" s="28">
        <v>0</v>
      </c>
      <c r="QD20" s="28">
        <v>0</v>
      </c>
      <c r="QE20" s="28">
        <v>0</v>
      </c>
      <c r="QF20" s="28">
        <v>0</v>
      </c>
      <c r="QG20" s="28">
        <v>0</v>
      </c>
      <c r="QH20" s="28">
        <v>0</v>
      </c>
      <c r="QI20" s="28">
        <v>0</v>
      </c>
      <c r="QJ20" s="28">
        <v>0</v>
      </c>
      <c r="QK20" s="28">
        <v>0</v>
      </c>
      <c r="QL20" s="28">
        <v>0</v>
      </c>
      <c r="QM20" s="28">
        <v>0</v>
      </c>
      <c r="QN20" s="28">
        <v>0</v>
      </c>
      <c r="QO20" s="28">
        <v>0</v>
      </c>
      <c r="QP20" s="28">
        <v>0</v>
      </c>
      <c r="QQ20" s="28">
        <v>0</v>
      </c>
      <c r="QR20" s="28">
        <v>0</v>
      </c>
      <c r="QS20" s="28">
        <v>0</v>
      </c>
      <c r="QT20" s="28">
        <v>0</v>
      </c>
      <c r="QU20" s="28">
        <v>0</v>
      </c>
      <c r="QV20" s="28">
        <v>0</v>
      </c>
      <c r="QW20" s="28">
        <v>0</v>
      </c>
      <c r="QX20" s="28">
        <v>0</v>
      </c>
      <c r="QY20" s="28">
        <v>0</v>
      </c>
      <c r="QZ20" s="28">
        <v>0</v>
      </c>
      <c r="RA20" s="28">
        <v>0</v>
      </c>
      <c r="RB20" s="28">
        <v>0</v>
      </c>
      <c r="RC20" s="28">
        <v>0</v>
      </c>
      <c r="RD20" s="28">
        <v>0</v>
      </c>
      <c r="RE20" s="28">
        <v>0</v>
      </c>
      <c r="RF20" s="28">
        <v>0</v>
      </c>
      <c r="RG20" s="28">
        <v>0</v>
      </c>
      <c r="RH20" s="28">
        <v>0</v>
      </c>
      <c r="RI20" s="28">
        <v>0</v>
      </c>
      <c r="RJ20" s="28">
        <v>0</v>
      </c>
      <c r="RK20" s="28">
        <v>0</v>
      </c>
      <c r="RL20" s="28">
        <v>0</v>
      </c>
      <c r="RM20" s="28">
        <v>0</v>
      </c>
      <c r="RN20" s="28">
        <v>0</v>
      </c>
      <c r="RO20" s="28">
        <v>0</v>
      </c>
      <c r="RP20" s="28">
        <v>0</v>
      </c>
      <c r="RQ20" s="28">
        <v>0</v>
      </c>
      <c r="RR20" s="28">
        <v>0</v>
      </c>
      <c r="RS20" s="28">
        <v>0</v>
      </c>
      <c r="RT20" s="28">
        <v>0</v>
      </c>
      <c r="RU20" s="28">
        <v>0</v>
      </c>
      <c r="RV20" s="28">
        <v>0</v>
      </c>
      <c r="RW20" s="28">
        <v>0</v>
      </c>
      <c r="RX20" s="28">
        <v>0</v>
      </c>
      <c r="RY20" s="28">
        <v>0</v>
      </c>
      <c r="RZ20" s="28">
        <v>0</v>
      </c>
      <c r="SA20" s="28">
        <v>0</v>
      </c>
      <c r="SB20" s="28">
        <v>0</v>
      </c>
      <c r="SC20" s="28">
        <v>0</v>
      </c>
      <c r="SD20" s="28">
        <v>0</v>
      </c>
      <c r="SE20" s="28">
        <v>0</v>
      </c>
      <c r="SF20" s="28">
        <v>0</v>
      </c>
      <c r="SG20" s="28">
        <v>0</v>
      </c>
      <c r="SH20" s="28">
        <v>0</v>
      </c>
      <c r="SI20" s="28">
        <v>0</v>
      </c>
      <c r="SJ20" s="28">
        <v>0</v>
      </c>
      <c r="SK20" s="28">
        <v>0</v>
      </c>
      <c r="SL20" s="28">
        <v>0</v>
      </c>
      <c r="SM20" s="28">
        <v>0</v>
      </c>
      <c r="SN20" s="28">
        <v>0</v>
      </c>
      <c r="SO20" s="28">
        <v>0</v>
      </c>
      <c r="SP20" s="28">
        <v>0</v>
      </c>
      <c r="SQ20" s="28">
        <v>0</v>
      </c>
      <c r="SR20" s="28">
        <v>0</v>
      </c>
      <c r="SS20" s="28">
        <v>0</v>
      </c>
      <c r="ST20" s="28">
        <v>0</v>
      </c>
      <c r="SU20" s="28">
        <v>0</v>
      </c>
      <c r="SV20" s="28">
        <v>0</v>
      </c>
      <c r="SW20" s="28">
        <v>0</v>
      </c>
      <c r="SX20" s="28">
        <v>0</v>
      </c>
      <c r="SY20" s="28">
        <v>0</v>
      </c>
      <c r="SZ20" s="28">
        <v>0</v>
      </c>
      <c r="TA20" s="28">
        <v>0</v>
      </c>
      <c r="TB20" s="28">
        <v>0</v>
      </c>
      <c r="TC20" s="28">
        <v>0</v>
      </c>
      <c r="TD20" s="28">
        <v>0</v>
      </c>
      <c r="TE20" s="28">
        <v>0</v>
      </c>
      <c r="TF20" s="28">
        <v>0</v>
      </c>
      <c r="TG20" s="28">
        <v>0</v>
      </c>
      <c r="TH20" s="28">
        <v>0</v>
      </c>
      <c r="TI20" s="28">
        <v>0</v>
      </c>
      <c r="TJ20" s="28">
        <v>0</v>
      </c>
      <c r="TK20" s="28">
        <v>0</v>
      </c>
      <c r="TL20" s="28">
        <v>0</v>
      </c>
      <c r="TM20" s="28">
        <v>0</v>
      </c>
      <c r="TN20" s="28">
        <v>0</v>
      </c>
      <c r="TO20" s="28">
        <v>0</v>
      </c>
      <c r="TP20" s="28">
        <v>0</v>
      </c>
      <c r="TQ20" s="28">
        <v>0</v>
      </c>
      <c r="TR20" s="28">
        <v>0</v>
      </c>
      <c r="TS20" s="28">
        <v>0</v>
      </c>
      <c r="TT20" s="28">
        <v>0</v>
      </c>
      <c r="TU20" s="28">
        <v>0</v>
      </c>
      <c r="TV20" s="28">
        <v>0</v>
      </c>
      <c r="TW20" s="28">
        <v>0</v>
      </c>
      <c r="TX20" s="28">
        <v>0</v>
      </c>
      <c r="TY20" s="28">
        <v>0</v>
      </c>
      <c r="TZ20" s="28">
        <v>0</v>
      </c>
      <c r="UA20" s="28">
        <v>0</v>
      </c>
      <c r="UB20" s="28">
        <v>0</v>
      </c>
      <c r="UC20" s="28">
        <v>0</v>
      </c>
      <c r="UD20" s="28">
        <v>0</v>
      </c>
      <c r="UE20" s="28">
        <v>0</v>
      </c>
      <c r="UF20" s="28">
        <v>0</v>
      </c>
      <c r="UG20" s="28">
        <v>0</v>
      </c>
      <c r="UH20" s="28">
        <v>0</v>
      </c>
      <c r="UI20" s="28">
        <v>0</v>
      </c>
      <c r="UJ20" s="28">
        <v>0</v>
      </c>
      <c r="UK20" s="28">
        <v>0</v>
      </c>
      <c r="UL20" s="28">
        <v>0</v>
      </c>
      <c r="UM20" s="28">
        <v>0</v>
      </c>
      <c r="UN20" s="28">
        <v>0</v>
      </c>
      <c r="UO20" s="28">
        <v>0</v>
      </c>
      <c r="UP20" s="28">
        <v>0</v>
      </c>
      <c r="UQ20" s="28">
        <v>0</v>
      </c>
      <c r="UR20" s="28">
        <v>0</v>
      </c>
      <c r="US20" s="28">
        <v>0</v>
      </c>
      <c r="UT20" s="28">
        <v>0</v>
      </c>
      <c r="UU20" s="28">
        <v>0</v>
      </c>
      <c r="UV20" s="28">
        <v>0</v>
      </c>
      <c r="UW20" s="28">
        <v>0</v>
      </c>
      <c r="UX20" s="28">
        <v>0</v>
      </c>
      <c r="UY20" s="28">
        <v>0</v>
      </c>
      <c r="UZ20" s="28">
        <v>0</v>
      </c>
      <c r="VA20" s="28">
        <v>0</v>
      </c>
      <c r="VB20" s="28">
        <v>0</v>
      </c>
      <c r="VC20" s="28">
        <v>0</v>
      </c>
      <c r="VD20" s="28">
        <v>0</v>
      </c>
      <c r="VE20" s="28">
        <v>0</v>
      </c>
      <c r="VF20" s="28">
        <v>0</v>
      </c>
      <c r="VG20" s="28">
        <v>0</v>
      </c>
      <c r="VH20" s="28">
        <v>0</v>
      </c>
      <c r="VI20" s="28">
        <v>0</v>
      </c>
      <c r="VJ20" s="28">
        <v>0</v>
      </c>
      <c r="VK20" s="28">
        <v>0</v>
      </c>
      <c r="VL20" s="28">
        <v>0</v>
      </c>
      <c r="VM20" s="28">
        <v>0</v>
      </c>
      <c r="VN20" s="28">
        <v>0</v>
      </c>
      <c r="VO20" s="28">
        <v>0</v>
      </c>
      <c r="VP20" s="28">
        <v>0</v>
      </c>
      <c r="VQ20" s="28">
        <v>0</v>
      </c>
      <c r="VR20" s="28">
        <v>0</v>
      </c>
      <c r="VS20" s="28">
        <v>0</v>
      </c>
      <c r="VT20" s="28">
        <v>0</v>
      </c>
      <c r="VU20" s="28">
        <v>0</v>
      </c>
      <c r="VV20" s="28">
        <v>0</v>
      </c>
      <c r="VW20" s="28">
        <v>0</v>
      </c>
      <c r="VX20" s="28">
        <v>0</v>
      </c>
      <c r="VY20" s="28">
        <v>0</v>
      </c>
      <c r="VZ20" s="28">
        <v>0</v>
      </c>
      <c r="WA20" s="28">
        <v>0</v>
      </c>
      <c r="WB20" s="28">
        <v>0</v>
      </c>
      <c r="WC20" s="28">
        <v>0</v>
      </c>
      <c r="WD20" s="28">
        <v>0</v>
      </c>
      <c r="WE20" s="28">
        <v>0</v>
      </c>
      <c r="WF20" s="28">
        <v>0</v>
      </c>
      <c r="WG20" s="28">
        <v>0</v>
      </c>
      <c r="WH20" s="28">
        <v>0</v>
      </c>
      <c r="WI20" s="28">
        <v>0</v>
      </c>
      <c r="WJ20" s="28">
        <v>0</v>
      </c>
      <c r="WK20" s="28">
        <v>0</v>
      </c>
      <c r="WL20" s="28">
        <v>0</v>
      </c>
      <c r="WM20" s="28">
        <v>0</v>
      </c>
      <c r="WN20" s="28">
        <v>0</v>
      </c>
      <c r="WO20" s="28">
        <v>0</v>
      </c>
      <c r="WP20" s="28">
        <v>0</v>
      </c>
      <c r="WQ20" s="28">
        <v>0</v>
      </c>
      <c r="WR20" s="28">
        <v>0</v>
      </c>
      <c r="WS20" s="28">
        <v>0</v>
      </c>
      <c r="WT20" s="28">
        <v>0</v>
      </c>
      <c r="WU20" s="28">
        <v>0</v>
      </c>
      <c r="WV20" s="28">
        <v>0</v>
      </c>
      <c r="WW20" s="28">
        <v>0</v>
      </c>
      <c r="WX20" s="28">
        <v>0</v>
      </c>
      <c r="WY20" s="28">
        <v>0</v>
      </c>
      <c r="WZ20" s="28">
        <v>0</v>
      </c>
      <c r="XA20" s="28">
        <v>0</v>
      </c>
      <c r="XB20" s="28">
        <v>0</v>
      </c>
      <c r="XC20" s="28">
        <v>0</v>
      </c>
      <c r="XD20" s="28">
        <v>0</v>
      </c>
      <c r="XE20" s="28">
        <v>0</v>
      </c>
      <c r="XF20" s="28">
        <v>0</v>
      </c>
      <c r="XG20" s="28">
        <v>0</v>
      </c>
      <c r="XH20" s="28">
        <v>0</v>
      </c>
      <c r="XI20" s="28">
        <v>0</v>
      </c>
      <c r="XJ20" s="28">
        <v>0</v>
      </c>
      <c r="XK20" s="28">
        <v>0</v>
      </c>
      <c r="XL20" s="28">
        <v>0</v>
      </c>
      <c r="XM20" s="28">
        <v>0</v>
      </c>
      <c r="XN20" s="28">
        <v>0</v>
      </c>
      <c r="XO20" s="28">
        <v>0</v>
      </c>
      <c r="XP20" s="28">
        <v>0</v>
      </c>
      <c r="XQ20" s="28">
        <v>0</v>
      </c>
      <c r="XR20" s="28">
        <v>0</v>
      </c>
      <c r="XS20" s="28">
        <v>0</v>
      </c>
      <c r="XT20" s="28">
        <v>0</v>
      </c>
      <c r="XU20" s="28">
        <v>0</v>
      </c>
      <c r="XV20" s="28">
        <v>0</v>
      </c>
      <c r="XW20" s="28">
        <v>0</v>
      </c>
      <c r="XX20" s="28">
        <v>0</v>
      </c>
      <c r="XY20" s="28">
        <v>0</v>
      </c>
      <c r="XZ20" s="28">
        <v>0</v>
      </c>
      <c r="YA20" s="28">
        <v>0</v>
      </c>
      <c r="YB20" s="28">
        <v>0</v>
      </c>
      <c r="YC20" s="28">
        <v>0</v>
      </c>
      <c r="YD20" s="28">
        <v>0</v>
      </c>
      <c r="YE20" s="28">
        <v>0</v>
      </c>
      <c r="YF20" s="28">
        <v>0</v>
      </c>
      <c r="YG20" s="28">
        <v>0</v>
      </c>
      <c r="YH20" s="28">
        <v>0</v>
      </c>
      <c r="YI20" s="28">
        <v>0</v>
      </c>
      <c r="YJ20" s="28">
        <v>0</v>
      </c>
      <c r="YK20" s="28">
        <v>0</v>
      </c>
      <c r="YL20" s="28">
        <v>0</v>
      </c>
      <c r="YM20" s="28">
        <v>0</v>
      </c>
      <c r="YN20" s="28">
        <v>0</v>
      </c>
      <c r="YO20" s="28">
        <v>0</v>
      </c>
      <c r="YP20" s="28">
        <v>0</v>
      </c>
      <c r="YQ20" s="28">
        <v>0</v>
      </c>
    </row>
    <row r="21" spans="1:667" ht="15.75" x14ac:dyDescent="0.25">
      <c r="A21" s="19" t="s">
        <v>41</v>
      </c>
      <c r="B21" s="19" t="s">
        <v>42</v>
      </c>
      <c r="C21" s="19">
        <v>38.238160960000002</v>
      </c>
      <c r="D21" s="30"/>
      <c r="E21" s="22">
        <f t="shared" si="20"/>
        <v>1.3248755603446785</v>
      </c>
      <c r="F21" s="33" t="s">
        <v>127</v>
      </c>
      <c r="G21" s="23" t="s">
        <v>128</v>
      </c>
      <c r="H21" s="31">
        <v>40450</v>
      </c>
      <c r="I21" s="32" t="s">
        <v>27</v>
      </c>
      <c r="J21" s="33">
        <v>140</v>
      </c>
      <c r="K21" s="23" t="s">
        <v>130</v>
      </c>
      <c r="L21" s="24">
        <f t="shared" si="21"/>
        <v>44710</v>
      </c>
      <c r="M21" s="33" t="s">
        <v>11</v>
      </c>
      <c r="N21" s="20" t="s">
        <v>12</v>
      </c>
      <c r="O21" s="2"/>
      <c r="P21" s="26">
        <f>+SUMPRODUCT(1*($BP$4:$YQ$4=$P$4)*($BP$1:$YQ$1=P$3)*($BP21:$YQ21))</f>
        <v>14008479.674322352</v>
      </c>
      <c r="Q21" s="26">
        <f>+SUMPRODUCT(1*($BP$4:$YQ$4=$Q$4)*($BP$1:$YQ$1=P$3)*($BP21:$YQ21))</f>
        <v>2457751.65</v>
      </c>
      <c r="R21" s="26">
        <f>+SUMPRODUCT(1*($BP$4:$YQ$4=$P$4)*($BP$1:$YQ$1=R$3)*($BP21:$YQ21))</f>
        <v>14455846.533124035</v>
      </c>
      <c r="S21" s="26">
        <f>+SUMPRODUCT(1*($BP$4:$YQ$4=$Q$4)*($BP$1:$YQ$1=R$3)*($BP21:$YQ21))</f>
        <v>1613886.27</v>
      </c>
      <c r="T21" s="26">
        <f>+SUMPRODUCT(1*($BP$4:$YQ$4=$P$4)*($BP$1:$YQ$1=T$3)*($BP21:$YQ21))</f>
        <v>14084953.393124038</v>
      </c>
      <c r="U21" s="26">
        <f>+SUMPRODUCT(1*($BP$4:$YQ$4=$Q$4)*($BP$1:$YQ$1=T$3)*($BP21:$YQ21))</f>
        <v>660479.21000000008</v>
      </c>
      <c r="V21" s="26">
        <f>+SUMPRODUCT(1*($BP$4:$YQ$4=$P$4)*($BP$1:$YQ$1=V$3)*($BP21:$YQ21))</f>
        <v>2409561.4655206716</v>
      </c>
      <c r="W21" s="26">
        <f>+SUMPRODUCT(1*($BP$4:$YQ$4=$Q$4)*($BP$1:$YQ$1=V$3)*($BP21:$YQ21))</f>
        <v>36140.259999999995</v>
      </c>
      <c r="X21" s="26">
        <f>+SUMPRODUCT(1*($BP$4:$YQ$4=$P$4)*($BP$1:$YQ$1=X$3)*($BP21:$YQ21))</f>
        <v>59876.3</v>
      </c>
      <c r="Y21" s="26">
        <f>+SUMPRODUCT(1*($BP$4:$YQ$4=$Q$4)*($BP$1:$YQ$1=X$3)*($BP21:$YQ21))</f>
        <v>988.33999999999992</v>
      </c>
      <c r="Z21" s="26">
        <f>+SUMPRODUCT(1*($BP$4:$YQ$4=$P$4)*($BP$1:$YQ$1=Z$3)*($BP21:$YQ21))</f>
        <v>0</v>
      </c>
      <c r="AA21" s="26">
        <f>+SUMPRODUCT(1*($BP$4:$YQ$4=$Q$4)*($BP$1:$YQ$1=Z$3)*($BP21:$YQ21))</f>
        <v>0</v>
      </c>
      <c r="AB21" s="26">
        <f>+SUMPRODUCT(1*($BP$4:$YQ$4=$P$4)*($BP$1:$YQ$1=AB$3)*($BP21:$YQ21))</f>
        <v>0</v>
      </c>
      <c r="AC21" s="26">
        <f>+SUMPRODUCT(1*($BP$4:$YQ$4=$Q$4)*($BP$1:$YQ$1=AB$3)*($BP21:$YQ21))</f>
        <v>0</v>
      </c>
      <c r="AD21" s="26">
        <f>+SUMPRODUCT(1*($BP$4:$YQ$4=$P$4)*($BP$1:$YQ$1=AD$3)*($BP21:$YQ21))</f>
        <v>0</v>
      </c>
      <c r="AE21" s="26">
        <f>+SUMPRODUCT(1*($BP$4:$YQ$4=$Q$4)*($BP$1:$YQ$1=AD$3)*($BP21:$YQ21))</f>
        <v>0</v>
      </c>
      <c r="AF21" s="26">
        <f>+SUMPRODUCT(1*($BP$4:$YQ$4=$P$4)*($BP$1:$YQ$1=AF$3)*($BP21:$YQ21))</f>
        <v>0</v>
      </c>
      <c r="AG21" s="26">
        <f>+SUMPRODUCT(1*($BP$4:$YQ$4=$Q$4)*($BP$1:$YQ$1=AF$3)*($BP21:$YQ21))</f>
        <v>0</v>
      </c>
      <c r="AH21" s="26">
        <f>+SUMPRODUCT(1*($BP$4:$YQ$4=$P$4)*($BP$1:$YQ$1=AH$3)*($BP21:$YQ21))</f>
        <v>0</v>
      </c>
      <c r="AI21" s="26">
        <f>+SUMPRODUCT(1*($BP$4:$YQ$4=$Q$4)*($BP$1:$YQ$1=AH$3)*($BP21:$YQ21))</f>
        <v>0</v>
      </c>
      <c r="AJ21" s="26">
        <f>+SUMPRODUCT(1*($BP$4:$YQ$4=$P$4)*($BP$1:$YQ$1=AJ$3)*($BP21:$YQ21))</f>
        <v>0</v>
      </c>
      <c r="AK21" s="26">
        <f>+SUMPRODUCT(1*($BP$4:$YQ$4=$Q$4)*($BP$1:$YQ$1=AJ$3)*($BP21:$YQ21))</f>
        <v>0</v>
      </c>
      <c r="AL21" s="26">
        <f>+SUMPRODUCT(1*($BP$4:$YQ$4=$P$4)*($BP$1:$YQ$1=AL$3)*($BP21:$YQ21))</f>
        <v>0</v>
      </c>
      <c r="AM21" s="26">
        <f>+SUMPRODUCT(1*($BP$4:$YQ$4=$Q$4)*($BP$1:$YQ$1=AL$3)*($BP21:$YQ21))</f>
        <v>0</v>
      </c>
      <c r="AN21" s="26">
        <f>+SUMPRODUCT(1*($BP$4:$YQ$4=$P$4)*($BP$1:$YQ$1=AN$3)*($BP21:$YQ21))</f>
        <v>0</v>
      </c>
      <c r="AO21" s="26">
        <f>+SUMPRODUCT(1*($BP$4:$YQ$4=$Q$4)*($BP$1:$YQ$1=AN$3)*($BP21:$YQ21))</f>
        <v>0</v>
      </c>
      <c r="AP21" s="26">
        <f>+SUMPRODUCT(1*($BP$4:$YQ$4=$P$4)*($BP$1:$YQ$1=AP$3)*($BP21:$YQ21))</f>
        <v>0</v>
      </c>
      <c r="AQ21" s="26">
        <f>+SUMPRODUCT(1*($BP$4:$YQ$4=$Q$4)*($BP$1:$YQ$1=AP$3)*($BP21:$YQ21))</f>
        <v>0</v>
      </c>
      <c r="AR21" s="26">
        <f>+SUMPRODUCT(1*($BP$4:$YQ$4=$P$4)*($BP$1:$YQ$1=AR$3)*($BP21:$YQ21))</f>
        <v>0</v>
      </c>
      <c r="AS21" s="26">
        <f>+SUMPRODUCT(1*($BP$4:$YQ$4=$Q$4)*($BP$1:$YQ$1=AR$3)*($BP21:$YQ21))</f>
        <v>0</v>
      </c>
      <c r="AT21" s="26">
        <f>+SUMPRODUCT(1*($BP$4:$YQ$4=$P$4)*($BP$1:$YQ$1=AT$3)*($BP21:$YQ21))</f>
        <v>0</v>
      </c>
      <c r="AU21" s="26">
        <f>+SUMPRODUCT(1*($BP$4:$YQ$4=$Q$4)*($BP$1:$YQ$1=AT$3)*($BP21:$YQ21))</f>
        <v>0</v>
      </c>
      <c r="AV21" s="26">
        <f>+SUMPRODUCT(1*($BP$4:$YQ$4=$P$4)*($BP$1:$YQ$1=AV$3)*($BP21:$YQ21))</f>
        <v>0</v>
      </c>
      <c r="AW21" s="26">
        <f>+SUMPRODUCT(1*($BP$4:$YQ$4=$Q$4)*($BP$1:$YQ$1=AV$3)*($BP21:$YQ21))</f>
        <v>0</v>
      </c>
      <c r="AX21" s="26">
        <f>+SUMPRODUCT(1*($BP$4:$YQ$4=$P$4)*($BP$1:$YQ$1=AX$3)*($BP21:$YQ21))</f>
        <v>0</v>
      </c>
      <c r="AY21" s="26">
        <f>+SUMPRODUCT(1*($BP$4:$YQ$4=$Q$4)*($BP$1:$YQ$1=AX$3)*($BP21:$YQ21))</f>
        <v>0</v>
      </c>
      <c r="AZ21" s="26">
        <f>+SUMPRODUCT(1*($BP$4:$YQ$4=$P$4)*($BP$1:$YQ$1=AZ$3)*($BP21:$YQ21))</f>
        <v>0</v>
      </c>
      <c r="BA21" s="26">
        <f>+SUMPRODUCT(1*($BP$4:$YQ$4=$Q$4)*($BP$1:$YQ$1=AZ$3)*($BP21:$YQ21))</f>
        <v>0</v>
      </c>
      <c r="BB21" s="26">
        <f>+SUMPRODUCT(1*($BP$4:$YQ$4=$P$4)*($BP$1:$YQ$1=BB$3)*($BP21:$YQ21))</f>
        <v>0</v>
      </c>
      <c r="BC21" s="26">
        <f>+SUMPRODUCT(1*($BP$4:$YQ$4=$Q$4)*($BP$1:$YQ$1=BB$3)*($BP21:$YQ21))</f>
        <v>0</v>
      </c>
      <c r="BD21" s="26">
        <f>+SUMPRODUCT(1*($BP$4:$YQ$4=$P$4)*($BP$1:$YQ$1=BD$3)*($BP21:$YQ21))</f>
        <v>0</v>
      </c>
      <c r="BE21" s="26">
        <f>+SUMPRODUCT(1*($BP$4:$YQ$4=$Q$4)*($BP$1:$YQ$1=BD$3)*($BP21:$YQ21))</f>
        <v>0</v>
      </c>
      <c r="BF21" s="26">
        <f>+SUMPRODUCT(1*($BP$4:$YQ$4=$P$4)*($BP$1:$YQ$1=BF$3)*($BP21:$YQ21))</f>
        <v>0</v>
      </c>
      <c r="BG21" s="26">
        <f>+SUMPRODUCT(1*($BP$4:$YQ$4=$Q$4)*($BP$1:$YQ$1=BF$3)*($BP21:$YQ21))</f>
        <v>0</v>
      </c>
      <c r="BH21" s="26">
        <f>+SUMPRODUCT(1*($BP$4:$YQ$4=$P$4)*($BP$1:$YQ$1=BH$3)*($BP21:$YQ21))</f>
        <v>0</v>
      </c>
      <c r="BI21" s="26">
        <f>+SUMPRODUCT(1*($BP$4:$YQ$4=$Q$4)*($BP$1:$YQ$1=BH$3)*($BP21:$YQ21))</f>
        <v>0</v>
      </c>
      <c r="BJ21" s="26">
        <f>+SUMPRODUCT(1*($BP$4:$YQ$4=$P$4)*($BP$1:$YQ$1=BJ$3)*($BP21:$YQ21))</f>
        <v>0</v>
      </c>
      <c r="BK21" s="26">
        <f>+SUMPRODUCT(1*($BP$4:$YQ$4=$Q$4)*($BP$1:$YQ$1=BJ$3)*($BP21:$YQ21))</f>
        <v>0</v>
      </c>
      <c r="BL21" s="26">
        <f>+SUMPRODUCT(1*($BP$4:$YQ$4=$P$4)*($BP$1:$YQ$1=BL$3)*($BP21:$YQ21))</f>
        <v>0</v>
      </c>
      <c r="BM21" s="26">
        <f>+SUMPRODUCT(1*($BP$4:$YQ$4=$Q$4)*($BP$1:$YQ$1=BL$3)*($BP21:$YQ21))</f>
        <v>0</v>
      </c>
      <c r="BN21" s="27"/>
      <c r="BO21" s="94"/>
      <c r="BP21" s="28">
        <v>191639.04999999996</v>
      </c>
      <c r="BQ21" s="28">
        <v>1084443.01</v>
      </c>
      <c r="BR21" s="28">
        <v>209539.90999999995</v>
      </c>
      <c r="BS21" s="28">
        <v>1100139.8999999997</v>
      </c>
      <c r="BT21" s="28">
        <v>203994.66000000003</v>
      </c>
      <c r="BU21" s="28">
        <v>1111559.57</v>
      </c>
      <c r="BV21" s="28">
        <v>222373.46000000002</v>
      </c>
      <c r="BW21" s="28">
        <v>1131366.1099999996</v>
      </c>
      <c r="BX21" s="28">
        <v>212151.58</v>
      </c>
      <c r="BY21" s="28">
        <v>1148393.94</v>
      </c>
      <c r="BZ21" s="28">
        <v>245860.22000000003</v>
      </c>
      <c r="CA21" s="28">
        <v>1204653.8777603365</v>
      </c>
      <c r="CB21" s="28">
        <v>202237.38</v>
      </c>
      <c r="CC21" s="28">
        <v>1204653.8777603365</v>
      </c>
      <c r="CD21" s="28">
        <v>216851.75</v>
      </c>
      <c r="CE21" s="28">
        <v>1204653.8777603365</v>
      </c>
      <c r="CF21" s="28">
        <v>201467.62</v>
      </c>
      <c r="CG21" s="28">
        <v>1204653.8777603365</v>
      </c>
      <c r="CH21" s="28">
        <v>188413.35</v>
      </c>
      <c r="CI21" s="28">
        <v>1204653.8777603365</v>
      </c>
      <c r="CJ21" s="28">
        <v>187919.95999999996</v>
      </c>
      <c r="CK21" s="28">
        <v>1204653.8777603365</v>
      </c>
      <c r="CL21" s="28">
        <v>175302.71</v>
      </c>
      <c r="CM21" s="28">
        <v>1204653.8777603365</v>
      </c>
      <c r="CN21" s="28">
        <v>174372.28000000003</v>
      </c>
      <c r="CO21" s="28">
        <v>1204653.8777603365</v>
      </c>
      <c r="CP21" s="28">
        <v>167598.45000000001</v>
      </c>
      <c r="CQ21" s="28">
        <v>1204653.8777603365</v>
      </c>
      <c r="CR21" s="28">
        <v>145260.93000000002</v>
      </c>
      <c r="CS21" s="28">
        <v>1204653.8777603365</v>
      </c>
      <c r="CT21" s="28">
        <v>154050.78000000003</v>
      </c>
      <c r="CU21" s="28">
        <v>1204653.8777603365</v>
      </c>
      <c r="CV21" s="28">
        <v>142526.07999999999</v>
      </c>
      <c r="CW21" s="28">
        <v>1204653.8777603365</v>
      </c>
      <c r="CX21" s="28">
        <v>140503.11000000002</v>
      </c>
      <c r="CY21" s="28">
        <v>1204653.8777603365</v>
      </c>
      <c r="CZ21" s="28">
        <v>129415.42000000001</v>
      </c>
      <c r="DA21" s="28">
        <v>1204653.8777603365</v>
      </c>
      <c r="DB21" s="28">
        <v>126955.44000000002</v>
      </c>
      <c r="DC21" s="28">
        <v>1204653.8777603365</v>
      </c>
      <c r="DD21" s="28">
        <v>120181.6</v>
      </c>
      <c r="DE21" s="28">
        <v>1204653.8777603365</v>
      </c>
      <c r="DF21" s="28">
        <v>109749.45999999999</v>
      </c>
      <c r="DG21" s="28">
        <v>1204653.8777603365</v>
      </c>
      <c r="DH21" s="28">
        <v>106633.94</v>
      </c>
      <c r="DI21" s="28">
        <v>1204653.8777603365</v>
      </c>
      <c r="DJ21" s="28">
        <v>96638.78</v>
      </c>
      <c r="DK21" s="28">
        <v>1204653.8777603365</v>
      </c>
      <c r="DL21" s="28">
        <v>93086.260000000009</v>
      </c>
      <c r="DM21" s="28">
        <v>1204653.8777603365</v>
      </c>
      <c r="DN21" s="28">
        <v>86312.430000000008</v>
      </c>
      <c r="DO21" s="28">
        <v>1204653.8777603365</v>
      </c>
      <c r="DP21" s="28">
        <v>74407.08</v>
      </c>
      <c r="DQ21" s="28">
        <v>1204653.8777603365</v>
      </c>
      <c r="DR21" s="28">
        <v>72764.75</v>
      </c>
      <c r="DS21" s="28">
        <v>1204653.8777603365</v>
      </c>
      <c r="DT21" s="28">
        <v>63862.180000000008</v>
      </c>
      <c r="DU21" s="28">
        <v>1204653.8777603365</v>
      </c>
      <c r="DV21" s="28">
        <v>59217.079999999987</v>
      </c>
      <c r="DW21" s="28">
        <v>1204653.8777603365</v>
      </c>
      <c r="DX21" s="28">
        <v>50751.53</v>
      </c>
      <c r="DY21" s="28">
        <v>1204653.8777603365</v>
      </c>
      <c r="DZ21" s="28">
        <v>45669.41</v>
      </c>
      <c r="EA21" s="28">
        <v>1204653.8777603365</v>
      </c>
      <c r="EB21" s="28">
        <v>38895.57</v>
      </c>
      <c r="EC21" s="28">
        <v>1204653.8777603365</v>
      </c>
      <c r="ED21" s="28">
        <v>31085.549999999996</v>
      </c>
      <c r="EE21" s="28">
        <v>1137735.8977603365</v>
      </c>
      <c r="EF21" s="28">
        <v>25724.18</v>
      </c>
      <c r="EG21" s="28">
        <v>1137735.8977603365</v>
      </c>
      <c r="EH21" s="28">
        <v>18703.189999999999</v>
      </c>
      <c r="EI21" s="28">
        <v>967596.69776033645</v>
      </c>
      <c r="EJ21" s="28">
        <v>13885.789999999999</v>
      </c>
      <c r="EK21" s="28">
        <v>952775.10776033648</v>
      </c>
      <c r="EL21" s="28">
        <v>8528.2800000000007</v>
      </c>
      <c r="EM21" s="28">
        <v>724011.48776033637</v>
      </c>
      <c r="EN21" s="28">
        <v>4025.7900000000004</v>
      </c>
      <c r="EO21" s="28">
        <v>290391.59999999998</v>
      </c>
      <c r="EP21" s="28">
        <v>2824.24</v>
      </c>
      <c r="EQ21" s="28">
        <v>123510.56999999999</v>
      </c>
      <c r="ER21" s="28">
        <v>2061.0300000000002</v>
      </c>
      <c r="ES21" s="28">
        <v>123510.56999999999</v>
      </c>
      <c r="ET21" s="28">
        <v>1435.2199999999998</v>
      </c>
      <c r="EU21" s="28">
        <v>123510.56999999999</v>
      </c>
      <c r="EV21" s="28">
        <v>716.82</v>
      </c>
      <c r="EW21" s="28">
        <v>11975.26</v>
      </c>
      <c r="EX21" s="28">
        <v>673.38</v>
      </c>
      <c r="EY21" s="28">
        <v>11975.26</v>
      </c>
      <c r="EZ21" s="28">
        <v>606.04</v>
      </c>
      <c r="FA21" s="28">
        <v>11975.26</v>
      </c>
      <c r="FB21" s="28">
        <v>521.32000000000005</v>
      </c>
      <c r="FC21" s="28">
        <v>11975.26</v>
      </c>
      <c r="FD21" s="28">
        <v>471.36</v>
      </c>
      <c r="FE21" s="28">
        <v>11975.26</v>
      </c>
      <c r="FF21" s="28">
        <v>390.99</v>
      </c>
      <c r="FG21" s="28">
        <v>11975.26</v>
      </c>
      <c r="FH21" s="28">
        <v>336.69</v>
      </c>
      <c r="FI21" s="28">
        <v>11975.26</v>
      </c>
      <c r="FJ21" s="28">
        <v>269.35000000000002</v>
      </c>
      <c r="FK21" s="28">
        <v>11975.26</v>
      </c>
      <c r="FL21" s="28">
        <v>182.46</v>
      </c>
      <c r="FM21" s="28">
        <v>11975.26</v>
      </c>
      <c r="FN21" s="28">
        <v>134.66999999999999</v>
      </c>
      <c r="FO21" s="28">
        <v>11975.26</v>
      </c>
      <c r="FP21" s="28">
        <v>65.17</v>
      </c>
      <c r="FQ21" s="28">
        <v>11975.26</v>
      </c>
      <c r="FR21" s="28">
        <v>0</v>
      </c>
      <c r="FS21" s="28">
        <v>0</v>
      </c>
      <c r="FT21" s="28">
        <v>0</v>
      </c>
      <c r="FU21" s="28">
        <v>0</v>
      </c>
      <c r="FV21" s="28">
        <v>0</v>
      </c>
      <c r="FW21" s="28">
        <v>0</v>
      </c>
      <c r="FX21" s="28">
        <v>0</v>
      </c>
      <c r="FY21" s="28">
        <v>0</v>
      </c>
      <c r="FZ21" s="28">
        <v>0</v>
      </c>
      <c r="GA21" s="28">
        <v>0</v>
      </c>
      <c r="GB21" s="28">
        <v>0</v>
      </c>
      <c r="GC21" s="28">
        <v>0</v>
      </c>
      <c r="GD21" s="28">
        <v>0</v>
      </c>
      <c r="GE21" s="28">
        <v>0</v>
      </c>
      <c r="GF21" s="28">
        <v>0</v>
      </c>
      <c r="GG21" s="28">
        <v>0</v>
      </c>
      <c r="GH21" s="28">
        <v>0</v>
      </c>
      <c r="GI21" s="28">
        <v>0</v>
      </c>
      <c r="GJ21" s="28">
        <v>0</v>
      </c>
      <c r="GK21" s="28">
        <v>0</v>
      </c>
      <c r="GL21" s="28">
        <v>0</v>
      </c>
      <c r="GM21" s="28">
        <v>0</v>
      </c>
      <c r="GN21" s="28">
        <v>0</v>
      </c>
      <c r="GO21" s="28">
        <v>0</v>
      </c>
      <c r="GP21" s="28">
        <v>0</v>
      </c>
      <c r="GQ21" s="28">
        <v>0</v>
      </c>
      <c r="GR21" s="28">
        <v>0</v>
      </c>
      <c r="GS21" s="28">
        <v>0</v>
      </c>
      <c r="GT21" s="28">
        <v>0</v>
      </c>
      <c r="GU21" s="28">
        <v>0</v>
      </c>
      <c r="GV21" s="28">
        <v>0</v>
      </c>
      <c r="GW21" s="28">
        <v>0</v>
      </c>
      <c r="GX21" s="28">
        <v>0</v>
      </c>
      <c r="GY21" s="28">
        <v>0</v>
      </c>
      <c r="GZ21" s="28">
        <v>0</v>
      </c>
      <c r="HA21" s="28">
        <v>0</v>
      </c>
      <c r="HB21" s="28">
        <v>0</v>
      </c>
      <c r="HC21" s="28">
        <v>0</v>
      </c>
      <c r="HD21" s="28">
        <v>0</v>
      </c>
      <c r="HE21" s="28">
        <v>0</v>
      </c>
      <c r="HF21" s="28">
        <v>0</v>
      </c>
      <c r="HG21" s="28">
        <v>0</v>
      </c>
      <c r="HH21" s="28">
        <v>0</v>
      </c>
      <c r="HI21" s="28">
        <v>0</v>
      </c>
      <c r="HJ21" s="28">
        <v>0</v>
      </c>
      <c r="HK21" s="28">
        <v>0</v>
      </c>
      <c r="HL21" s="28">
        <v>0</v>
      </c>
      <c r="HM21" s="28">
        <v>0</v>
      </c>
      <c r="HN21" s="28">
        <v>0</v>
      </c>
      <c r="HO21" s="28">
        <v>0</v>
      </c>
      <c r="HP21" s="28">
        <v>0</v>
      </c>
      <c r="HQ21" s="28">
        <v>0</v>
      </c>
      <c r="HR21" s="28">
        <v>0</v>
      </c>
      <c r="HS21" s="28">
        <v>0</v>
      </c>
      <c r="HT21" s="28">
        <v>0</v>
      </c>
      <c r="HU21" s="28">
        <v>0</v>
      </c>
      <c r="HV21" s="28">
        <v>0</v>
      </c>
      <c r="HW21" s="28">
        <v>0</v>
      </c>
      <c r="HX21" s="28">
        <v>0</v>
      </c>
      <c r="HY21" s="28">
        <v>0</v>
      </c>
      <c r="HZ21" s="28">
        <v>0</v>
      </c>
      <c r="IA21" s="28">
        <v>0</v>
      </c>
      <c r="IB21" s="28">
        <v>0</v>
      </c>
      <c r="IC21" s="28">
        <v>0</v>
      </c>
      <c r="ID21" s="28">
        <v>0</v>
      </c>
      <c r="IE21" s="28">
        <v>0</v>
      </c>
      <c r="IF21" s="28">
        <v>0</v>
      </c>
      <c r="IG21" s="28">
        <v>0</v>
      </c>
      <c r="IH21" s="28">
        <v>0</v>
      </c>
      <c r="II21" s="28">
        <v>0</v>
      </c>
      <c r="IJ21" s="28">
        <v>0</v>
      </c>
      <c r="IK21" s="28">
        <v>0</v>
      </c>
      <c r="IL21" s="28">
        <v>0</v>
      </c>
      <c r="IM21" s="28">
        <v>0</v>
      </c>
      <c r="IN21" s="28">
        <v>0</v>
      </c>
      <c r="IO21" s="28">
        <v>0</v>
      </c>
      <c r="IP21" s="28">
        <v>0</v>
      </c>
      <c r="IQ21" s="28">
        <v>0</v>
      </c>
      <c r="IR21" s="28">
        <v>0</v>
      </c>
      <c r="IS21" s="28">
        <v>0</v>
      </c>
      <c r="IT21" s="28">
        <v>0</v>
      </c>
      <c r="IU21" s="28">
        <v>0</v>
      </c>
      <c r="IV21" s="28">
        <v>0</v>
      </c>
      <c r="IW21" s="28">
        <v>0</v>
      </c>
      <c r="IX21" s="28">
        <v>0</v>
      </c>
      <c r="IY21" s="28">
        <v>0</v>
      </c>
      <c r="IZ21" s="28">
        <v>0</v>
      </c>
      <c r="JA21" s="28">
        <v>0</v>
      </c>
      <c r="JB21" s="28">
        <v>0</v>
      </c>
      <c r="JC21" s="28">
        <v>0</v>
      </c>
      <c r="JD21" s="28">
        <v>0</v>
      </c>
      <c r="JE21" s="28">
        <v>0</v>
      </c>
      <c r="JF21" s="28">
        <v>0</v>
      </c>
      <c r="JG21" s="28">
        <v>0</v>
      </c>
      <c r="JH21" s="28">
        <v>0</v>
      </c>
      <c r="JI21" s="28">
        <v>0</v>
      </c>
      <c r="JJ21" s="28">
        <v>0</v>
      </c>
      <c r="JK21" s="28">
        <v>0</v>
      </c>
      <c r="JL21" s="28">
        <v>0</v>
      </c>
      <c r="JM21" s="28">
        <v>0</v>
      </c>
      <c r="JN21" s="28">
        <v>0</v>
      </c>
      <c r="JO21" s="28">
        <v>0</v>
      </c>
      <c r="JP21" s="28">
        <v>0</v>
      </c>
      <c r="JQ21" s="28">
        <v>0</v>
      </c>
      <c r="JR21" s="28">
        <v>0</v>
      </c>
      <c r="JS21" s="28">
        <v>0</v>
      </c>
      <c r="JT21" s="28">
        <v>0</v>
      </c>
      <c r="JU21" s="28">
        <v>0</v>
      </c>
      <c r="JV21" s="28">
        <v>0</v>
      </c>
      <c r="JW21" s="28">
        <v>0</v>
      </c>
      <c r="JX21" s="28">
        <v>0</v>
      </c>
      <c r="JY21" s="28">
        <v>0</v>
      </c>
      <c r="JZ21" s="28">
        <v>0</v>
      </c>
      <c r="KA21" s="28">
        <v>0</v>
      </c>
      <c r="KB21" s="28">
        <v>0</v>
      </c>
      <c r="KC21" s="28">
        <v>0</v>
      </c>
      <c r="KD21" s="28">
        <v>0</v>
      </c>
      <c r="KE21" s="28">
        <v>0</v>
      </c>
      <c r="KF21" s="28">
        <v>0</v>
      </c>
      <c r="KG21" s="28">
        <v>0</v>
      </c>
      <c r="KH21" s="28">
        <v>0</v>
      </c>
      <c r="KI21" s="28">
        <v>0</v>
      </c>
      <c r="KJ21" s="28">
        <v>0</v>
      </c>
      <c r="KK21" s="28">
        <v>0</v>
      </c>
      <c r="KL21" s="28">
        <v>0</v>
      </c>
      <c r="KM21" s="28">
        <v>0</v>
      </c>
      <c r="KN21" s="28">
        <v>0</v>
      </c>
      <c r="KO21" s="28">
        <v>0</v>
      </c>
      <c r="KP21" s="28">
        <v>0</v>
      </c>
      <c r="KQ21" s="28">
        <v>0</v>
      </c>
      <c r="KR21" s="28">
        <v>0</v>
      </c>
      <c r="KS21" s="28">
        <v>0</v>
      </c>
      <c r="KT21" s="28">
        <v>0</v>
      </c>
      <c r="KU21" s="28">
        <v>0</v>
      </c>
      <c r="KV21" s="28">
        <v>0</v>
      </c>
      <c r="KW21" s="28">
        <v>0</v>
      </c>
      <c r="KX21" s="28">
        <v>0</v>
      </c>
      <c r="KY21" s="28">
        <v>0</v>
      </c>
      <c r="KZ21" s="28">
        <v>0</v>
      </c>
      <c r="LA21" s="28">
        <v>0</v>
      </c>
      <c r="LB21" s="28">
        <v>0</v>
      </c>
      <c r="LC21" s="28">
        <v>0</v>
      </c>
      <c r="LD21" s="28">
        <v>0</v>
      </c>
      <c r="LE21" s="28">
        <v>0</v>
      </c>
      <c r="LF21" s="28">
        <v>0</v>
      </c>
      <c r="LG21" s="28">
        <v>0</v>
      </c>
      <c r="LH21" s="28">
        <v>0</v>
      </c>
      <c r="LI21" s="28">
        <v>0</v>
      </c>
      <c r="LJ21" s="28">
        <v>0</v>
      </c>
      <c r="LK21" s="28">
        <v>0</v>
      </c>
      <c r="LL21" s="28">
        <v>0</v>
      </c>
      <c r="LM21" s="28">
        <v>0</v>
      </c>
      <c r="LN21" s="28">
        <v>0</v>
      </c>
      <c r="LO21" s="28">
        <v>0</v>
      </c>
      <c r="LP21" s="28">
        <v>0</v>
      </c>
      <c r="LQ21" s="28">
        <v>0</v>
      </c>
      <c r="LR21" s="28">
        <v>0</v>
      </c>
      <c r="LS21" s="28">
        <v>0</v>
      </c>
      <c r="LT21" s="28">
        <v>0</v>
      </c>
      <c r="LU21" s="28">
        <v>0</v>
      </c>
      <c r="LV21" s="28">
        <v>0</v>
      </c>
      <c r="LW21" s="28">
        <v>0</v>
      </c>
      <c r="LX21" s="28">
        <v>0</v>
      </c>
      <c r="LY21" s="28">
        <v>0</v>
      </c>
      <c r="LZ21" s="28">
        <v>0</v>
      </c>
      <c r="MA21" s="28">
        <v>0</v>
      </c>
      <c r="MB21" s="28">
        <v>0</v>
      </c>
      <c r="MC21" s="28">
        <v>0</v>
      </c>
      <c r="MD21" s="28">
        <v>0</v>
      </c>
      <c r="ME21" s="28">
        <v>0</v>
      </c>
      <c r="MF21" s="28">
        <v>0</v>
      </c>
      <c r="MG21" s="28">
        <v>0</v>
      </c>
      <c r="MH21" s="28">
        <v>0</v>
      </c>
      <c r="MI21" s="28">
        <v>0</v>
      </c>
      <c r="MJ21" s="28">
        <v>0</v>
      </c>
      <c r="MK21" s="28">
        <v>0</v>
      </c>
      <c r="ML21" s="28">
        <v>0</v>
      </c>
      <c r="MM21" s="28">
        <v>0</v>
      </c>
      <c r="MN21" s="28">
        <v>0</v>
      </c>
      <c r="MO21" s="28">
        <v>0</v>
      </c>
      <c r="MP21" s="28">
        <v>0</v>
      </c>
      <c r="MQ21" s="28">
        <v>0</v>
      </c>
      <c r="MR21" s="28">
        <v>0</v>
      </c>
      <c r="MS21" s="28">
        <v>0</v>
      </c>
      <c r="MT21" s="28">
        <v>0</v>
      </c>
      <c r="MU21" s="28">
        <v>0</v>
      </c>
      <c r="MV21" s="28">
        <v>0</v>
      </c>
      <c r="MW21" s="28">
        <v>0</v>
      </c>
      <c r="MX21" s="28">
        <v>0</v>
      </c>
      <c r="MY21" s="28">
        <v>0</v>
      </c>
      <c r="MZ21" s="28">
        <v>0</v>
      </c>
      <c r="NA21" s="28">
        <v>0</v>
      </c>
      <c r="NB21" s="28">
        <v>0</v>
      </c>
      <c r="NC21" s="28">
        <v>0</v>
      </c>
      <c r="ND21" s="28">
        <v>0</v>
      </c>
      <c r="NE21" s="28">
        <v>0</v>
      </c>
      <c r="NF21" s="28">
        <v>0</v>
      </c>
      <c r="NG21" s="28">
        <v>0</v>
      </c>
      <c r="NH21" s="28">
        <v>0</v>
      </c>
      <c r="NI21" s="28">
        <v>0</v>
      </c>
      <c r="NJ21" s="28">
        <v>0</v>
      </c>
      <c r="NK21" s="28">
        <v>0</v>
      </c>
      <c r="NL21" s="28">
        <v>0</v>
      </c>
      <c r="NM21" s="28">
        <v>0</v>
      </c>
      <c r="NN21" s="28">
        <v>0</v>
      </c>
      <c r="NO21" s="28">
        <v>0</v>
      </c>
      <c r="NP21" s="28">
        <v>0</v>
      </c>
      <c r="NQ21" s="28">
        <v>0</v>
      </c>
      <c r="NR21" s="28">
        <v>0</v>
      </c>
      <c r="NS21" s="28">
        <v>0</v>
      </c>
      <c r="NT21" s="28">
        <v>0</v>
      </c>
      <c r="NU21" s="28">
        <v>0</v>
      </c>
      <c r="NV21" s="28">
        <v>0</v>
      </c>
      <c r="NW21" s="28">
        <v>0</v>
      </c>
      <c r="NX21" s="28">
        <v>0</v>
      </c>
      <c r="NY21" s="28">
        <v>0</v>
      </c>
      <c r="NZ21" s="28">
        <v>0</v>
      </c>
      <c r="OA21" s="28">
        <v>0</v>
      </c>
      <c r="OB21" s="28">
        <v>0</v>
      </c>
      <c r="OC21" s="28">
        <v>0</v>
      </c>
      <c r="OD21" s="28">
        <v>0</v>
      </c>
      <c r="OE21" s="28">
        <v>0</v>
      </c>
      <c r="OF21" s="28">
        <v>0</v>
      </c>
      <c r="OG21" s="28">
        <v>0</v>
      </c>
      <c r="OH21" s="28">
        <v>0</v>
      </c>
      <c r="OI21" s="28">
        <v>0</v>
      </c>
      <c r="OJ21" s="28">
        <v>0</v>
      </c>
      <c r="OK21" s="28">
        <v>0</v>
      </c>
      <c r="OL21" s="28">
        <v>0</v>
      </c>
      <c r="OM21" s="28">
        <v>0</v>
      </c>
      <c r="ON21" s="28">
        <v>0</v>
      </c>
      <c r="OO21" s="28">
        <v>0</v>
      </c>
      <c r="OP21" s="28">
        <v>0</v>
      </c>
      <c r="OQ21" s="28">
        <v>0</v>
      </c>
      <c r="OR21" s="28">
        <v>0</v>
      </c>
      <c r="OS21" s="28">
        <v>0</v>
      </c>
      <c r="OT21" s="28">
        <v>0</v>
      </c>
      <c r="OU21" s="28">
        <v>0</v>
      </c>
      <c r="OV21" s="28">
        <v>0</v>
      </c>
      <c r="OW21" s="28">
        <v>0</v>
      </c>
      <c r="OX21" s="28">
        <v>0</v>
      </c>
      <c r="OY21" s="28">
        <v>0</v>
      </c>
      <c r="OZ21" s="28">
        <v>0</v>
      </c>
      <c r="PA21" s="28">
        <v>0</v>
      </c>
      <c r="PB21" s="28">
        <v>0</v>
      </c>
      <c r="PC21" s="28">
        <v>0</v>
      </c>
      <c r="PD21" s="28">
        <v>0</v>
      </c>
      <c r="PE21" s="28">
        <v>0</v>
      </c>
      <c r="PF21" s="28">
        <v>0</v>
      </c>
      <c r="PG21" s="28">
        <v>0</v>
      </c>
      <c r="PH21" s="28">
        <v>0</v>
      </c>
      <c r="PI21" s="28">
        <v>0</v>
      </c>
      <c r="PJ21" s="28">
        <v>0</v>
      </c>
      <c r="PK21" s="28">
        <v>0</v>
      </c>
      <c r="PL21" s="28">
        <v>0</v>
      </c>
      <c r="PM21" s="28">
        <v>0</v>
      </c>
      <c r="PN21" s="28">
        <v>0</v>
      </c>
      <c r="PO21" s="28">
        <v>0</v>
      </c>
      <c r="PP21" s="28">
        <v>0</v>
      </c>
      <c r="PQ21" s="28">
        <v>0</v>
      </c>
      <c r="PR21" s="28">
        <v>0</v>
      </c>
      <c r="PS21" s="28">
        <v>0</v>
      </c>
      <c r="PT21" s="28">
        <v>0</v>
      </c>
      <c r="PU21" s="28">
        <v>0</v>
      </c>
      <c r="PV21" s="28">
        <v>0</v>
      </c>
      <c r="PW21" s="28">
        <v>0</v>
      </c>
      <c r="PX21" s="28">
        <v>0</v>
      </c>
      <c r="PY21" s="28">
        <v>0</v>
      </c>
      <c r="PZ21" s="28">
        <v>0</v>
      </c>
      <c r="QA21" s="28">
        <v>0</v>
      </c>
      <c r="QB21" s="28">
        <v>0</v>
      </c>
      <c r="QC21" s="28">
        <v>0</v>
      </c>
      <c r="QD21" s="28">
        <v>0</v>
      </c>
      <c r="QE21" s="28">
        <v>0</v>
      </c>
      <c r="QF21" s="28">
        <v>0</v>
      </c>
      <c r="QG21" s="28">
        <v>0</v>
      </c>
      <c r="QH21" s="28">
        <v>0</v>
      </c>
      <c r="QI21" s="28">
        <v>0</v>
      </c>
      <c r="QJ21" s="28">
        <v>0</v>
      </c>
      <c r="QK21" s="28">
        <v>0</v>
      </c>
      <c r="QL21" s="28">
        <v>0</v>
      </c>
      <c r="QM21" s="28">
        <v>0</v>
      </c>
      <c r="QN21" s="28">
        <v>0</v>
      </c>
      <c r="QO21" s="28">
        <v>0</v>
      </c>
      <c r="QP21" s="28">
        <v>0</v>
      </c>
      <c r="QQ21" s="28">
        <v>0</v>
      </c>
      <c r="QR21" s="28">
        <v>0</v>
      </c>
      <c r="QS21" s="28">
        <v>0</v>
      </c>
      <c r="QT21" s="28">
        <v>0</v>
      </c>
      <c r="QU21" s="28">
        <v>0</v>
      </c>
      <c r="QV21" s="28">
        <v>0</v>
      </c>
      <c r="QW21" s="28">
        <v>0</v>
      </c>
      <c r="QX21" s="28">
        <v>0</v>
      </c>
      <c r="QY21" s="28">
        <v>0</v>
      </c>
      <c r="QZ21" s="28">
        <v>0</v>
      </c>
      <c r="RA21" s="28">
        <v>0</v>
      </c>
      <c r="RB21" s="28">
        <v>0</v>
      </c>
      <c r="RC21" s="28">
        <v>0</v>
      </c>
      <c r="RD21" s="28">
        <v>0</v>
      </c>
      <c r="RE21" s="28">
        <v>0</v>
      </c>
      <c r="RF21" s="28">
        <v>0</v>
      </c>
      <c r="RG21" s="28">
        <v>0</v>
      </c>
      <c r="RH21" s="28">
        <v>0</v>
      </c>
      <c r="RI21" s="28">
        <v>0</v>
      </c>
      <c r="RJ21" s="28">
        <v>0</v>
      </c>
      <c r="RK21" s="28">
        <v>0</v>
      </c>
      <c r="RL21" s="28">
        <v>0</v>
      </c>
      <c r="RM21" s="28">
        <v>0</v>
      </c>
      <c r="RN21" s="28">
        <v>0</v>
      </c>
      <c r="RO21" s="28">
        <v>0</v>
      </c>
      <c r="RP21" s="28">
        <v>0</v>
      </c>
      <c r="RQ21" s="28">
        <v>0</v>
      </c>
      <c r="RR21" s="28">
        <v>0</v>
      </c>
      <c r="RS21" s="28">
        <v>0</v>
      </c>
      <c r="RT21" s="28">
        <v>0</v>
      </c>
      <c r="RU21" s="28">
        <v>0</v>
      </c>
      <c r="RV21" s="28">
        <v>0</v>
      </c>
      <c r="RW21" s="28">
        <v>0</v>
      </c>
      <c r="RX21" s="28">
        <v>0</v>
      </c>
      <c r="RY21" s="28">
        <v>0</v>
      </c>
      <c r="RZ21" s="28">
        <v>0</v>
      </c>
      <c r="SA21" s="28">
        <v>0</v>
      </c>
      <c r="SB21" s="28">
        <v>0</v>
      </c>
      <c r="SC21" s="28">
        <v>0</v>
      </c>
      <c r="SD21" s="28">
        <v>0</v>
      </c>
      <c r="SE21" s="28">
        <v>0</v>
      </c>
      <c r="SF21" s="28">
        <v>0</v>
      </c>
      <c r="SG21" s="28">
        <v>0</v>
      </c>
      <c r="SH21" s="28">
        <v>0</v>
      </c>
      <c r="SI21" s="28">
        <v>0</v>
      </c>
      <c r="SJ21" s="28">
        <v>0</v>
      </c>
      <c r="SK21" s="28">
        <v>0</v>
      </c>
      <c r="SL21" s="28">
        <v>0</v>
      </c>
      <c r="SM21" s="28">
        <v>0</v>
      </c>
      <c r="SN21" s="28">
        <v>0</v>
      </c>
      <c r="SO21" s="28">
        <v>0</v>
      </c>
      <c r="SP21" s="28">
        <v>0</v>
      </c>
      <c r="SQ21" s="28">
        <v>0</v>
      </c>
      <c r="SR21" s="28">
        <v>0</v>
      </c>
      <c r="SS21" s="28">
        <v>0</v>
      </c>
      <c r="ST21" s="28">
        <v>0</v>
      </c>
      <c r="SU21" s="28">
        <v>0</v>
      </c>
      <c r="SV21" s="28">
        <v>0</v>
      </c>
      <c r="SW21" s="28">
        <v>0</v>
      </c>
      <c r="SX21" s="28">
        <v>0</v>
      </c>
      <c r="SY21" s="28">
        <v>0</v>
      </c>
      <c r="SZ21" s="28">
        <v>0</v>
      </c>
      <c r="TA21" s="28">
        <v>0</v>
      </c>
      <c r="TB21" s="28">
        <v>0</v>
      </c>
      <c r="TC21" s="28">
        <v>0</v>
      </c>
      <c r="TD21" s="28">
        <v>0</v>
      </c>
      <c r="TE21" s="28">
        <v>0</v>
      </c>
      <c r="TF21" s="28">
        <v>0</v>
      </c>
      <c r="TG21" s="28">
        <v>0</v>
      </c>
      <c r="TH21" s="28">
        <v>0</v>
      </c>
      <c r="TI21" s="28">
        <v>0</v>
      </c>
      <c r="TJ21" s="28">
        <v>0</v>
      </c>
      <c r="TK21" s="28">
        <v>0</v>
      </c>
      <c r="TL21" s="28">
        <v>0</v>
      </c>
      <c r="TM21" s="28">
        <v>0</v>
      </c>
      <c r="TN21" s="28">
        <v>0</v>
      </c>
      <c r="TO21" s="28">
        <v>0</v>
      </c>
      <c r="TP21" s="28">
        <v>0</v>
      </c>
      <c r="TQ21" s="28">
        <v>0</v>
      </c>
      <c r="TR21" s="28">
        <v>0</v>
      </c>
      <c r="TS21" s="28">
        <v>0</v>
      </c>
      <c r="TT21" s="28">
        <v>0</v>
      </c>
      <c r="TU21" s="28">
        <v>0</v>
      </c>
      <c r="TV21" s="28">
        <v>0</v>
      </c>
      <c r="TW21" s="28">
        <v>0</v>
      </c>
      <c r="TX21" s="28">
        <v>0</v>
      </c>
      <c r="TY21" s="28">
        <v>0</v>
      </c>
      <c r="TZ21" s="28">
        <v>0</v>
      </c>
      <c r="UA21" s="28">
        <v>0</v>
      </c>
      <c r="UB21" s="28">
        <v>0</v>
      </c>
      <c r="UC21" s="28">
        <v>0</v>
      </c>
      <c r="UD21" s="28">
        <v>0</v>
      </c>
      <c r="UE21" s="28">
        <v>0</v>
      </c>
      <c r="UF21" s="28">
        <v>0</v>
      </c>
      <c r="UG21" s="28">
        <v>0</v>
      </c>
      <c r="UH21" s="28">
        <v>0</v>
      </c>
      <c r="UI21" s="28">
        <v>0</v>
      </c>
      <c r="UJ21" s="28">
        <v>0</v>
      </c>
      <c r="UK21" s="28">
        <v>0</v>
      </c>
      <c r="UL21" s="28">
        <v>0</v>
      </c>
      <c r="UM21" s="28">
        <v>0</v>
      </c>
      <c r="UN21" s="28">
        <v>0</v>
      </c>
      <c r="UO21" s="28">
        <v>0</v>
      </c>
      <c r="UP21" s="28">
        <v>0</v>
      </c>
      <c r="UQ21" s="28">
        <v>0</v>
      </c>
      <c r="UR21" s="28">
        <v>0</v>
      </c>
      <c r="US21" s="28">
        <v>0</v>
      </c>
      <c r="UT21" s="28">
        <v>0</v>
      </c>
      <c r="UU21" s="28">
        <v>0</v>
      </c>
      <c r="UV21" s="28">
        <v>0</v>
      </c>
      <c r="UW21" s="28">
        <v>0</v>
      </c>
      <c r="UX21" s="28">
        <v>0</v>
      </c>
      <c r="UY21" s="28">
        <v>0</v>
      </c>
      <c r="UZ21" s="28">
        <v>0</v>
      </c>
      <c r="VA21" s="28">
        <v>0</v>
      </c>
      <c r="VB21" s="28">
        <v>0</v>
      </c>
      <c r="VC21" s="28">
        <v>0</v>
      </c>
      <c r="VD21" s="28">
        <v>0</v>
      </c>
      <c r="VE21" s="28">
        <v>0</v>
      </c>
      <c r="VF21" s="28">
        <v>0</v>
      </c>
      <c r="VG21" s="28">
        <v>0</v>
      </c>
      <c r="VH21" s="28">
        <v>0</v>
      </c>
      <c r="VI21" s="28">
        <v>0</v>
      </c>
      <c r="VJ21" s="28">
        <v>0</v>
      </c>
      <c r="VK21" s="28">
        <v>0</v>
      </c>
      <c r="VL21" s="28">
        <v>0</v>
      </c>
      <c r="VM21" s="28">
        <v>0</v>
      </c>
      <c r="VN21" s="28">
        <v>0</v>
      </c>
      <c r="VO21" s="28">
        <v>0</v>
      </c>
      <c r="VP21" s="28">
        <v>0</v>
      </c>
      <c r="VQ21" s="28">
        <v>0</v>
      </c>
      <c r="VR21" s="28">
        <v>0</v>
      </c>
      <c r="VS21" s="28">
        <v>0</v>
      </c>
      <c r="VT21" s="28">
        <v>0</v>
      </c>
      <c r="VU21" s="28">
        <v>0</v>
      </c>
      <c r="VV21" s="28">
        <v>0</v>
      </c>
      <c r="VW21" s="28">
        <v>0</v>
      </c>
      <c r="VX21" s="28">
        <v>0</v>
      </c>
      <c r="VY21" s="28">
        <v>0</v>
      </c>
      <c r="VZ21" s="28">
        <v>0</v>
      </c>
      <c r="WA21" s="28">
        <v>0</v>
      </c>
      <c r="WB21" s="28">
        <v>0</v>
      </c>
      <c r="WC21" s="28">
        <v>0</v>
      </c>
      <c r="WD21" s="28">
        <v>0</v>
      </c>
      <c r="WE21" s="28">
        <v>0</v>
      </c>
      <c r="WF21" s="28">
        <v>0</v>
      </c>
      <c r="WG21" s="28">
        <v>0</v>
      </c>
      <c r="WH21" s="28">
        <v>0</v>
      </c>
      <c r="WI21" s="28">
        <v>0</v>
      </c>
      <c r="WJ21" s="28">
        <v>0</v>
      </c>
      <c r="WK21" s="28">
        <v>0</v>
      </c>
      <c r="WL21" s="28">
        <v>0</v>
      </c>
      <c r="WM21" s="28">
        <v>0</v>
      </c>
      <c r="WN21" s="28">
        <v>0</v>
      </c>
      <c r="WO21" s="28">
        <v>0</v>
      </c>
      <c r="WP21" s="28">
        <v>0</v>
      </c>
      <c r="WQ21" s="28">
        <v>0</v>
      </c>
      <c r="WR21" s="28">
        <v>0</v>
      </c>
      <c r="WS21" s="28">
        <v>0</v>
      </c>
      <c r="WT21" s="28">
        <v>0</v>
      </c>
      <c r="WU21" s="28">
        <v>0</v>
      </c>
      <c r="WV21" s="28">
        <v>0</v>
      </c>
      <c r="WW21" s="28">
        <v>0</v>
      </c>
      <c r="WX21" s="28">
        <v>0</v>
      </c>
      <c r="WY21" s="28">
        <v>0</v>
      </c>
      <c r="WZ21" s="28">
        <v>0</v>
      </c>
      <c r="XA21" s="28">
        <v>0</v>
      </c>
      <c r="XB21" s="28">
        <v>0</v>
      </c>
      <c r="XC21" s="28">
        <v>0</v>
      </c>
      <c r="XD21" s="28">
        <v>0</v>
      </c>
      <c r="XE21" s="28">
        <v>0</v>
      </c>
      <c r="XF21" s="28">
        <v>0</v>
      </c>
      <c r="XG21" s="28">
        <v>0</v>
      </c>
      <c r="XH21" s="28">
        <v>0</v>
      </c>
      <c r="XI21" s="28">
        <v>0</v>
      </c>
      <c r="XJ21" s="28">
        <v>0</v>
      </c>
      <c r="XK21" s="28">
        <v>0</v>
      </c>
      <c r="XL21" s="28">
        <v>0</v>
      </c>
      <c r="XM21" s="28">
        <v>0</v>
      </c>
      <c r="XN21" s="28">
        <v>0</v>
      </c>
      <c r="XO21" s="28">
        <v>0</v>
      </c>
      <c r="XP21" s="28">
        <v>0</v>
      </c>
      <c r="XQ21" s="28">
        <v>0</v>
      </c>
      <c r="XR21" s="28">
        <v>0</v>
      </c>
      <c r="XS21" s="28">
        <v>0</v>
      </c>
      <c r="XT21" s="28">
        <v>0</v>
      </c>
      <c r="XU21" s="28">
        <v>0</v>
      </c>
      <c r="XV21" s="28">
        <v>0</v>
      </c>
      <c r="XW21" s="28">
        <v>0</v>
      </c>
      <c r="XX21" s="28">
        <v>0</v>
      </c>
      <c r="XY21" s="28">
        <v>0</v>
      </c>
      <c r="XZ21" s="28">
        <v>0</v>
      </c>
      <c r="YA21" s="28">
        <v>0</v>
      </c>
      <c r="YB21" s="28">
        <v>0</v>
      </c>
      <c r="YC21" s="28">
        <v>0</v>
      </c>
      <c r="YD21" s="28">
        <v>0</v>
      </c>
      <c r="YE21" s="28">
        <v>0</v>
      </c>
      <c r="YF21" s="28">
        <v>0</v>
      </c>
      <c r="YG21" s="28">
        <v>0</v>
      </c>
      <c r="YH21" s="28">
        <v>0</v>
      </c>
      <c r="YI21" s="28">
        <v>0</v>
      </c>
      <c r="YJ21" s="28">
        <v>0</v>
      </c>
      <c r="YK21" s="28">
        <v>0</v>
      </c>
      <c r="YL21" s="28">
        <v>0</v>
      </c>
      <c r="YM21" s="28">
        <v>0</v>
      </c>
      <c r="YN21" s="28">
        <v>0</v>
      </c>
      <c r="YO21" s="28">
        <v>0</v>
      </c>
      <c r="YP21" s="28">
        <v>0</v>
      </c>
      <c r="YQ21" s="28">
        <v>0</v>
      </c>
    </row>
    <row r="22" spans="1:667" ht="15.75" x14ac:dyDescent="0.25">
      <c r="A22" s="19" t="s">
        <v>43</v>
      </c>
      <c r="B22" s="19" t="s">
        <v>44</v>
      </c>
      <c r="C22" s="19">
        <v>20.047412879999996</v>
      </c>
      <c r="D22" s="21"/>
      <c r="E22" s="22">
        <f t="shared" si="20"/>
        <v>0.69460263532640132</v>
      </c>
      <c r="F22" s="23" t="s">
        <v>10</v>
      </c>
      <c r="G22" s="23" t="s">
        <v>128</v>
      </c>
      <c r="H22" s="24">
        <v>42248</v>
      </c>
      <c r="I22" s="25">
        <v>0.15</v>
      </c>
      <c r="J22" s="23">
        <v>67</v>
      </c>
      <c r="K22" s="23" t="s">
        <v>130</v>
      </c>
      <c r="L22" s="24">
        <f t="shared" si="21"/>
        <v>44287</v>
      </c>
      <c r="M22" s="33" t="s">
        <v>11</v>
      </c>
      <c r="N22" s="20" t="s">
        <v>12</v>
      </c>
      <c r="O22" s="2"/>
      <c r="P22" s="26">
        <f>+SUMPRODUCT(1*($BP$4:$YQ$4=$P$4)*($BP$1:$YQ$1=P$3)*($BP22:$YQ22))</f>
        <v>7097203.3200000003</v>
      </c>
      <c r="Q22" s="26">
        <f>+SUMPRODUCT(1*($BP$4:$YQ$4=$Q$4)*($BP$1:$YQ$1=P$3)*($BP22:$YQ22))</f>
        <v>3044315.9</v>
      </c>
      <c r="R22" s="26">
        <f>+SUMPRODUCT(1*($BP$4:$YQ$4=$P$4)*($BP$1:$YQ$1=R$3)*($BP22:$YQ22))</f>
        <v>8238062.0900000017</v>
      </c>
      <c r="S22" s="26">
        <f>+SUMPRODUCT(1*($BP$4:$YQ$4=$Q$4)*($BP$1:$YQ$1=R$3)*($BP22:$YQ22))</f>
        <v>1903357.5299999998</v>
      </c>
      <c r="T22" s="26">
        <f>+SUMPRODUCT(1*($BP$4:$YQ$4=$P$4)*($BP$1:$YQ$1=T$3)*($BP22:$YQ22))</f>
        <v>7493574.3800000008</v>
      </c>
      <c r="U22" s="26">
        <f>+SUMPRODUCT(1*($BP$4:$YQ$4=$Q$4)*($BP$1:$YQ$1=T$3)*($BP22:$YQ22))</f>
        <v>607360.63000000012</v>
      </c>
      <c r="V22" s="26">
        <f>+SUMPRODUCT(1*($BP$4:$YQ$4=$P$4)*($BP$1:$YQ$1=V$3)*($BP22:$YQ22))</f>
        <v>636811.51</v>
      </c>
      <c r="W22" s="26">
        <f>+SUMPRODUCT(1*($BP$4:$YQ$4=$Q$4)*($BP$1:$YQ$1=V$3)*($BP22:$YQ22))</f>
        <v>20011.599999999999</v>
      </c>
      <c r="X22" s="26">
        <f>+SUMPRODUCT(1*($BP$4:$YQ$4=$P$4)*($BP$1:$YQ$1=X$3)*($BP22:$YQ22))</f>
        <v>0</v>
      </c>
      <c r="Y22" s="26">
        <f>+SUMPRODUCT(1*($BP$4:$YQ$4=$Q$4)*($BP$1:$YQ$1=X$3)*($BP22:$YQ22))</f>
        <v>0</v>
      </c>
      <c r="Z22" s="26">
        <f>+SUMPRODUCT(1*($BP$4:$YQ$4=$P$4)*($BP$1:$YQ$1=Z$3)*($BP22:$YQ22))</f>
        <v>0</v>
      </c>
      <c r="AA22" s="26">
        <f>+SUMPRODUCT(1*($BP$4:$YQ$4=$Q$4)*($BP$1:$YQ$1=Z$3)*($BP22:$YQ22))</f>
        <v>0</v>
      </c>
      <c r="AB22" s="26">
        <f>+SUMPRODUCT(1*($BP$4:$YQ$4=$P$4)*($BP$1:$YQ$1=AB$3)*($BP22:$YQ22))</f>
        <v>0</v>
      </c>
      <c r="AC22" s="26">
        <f>+SUMPRODUCT(1*($BP$4:$YQ$4=$Q$4)*($BP$1:$YQ$1=AB$3)*($BP22:$YQ22))</f>
        <v>0</v>
      </c>
      <c r="AD22" s="26">
        <f>+SUMPRODUCT(1*($BP$4:$YQ$4=$P$4)*($BP$1:$YQ$1=AD$3)*($BP22:$YQ22))</f>
        <v>0</v>
      </c>
      <c r="AE22" s="26">
        <f>+SUMPRODUCT(1*($BP$4:$YQ$4=$Q$4)*($BP$1:$YQ$1=AD$3)*($BP22:$YQ22))</f>
        <v>0</v>
      </c>
      <c r="AF22" s="26">
        <f>+SUMPRODUCT(1*($BP$4:$YQ$4=$P$4)*($BP$1:$YQ$1=AF$3)*($BP22:$YQ22))</f>
        <v>0</v>
      </c>
      <c r="AG22" s="26">
        <f>+SUMPRODUCT(1*($BP$4:$YQ$4=$Q$4)*($BP$1:$YQ$1=AF$3)*($BP22:$YQ22))</f>
        <v>0</v>
      </c>
      <c r="AH22" s="26">
        <f>+SUMPRODUCT(1*($BP$4:$YQ$4=$P$4)*($BP$1:$YQ$1=AH$3)*($BP22:$YQ22))</f>
        <v>0</v>
      </c>
      <c r="AI22" s="26">
        <f>+SUMPRODUCT(1*($BP$4:$YQ$4=$Q$4)*($BP$1:$YQ$1=AH$3)*($BP22:$YQ22))</f>
        <v>0</v>
      </c>
      <c r="AJ22" s="26">
        <f>+SUMPRODUCT(1*($BP$4:$YQ$4=$P$4)*($BP$1:$YQ$1=AJ$3)*($BP22:$YQ22))</f>
        <v>0</v>
      </c>
      <c r="AK22" s="26">
        <f>+SUMPRODUCT(1*($BP$4:$YQ$4=$Q$4)*($BP$1:$YQ$1=AJ$3)*($BP22:$YQ22))</f>
        <v>0</v>
      </c>
      <c r="AL22" s="26">
        <f>+SUMPRODUCT(1*($BP$4:$YQ$4=$P$4)*($BP$1:$YQ$1=AL$3)*($BP22:$YQ22))</f>
        <v>0</v>
      </c>
      <c r="AM22" s="26">
        <f>+SUMPRODUCT(1*($BP$4:$YQ$4=$Q$4)*($BP$1:$YQ$1=AL$3)*($BP22:$YQ22))</f>
        <v>0</v>
      </c>
      <c r="AN22" s="26">
        <f>+SUMPRODUCT(1*($BP$4:$YQ$4=$P$4)*($BP$1:$YQ$1=AN$3)*($BP22:$YQ22))</f>
        <v>0</v>
      </c>
      <c r="AO22" s="26">
        <f>+SUMPRODUCT(1*($BP$4:$YQ$4=$Q$4)*($BP$1:$YQ$1=AN$3)*($BP22:$YQ22))</f>
        <v>0</v>
      </c>
      <c r="AP22" s="26">
        <f>+SUMPRODUCT(1*($BP$4:$YQ$4=$P$4)*($BP$1:$YQ$1=AP$3)*($BP22:$YQ22))</f>
        <v>0</v>
      </c>
      <c r="AQ22" s="26">
        <f>+SUMPRODUCT(1*($BP$4:$YQ$4=$Q$4)*($BP$1:$YQ$1=AP$3)*($BP22:$YQ22))</f>
        <v>0</v>
      </c>
      <c r="AR22" s="26">
        <f>+SUMPRODUCT(1*($BP$4:$YQ$4=$P$4)*($BP$1:$YQ$1=AR$3)*($BP22:$YQ22))</f>
        <v>0</v>
      </c>
      <c r="AS22" s="26">
        <f>+SUMPRODUCT(1*($BP$4:$YQ$4=$Q$4)*($BP$1:$YQ$1=AR$3)*($BP22:$YQ22))</f>
        <v>0</v>
      </c>
      <c r="AT22" s="26">
        <f>+SUMPRODUCT(1*($BP$4:$YQ$4=$P$4)*($BP$1:$YQ$1=AT$3)*($BP22:$YQ22))</f>
        <v>0</v>
      </c>
      <c r="AU22" s="26">
        <f>+SUMPRODUCT(1*($BP$4:$YQ$4=$Q$4)*($BP$1:$YQ$1=AT$3)*($BP22:$YQ22))</f>
        <v>0</v>
      </c>
      <c r="AV22" s="26">
        <f>+SUMPRODUCT(1*($BP$4:$YQ$4=$P$4)*($BP$1:$YQ$1=AV$3)*($BP22:$YQ22))</f>
        <v>0</v>
      </c>
      <c r="AW22" s="26">
        <f>+SUMPRODUCT(1*($BP$4:$YQ$4=$Q$4)*($BP$1:$YQ$1=AV$3)*($BP22:$YQ22))</f>
        <v>0</v>
      </c>
      <c r="AX22" s="26">
        <f>+SUMPRODUCT(1*($BP$4:$YQ$4=$P$4)*($BP$1:$YQ$1=AX$3)*($BP22:$YQ22))</f>
        <v>0</v>
      </c>
      <c r="AY22" s="26">
        <f>+SUMPRODUCT(1*($BP$4:$YQ$4=$Q$4)*($BP$1:$YQ$1=AX$3)*($BP22:$YQ22))</f>
        <v>0</v>
      </c>
      <c r="AZ22" s="26">
        <f>+SUMPRODUCT(1*($BP$4:$YQ$4=$P$4)*($BP$1:$YQ$1=AZ$3)*($BP22:$YQ22))</f>
        <v>0</v>
      </c>
      <c r="BA22" s="26">
        <f>+SUMPRODUCT(1*($BP$4:$YQ$4=$Q$4)*($BP$1:$YQ$1=AZ$3)*($BP22:$YQ22))</f>
        <v>0</v>
      </c>
      <c r="BB22" s="26">
        <f>+SUMPRODUCT(1*($BP$4:$YQ$4=$P$4)*($BP$1:$YQ$1=BB$3)*($BP22:$YQ22))</f>
        <v>0</v>
      </c>
      <c r="BC22" s="26">
        <f>+SUMPRODUCT(1*($BP$4:$YQ$4=$Q$4)*($BP$1:$YQ$1=BB$3)*($BP22:$YQ22))</f>
        <v>0</v>
      </c>
      <c r="BD22" s="26">
        <f>+SUMPRODUCT(1*($BP$4:$YQ$4=$P$4)*($BP$1:$YQ$1=BD$3)*($BP22:$YQ22))</f>
        <v>0</v>
      </c>
      <c r="BE22" s="26">
        <f>+SUMPRODUCT(1*($BP$4:$YQ$4=$Q$4)*($BP$1:$YQ$1=BD$3)*($BP22:$YQ22))</f>
        <v>0</v>
      </c>
      <c r="BF22" s="26">
        <f>+SUMPRODUCT(1*($BP$4:$YQ$4=$P$4)*($BP$1:$YQ$1=BF$3)*($BP22:$YQ22))</f>
        <v>0</v>
      </c>
      <c r="BG22" s="26">
        <f>+SUMPRODUCT(1*($BP$4:$YQ$4=$Q$4)*($BP$1:$YQ$1=BF$3)*($BP22:$YQ22))</f>
        <v>0</v>
      </c>
      <c r="BH22" s="26">
        <f>+SUMPRODUCT(1*($BP$4:$YQ$4=$P$4)*($BP$1:$YQ$1=BH$3)*($BP22:$YQ22))</f>
        <v>0</v>
      </c>
      <c r="BI22" s="26">
        <f>+SUMPRODUCT(1*($BP$4:$YQ$4=$Q$4)*($BP$1:$YQ$1=BH$3)*($BP22:$YQ22))</f>
        <v>0</v>
      </c>
      <c r="BJ22" s="26">
        <f>+SUMPRODUCT(1*($BP$4:$YQ$4=$P$4)*($BP$1:$YQ$1=BJ$3)*($BP22:$YQ22))</f>
        <v>0</v>
      </c>
      <c r="BK22" s="26">
        <f>+SUMPRODUCT(1*($BP$4:$YQ$4=$Q$4)*($BP$1:$YQ$1=BJ$3)*($BP22:$YQ22))</f>
        <v>0</v>
      </c>
      <c r="BL22" s="26">
        <f>+SUMPRODUCT(1*($BP$4:$YQ$4=$P$4)*($BP$1:$YQ$1=BL$3)*($BP22:$YQ22))</f>
        <v>0</v>
      </c>
      <c r="BM22" s="26">
        <f>+SUMPRODUCT(1*($BP$4:$YQ$4=$Q$4)*($BP$1:$YQ$1=BL$3)*($BP22:$YQ22))</f>
        <v>0</v>
      </c>
      <c r="BN22" s="27"/>
      <c r="BO22" s="94"/>
      <c r="BP22" s="28">
        <v>298945.96999999997</v>
      </c>
      <c r="BQ22" s="28">
        <v>549535.19999999995</v>
      </c>
      <c r="BR22" s="28">
        <v>291945.03999999998</v>
      </c>
      <c r="BS22" s="28">
        <v>556536.13</v>
      </c>
      <c r="BT22" s="28">
        <v>257288.31999999998</v>
      </c>
      <c r="BU22" s="28">
        <v>575197.57000000007</v>
      </c>
      <c r="BV22" s="28">
        <v>277527.06</v>
      </c>
      <c r="BW22" s="28">
        <v>570503.26</v>
      </c>
      <c r="BX22" s="28">
        <v>261540.97</v>
      </c>
      <c r="BY22" s="28">
        <v>581438.43000000005</v>
      </c>
      <c r="BZ22" s="28">
        <v>262851.64</v>
      </c>
      <c r="CA22" s="28">
        <v>585027.82999999996</v>
      </c>
      <c r="CB22" s="28">
        <v>247159.89</v>
      </c>
      <c r="CC22" s="28">
        <v>595970.18000000005</v>
      </c>
      <c r="CD22" s="28">
        <v>247806.05000000002</v>
      </c>
      <c r="CE22" s="28">
        <v>599921.19999999995</v>
      </c>
      <c r="CF22" s="28">
        <v>240163.21999999997</v>
      </c>
      <c r="CG22" s="28">
        <v>607564.03</v>
      </c>
      <c r="CH22" s="28">
        <v>224925.5</v>
      </c>
      <c r="CI22" s="28">
        <v>618509.51</v>
      </c>
      <c r="CJ22" s="28">
        <v>224543.38</v>
      </c>
      <c r="CK22" s="28">
        <v>623029.55000000005</v>
      </c>
      <c r="CL22" s="28">
        <v>209618.86000000002</v>
      </c>
      <c r="CM22" s="28">
        <v>633970.42999999993</v>
      </c>
      <c r="CN22" s="28">
        <v>208529.55000000002</v>
      </c>
      <c r="CO22" s="28">
        <v>638887.67999999993</v>
      </c>
      <c r="CP22" s="28">
        <v>200390.28999999998</v>
      </c>
      <c r="CQ22" s="28">
        <v>647026.92999999993</v>
      </c>
      <c r="CR22" s="28">
        <v>173552.44</v>
      </c>
      <c r="CS22" s="28">
        <v>663343.09000000008</v>
      </c>
      <c r="CT22" s="28">
        <v>183696.53</v>
      </c>
      <c r="CU22" s="28">
        <v>663245.79</v>
      </c>
      <c r="CV22" s="28">
        <v>169593.84</v>
      </c>
      <c r="CW22" s="28">
        <v>674149.6</v>
      </c>
      <c r="CX22" s="28">
        <v>166658.47999999998</v>
      </c>
      <c r="CY22" s="28">
        <v>680124.69</v>
      </c>
      <c r="CZ22" s="28">
        <v>152897.29999999999</v>
      </c>
      <c r="DA22" s="28">
        <v>691005.4</v>
      </c>
      <c r="DB22" s="28">
        <v>149190.66</v>
      </c>
      <c r="DC22" s="28">
        <v>697431.99</v>
      </c>
      <c r="DD22" s="28">
        <v>140305.57</v>
      </c>
      <c r="DE22" s="28">
        <v>706317.08</v>
      </c>
      <c r="DF22" s="28">
        <v>127071.57</v>
      </c>
      <c r="DG22" s="28">
        <v>717153.32000000007</v>
      </c>
      <c r="DH22" s="28">
        <v>122170.94</v>
      </c>
      <c r="DI22" s="28">
        <v>724289.08</v>
      </c>
      <c r="DJ22" s="28">
        <v>109300.35999999999</v>
      </c>
      <c r="DK22" s="28">
        <v>735087.44000000006</v>
      </c>
      <c r="DL22" s="28">
        <v>103578.89</v>
      </c>
      <c r="DM22" s="28">
        <v>742717.11</v>
      </c>
      <c r="DN22" s="28">
        <v>94116.87</v>
      </c>
      <c r="DO22" s="28">
        <v>752179.12</v>
      </c>
      <c r="DP22" s="28">
        <v>79080.5</v>
      </c>
      <c r="DQ22" s="28">
        <v>764059.70000000007</v>
      </c>
      <c r="DR22" s="28">
        <v>74800.41</v>
      </c>
      <c r="DS22" s="28">
        <v>771163.14</v>
      </c>
      <c r="DT22" s="28">
        <v>62880</v>
      </c>
      <c r="DU22" s="28">
        <v>781837.73</v>
      </c>
      <c r="DV22" s="28">
        <v>55015.61</v>
      </c>
      <c r="DW22" s="28">
        <v>790780.45</v>
      </c>
      <c r="DX22" s="28">
        <v>43491.56</v>
      </c>
      <c r="DY22" s="28">
        <v>801394.15</v>
      </c>
      <c r="DZ22" s="28">
        <v>34731.729999999996</v>
      </c>
      <c r="EA22" s="28">
        <v>810895.45</v>
      </c>
      <c r="EB22" s="28">
        <v>24401.15</v>
      </c>
      <c r="EC22" s="28">
        <v>821226.03999999992</v>
      </c>
      <c r="ED22" s="28">
        <v>13489.31</v>
      </c>
      <c r="EE22" s="28">
        <v>150618.01999999999</v>
      </c>
      <c r="EF22" s="28">
        <v>12020.12</v>
      </c>
      <c r="EG22" s="28">
        <v>152318.07</v>
      </c>
      <c r="EH22" s="28">
        <v>9754.48</v>
      </c>
      <c r="EI22" s="28">
        <v>154385.4</v>
      </c>
      <c r="EJ22" s="28">
        <v>8112.8</v>
      </c>
      <c r="EK22" s="28">
        <v>156192.67000000001</v>
      </c>
      <c r="EL22" s="28">
        <v>6122.95</v>
      </c>
      <c r="EM22" s="28">
        <v>158182.51999999999</v>
      </c>
      <c r="EN22" s="28">
        <v>3710.23</v>
      </c>
      <c r="EO22" s="28">
        <v>160295.91</v>
      </c>
      <c r="EP22" s="28">
        <v>2065.62</v>
      </c>
      <c r="EQ22" s="28">
        <v>162140.41</v>
      </c>
      <c r="ER22" s="28">
        <v>0</v>
      </c>
      <c r="ES22" s="28">
        <v>0</v>
      </c>
      <c r="ET22" s="28">
        <v>0</v>
      </c>
      <c r="EU22" s="28">
        <v>0</v>
      </c>
      <c r="EV22" s="28">
        <v>0</v>
      </c>
      <c r="EW22" s="28">
        <v>0</v>
      </c>
      <c r="EX22" s="28">
        <v>0</v>
      </c>
      <c r="EY22" s="28">
        <v>0</v>
      </c>
      <c r="EZ22" s="28">
        <v>0</v>
      </c>
      <c r="FA22" s="28">
        <v>0</v>
      </c>
      <c r="FB22" s="28">
        <v>0</v>
      </c>
      <c r="FC22" s="28">
        <v>0</v>
      </c>
      <c r="FD22" s="28">
        <v>0</v>
      </c>
      <c r="FE22" s="28">
        <v>0</v>
      </c>
      <c r="FF22" s="28">
        <v>0</v>
      </c>
      <c r="FG22" s="28">
        <v>0</v>
      </c>
      <c r="FH22" s="28">
        <v>0</v>
      </c>
      <c r="FI22" s="28">
        <v>0</v>
      </c>
      <c r="FJ22" s="28">
        <v>0</v>
      </c>
      <c r="FK22" s="28">
        <v>0</v>
      </c>
      <c r="FL22" s="28">
        <v>0</v>
      </c>
      <c r="FM22" s="28">
        <v>0</v>
      </c>
      <c r="FN22" s="28">
        <v>0</v>
      </c>
      <c r="FO22" s="28">
        <v>0</v>
      </c>
      <c r="FP22" s="28">
        <v>0</v>
      </c>
      <c r="FQ22" s="28">
        <v>0</v>
      </c>
      <c r="FR22" s="28">
        <v>0</v>
      </c>
      <c r="FS22" s="28">
        <v>0</v>
      </c>
      <c r="FT22" s="28">
        <v>0</v>
      </c>
      <c r="FU22" s="28">
        <v>0</v>
      </c>
      <c r="FV22" s="28">
        <v>0</v>
      </c>
      <c r="FW22" s="28">
        <v>0</v>
      </c>
      <c r="FX22" s="28">
        <v>0</v>
      </c>
      <c r="FY22" s="28">
        <v>0</v>
      </c>
      <c r="FZ22" s="28">
        <v>0</v>
      </c>
      <c r="GA22" s="28">
        <v>0</v>
      </c>
      <c r="GB22" s="28">
        <v>0</v>
      </c>
      <c r="GC22" s="28">
        <v>0</v>
      </c>
      <c r="GD22" s="28">
        <v>0</v>
      </c>
      <c r="GE22" s="28">
        <v>0</v>
      </c>
      <c r="GF22" s="28">
        <v>0</v>
      </c>
      <c r="GG22" s="28">
        <v>0</v>
      </c>
      <c r="GH22" s="28">
        <v>0</v>
      </c>
      <c r="GI22" s="28">
        <v>0</v>
      </c>
      <c r="GJ22" s="28">
        <v>0</v>
      </c>
      <c r="GK22" s="28">
        <v>0</v>
      </c>
      <c r="GL22" s="28">
        <v>0</v>
      </c>
      <c r="GM22" s="28">
        <v>0</v>
      </c>
      <c r="GN22" s="28">
        <v>0</v>
      </c>
      <c r="GO22" s="28">
        <v>0</v>
      </c>
      <c r="GP22" s="28">
        <v>0</v>
      </c>
      <c r="GQ22" s="28">
        <v>0</v>
      </c>
      <c r="GR22" s="28">
        <v>0</v>
      </c>
      <c r="GS22" s="28">
        <v>0</v>
      </c>
      <c r="GT22" s="28">
        <v>0</v>
      </c>
      <c r="GU22" s="28">
        <v>0</v>
      </c>
      <c r="GV22" s="28">
        <v>0</v>
      </c>
      <c r="GW22" s="28">
        <v>0</v>
      </c>
      <c r="GX22" s="28">
        <v>0</v>
      </c>
      <c r="GY22" s="28">
        <v>0</v>
      </c>
      <c r="GZ22" s="28">
        <v>0</v>
      </c>
      <c r="HA22" s="28">
        <v>0</v>
      </c>
      <c r="HB22" s="28">
        <v>0</v>
      </c>
      <c r="HC22" s="28">
        <v>0</v>
      </c>
      <c r="HD22" s="28">
        <v>0</v>
      </c>
      <c r="HE22" s="28">
        <v>0</v>
      </c>
      <c r="HF22" s="28">
        <v>0</v>
      </c>
      <c r="HG22" s="28">
        <v>0</v>
      </c>
      <c r="HH22" s="28">
        <v>0</v>
      </c>
      <c r="HI22" s="28">
        <v>0</v>
      </c>
      <c r="HJ22" s="28">
        <v>0</v>
      </c>
      <c r="HK22" s="28">
        <v>0</v>
      </c>
      <c r="HL22" s="28">
        <v>0</v>
      </c>
      <c r="HM22" s="28">
        <v>0</v>
      </c>
      <c r="HN22" s="28">
        <v>0</v>
      </c>
      <c r="HO22" s="28">
        <v>0</v>
      </c>
      <c r="HP22" s="28">
        <v>0</v>
      </c>
      <c r="HQ22" s="28">
        <v>0</v>
      </c>
      <c r="HR22" s="28">
        <v>0</v>
      </c>
      <c r="HS22" s="28">
        <v>0</v>
      </c>
      <c r="HT22" s="28">
        <v>0</v>
      </c>
      <c r="HU22" s="28">
        <v>0</v>
      </c>
      <c r="HV22" s="28">
        <v>0</v>
      </c>
      <c r="HW22" s="28">
        <v>0</v>
      </c>
      <c r="HX22" s="28">
        <v>0</v>
      </c>
      <c r="HY22" s="28">
        <v>0</v>
      </c>
      <c r="HZ22" s="28">
        <v>0</v>
      </c>
      <c r="IA22" s="28">
        <v>0</v>
      </c>
      <c r="IB22" s="28">
        <v>0</v>
      </c>
      <c r="IC22" s="28">
        <v>0</v>
      </c>
      <c r="ID22" s="28">
        <v>0</v>
      </c>
      <c r="IE22" s="28">
        <v>0</v>
      </c>
      <c r="IF22" s="28">
        <v>0</v>
      </c>
      <c r="IG22" s="28">
        <v>0</v>
      </c>
      <c r="IH22" s="28">
        <v>0</v>
      </c>
      <c r="II22" s="28">
        <v>0</v>
      </c>
      <c r="IJ22" s="28">
        <v>0</v>
      </c>
      <c r="IK22" s="28">
        <v>0</v>
      </c>
      <c r="IL22" s="28">
        <v>0</v>
      </c>
      <c r="IM22" s="28">
        <v>0</v>
      </c>
      <c r="IN22" s="28">
        <v>0</v>
      </c>
      <c r="IO22" s="28">
        <v>0</v>
      </c>
      <c r="IP22" s="28">
        <v>0</v>
      </c>
      <c r="IQ22" s="28">
        <v>0</v>
      </c>
      <c r="IR22" s="28">
        <v>0</v>
      </c>
      <c r="IS22" s="28">
        <v>0</v>
      </c>
      <c r="IT22" s="28">
        <v>0</v>
      </c>
      <c r="IU22" s="28">
        <v>0</v>
      </c>
      <c r="IV22" s="28">
        <v>0</v>
      </c>
      <c r="IW22" s="28">
        <v>0</v>
      </c>
      <c r="IX22" s="28">
        <v>0</v>
      </c>
      <c r="IY22" s="28">
        <v>0</v>
      </c>
      <c r="IZ22" s="28">
        <v>0</v>
      </c>
      <c r="JA22" s="28">
        <v>0</v>
      </c>
      <c r="JB22" s="28">
        <v>0</v>
      </c>
      <c r="JC22" s="28">
        <v>0</v>
      </c>
      <c r="JD22" s="28">
        <v>0</v>
      </c>
      <c r="JE22" s="28">
        <v>0</v>
      </c>
      <c r="JF22" s="28">
        <v>0</v>
      </c>
      <c r="JG22" s="28">
        <v>0</v>
      </c>
      <c r="JH22" s="28">
        <v>0</v>
      </c>
      <c r="JI22" s="28">
        <v>0</v>
      </c>
      <c r="JJ22" s="28">
        <v>0</v>
      </c>
      <c r="JK22" s="28">
        <v>0</v>
      </c>
      <c r="JL22" s="28">
        <v>0</v>
      </c>
      <c r="JM22" s="28">
        <v>0</v>
      </c>
      <c r="JN22" s="28">
        <v>0</v>
      </c>
      <c r="JO22" s="28">
        <v>0</v>
      </c>
      <c r="JP22" s="28">
        <v>0</v>
      </c>
      <c r="JQ22" s="28">
        <v>0</v>
      </c>
      <c r="JR22" s="28">
        <v>0</v>
      </c>
      <c r="JS22" s="28">
        <v>0</v>
      </c>
      <c r="JT22" s="28">
        <v>0</v>
      </c>
      <c r="JU22" s="28">
        <v>0</v>
      </c>
      <c r="JV22" s="28">
        <v>0</v>
      </c>
      <c r="JW22" s="28">
        <v>0</v>
      </c>
      <c r="JX22" s="28">
        <v>0</v>
      </c>
      <c r="JY22" s="28">
        <v>0</v>
      </c>
      <c r="JZ22" s="28">
        <v>0</v>
      </c>
      <c r="KA22" s="28">
        <v>0</v>
      </c>
      <c r="KB22" s="28">
        <v>0</v>
      </c>
      <c r="KC22" s="28">
        <v>0</v>
      </c>
      <c r="KD22" s="28">
        <v>0</v>
      </c>
      <c r="KE22" s="28">
        <v>0</v>
      </c>
      <c r="KF22" s="28">
        <v>0</v>
      </c>
      <c r="KG22" s="28">
        <v>0</v>
      </c>
      <c r="KH22" s="28">
        <v>0</v>
      </c>
      <c r="KI22" s="28">
        <v>0</v>
      </c>
      <c r="KJ22" s="28">
        <v>0</v>
      </c>
      <c r="KK22" s="28">
        <v>0</v>
      </c>
      <c r="KL22" s="28">
        <v>0</v>
      </c>
      <c r="KM22" s="28">
        <v>0</v>
      </c>
      <c r="KN22" s="28">
        <v>0</v>
      </c>
      <c r="KO22" s="28">
        <v>0</v>
      </c>
      <c r="KP22" s="28">
        <v>0</v>
      </c>
      <c r="KQ22" s="28">
        <v>0</v>
      </c>
      <c r="KR22" s="28">
        <v>0</v>
      </c>
      <c r="KS22" s="28">
        <v>0</v>
      </c>
      <c r="KT22" s="28">
        <v>0</v>
      </c>
      <c r="KU22" s="28">
        <v>0</v>
      </c>
      <c r="KV22" s="28">
        <v>0</v>
      </c>
      <c r="KW22" s="28">
        <v>0</v>
      </c>
      <c r="KX22" s="28">
        <v>0</v>
      </c>
      <c r="KY22" s="28">
        <v>0</v>
      </c>
      <c r="KZ22" s="28">
        <v>0</v>
      </c>
      <c r="LA22" s="28">
        <v>0</v>
      </c>
      <c r="LB22" s="28">
        <v>0</v>
      </c>
      <c r="LC22" s="28">
        <v>0</v>
      </c>
      <c r="LD22" s="28">
        <v>0</v>
      </c>
      <c r="LE22" s="28">
        <v>0</v>
      </c>
      <c r="LF22" s="28">
        <v>0</v>
      </c>
      <c r="LG22" s="28">
        <v>0</v>
      </c>
      <c r="LH22" s="28">
        <v>0</v>
      </c>
      <c r="LI22" s="28">
        <v>0</v>
      </c>
      <c r="LJ22" s="28">
        <v>0</v>
      </c>
      <c r="LK22" s="28">
        <v>0</v>
      </c>
      <c r="LL22" s="28">
        <v>0</v>
      </c>
      <c r="LM22" s="28">
        <v>0</v>
      </c>
      <c r="LN22" s="28">
        <v>0</v>
      </c>
      <c r="LO22" s="28">
        <v>0</v>
      </c>
      <c r="LP22" s="28">
        <v>0</v>
      </c>
      <c r="LQ22" s="28">
        <v>0</v>
      </c>
      <c r="LR22" s="28">
        <v>0</v>
      </c>
      <c r="LS22" s="28">
        <v>0</v>
      </c>
      <c r="LT22" s="28">
        <v>0</v>
      </c>
      <c r="LU22" s="28">
        <v>0</v>
      </c>
      <c r="LV22" s="28">
        <v>0</v>
      </c>
      <c r="LW22" s="28">
        <v>0</v>
      </c>
      <c r="LX22" s="28">
        <v>0</v>
      </c>
      <c r="LY22" s="28">
        <v>0</v>
      </c>
      <c r="LZ22" s="28">
        <v>0</v>
      </c>
      <c r="MA22" s="28">
        <v>0</v>
      </c>
      <c r="MB22" s="28">
        <v>0</v>
      </c>
      <c r="MC22" s="28">
        <v>0</v>
      </c>
      <c r="MD22" s="28">
        <v>0</v>
      </c>
      <c r="ME22" s="28">
        <v>0</v>
      </c>
      <c r="MF22" s="28">
        <v>0</v>
      </c>
      <c r="MG22" s="28">
        <v>0</v>
      </c>
      <c r="MH22" s="28">
        <v>0</v>
      </c>
      <c r="MI22" s="28">
        <v>0</v>
      </c>
      <c r="MJ22" s="28">
        <v>0</v>
      </c>
      <c r="MK22" s="28">
        <v>0</v>
      </c>
      <c r="ML22" s="28">
        <v>0</v>
      </c>
      <c r="MM22" s="28">
        <v>0</v>
      </c>
      <c r="MN22" s="28">
        <v>0</v>
      </c>
      <c r="MO22" s="28">
        <v>0</v>
      </c>
      <c r="MP22" s="28">
        <v>0</v>
      </c>
      <c r="MQ22" s="28">
        <v>0</v>
      </c>
      <c r="MR22" s="28">
        <v>0</v>
      </c>
      <c r="MS22" s="28">
        <v>0</v>
      </c>
      <c r="MT22" s="28">
        <v>0</v>
      </c>
      <c r="MU22" s="28">
        <v>0</v>
      </c>
      <c r="MV22" s="28">
        <v>0</v>
      </c>
      <c r="MW22" s="28">
        <v>0</v>
      </c>
      <c r="MX22" s="28">
        <v>0</v>
      </c>
      <c r="MY22" s="28">
        <v>0</v>
      </c>
      <c r="MZ22" s="28">
        <v>0</v>
      </c>
      <c r="NA22" s="28">
        <v>0</v>
      </c>
      <c r="NB22" s="28">
        <v>0</v>
      </c>
      <c r="NC22" s="28">
        <v>0</v>
      </c>
      <c r="ND22" s="28">
        <v>0</v>
      </c>
      <c r="NE22" s="28">
        <v>0</v>
      </c>
      <c r="NF22" s="28">
        <v>0</v>
      </c>
      <c r="NG22" s="28">
        <v>0</v>
      </c>
      <c r="NH22" s="28">
        <v>0</v>
      </c>
      <c r="NI22" s="28">
        <v>0</v>
      </c>
      <c r="NJ22" s="28">
        <v>0</v>
      </c>
      <c r="NK22" s="28">
        <v>0</v>
      </c>
      <c r="NL22" s="28">
        <v>0</v>
      </c>
      <c r="NM22" s="28">
        <v>0</v>
      </c>
      <c r="NN22" s="28">
        <v>0</v>
      </c>
      <c r="NO22" s="28">
        <v>0</v>
      </c>
      <c r="NP22" s="28">
        <v>0</v>
      </c>
      <c r="NQ22" s="28">
        <v>0</v>
      </c>
      <c r="NR22" s="28">
        <v>0</v>
      </c>
      <c r="NS22" s="28">
        <v>0</v>
      </c>
      <c r="NT22" s="28">
        <v>0</v>
      </c>
      <c r="NU22" s="28">
        <v>0</v>
      </c>
      <c r="NV22" s="28">
        <v>0</v>
      </c>
      <c r="NW22" s="28">
        <v>0</v>
      </c>
      <c r="NX22" s="28">
        <v>0</v>
      </c>
      <c r="NY22" s="28">
        <v>0</v>
      </c>
      <c r="NZ22" s="28">
        <v>0</v>
      </c>
      <c r="OA22" s="28">
        <v>0</v>
      </c>
      <c r="OB22" s="28">
        <v>0</v>
      </c>
      <c r="OC22" s="28">
        <v>0</v>
      </c>
      <c r="OD22" s="28">
        <v>0</v>
      </c>
      <c r="OE22" s="28">
        <v>0</v>
      </c>
      <c r="OF22" s="28">
        <v>0</v>
      </c>
      <c r="OG22" s="28">
        <v>0</v>
      </c>
      <c r="OH22" s="28">
        <v>0</v>
      </c>
      <c r="OI22" s="28">
        <v>0</v>
      </c>
      <c r="OJ22" s="28">
        <v>0</v>
      </c>
      <c r="OK22" s="28">
        <v>0</v>
      </c>
      <c r="OL22" s="28">
        <v>0</v>
      </c>
      <c r="OM22" s="28">
        <v>0</v>
      </c>
      <c r="ON22" s="28">
        <v>0</v>
      </c>
      <c r="OO22" s="28">
        <v>0</v>
      </c>
      <c r="OP22" s="28">
        <v>0</v>
      </c>
      <c r="OQ22" s="28">
        <v>0</v>
      </c>
      <c r="OR22" s="28">
        <v>0</v>
      </c>
      <c r="OS22" s="28">
        <v>0</v>
      </c>
      <c r="OT22" s="28">
        <v>0</v>
      </c>
      <c r="OU22" s="28">
        <v>0</v>
      </c>
      <c r="OV22" s="28">
        <v>0</v>
      </c>
      <c r="OW22" s="28">
        <v>0</v>
      </c>
      <c r="OX22" s="28">
        <v>0</v>
      </c>
      <c r="OY22" s="28">
        <v>0</v>
      </c>
      <c r="OZ22" s="28">
        <v>0</v>
      </c>
      <c r="PA22" s="28">
        <v>0</v>
      </c>
      <c r="PB22" s="28">
        <v>0</v>
      </c>
      <c r="PC22" s="28">
        <v>0</v>
      </c>
      <c r="PD22" s="28">
        <v>0</v>
      </c>
      <c r="PE22" s="28">
        <v>0</v>
      </c>
      <c r="PF22" s="28">
        <v>0</v>
      </c>
      <c r="PG22" s="28">
        <v>0</v>
      </c>
      <c r="PH22" s="28">
        <v>0</v>
      </c>
      <c r="PI22" s="28">
        <v>0</v>
      </c>
      <c r="PJ22" s="28">
        <v>0</v>
      </c>
      <c r="PK22" s="28">
        <v>0</v>
      </c>
      <c r="PL22" s="28">
        <v>0</v>
      </c>
      <c r="PM22" s="28">
        <v>0</v>
      </c>
      <c r="PN22" s="28">
        <v>0</v>
      </c>
      <c r="PO22" s="28">
        <v>0</v>
      </c>
      <c r="PP22" s="28">
        <v>0</v>
      </c>
      <c r="PQ22" s="28">
        <v>0</v>
      </c>
      <c r="PR22" s="28">
        <v>0</v>
      </c>
      <c r="PS22" s="28">
        <v>0</v>
      </c>
      <c r="PT22" s="28">
        <v>0</v>
      </c>
      <c r="PU22" s="28">
        <v>0</v>
      </c>
      <c r="PV22" s="28">
        <v>0</v>
      </c>
      <c r="PW22" s="28">
        <v>0</v>
      </c>
      <c r="PX22" s="28">
        <v>0</v>
      </c>
      <c r="PY22" s="28">
        <v>0</v>
      </c>
      <c r="PZ22" s="28">
        <v>0</v>
      </c>
      <c r="QA22" s="28">
        <v>0</v>
      </c>
      <c r="QB22" s="28">
        <v>0</v>
      </c>
      <c r="QC22" s="28">
        <v>0</v>
      </c>
      <c r="QD22" s="28">
        <v>0</v>
      </c>
      <c r="QE22" s="28">
        <v>0</v>
      </c>
      <c r="QF22" s="28">
        <v>0</v>
      </c>
      <c r="QG22" s="28">
        <v>0</v>
      </c>
      <c r="QH22" s="28">
        <v>0</v>
      </c>
      <c r="QI22" s="28">
        <v>0</v>
      </c>
      <c r="QJ22" s="28">
        <v>0</v>
      </c>
      <c r="QK22" s="28">
        <v>0</v>
      </c>
      <c r="QL22" s="28">
        <v>0</v>
      </c>
      <c r="QM22" s="28">
        <v>0</v>
      </c>
      <c r="QN22" s="28">
        <v>0</v>
      </c>
      <c r="QO22" s="28">
        <v>0</v>
      </c>
      <c r="QP22" s="28">
        <v>0</v>
      </c>
      <c r="QQ22" s="28">
        <v>0</v>
      </c>
      <c r="QR22" s="28">
        <v>0</v>
      </c>
      <c r="QS22" s="28">
        <v>0</v>
      </c>
      <c r="QT22" s="28">
        <v>0</v>
      </c>
      <c r="QU22" s="28">
        <v>0</v>
      </c>
      <c r="QV22" s="28">
        <v>0</v>
      </c>
      <c r="QW22" s="28">
        <v>0</v>
      </c>
      <c r="QX22" s="28">
        <v>0</v>
      </c>
      <c r="QY22" s="28">
        <v>0</v>
      </c>
      <c r="QZ22" s="28">
        <v>0</v>
      </c>
      <c r="RA22" s="28">
        <v>0</v>
      </c>
      <c r="RB22" s="28">
        <v>0</v>
      </c>
      <c r="RC22" s="28">
        <v>0</v>
      </c>
      <c r="RD22" s="28">
        <v>0</v>
      </c>
      <c r="RE22" s="28">
        <v>0</v>
      </c>
      <c r="RF22" s="28">
        <v>0</v>
      </c>
      <c r="RG22" s="28">
        <v>0</v>
      </c>
      <c r="RH22" s="28">
        <v>0</v>
      </c>
      <c r="RI22" s="28">
        <v>0</v>
      </c>
      <c r="RJ22" s="28">
        <v>0</v>
      </c>
      <c r="RK22" s="28">
        <v>0</v>
      </c>
      <c r="RL22" s="28">
        <v>0</v>
      </c>
      <c r="RM22" s="28">
        <v>0</v>
      </c>
      <c r="RN22" s="28">
        <v>0</v>
      </c>
      <c r="RO22" s="28">
        <v>0</v>
      </c>
      <c r="RP22" s="28">
        <v>0</v>
      </c>
      <c r="RQ22" s="28">
        <v>0</v>
      </c>
      <c r="RR22" s="28">
        <v>0</v>
      </c>
      <c r="RS22" s="28">
        <v>0</v>
      </c>
      <c r="RT22" s="28">
        <v>0</v>
      </c>
      <c r="RU22" s="28">
        <v>0</v>
      </c>
      <c r="RV22" s="28">
        <v>0</v>
      </c>
      <c r="RW22" s="28">
        <v>0</v>
      </c>
      <c r="RX22" s="28">
        <v>0</v>
      </c>
      <c r="RY22" s="28">
        <v>0</v>
      </c>
      <c r="RZ22" s="28">
        <v>0</v>
      </c>
      <c r="SA22" s="28">
        <v>0</v>
      </c>
      <c r="SB22" s="28">
        <v>0</v>
      </c>
      <c r="SC22" s="28">
        <v>0</v>
      </c>
      <c r="SD22" s="28">
        <v>0</v>
      </c>
      <c r="SE22" s="28">
        <v>0</v>
      </c>
      <c r="SF22" s="28">
        <v>0</v>
      </c>
      <c r="SG22" s="28">
        <v>0</v>
      </c>
      <c r="SH22" s="28">
        <v>0</v>
      </c>
      <c r="SI22" s="28">
        <v>0</v>
      </c>
      <c r="SJ22" s="28">
        <v>0</v>
      </c>
      <c r="SK22" s="28">
        <v>0</v>
      </c>
      <c r="SL22" s="28">
        <v>0</v>
      </c>
      <c r="SM22" s="28">
        <v>0</v>
      </c>
      <c r="SN22" s="28">
        <v>0</v>
      </c>
      <c r="SO22" s="28">
        <v>0</v>
      </c>
      <c r="SP22" s="28">
        <v>0</v>
      </c>
      <c r="SQ22" s="28">
        <v>0</v>
      </c>
      <c r="SR22" s="28">
        <v>0</v>
      </c>
      <c r="SS22" s="28">
        <v>0</v>
      </c>
      <c r="ST22" s="28">
        <v>0</v>
      </c>
      <c r="SU22" s="28">
        <v>0</v>
      </c>
      <c r="SV22" s="28">
        <v>0</v>
      </c>
      <c r="SW22" s="28">
        <v>0</v>
      </c>
      <c r="SX22" s="28">
        <v>0</v>
      </c>
      <c r="SY22" s="28">
        <v>0</v>
      </c>
      <c r="SZ22" s="28">
        <v>0</v>
      </c>
      <c r="TA22" s="28">
        <v>0</v>
      </c>
      <c r="TB22" s="28">
        <v>0</v>
      </c>
      <c r="TC22" s="28">
        <v>0</v>
      </c>
      <c r="TD22" s="28">
        <v>0</v>
      </c>
      <c r="TE22" s="28">
        <v>0</v>
      </c>
      <c r="TF22" s="28">
        <v>0</v>
      </c>
      <c r="TG22" s="28">
        <v>0</v>
      </c>
      <c r="TH22" s="28">
        <v>0</v>
      </c>
      <c r="TI22" s="28">
        <v>0</v>
      </c>
      <c r="TJ22" s="28">
        <v>0</v>
      </c>
      <c r="TK22" s="28">
        <v>0</v>
      </c>
      <c r="TL22" s="28">
        <v>0</v>
      </c>
      <c r="TM22" s="28">
        <v>0</v>
      </c>
      <c r="TN22" s="28">
        <v>0</v>
      </c>
      <c r="TO22" s="28">
        <v>0</v>
      </c>
      <c r="TP22" s="28">
        <v>0</v>
      </c>
      <c r="TQ22" s="28">
        <v>0</v>
      </c>
      <c r="TR22" s="28">
        <v>0</v>
      </c>
      <c r="TS22" s="28">
        <v>0</v>
      </c>
      <c r="TT22" s="28">
        <v>0</v>
      </c>
      <c r="TU22" s="28">
        <v>0</v>
      </c>
      <c r="TV22" s="28">
        <v>0</v>
      </c>
      <c r="TW22" s="28">
        <v>0</v>
      </c>
      <c r="TX22" s="28">
        <v>0</v>
      </c>
      <c r="TY22" s="28">
        <v>0</v>
      </c>
      <c r="TZ22" s="28">
        <v>0</v>
      </c>
      <c r="UA22" s="28">
        <v>0</v>
      </c>
      <c r="UB22" s="28">
        <v>0</v>
      </c>
      <c r="UC22" s="28">
        <v>0</v>
      </c>
      <c r="UD22" s="28">
        <v>0</v>
      </c>
      <c r="UE22" s="28">
        <v>0</v>
      </c>
      <c r="UF22" s="28">
        <v>0</v>
      </c>
      <c r="UG22" s="28">
        <v>0</v>
      </c>
      <c r="UH22" s="28">
        <v>0</v>
      </c>
      <c r="UI22" s="28">
        <v>0</v>
      </c>
      <c r="UJ22" s="28">
        <v>0</v>
      </c>
      <c r="UK22" s="28">
        <v>0</v>
      </c>
      <c r="UL22" s="28">
        <v>0</v>
      </c>
      <c r="UM22" s="28">
        <v>0</v>
      </c>
      <c r="UN22" s="28">
        <v>0</v>
      </c>
      <c r="UO22" s="28">
        <v>0</v>
      </c>
      <c r="UP22" s="28">
        <v>0</v>
      </c>
      <c r="UQ22" s="28">
        <v>0</v>
      </c>
      <c r="UR22" s="28">
        <v>0</v>
      </c>
      <c r="US22" s="28">
        <v>0</v>
      </c>
      <c r="UT22" s="28">
        <v>0</v>
      </c>
      <c r="UU22" s="28">
        <v>0</v>
      </c>
      <c r="UV22" s="28">
        <v>0</v>
      </c>
      <c r="UW22" s="28">
        <v>0</v>
      </c>
      <c r="UX22" s="28">
        <v>0</v>
      </c>
      <c r="UY22" s="28">
        <v>0</v>
      </c>
      <c r="UZ22" s="28">
        <v>0</v>
      </c>
      <c r="VA22" s="28">
        <v>0</v>
      </c>
      <c r="VB22" s="28">
        <v>0</v>
      </c>
      <c r="VC22" s="28">
        <v>0</v>
      </c>
      <c r="VD22" s="28">
        <v>0</v>
      </c>
      <c r="VE22" s="28">
        <v>0</v>
      </c>
      <c r="VF22" s="28">
        <v>0</v>
      </c>
      <c r="VG22" s="28">
        <v>0</v>
      </c>
      <c r="VH22" s="28">
        <v>0</v>
      </c>
      <c r="VI22" s="28">
        <v>0</v>
      </c>
      <c r="VJ22" s="28">
        <v>0</v>
      </c>
      <c r="VK22" s="28">
        <v>0</v>
      </c>
      <c r="VL22" s="28">
        <v>0</v>
      </c>
      <c r="VM22" s="28">
        <v>0</v>
      </c>
      <c r="VN22" s="28">
        <v>0</v>
      </c>
      <c r="VO22" s="28">
        <v>0</v>
      </c>
      <c r="VP22" s="28">
        <v>0</v>
      </c>
      <c r="VQ22" s="28">
        <v>0</v>
      </c>
      <c r="VR22" s="28">
        <v>0</v>
      </c>
      <c r="VS22" s="28">
        <v>0</v>
      </c>
      <c r="VT22" s="28">
        <v>0</v>
      </c>
      <c r="VU22" s="28">
        <v>0</v>
      </c>
      <c r="VV22" s="28">
        <v>0</v>
      </c>
      <c r="VW22" s="28">
        <v>0</v>
      </c>
      <c r="VX22" s="28">
        <v>0</v>
      </c>
      <c r="VY22" s="28">
        <v>0</v>
      </c>
      <c r="VZ22" s="28">
        <v>0</v>
      </c>
      <c r="WA22" s="28">
        <v>0</v>
      </c>
      <c r="WB22" s="28">
        <v>0</v>
      </c>
      <c r="WC22" s="28">
        <v>0</v>
      </c>
      <c r="WD22" s="28">
        <v>0</v>
      </c>
      <c r="WE22" s="28">
        <v>0</v>
      </c>
      <c r="WF22" s="28">
        <v>0</v>
      </c>
      <c r="WG22" s="28">
        <v>0</v>
      </c>
      <c r="WH22" s="28">
        <v>0</v>
      </c>
      <c r="WI22" s="28">
        <v>0</v>
      </c>
      <c r="WJ22" s="28">
        <v>0</v>
      </c>
      <c r="WK22" s="28">
        <v>0</v>
      </c>
      <c r="WL22" s="28">
        <v>0</v>
      </c>
      <c r="WM22" s="28">
        <v>0</v>
      </c>
      <c r="WN22" s="28">
        <v>0</v>
      </c>
      <c r="WO22" s="28">
        <v>0</v>
      </c>
      <c r="WP22" s="28">
        <v>0</v>
      </c>
      <c r="WQ22" s="28">
        <v>0</v>
      </c>
      <c r="WR22" s="28">
        <v>0</v>
      </c>
      <c r="WS22" s="28">
        <v>0</v>
      </c>
      <c r="WT22" s="28">
        <v>0</v>
      </c>
      <c r="WU22" s="28">
        <v>0</v>
      </c>
      <c r="WV22" s="28">
        <v>0</v>
      </c>
      <c r="WW22" s="28">
        <v>0</v>
      </c>
      <c r="WX22" s="28">
        <v>0</v>
      </c>
      <c r="WY22" s="28">
        <v>0</v>
      </c>
      <c r="WZ22" s="28">
        <v>0</v>
      </c>
      <c r="XA22" s="28">
        <v>0</v>
      </c>
      <c r="XB22" s="28">
        <v>0</v>
      </c>
      <c r="XC22" s="28">
        <v>0</v>
      </c>
      <c r="XD22" s="28">
        <v>0</v>
      </c>
      <c r="XE22" s="28">
        <v>0</v>
      </c>
      <c r="XF22" s="28">
        <v>0</v>
      </c>
      <c r="XG22" s="28">
        <v>0</v>
      </c>
      <c r="XH22" s="28">
        <v>0</v>
      </c>
      <c r="XI22" s="28">
        <v>0</v>
      </c>
      <c r="XJ22" s="28">
        <v>0</v>
      </c>
      <c r="XK22" s="28">
        <v>0</v>
      </c>
      <c r="XL22" s="28">
        <v>0</v>
      </c>
      <c r="XM22" s="28">
        <v>0</v>
      </c>
      <c r="XN22" s="28">
        <v>0</v>
      </c>
      <c r="XO22" s="28">
        <v>0</v>
      </c>
      <c r="XP22" s="28">
        <v>0</v>
      </c>
      <c r="XQ22" s="28">
        <v>0</v>
      </c>
      <c r="XR22" s="28">
        <v>0</v>
      </c>
      <c r="XS22" s="28">
        <v>0</v>
      </c>
      <c r="XT22" s="28">
        <v>0</v>
      </c>
      <c r="XU22" s="28">
        <v>0</v>
      </c>
      <c r="XV22" s="28">
        <v>0</v>
      </c>
      <c r="XW22" s="28">
        <v>0</v>
      </c>
      <c r="XX22" s="28">
        <v>0</v>
      </c>
      <c r="XY22" s="28">
        <v>0</v>
      </c>
      <c r="XZ22" s="28">
        <v>0</v>
      </c>
      <c r="YA22" s="28">
        <v>0</v>
      </c>
      <c r="YB22" s="28">
        <v>0</v>
      </c>
      <c r="YC22" s="28">
        <v>0</v>
      </c>
      <c r="YD22" s="28">
        <v>0</v>
      </c>
      <c r="YE22" s="28">
        <v>0</v>
      </c>
      <c r="YF22" s="28">
        <v>0</v>
      </c>
      <c r="YG22" s="28">
        <v>0</v>
      </c>
      <c r="YH22" s="28">
        <v>0</v>
      </c>
      <c r="YI22" s="28">
        <v>0</v>
      </c>
      <c r="YJ22" s="28">
        <v>0</v>
      </c>
      <c r="YK22" s="28">
        <v>0</v>
      </c>
      <c r="YL22" s="28">
        <v>0</v>
      </c>
      <c r="YM22" s="28">
        <v>0</v>
      </c>
      <c r="YN22" s="28">
        <v>0</v>
      </c>
      <c r="YO22" s="28">
        <v>0</v>
      </c>
      <c r="YP22" s="28">
        <v>0</v>
      </c>
      <c r="YQ22" s="28">
        <v>0</v>
      </c>
    </row>
    <row r="23" spans="1:667" ht="15.75" x14ac:dyDescent="0.25">
      <c r="A23" s="11" t="s">
        <v>51</v>
      </c>
      <c r="B23" s="11"/>
      <c r="C23" s="11">
        <f>+SUM(C24:C25)</f>
        <v>5716.7986812000008</v>
      </c>
      <c r="D23" s="12">
        <f>+C23/$C$61</f>
        <v>0.13447463318840877</v>
      </c>
      <c r="E23" s="13">
        <f>+SUM(E24:E25)</f>
        <v>198.07560473568779</v>
      </c>
      <c r="F23" s="36"/>
      <c r="G23" s="135" t="s">
        <v>128</v>
      </c>
      <c r="H23" s="37"/>
      <c r="I23" s="36"/>
      <c r="J23" s="36"/>
      <c r="K23" s="38"/>
      <c r="L23" s="37"/>
      <c r="M23" s="38"/>
      <c r="N23" s="38"/>
      <c r="O23" s="2"/>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27"/>
      <c r="BO23" s="64"/>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row>
    <row r="24" spans="1:667" ht="15.75" x14ac:dyDescent="0.25">
      <c r="A24" s="19" t="s">
        <v>49</v>
      </c>
      <c r="B24" s="19" t="s">
        <v>50</v>
      </c>
      <c r="C24" s="19">
        <v>5699.4369008800004</v>
      </c>
      <c r="D24" s="21"/>
      <c r="E24" s="22">
        <f>+C24/$C$58</f>
        <v>197.47405388040207</v>
      </c>
      <c r="F24" s="33" t="s">
        <v>10</v>
      </c>
      <c r="G24" s="23" t="s">
        <v>128</v>
      </c>
      <c r="H24" s="24">
        <v>43032</v>
      </c>
      <c r="I24" s="35" t="s">
        <v>22</v>
      </c>
      <c r="J24" s="23">
        <v>60</v>
      </c>
      <c r="K24" s="23" t="s">
        <v>130</v>
      </c>
      <c r="L24" s="34">
        <f t="shared" ref="L24:L25" si="22">+EDATE(H24,J24)</f>
        <v>44858</v>
      </c>
      <c r="M24" s="23" t="s">
        <v>11</v>
      </c>
      <c r="N24" s="19" t="s">
        <v>51</v>
      </c>
      <c r="O24" s="2"/>
      <c r="P24" s="26">
        <f>+SUMPRODUCT(1*($BP$4:$YQ$4=$P$4)*($BP$1:$YQ$1=P$3)*($BP24:$YQ24))</f>
        <v>237476537.53666666</v>
      </c>
      <c r="Q24" s="26">
        <f>+SUMPRODUCT(1*($BP$4:$YQ$4=$Q$4)*($BP$1:$YQ$1=P$3)*($BP24:$YQ24))</f>
        <v>1713979042.3700001</v>
      </c>
      <c r="R24" s="26">
        <f>+SUMPRODUCT(1*($BP$4:$YQ$4=$P$4)*($BP$1:$YQ$1=R$3)*($BP24:$YQ24))</f>
        <v>1424859225.2200003</v>
      </c>
      <c r="S24" s="26">
        <f>+SUMPRODUCT(1*($BP$4:$YQ$4=$Q$4)*($BP$1:$YQ$1=R$3)*($BP24:$YQ24))</f>
        <v>1277027803.4299998</v>
      </c>
      <c r="T24" s="26">
        <f>+SUMPRODUCT(1*($BP$4:$YQ$4=$P$4)*($BP$1:$YQ$1=T$3)*($BP24:$YQ24))</f>
        <v>1424859225.2200003</v>
      </c>
      <c r="U24" s="26">
        <f>+SUMPRODUCT(1*($BP$4:$YQ$4=$Q$4)*($BP$1:$YQ$1=T$3)*($BP24:$YQ24))</f>
        <v>584998661.55999994</v>
      </c>
      <c r="V24" s="26">
        <f>+SUMPRODUCT(1*($BP$4:$YQ$4=$P$4)*($BP$1:$YQ$1=V$3)*($BP24:$YQ24))</f>
        <v>1424859225.2200003</v>
      </c>
      <c r="W24" s="26">
        <f>+SUMPRODUCT(1*($BP$4:$YQ$4=$Q$4)*($BP$1:$YQ$1=V$3)*($BP24:$YQ24))</f>
        <v>206363012.20999998</v>
      </c>
      <c r="X24" s="26">
        <f>+SUMPRODUCT(1*($BP$4:$YQ$4=$P$4)*($BP$1:$YQ$1=X$3)*($BP24:$YQ24))</f>
        <v>1187382687.6833334</v>
      </c>
      <c r="Y24" s="26">
        <f>+SUMPRODUCT(1*($BP$4:$YQ$4=$Q$4)*($BP$1:$YQ$1=X$3)*($BP24:$YQ24))</f>
        <v>39054940.800000004</v>
      </c>
      <c r="Z24" s="26">
        <f>+SUMPRODUCT(1*($BP$4:$YQ$4=$P$4)*($BP$1:$YQ$1=Z$3)*($BP24:$YQ24))</f>
        <v>0</v>
      </c>
      <c r="AA24" s="26">
        <f>+SUMPRODUCT(1*($BP$4:$YQ$4=$Q$4)*($BP$1:$YQ$1=Z$3)*($BP24:$YQ24))</f>
        <v>0</v>
      </c>
      <c r="AB24" s="26">
        <f>+SUMPRODUCT(1*($BP$4:$YQ$4=$P$4)*($BP$1:$YQ$1=AB$3)*($BP24:$YQ24))</f>
        <v>0</v>
      </c>
      <c r="AC24" s="26">
        <f>+SUMPRODUCT(1*($BP$4:$YQ$4=$Q$4)*($BP$1:$YQ$1=AB$3)*($BP24:$YQ24))</f>
        <v>0</v>
      </c>
      <c r="AD24" s="26">
        <f>+SUMPRODUCT(1*($BP$4:$YQ$4=$P$4)*($BP$1:$YQ$1=AD$3)*($BP24:$YQ24))</f>
        <v>0</v>
      </c>
      <c r="AE24" s="26">
        <f>+SUMPRODUCT(1*($BP$4:$YQ$4=$Q$4)*($BP$1:$YQ$1=AD$3)*($BP24:$YQ24))</f>
        <v>0</v>
      </c>
      <c r="AF24" s="26">
        <f>+SUMPRODUCT(1*($BP$4:$YQ$4=$P$4)*($BP$1:$YQ$1=AF$3)*($BP24:$YQ24))</f>
        <v>0</v>
      </c>
      <c r="AG24" s="26">
        <f>+SUMPRODUCT(1*($BP$4:$YQ$4=$Q$4)*($BP$1:$YQ$1=AF$3)*($BP24:$YQ24))</f>
        <v>0</v>
      </c>
      <c r="AH24" s="26">
        <f>+SUMPRODUCT(1*($BP$4:$YQ$4=$P$4)*($BP$1:$YQ$1=AH$3)*($BP24:$YQ24))</f>
        <v>0</v>
      </c>
      <c r="AI24" s="26">
        <f>+SUMPRODUCT(1*($BP$4:$YQ$4=$Q$4)*($BP$1:$YQ$1=AH$3)*($BP24:$YQ24))</f>
        <v>0</v>
      </c>
      <c r="AJ24" s="26">
        <f>+SUMPRODUCT(1*($BP$4:$YQ$4=$P$4)*($BP$1:$YQ$1=AJ$3)*($BP24:$YQ24))</f>
        <v>0</v>
      </c>
      <c r="AK24" s="26">
        <f>+SUMPRODUCT(1*($BP$4:$YQ$4=$Q$4)*($BP$1:$YQ$1=AJ$3)*($BP24:$YQ24))</f>
        <v>0</v>
      </c>
      <c r="AL24" s="26">
        <f>+SUMPRODUCT(1*($BP$4:$YQ$4=$P$4)*($BP$1:$YQ$1=AL$3)*($BP24:$YQ24))</f>
        <v>0</v>
      </c>
      <c r="AM24" s="26">
        <f>+SUMPRODUCT(1*($BP$4:$YQ$4=$Q$4)*($BP$1:$YQ$1=AL$3)*($BP24:$YQ24))</f>
        <v>0</v>
      </c>
      <c r="AN24" s="26">
        <f>+SUMPRODUCT(1*($BP$4:$YQ$4=$P$4)*($BP$1:$YQ$1=AN$3)*($BP24:$YQ24))</f>
        <v>0</v>
      </c>
      <c r="AO24" s="26">
        <f>+SUMPRODUCT(1*($BP$4:$YQ$4=$Q$4)*($BP$1:$YQ$1=AN$3)*($BP24:$YQ24))</f>
        <v>0</v>
      </c>
      <c r="AP24" s="26">
        <f>+SUMPRODUCT(1*($BP$4:$YQ$4=$P$4)*($BP$1:$YQ$1=AP$3)*($BP24:$YQ24))</f>
        <v>0</v>
      </c>
      <c r="AQ24" s="26">
        <f>+SUMPRODUCT(1*($BP$4:$YQ$4=$Q$4)*($BP$1:$YQ$1=AP$3)*($BP24:$YQ24))</f>
        <v>0</v>
      </c>
      <c r="AR24" s="26">
        <f>+SUMPRODUCT(1*($BP$4:$YQ$4=$P$4)*($BP$1:$YQ$1=AR$3)*($BP24:$YQ24))</f>
        <v>0</v>
      </c>
      <c r="AS24" s="26">
        <f>+SUMPRODUCT(1*($BP$4:$YQ$4=$Q$4)*($BP$1:$YQ$1=AR$3)*($BP24:$YQ24))</f>
        <v>0</v>
      </c>
      <c r="AT24" s="26">
        <f>+SUMPRODUCT(1*($BP$4:$YQ$4=$P$4)*($BP$1:$YQ$1=AT$3)*($BP24:$YQ24))</f>
        <v>0</v>
      </c>
      <c r="AU24" s="26">
        <f>+SUMPRODUCT(1*($BP$4:$YQ$4=$Q$4)*($BP$1:$YQ$1=AT$3)*($BP24:$YQ24))</f>
        <v>0</v>
      </c>
      <c r="AV24" s="26">
        <f>+SUMPRODUCT(1*($BP$4:$YQ$4=$P$4)*($BP$1:$YQ$1=AV$3)*($BP24:$YQ24))</f>
        <v>0</v>
      </c>
      <c r="AW24" s="26">
        <f>+SUMPRODUCT(1*($BP$4:$YQ$4=$Q$4)*($BP$1:$YQ$1=AV$3)*($BP24:$YQ24))</f>
        <v>0</v>
      </c>
      <c r="AX24" s="26">
        <f>+SUMPRODUCT(1*($BP$4:$YQ$4=$P$4)*($BP$1:$YQ$1=AX$3)*($BP24:$YQ24))</f>
        <v>0</v>
      </c>
      <c r="AY24" s="26">
        <f>+SUMPRODUCT(1*($BP$4:$YQ$4=$Q$4)*($BP$1:$YQ$1=AX$3)*($BP24:$YQ24))</f>
        <v>0</v>
      </c>
      <c r="AZ24" s="26">
        <f>+SUMPRODUCT(1*($BP$4:$YQ$4=$P$4)*($BP$1:$YQ$1=AZ$3)*($BP24:$YQ24))</f>
        <v>0</v>
      </c>
      <c r="BA24" s="26">
        <f>+SUMPRODUCT(1*($BP$4:$YQ$4=$Q$4)*($BP$1:$YQ$1=AZ$3)*($BP24:$YQ24))</f>
        <v>0</v>
      </c>
      <c r="BB24" s="26">
        <f>+SUMPRODUCT(1*($BP$4:$YQ$4=$P$4)*($BP$1:$YQ$1=BB$3)*($BP24:$YQ24))</f>
        <v>0</v>
      </c>
      <c r="BC24" s="26">
        <f>+SUMPRODUCT(1*($BP$4:$YQ$4=$Q$4)*($BP$1:$YQ$1=BB$3)*($BP24:$YQ24))</f>
        <v>0</v>
      </c>
      <c r="BD24" s="26">
        <f>+SUMPRODUCT(1*($BP$4:$YQ$4=$P$4)*($BP$1:$YQ$1=BD$3)*($BP24:$YQ24))</f>
        <v>0</v>
      </c>
      <c r="BE24" s="26">
        <f>+SUMPRODUCT(1*($BP$4:$YQ$4=$Q$4)*($BP$1:$YQ$1=BD$3)*($BP24:$YQ24))</f>
        <v>0</v>
      </c>
      <c r="BF24" s="26">
        <f>+SUMPRODUCT(1*($BP$4:$YQ$4=$P$4)*($BP$1:$YQ$1=BF$3)*($BP24:$YQ24))</f>
        <v>0</v>
      </c>
      <c r="BG24" s="26">
        <f>+SUMPRODUCT(1*($BP$4:$YQ$4=$Q$4)*($BP$1:$YQ$1=BF$3)*($BP24:$YQ24))</f>
        <v>0</v>
      </c>
      <c r="BH24" s="26">
        <f>+SUMPRODUCT(1*($BP$4:$YQ$4=$P$4)*($BP$1:$YQ$1=BH$3)*($BP24:$YQ24))</f>
        <v>0</v>
      </c>
      <c r="BI24" s="26">
        <f>+SUMPRODUCT(1*($BP$4:$YQ$4=$Q$4)*($BP$1:$YQ$1=BH$3)*($BP24:$YQ24))</f>
        <v>0</v>
      </c>
      <c r="BJ24" s="26">
        <f>+SUMPRODUCT(1*($BP$4:$YQ$4=$P$4)*($BP$1:$YQ$1=BJ$3)*($BP24:$YQ24))</f>
        <v>0</v>
      </c>
      <c r="BK24" s="26">
        <f>+SUMPRODUCT(1*($BP$4:$YQ$4=$Q$4)*($BP$1:$YQ$1=BJ$3)*($BP24:$YQ24))</f>
        <v>0</v>
      </c>
      <c r="BL24" s="26">
        <f>+SUMPRODUCT(1*($BP$4:$YQ$4=$P$4)*($BP$1:$YQ$1=BL$3)*($BP24:$YQ24))</f>
        <v>0</v>
      </c>
      <c r="BM24" s="26">
        <f>+SUMPRODUCT(1*($BP$4:$YQ$4=$Q$4)*($BP$1:$YQ$1=BL$3)*($BP24:$YQ24))</f>
        <v>0</v>
      </c>
      <c r="BN24" s="27"/>
      <c r="BO24" s="94"/>
      <c r="BP24" s="28">
        <v>120519237.14</v>
      </c>
      <c r="BQ24" s="28">
        <v>0</v>
      </c>
      <c r="BR24" s="28">
        <v>118441319.26000001</v>
      </c>
      <c r="BS24" s="28">
        <v>0</v>
      </c>
      <c r="BT24" s="28">
        <v>122684595.31</v>
      </c>
      <c r="BU24" s="28">
        <v>0</v>
      </c>
      <c r="BV24" s="28">
        <v>112358933.29000001</v>
      </c>
      <c r="BW24" s="28">
        <v>0</v>
      </c>
      <c r="BX24" s="28">
        <v>119453951.48</v>
      </c>
      <c r="BY24" s="28">
        <v>0</v>
      </c>
      <c r="BZ24" s="28">
        <v>160521126.96000001</v>
      </c>
      <c r="CA24" s="28">
        <v>0</v>
      </c>
      <c r="CB24" s="28">
        <v>140055854.39000002</v>
      </c>
      <c r="CC24" s="28">
        <v>0</v>
      </c>
      <c r="CD24" s="28">
        <v>177590159.74000001</v>
      </c>
      <c r="CE24" s="28">
        <v>0</v>
      </c>
      <c r="CF24" s="28">
        <v>171841926.28999999</v>
      </c>
      <c r="CG24" s="28">
        <v>0</v>
      </c>
      <c r="CH24" s="28">
        <v>161379946.22</v>
      </c>
      <c r="CI24" s="28">
        <v>0</v>
      </c>
      <c r="CJ24" s="28">
        <v>161434598.36000001</v>
      </c>
      <c r="CK24" s="28">
        <v>118738268.76833333</v>
      </c>
      <c r="CL24" s="28">
        <v>147697393.93000001</v>
      </c>
      <c r="CM24" s="28">
        <v>118738268.76833333</v>
      </c>
      <c r="CN24" s="28">
        <v>144734467.49000001</v>
      </c>
      <c r="CO24" s="28">
        <v>118738268.76833333</v>
      </c>
      <c r="CP24" s="28">
        <v>136959225.40000001</v>
      </c>
      <c r="CQ24" s="28">
        <v>118738268.76833333</v>
      </c>
      <c r="CR24" s="28">
        <v>117429220.02</v>
      </c>
      <c r="CS24" s="28">
        <v>118738268.76833333</v>
      </c>
      <c r="CT24" s="28">
        <v>123587019.17</v>
      </c>
      <c r="CU24" s="28">
        <v>118738268.76833333</v>
      </c>
      <c r="CV24" s="28">
        <v>113211896.95999999</v>
      </c>
      <c r="CW24" s="28">
        <v>118738268.76833333</v>
      </c>
      <c r="CX24" s="28">
        <v>110561723.86</v>
      </c>
      <c r="CY24" s="28">
        <v>118738268.76833333</v>
      </c>
      <c r="CZ24" s="28">
        <v>101106449.13</v>
      </c>
      <c r="DA24" s="28">
        <v>118738268.76833333</v>
      </c>
      <c r="DB24" s="28">
        <v>98403705.890000001</v>
      </c>
      <c r="DC24" s="28">
        <v>118738268.76833333</v>
      </c>
      <c r="DD24" s="28">
        <v>92354950.760000005</v>
      </c>
      <c r="DE24" s="28">
        <v>118738268.76833333</v>
      </c>
      <c r="DF24" s="28">
        <v>83990571.670000002</v>
      </c>
      <c r="DG24" s="28">
        <v>118738268.76833333</v>
      </c>
      <c r="DH24" s="28">
        <v>81249767.120000005</v>
      </c>
      <c r="DI24" s="28">
        <v>118738268.76833333</v>
      </c>
      <c r="DJ24" s="28">
        <v>73438805.959999993</v>
      </c>
      <c r="DK24" s="28">
        <v>118738268.76833333</v>
      </c>
      <c r="DL24" s="28">
        <v>70838405.340000004</v>
      </c>
      <c r="DM24" s="28">
        <v>118738268.76833333</v>
      </c>
      <c r="DN24" s="28">
        <v>66125862.369999997</v>
      </c>
      <c r="DO24" s="28">
        <v>118738268.76833333</v>
      </c>
      <c r="DP24" s="28">
        <v>58083247.729999997</v>
      </c>
      <c r="DQ24" s="28">
        <v>118738268.76833333</v>
      </c>
      <c r="DR24" s="28">
        <v>58179181.740000002</v>
      </c>
      <c r="DS24" s="28">
        <v>118738268.76833333</v>
      </c>
      <c r="DT24" s="28">
        <v>52466049.280000001</v>
      </c>
      <c r="DU24" s="28">
        <v>118738268.76833333</v>
      </c>
      <c r="DV24" s="28">
        <v>50565293.579999998</v>
      </c>
      <c r="DW24" s="28">
        <v>118738268.76833333</v>
      </c>
      <c r="DX24" s="28">
        <v>45443249.969999999</v>
      </c>
      <c r="DY24" s="28">
        <v>118738268.76833333</v>
      </c>
      <c r="DZ24" s="28">
        <v>43483873.350000001</v>
      </c>
      <c r="EA24" s="28">
        <v>118738268.76833333</v>
      </c>
      <c r="EB24" s="28">
        <v>40221498.759999998</v>
      </c>
      <c r="EC24" s="28">
        <v>118738268.76833333</v>
      </c>
      <c r="ED24" s="28">
        <v>35743472</v>
      </c>
      <c r="EE24" s="28">
        <v>118738268.76833333</v>
      </c>
      <c r="EF24" s="28">
        <v>33860120.399999999</v>
      </c>
      <c r="EG24" s="28">
        <v>118738268.76833333</v>
      </c>
      <c r="EH24" s="28">
        <v>29988407.039999999</v>
      </c>
      <c r="EI24" s="28">
        <v>118738268.76833333</v>
      </c>
      <c r="EJ24" s="28">
        <v>28176428.52</v>
      </c>
      <c r="EK24" s="28">
        <v>118738268.76833333</v>
      </c>
      <c r="EL24" s="28">
        <v>25752085.850000001</v>
      </c>
      <c r="EM24" s="28">
        <v>118738268.76833333</v>
      </c>
      <c r="EN24" s="28">
        <v>21350767.280000001</v>
      </c>
      <c r="EO24" s="28">
        <v>118738268.76833333</v>
      </c>
      <c r="EP24" s="28">
        <v>21690000.879999999</v>
      </c>
      <c r="EQ24" s="28">
        <v>118738268.76833333</v>
      </c>
      <c r="ER24" s="28">
        <v>19077498.719999999</v>
      </c>
      <c r="ES24" s="28">
        <v>118738268.76833333</v>
      </c>
      <c r="ET24" s="28">
        <v>17932471.440000001</v>
      </c>
      <c r="EU24" s="28">
        <v>118738268.76833333</v>
      </c>
      <c r="EV24" s="28">
        <v>15614895.619999999</v>
      </c>
      <c r="EW24" s="28">
        <v>118738268.76833333</v>
      </c>
      <c r="EX24" s="28">
        <v>14461345.210000001</v>
      </c>
      <c r="EY24" s="28">
        <v>118738268.76833333</v>
      </c>
      <c r="EZ24" s="28">
        <v>12904279.859999999</v>
      </c>
      <c r="FA24" s="28">
        <v>118738268.76833333</v>
      </c>
      <c r="FB24" s="28">
        <v>11012405.140000001</v>
      </c>
      <c r="FC24" s="28">
        <v>118738268.76833333</v>
      </c>
      <c r="FD24" s="28">
        <v>9995875.4299999997</v>
      </c>
      <c r="FE24" s="28">
        <v>118738268.76833333</v>
      </c>
      <c r="FF24" s="28">
        <v>8394958.2599999998</v>
      </c>
      <c r="FG24" s="28">
        <v>118738268.76833333</v>
      </c>
      <c r="FH24" s="28">
        <v>7442449.6200000001</v>
      </c>
      <c r="FI24" s="28">
        <v>118738268.76833333</v>
      </c>
      <c r="FJ24" s="28">
        <v>6511689.6100000003</v>
      </c>
      <c r="FK24" s="28">
        <v>118738268.76833333</v>
      </c>
      <c r="FL24" s="28">
        <v>5219643.21</v>
      </c>
      <c r="FM24" s="28">
        <v>118738268.76833333</v>
      </c>
      <c r="FN24" s="28">
        <v>5049470.12</v>
      </c>
      <c r="FO24" s="28">
        <v>118738268.76833333</v>
      </c>
      <c r="FP24" s="28">
        <v>4182059.42</v>
      </c>
      <c r="FQ24" s="28">
        <v>118738268.76833333</v>
      </c>
      <c r="FR24" s="28">
        <v>3595923.41</v>
      </c>
      <c r="FS24" s="28">
        <v>118738268.76833333</v>
      </c>
      <c r="FT24" s="28">
        <v>2779451.42</v>
      </c>
      <c r="FU24" s="28">
        <v>118738268.76833333</v>
      </c>
      <c r="FV24" s="28">
        <v>2150898.2000000002</v>
      </c>
      <c r="FW24" s="28">
        <v>118738268.76833333</v>
      </c>
      <c r="FX24" s="28">
        <v>1431713.51</v>
      </c>
      <c r="FY24" s="28">
        <v>118738268.76833333</v>
      </c>
      <c r="FZ24" s="28">
        <v>691642.28</v>
      </c>
      <c r="GA24" s="28">
        <v>118738268.76833333</v>
      </c>
      <c r="GB24" s="28">
        <v>0</v>
      </c>
      <c r="GC24" s="28">
        <v>0</v>
      </c>
      <c r="GD24" s="28">
        <v>0</v>
      </c>
      <c r="GE24" s="28">
        <v>0</v>
      </c>
      <c r="GF24" s="28">
        <v>0</v>
      </c>
      <c r="GG24" s="28">
        <v>0</v>
      </c>
      <c r="GH24" s="28">
        <v>0</v>
      </c>
      <c r="GI24" s="28">
        <v>0</v>
      </c>
      <c r="GJ24" s="28">
        <v>0</v>
      </c>
      <c r="GK24" s="28">
        <v>0</v>
      </c>
      <c r="GL24" s="28">
        <v>0</v>
      </c>
      <c r="GM24" s="28">
        <v>0</v>
      </c>
      <c r="GN24" s="28">
        <v>0</v>
      </c>
      <c r="GO24" s="28">
        <v>0</v>
      </c>
      <c r="GP24" s="28">
        <v>0</v>
      </c>
      <c r="GQ24" s="28">
        <v>0</v>
      </c>
      <c r="GR24" s="28">
        <v>0</v>
      </c>
      <c r="GS24" s="28">
        <v>0</v>
      </c>
      <c r="GT24" s="28">
        <v>0</v>
      </c>
      <c r="GU24" s="28">
        <v>0</v>
      </c>
      <c r="GV24" s="28">
        <v>0</v>
      </c>
      <c r="GW24" s="28">
        <v>0</v>
      </c>
      <c r="GX24" s="28">
        <v>0</v>
      </c>
      <c r="GY24" s="28">
        <v>0</v>
      </c>
      <c r="GZ24" s="28">
        <v>0</v>
      </c>
      <c r="HA24" s="28">
        <v>0</v>
      </c>
      <c r="HB24" s="28">
        <v>0</v>
      </c>
      <c r="HC24" s="28">
        <v>0</v>
      </c>
      <c r="HD24" s="28">
        <v>0</v>
      </c>
      <c r="HE24" s="28">
        <v>0</v>
      </c>
      <c r="HF24" s="28">
        <v>0</v>
      </c>
      <c r="HG24" s="28">
        <v>0</v>
      </c>
      <c r="HH24" s="28">
        <v>0</v>
      </c>
      <c r="HI24" s="28">
        <v>0</v>
      </c>
      <c r="HJ24" s="28">
        <v>0</v>
      </c>
      <c r="HK24" s="28">
        <v>0</v>
      </c>
      <c r="HL24" s="28">
        <v>0</v>
      </c>
      <c r="HM24" s="28">
        <v>0</v>
      </c>
      <c r="HN24" s="28">
        <v>0</v>
      </c>
      <c r="HO24" s="28">
        <v>0</v>
      </c>
      <c r="HP24" s="28">
        <v>0</v>
      </c>
      <c r="HQ24" s="28">
        <v>0</v>
      </c>
      <c r="HR24" s="28">
        <v>0</v>
      </c>
      <c r="HS24" s="28">
        <v>0</v>
      </c>
      <c r="HT24" s="28">
        <v>0</v>
      </c>
      <c r="HU24" s="28">
        <v>0</v>
      </c>
      <c r="HV24" s="28">
        <v>0</v>
      </c>
      <c r="HW24" s="28">
        <v>0</v>
      </c>
      <c r="HX24" s="28">
        <v>0</v>
      </c>
      <c r="HY24" s="28">
        <v>0</v>
      </c>
      <c r="HZ24" s="28">
        <v>0</v>
      </c>
      <c r="IA24" s="28">
        <v>0</v>
      </c>
      <c r="IB24" s="28">
        <v>0</v>
      </c>
      <c r="IC24" s="28">
        <v>0</v>
      </c>
      <c r="ID24" s="28">
        <v>0</v>
      </c>
      <c r="IE24" s="28">
        <v>0</v>
      </c>
      <c r="IF24" s="28">
        <v>0</v>
      </c>
      <c r="IG24" s="28">
        <v>0</v>
      </c>
      <c r="IH24" s="28">
        <v>0</v>
      </c>
      <c r="II24" s="28">
        <v>0</v>
      </c>
      <c r="IJ24" s="28">
        <v>0</v>
      </c>
      <c r="IK24" s="28">
        <v>0</v>
      </c>
      <c r="IL24" s="28">
        <v>0</v>
      </c>
      <c r="IM24" s="28">
        <v>0</v>
      </c>
      <c r="IN24" s="28">
        <v>0</v>
      </c>
      <c r="IO24" s="28">
        <v>0</v>
      </c>
      <c r="IP24" s="28">
        <v>0</v>
      </c>
      <c r="IQ24" s="28">
        <v>0</v>
      </c>
      <c r="IR24" s="28">
        <v>0</v>
      </c>
      <c r="IS24" s="28">
        <v>0</v>
      </c>
      <c r="IT24" s="28">
        <v>0</v>
      </c>
      <c r="IU24" s="28">
        <v>0</v>
      </c>
      <c r="IV24" s="28">
        <v>0</v>
      </c>
      <c r="IW24" s="28">
        <v>0</v>
      </c>
      <c r="IX24" s="28">
        <v>0</v>
      </c>
      <c r="IY24" s="28">
        <v>0</v>
      </c>
      <c r="IZ24" s="28">
        <v>0</v>
      </c>
      <c r="JA24" s="28">
        <v>0</v>
      </c>
      <c r="JB24" s="28">
        <v>0</v>
      </c>
      <c r="JC24" s="28">
        <v>0</v>
      </c>
      <c r="JD24" s="28">
        <v>0</v>
      </c>
      <c r="JE24" s="28">
        <v>0</v>
      </c>
      <c r="JF24" s="28">
        <v>0</v>
      </c>
      <c r="JG24" s="28">
        <v>0</v>
      </c>
      <c r="JH24" s="28">
        <v>0</v>
      </c>
      <c r="JI24" s="28">
        <v>0</v>
      </c>
      <c r="JJ24" s="28">
        <v>0</v>
      </c>
      <c r="JK24" s="28">
        <v>0</v>
      </c>
      <c r="JL24" s="28">
        <v>0</v>
      </c>
      <c r="JM24" s="28">
        <v>0</v>
      </c>
      <c r="JN24" s="28">
        <v>0</v>
      </c>
      <c r="JO24" s="28">
        <v>0</v>
      </c>
      <c r="JP24" s="28">
        <v>0</v>
      </c>
      <c r="JQ24" s="28">
        <v>0</v>
      </c>
      <c r="JR24" s="28">
        <v>0</v>
      </c>
      <c r="JS24" s="28">
        <v>0</v>
      </c>
      <c r="JT24" s="28">
        <v>0</v>
      </c>
      <c r="JU24" s="28">
        <v>0</v>
      </c>
      <c r="JV24" s="28">
        <v>0</v>
      </c>
      <c r="JW24" s="28">
        <v>0</v>
      </c>
      <c r="JX24" s="28">
        <v>0</v>
      </c>
      <c r="JY24" s="28">
        <v>0</v>
      </c>
      <c r="JZ24" s="28">
        <v>0</v>
      </c>
      <c r="KA24" s="28">
        <v>0</v>
      </c>
      <c r="KB24" s="28">
        <v>0</v>
      </c>
      <c r="KC24" s="28">
        <v>0</v>
      </c>
      <c r="KD24" s="28">
        <v>0</v>
      </c>
      <c r="KE24" s="28">
        <v>0</v>
      </c>
      <c r="KF24" s="28">
        <v>0</v>
      </c>
      <c r="KG24" s="28">
        <v>0</v>
      </c>
      <c r="KH24" s="28">
        <v>0</v>
      </c>
      <c r="KI24" s="28">
        <v>0</v>
      </c>
      <c r="KJ24" s="28">
        <v>0</v>
      </c>
      <c r="KK24" s="28">
        <v>0</v>
      </c>
      <c r="KL24" s="28">
        <v>0</v>
      </c>
      <c r="KM24" s="28">
        <v>0</v>
      </c>
      <c r="KN24" s="28">
        <v>0</v>
      </c>
      <c r="KO24" s="28">
        <v>0</v>
      </c>
      <c r="KP24" s="28">
        <v>0</v>
      </c>
      <c r="KQ24" s="28">
        <v>0</v>
      </c>
      <c r="KR24" s="28">
        <v>0</v>
      </c>
      <c r="KS24" s="28">
        <v>0</v>
      </c>
      <c r="KT24" s="28">
        <v>0</v>
      </c>
      <c r="KU24" s="28">
        <v>0</v>
      </c>
      <c r="KV24" s="28">
        <v>0</v>
      </c>
      <c r="KW24" s="28">
        <v>0</v>
      </c>
      <c r="KX24" s="28">
        <v>0</v>
      </c>
      <c r="KY24" s="28">
        <v>0</v>
      </c>
      <c r="KZ24" s="28">
        <v>0</v>
      </c>
      <c r="LA24" s="28">
        <v>0</v>
      </c>
      <c r="LB24" s="28">
        <v>0</v>
      </c>
      <c r="LC24" s="28">
        <v>0</v>
      </c>
      <c r="LD24" s="28">
        <v>0</v>
      </c>
      <c r="LE24" s="28">
        <v>0</v>
      </c>
      <c r="LF24" s="28">
        <v>0</v>
      </c>
      <c r="LG24" s="28">
        <v>0</v>
      </c>
      <c r="LH24" s="28">
        <v>0</v>
      </c>
      <c r="LI24" s="28">
        <v>0</v>
      </c>
      <c r="LJ24" s="28">
        <v>0</v>
      </c>
      <c r="LK24" s="28">
        <v>0</v>
      </c>
      <c r="LL24" s="28">
        <v>0</v>
      </c>
      <c r="LM24" s="28">
        <v>0</v>
      </c>
      <c r="LN24" s="28">
        <v>0</v>
      </c>
      <c r="LO24" s="28">
        <v>0</v>
      </c>
      <c r="LP24" s="28">
        <v>0</v>
      </c>
      <c r="LQ24" s="28">
        <v>0</v>
      </c>
      <c r="LR24" s="28">
        <v>0</v>
      </c>
      <c r="LS24" s="28">
        <v>0</v>
      </c>
      <c r="LT24" s="28">
        <v>0</v>
      </c>
      <c r="LU24" s="28">
        <v>0</v>
      </c>
      <c r="LV24" s="28">
        <v>0</v>
      </c>
      <c r="LW24" s="28">
        <v>0</v>
      </c>
      <c r="LX24" s="28">
        <v>0</v>
      </c>
      <c r="LY24" s="28">
        <v>0</v>
      </c>
      <c r="LZ24" s="28">
        <v>0</v>
      </c>
      <c r="MA24" s="28">
        <v>0</v>
      </c>
      <c r="MB24" s="28">
        <v>0</v>
      </c>
      <c r="MC24" s="28">
        <v>0</v>
      </c>
      <c r="MD24" s="28">
        <v>0</v>
      </c>
      <c r="ME24" s="28">
        <v>0</v>
      </c>
      <c r="MF24" s="28">
        <v>0</v>
      </c>
      <c r="MG24" s="28">
        <v>0</v>
      </c>
      <c r="MH24" s="28">
        <v>0</v>
      </c>
      <c r="MI24" s="28">
        <v>0</v>
      </c>
      <c r="MJ24" s="28">
        <v>0</v>
      </c>
      <c r="MK24" s="28">
        <v>0</v>
      </c>
      <c r="ML24" s="28">
        <v>0</v>
      </c>
      <c r="MM24" s="28">
        <v>0</v>
      </c>
      <c r="MN24" s="28">
        <v>0</v>
      </c>
      <c r="MO24" s="28">
        <v>0</v>
      </c>
      <c r="MP24" s="28">
        <v>0</v>
      </c>
      <c r="MQ24" s="28">
        <v>0</v>
      </c>
      <c r="MR24" s="28">
        <v>0</v>
      </c>
      <c r="MS24" s="28">
        <v>0</v>
      </c>
      <c r="MT24" s="28">
        <v>0</v>
      </c>
      <c r="MU24" s="28">
        <v>0</v>
      </c>
      <c r="MV24" s="28">
        <v>0</v>
      </c>
      <c r="MW24" s="28">
        <v>0</v>
      </c>
      <c r="MX24" s="28">
        <v>0</v>
      </c>
      <c r="MY24" s="28">
        <v>0</v>
      </c>
      <c r="MZ24" s="28">
        <v>0</v>
      </c>
      <c r="NA24" s="28">
        <v>0</v>
      </c>
      <c r="NB24" s="28">
        <v>0</v>
      </c>
      <c r="NC24" s="28">
        <v>0</v>
      </c>
      <c r="ND24" s="28">
        <v>0</v>
      </c>
      <c r="NE24" s="28">
        <v>0</v>
      </c>
      <c r="NF24" s="28">
        <v>0</v>
      </c>
      <c r="NG24" s="28">
        <v>0</v>
      </c>
      <c r="NH24" s="28">
        <v>0</v>
      </c>
      <c r="NI24" s="28">
        <v>0</v>
      </c>
      <c r="NJ24" s="28">
        <v>0</v>
      </c>
      <c r="NK24" s="28">
        <v>0</v>
      </c>
      <c r="NL24" s="28">
        <v>0</v>
      </c>
      <c r="NM24" s="28">
        <v>0</v>
      </c>
      <c r="NN24" s="28">
        <v>0</v>
      </c>
      <c r="NO24" s="28">
        <v>0</v>
      </c>
      <c r="NP24" s="28">
        <v>0</v>
      </c>
      <c r="NQ24" s="28">
        <v>0</v>
      </c>
      <c r="NR24" s="28">
        <v>0</v>
      </c>
      <c r="NS24" s="28">
        <v>0</v>
      </c>
      <c r="NT24" s="28">
        <v>0</v>
      </c>
      <c r="NU24" s="28">
        <v>0</v>
      </c>
      <c r="NV24" s="28">
        <v>0</v>
      </c>
      <c r="NW24" s="28">
        <v>0</v>
      </c>
      <c r="NX24" s="28">
        <v>0</v>
      </c>
      <c r="NY24" s="28">
        <v>0</v>
      </c>
      <c r="NZ24" s="28">
        <v>0</v>
      </c>
      <c r="OA24" s="28">
        <v>0</v>
      </c>
      <c r="OB24" s="28">
        <v>0</v>
      </c>
      <c r="OC24" s="28">
        <v>0</v>
      </c>
      <c r="OD24" s="28">
        <v>0</v>
      </c>
      <c r="OE24" s="28">
        <v>0</v>
      </c>
      <c r="OF24" s="28">
        <v>0</v>
      </c>
      <c r="OG24" s="28">
        <v>0</v>
      </c>
      <c r="OH24" s="28">
        <v>0</v>
      </c>
      <c r="OI24" s="28">
        <v>0</v>
      </c>
      <c r="OJ24" s="28">
        <v>0</v>
      </c>
      <c r="OK24" s="28">
        <v>0</v>
      </c>
      <c r="OL24" s="28">
        <v>0</v>
      </c>
      <c r="OM24" s="28">
        <v>0</v>
      </c>
      <c r="ON24" s="28">
        <v>0</v>
      </c>
      <c r="OO24" s="28">
        <v>0</v>
      </c>
      <c r="OP24" s="28">
        <v>0</v>
      </c>
      <c r="OQ24" s="28">
        <v>0</v>
      </c>
      <c r="OR24" s="28">
        <v>0</v>
      </c>
      <c r="OS24" s="28">
        <v>0</v>
      </c>
      <c r="OT24" s="28">
        <v>0</v>
      </c>
      <c r="OU24" s="28">
        <v>0</v>
      </c>
      <c r="OV24" s="28">
        <v>0</v>
      </c>
      <c r="OW24" s="28">
        <v>0</v>
      </c>
      <c r="OX24" s="28">
        <v>0</v>
      </c>
      <c r="OY24" s="28">
        <v>0</v>
      </c>
      <c r="OZ24" s="28">
        <v>0</v>
      </c>
      <c r="PA24" s="28">
        <v>0</v>
      </c>
      <c r="PB24" s="28">
        <v>0</v>
      </c>
      <c r="PC24" s="28">
        <v>0</v>
      </c>
      <c r="PD24" s="28">
        <v>0</v>
      </c>
      <c r="PE24" s="28">
        <v>0</v>
      </c>
      <c r="PF24" s="28">
        <v>0</v>
      </c>
      <c r="PG24" s="28">
        <v>0</v>
      </c>
      <c r="PH24" s="28">
        <v>0</v>
      </c>
      <c r="PI24" s="28">
        <v>0</v>
      </c>
      <c r="PJ24" s="28">
        <v>0</v>
      </c>
      <c r="PK24" s="28">
        <v>0</v>
      </c>
      <c r="PL24" s="28">
        <v>0</v>
      </c>
      <c r="PM24" s="28">
        <v>0</v>
      </c>
      <c r="PN24" s="28">
        <v>0</v>
      </c>
      <c r="PO24" s="28">
        <v>0</v>
      </c>
      <c r="PP24" s="28">
        <v>0</v>
      </c>
      <c r="PQ24" s="28">
        <v>0</v>
      </c>
      <c r="PR24" s="28">
        <v>0</v>
      </c>
      <c r="PS24" s="28">
        <v>0</v>
      </c>
      <c r="PT24" s="28">
        <v>0</v>
      </c>
      <c r="PU24" s="28">
        <v>0</v>
      </c>
      <c r="PV24" s="28">
        <v>0</v>
      </c>
      <c r="PW24" s="28">
        <v>0</v>
      </c>
      <c r="PX24" s="28">
        <v>0</v>
      </c>
      <c r="PY24" s="28">
        <v>0</v>
      </c>
      <c r="PZ24" s="28">
        <v>0</v>
      </c>
      <c r="QA24" s="28">
        <v>0</v>
      </c>
      <c r="QB24" s="28">
        <v>0</v>
      </c>
      <c r="QC24" s="28">
        <v>0</v>
      </c>
      <c r="QD24" s="28">
        <v>0</v>
      </c>
      <c r="QE24" s="28">
        <v>0</v>
      </c>
      <c r="QF24" s="28">
        <v>0</v>
      </c>
      <c r="QG24" s="28">
        <v>0</v>
      </c>
      <c r="QH24" s="28">
        <v>0</v>
      </c>
      <c r="QI24" s="28">
        <v>0</v>
      </c>
      <c r="QJ24" s="28">
        <v>0</v>
      </c>
      <c r="QK24" s="28">
        <v>0</v>
      </c>
      <c r="QL24" s="28">
        <v>0</v>
      </c>
      <c r="QM24" s="28">
        <v>0</v>
      </c>
      <c r="QN24" s="28">
        <v>0</v>
      </c>
      <c r="QO24" s="28">
        <v>0</v>
      </c>
      <c r="QP24" s="28">
        <v>0</v>
      </c>
      <c r="QQ24" s="28">
        <v>0</v>
      </c>
      <c r="QR24" s="28">
        <v>0</v>
      </c>
      <c r="QS24" s="28">
        <v>0</v>
      </c>
      <c r="QT24" s="28">
        <v>0</v>
      </c>
      <c r="QU24" s="28">
        <v>0</v>
      </c>
      <c r="QV24" s="28">
        <v>0</v>
      </c>
      <c r="QW24" s="28">
        <v>0</v>
      </c>
      <c r="QX24" s="28">
        <v>0</v>
      </c>
      <c r="QY24" s="28">
        <v>0</v>
      </c>
      <c r="QZ24" s="28">
        <v>0</v>
      </c>
      <c r="RA24" s="28">
        <v>0</v>
      </c>
      <c r="RB24" s="28">
        <v>0</v>
      </c>
      <c r="RC24" s="28">
        <v>0</v>
      </c>
      <c r="RD24" s="28">
        <v>0</v>
      </c>
      <c r="RE24" s="28">
        <v>0</v>
      </c>
      <c r="RF24" s="28">
        <v>0</v>
      </c>
      <c r="RG24" s="28">
        <v>0</v>
      </c>
      <c r="RH24" s="28">
        <v>0</v>
      </c>
      <c r="RI24" s="28">
        <v>0</v>
      </c>
      <c r="RJ24" s="28">
        <v>0</v>
      </c>
      <c r="RK24" s="28">
        <v>0</v>
      </c>
      <c r="RL24" s="28">
        <v>0</v>
      </c>
      <c r="RM24" s="28">
        <v>0</v>
      </c>
      <c r="RN24" s="28">
        <v>0</v>
      </c>
      <c r="RO24" s="28">
        <v>0</v>
      </c>
      <c r="RP24" s="28">
        <v>0</v>
      </c>
      <c r="RQ24" s="28">
        <v>0</v>
      </c>
      <c r="RR24" s="28">
        <v>0</v>
      </c>
      <c r="RS24" s="28">
        <v>0</v>
      </c>
      <c r="RT24" s="28">
        <v>0</v>
      </c>
      <c r="RU24" s="28">
        <v>0</v>
      </c>
      <c r="RV24" s="28">
        <v>0</v>
      </c>
      <c r="RW24" s="28">
        <v>0</v>
      </c>
      <c r="RX24" s="28">
        <v>0</v>
      </c>
      <c r="RY24" s="28">
        <v>0</v>
      </c>
      <c r="RZ24" s="28">
        <v>0</v>
      </c>
      <c r="SA24" s="28">
        <v>0</v>
      </c>
      <c r="SB24" s="28">
        <v>0</v>
      </c>
      <c r="SC24" s="28">
        <v>0</v>
      </c>
      <c r="SD24" s="28">
        <v>0</v>
      </c>
      <c r="SE24" s="28">
        <v>0</v>
      </c>
      <c r="SF24" s="28">
        <v>0</v>
      </c>
      <c r="SG24" s="28">
        <v>0</v>
      </c>
      <c r="SH24" s="28">
        <v>0</v>
      </c>
      <c r="SI24" s="28">
        <v>0</v>
      </c>
      <c r="SJ24" s="28">
        <v>0</v>
      </c>
      <c r="SK24" s="28">
        <v>0</v>
      </c>
      <c r="SL24" s="28">
        <v>0</v>
      </c>
      <c r="SM24" s="28">
        <v>0</v>
      </c>
      <c r="SN24" s="28">
        <v>0</v>
      </c>
      <c r="SO24" s="28">
        <v>0</v>
      </c>
      <c r="SP24" s="28">
        <v>0</v>
      </c>
      <c r="SQ24" s="28">
        <v>0</v>
      </c>
      <c r="SR24" s="28">
        <v>0</v>
      </c>
      <c r="SS24" s="28">
        <v>0</v>
      </c>
      <c r="ST24" s="28">
        <v>0</v>
      </c>
      <c r="SU24" s="28">
        <v>0</v>
      </c>
      <c r="SV24" s="28">
        <v>0</v>
      </c>
      <c r="SW24" s="28">
        <v>0</v>
      </c>
      <c r="SX24" s="28">
        <v>0</v>
      </c>
      <c r="SY24" s="28">
        <v>0</v>
      </c>
      <c r="SZ24" s="28">
        <v>0</v>
      </c>
      <c r="TA24" s="28">
        <v>0</v>
      </c>
      <c r="TB24" s="28">
        <v>0</v>
      </c>
      <c r="TC24" s="28">
        <v>0</v>
      </c>
      <c r="TD24" s="28">
        <v>0</v>
      </c>
      <c r="TE24" s="28">
        <v>0</v>
      </c>
      <c r="TF24" s="28">
        <v>0</v>
      </c>
      <c r="TG24" s="28">
        <v>0</v>
      </c>
      <c r="TH24" s="28">
        <v>0</v>
      </c>
      <c r="TI24" s="28">
        <v>0</v>
      </c>
      <c r="TJ24" s="28">
        <v>0</v>
      </c>
      <c r="TK24" s="28">
        <v>0</v>
      </c>
      <c r="TL24" s="28">
        <v>0</v>
      </c>
      <c r="TM24" s="28">
        <v>0</v>
      </c>
      <c r="TN24" s="28">
        <v>0</v>
      </c>
      <c r="TO24" s="28">
        <v>0</v>
      </c>
      <c r="TP24" s="28">
        <v>0</v>
      </c>
      <c r="TQ24" s="28">
        <v>0</v>
      </c>
      <c r="TR24" s="28">
        <v>0</v>
      </c>
      <c r="TS24" s="28">
        <v>0</v>
      </c>
      <c r="TT24" s="28">
        <v>0</v>
      </c>
      <c r="TU24" s="28">
        <v>0</v>
      </c>
      <c r="TV24" s="28">
        <v>0</v>
      </c>
      <c r="TW24" s="28">
        <v>0</v>
      </c>
      <c r="TX24" s="28">
        <v>0</v>
      </c>
      <c r="TY24" s="28">
        <v>0</v>
      </c>
      <c r="TZ24" s="28">
        <v>0</v>
      </c>
      <c r="UA24" s="28">
        <v>0</v>
      </c>
      <c r="UB24" s="28">
        <v>0</v>
      </c>
      <c r="UC24" s="28">
        <v>0</v>
      </c>
      <c r="UD24" s="28">
        <v>0</v>
      </c>
      <c r="UE24" s="28">
        <v>0</v>
      </c>
      <c r="UF24" s="28">
        <v>0</v>
      </c>
      <c r="UG24" s="28">
        <v>0</v>
      </c>
      <c r="UH24" s="28">
        <v>0</v>
      </c>
      <c r="UI24" s="28">
        <v>0</v>
      </c>
      <c r="UJ24" s="28">
        <v>0</v>
      </c>
      <c r="UK24" s="28">
        <v>0</v>
      </c>
      <c r="UL24" s="28">
        <v>0</v>
      </c>
      <c r="UM24" s="28">
        <v>0</v>
      </c>
      <c r="UN24" s="28">
        <v>0</v>
      </c>
      <c r="UO24" s="28">
        <v>0</v>
      </c>
      <c r="UP24" s="28">
        <v>0</v>
      </c>
      <c r="UQ24" s="28">
        <v>0</v>
      </c>
      <c r="UR24" s="28">
        <v>0</v>
      </c>
      <c r="US24" s="28">
        <v>0</v>
      </c>
      <c r="UT24" s="28">
        <v>0</v>
      </c>
      <c r="UU24" s="28">
        <v>0</v>
      </c>
      <c r="UV24" s="28">
        <v>0</v>
      </c>
      <c r="UW24" s="28">
        <v>0</v>
      </c>
      <c r="UX24" s="28">
        <v>0</v>
      </c>
      <c r="UY24" s="28">
        <v>0</v>
      </c>
      <c r="UZ24" s="28">
        <v>0</v>
      </c>
      <c r="VA24" s="28">
        <v>0</v>
      </c>
      <c r="VB24" s="28">
        <v>0</v>
      </c>
      <c r="VC24" s="28">
        <v>0</v>
      </c>
      <c r="VD24" s="28">
        <v>0</v>
      </c>
      <c r="VE24" s="28">
        <v>0</v>
      </c>
      <c r="VF24" s="28">
        <v>0</v>
      </c>
      <c r="VG24" s="28">
        <v>0</v>
      </c>
      <c r="VH24" s="28">
        <v>0</v>
      </c>
      <c r="VI24" s="28">
        <v>0</v>
      </c>
      <c r="VJ24" s="28">
        <v>0</v>
      </c>
      <c r="VK24" s="28">
        <v>0</v>
      </c>
      <c r="VL24" s="28">
        <v>0</v>
      </c>
      <c r="VM24" s="28">
        <v>0</v>
      </c>
      <c r="VN24" s="28">
        <v>0</v>
      </c>
      <c r="VO24" s="28">
        <v>0</v>
      </c>
      <c r="VP24" s="28">
        <v>0</v>
      </c>
      <c r="VQ24" s="28">
        <v>0</v>
      </c>
      <c r="VR24" s="28">
        <v>0</v>
      </c>
      <c r="VS24" s="28">
        <v>0</v>
      </c>
      <c r="VT24" s="28">
        <v>0</v>
      </c>
      <c r="VU24" s="28">
        <v>0</v>
      </c>
      <c r="VV24" s="28">
        <v>0</v>
      </c>
      <c r="VW24" s="28">
        <v>0</v>
      </c>
      <c r="VX24" s="28">
        <v>0</v>
      </c>
      <c r="VY24" s="28">
        <v>0</v>
      </c>
      <c r="VZ24" s="28">
        <v>0</v>
      </c>
      <c r="WA24" s="28">
        <v>0</v>
      </c>
      <c r="WB24" s="28">
        <v>0</v>
      </c>
      <c r="WC24" s="28">
        <v>0</v>
      </c>
      <c r="WD24" s="28">
        <v>0</v>
      </c>
      <c r="WE24" s="28">
        <v>0</v>
      </c>
      <c r="WF24" s="28">
        <v>0</v>
      </c>
      <c r="WG24" s="28">
        <v>0</v>
      </c>
      <c r="WH24" s="28">
        <v>0</v>
      </c>
      <c r="WI24" s="28">
        <v>0</v>
      </c>
      <c r="WJ24" s="28">
        <v>0</v>
      </c>
      <c r="WK24" s="28">
        <v>0</v>
      </c>
      <c r="WL24" s="28">
        <v>0</v>
      </c>
      <c r="WM24" s="28">
        <v>0</v>
      </c>
      <c r="WN24" s="28">
        <v>0</v>
      </c>
      <c r="WO24" s="28">
        <v>0</v>
      </c>
      <c r="WP24" s="28">
        <v>0</v>
      </c>
      <c r="WQ24" s="28">
        <v>0</v>
      </c>
      <c r="WR24" s="28">
        <v>0</v>
      </c>
      <c r="WS24" s="28">
        <v>0</v>
      </c>
      <c r="WT24" s="28">
        <v>0</v>
      </c>
      <c r="WU24" s="28">
        <v>0</v>
      </c>
      <c r="WV24" s="28">
        <v>0</v>
      </c>
      <c r="WW24" s="28">
        <v>0</v>
      </c>
      <c r="WX24" s="28">
        <v>0</v>
      </c>
      <c r="WY24" s="28">
        <v>0</v>
      </c>
      <c r="WZ24" s="28">
        <v>0</v>
      </c>
      <c r="XA24" s="28">
        <v>0</v>
      </c>
      <c r="XB24" s="28">
        <v>0</v>
      </c>
      <c r="XC24" s="28">
        <v>0</v>
      </c>
      <c r="XD24" s="28">
        <v>0</v>
      </c>
      <c r="XE24" s="28">
        <v>0</v>
      </c>
      <c r="XF24" s="28">
        <v>0</v>
      </c>
      <c r="XG24" s="28">
        <v>0</v>
      </c>
      <c r="XH24" s="28">
        <v>0</v>
      </c>
      <c r="XI24" s="28">
        <v>0</v>
      </c>
      <c r="XJ24" s="28">
        <v>0</v>
      </c>
      <c r="XK24" s="28">
        <v>0</v>
      </c>
      <c r="XL24" s="28">
        <v>0</v>
      </c>
      <c r="XM24" s="28">
        <v>0</v>
      </c>
      <c r="XN24" s="28">
        <v>0</v>
      </c>
      <c r="XO24" s="28">
        <v>0</v>
      </c>
      <c r="XP24" s="28">
        <v>0</v>
      </c>
      <c r="XQ24" s="28">
        <v>0</v>
      </c>
      <c r="XR24" s="28">
        <v>0</v>
      </c>
      <c r="XS24" s="28">
        <v>0</v>
      </c>
      <c r="XT24" s="28">
        <v>0</v>
      </c>
      <c r="XU24" s="28">
        <v>0</v>
      </c>
      <c r="XV24" s="28">
        <v>0</v>
      </c>
      <c r="XW24" s="28">
        <v>0</v>
      </c>
      <c r="XX24" s="28">
        <v>0</v>
      </c>
      <c r="XY24" s="28">
        <v>0</v>
      </c>
      <c r="XZ24" s="28">
        <v>0</v>
      </c>
      <c r="YA24" s="28">
        <v>0</v>
      </c>
      <c r="YB24" s="28">
        <v>0</v>
      </c>
      <c r="YC24" s="28">
        <v>0</v>
      </c>
      <c r="YD24" s="28">
        <v>0</v>
      </c>
      <c r="YE24" s="28">
        <v>0</v>
      </c>
      <c r="YF24" s="28">
        <v>0</v>
      </c>
      <c r="YG24" s="28">
        <v>0</v>
      </c>
      <c r="YH24" s="28">
        <v>0</v>
      </c>
      <c r="YI24" s="28">
        <v>0</v>
      </c>
      <c r="YJ24" s="28">
        <v>0</v>
      </c>
      <c r="YK24" s="28">
        <v>0</v>
      </c>
      <c r="YL24" s="28">
        <v>0</v>
      </c>
      <c r="YM24" s="28">
        <v>0</v>
      </c>
      <c r="YN24" s="28">
        <v>0</v>
      </c>
      <c r="YO24" s="28">
        <v>0</v>
      </c>
      <c r="YP24" s="28">
        <v>0</v>
      </c>
      <c r="YQ24" s="28">
        <v>0</v>
      </c>
    </row>
    <row r="25" spans="1:667" ht="15.75" x14ac:dyDescent="0.25">
      <c r="A25" s="19" t="s">
        <v>52</v>
      </c>
      <c r="B25" s="19" t="s">
        <v>53</v>
      </c>
      <c r="C25" s="19">
        <v>17.361780320000001</v>
      </c>
      <c r="D25" s="21"/>
      <c r="E25" s="22">
        <f>+C25/$C$58</f>
        <v>0.60155085528572472</v>
      </c>
      <c r="F25" s="23" t="s">
        <v>10</v>
      </c>
      <c r="G25" s="23" t="s">
        <v>128</v>
      </c>
      <c r="H25" s="24">
        <v>42721</v>
      </c>
      <c r="I25" s="35" t="s">
        <v>54</v>
      </c>
      <c r="J25" s="23">
        <v>24</v>
      </c>
      <c r="K25" s="23" t="s">
        <v>130</v>
      </c>
      <c r="L25" s="24">
        <f t="shared" si="22"/>
        <v>43451</v>
      </c>
      <c r="M25" s="23" t="s">
        <v>11</v>
      </c>
      <c r="N25" s="20" t="s">
        <v>51</v>
      </c>
      <c r="O25" s="2"/>
      <c r="P25" s="26">
        <f>+SUMPRODUCT(1*($BP$4:$YQ$4=$P$4)*($BP$1:$YQ$1=P$3)*($BP25:$YQ25))</f>
        <v>17361780.32</v>
      </c>
      <c r="Q25" s="26">
        <f>+SUMPRODUCT(1*($BP$4:$YQ$4=$Q$4)*($BP$1:$YQ$1=P$3)*($BP25:$YQ25))</f>
        <v>4707091.3999999994</v>
      </c>
      <c r="R25" s="26">
        <f>+SUMPRODUCT(1*($BP$4:$YQ$4=$P$4)*($BP$1:$YQ$1=R$3)*($BP25:$YQ25))</f>
        <v>0</v>
      </c>
      <c r="S25" s="26">
        <f>+SUMPRODUCT(1*($BP$4:$YQ$4=$Q$4)*($BP$1:$YQ$1=R$3)*($BP25:$YQ25))</f>
        <v>0</v>
      </c>
      <c r="T25" s="26">
        <f>+SUMPRODUCT(1*($BP$4:$YQ$4=$P$4)*($BP$1:$YQ$1=T$3)*($BP25:$YQ25))</f>
        <v>0</v>
      </c>
      <c r="U25" s="26">
        <f>+SUMPRODUCT(1*($BP$4:$YQ$4=$Q$4)*($BP$1:$YQ$1=T$3)*($BP25:$YQ25))</f>
        <v>0</v>
      </c>
      <c r="V25" s="26">
        <f>+SUMPRODUCT(1*($BP$4:$YQ$4=$P$4)*($BP$1:$YQ$1=V$3)*($BP25:$YQ25))</f>
        <v>0</v>
      </c>
      <c r="W25" s="26">
        <f>+SUMPRODUCT(1*($BP$4:$YQ$4=$Q$4)*($BP$1:$YQ$1=V$3)*($BP25:$YQ25))</f>
        <v>0</v>
      </c>
      <c r="X25" s="26">
        <f>+SUMPRODUCT(1*($BP$4:$YQ$4=$P$4)*($BP$1:$YQ$1=X$3)*($BP25:$YQ25))</f>
        <v>0</v>
      </c>
      <c r="Y25" s="26">
        <f>+SUMPRODUCT(1*($BP$4:$YQ$4=$Q$4)*($BP$1:$YQ$1=X$3)*($BP25:$YQ25))</f>
        <v>0</v>
      </c>
      <c r="Z25" s="26">
        <f>+SUMPRODUCT(1*($BP$4:$YQ$4=$P$4)*($BP$1:$YQ$1=Z$3)*($BP25:$YQ25))</f>
        <v>0</v>
      </c>
      <c r="AA25" s="26">
        <f>+SUMPRODUCT(1*($BP$4:$YQ$4=$Q$4)*($BP$1:$YQ$1=Z$3)*($BP25:$YQ25))</f>
        <v>0</v>
      </c>
      <c r="AB25" s="26">
        <f>+SUMPRODUCT(1*($BP$4:$YQ$4=$P$4)*($BP$1:$YQ$1=AB$3)*($BP25:$YQ25))</f>
        <v>0</v>
      </c>
      <c r="AC25" s="26">
        <f>+SUMPRODUCT(1*($BP$4:$YQ$4=$Q$4)*($BP$1:$YQ$1=AB$3)*($BP25:$YQ25))</f>
        <v>0</v>
      </c>
      <c r="AD25" s="26">
        <f>+SUMPRODUCT(1*($BP$4:$YQ$4=$P$4)*($BP$1:$YQ$1=AD$3)*($BP25:$YQ25))</f>
        <v>0</v>
      </c>
      <c r="AE25" s="26">
        <f>+SUMPRODUCT(1*($BP$4:$YQ$4=$Q$4)*($BP$1:$YQ$1=AD$3)*($BP25:$YQ25))</f>
        <v>0</v>
      </c>
      <c r="AF25" s="26">
        <f>+SUMPRODUCT(1*($BP$4:$YQ$4=$P$4)*($BP$1:$YQ$1=AF$3)*($BP25:$YQ25))</f>
        <v>0</v>
      </c>
      <c r="AG25" s="26">
        <f>+SUMPRODUCT(1*($BP$4:$YQ$4=$Q$4)*($BP$1:$YQ$1=AF$3)*($BP25:$YQ25))</f>
        <v>0</v>
      </c>
      <c r="AH25" s="26">
        <f>+SUMPRODUCT(1*($BP$4:$YQ$4=$P$4)*($BP$1:$YQ$1=AH$3)*($BP25:$YQ25))</f>
        <v>0</v>
      </c>
      <c r="AI25" s="26">
        <f>+SUMPRODUCT(1*($BP$4:$YQ$4=$Q$4)*($BP$1:$YQ$1=AH$3)*($BP25:$YQ25))</f>
        <v>0</v>
      </c>
      <c r="AJ25" s="26">
        <f>+SUMPRODUCT(1*($BP$4:$YQ$4=$P$4)*($BP$1:$YQ$1=AJ$3)*($BP25:$YQ25))</f>
        <v>0</v>
      </c>
      <c r="AK25" s="26">
        <f>+SUMPRODUCT(1*($BP$4:$YQ$4=$Q$4)*($BP$1:$YQ$1=AJ$3)*($BP25:$YQ25))</f>
        <v>0</v>
      </c>
      <c r="AL25" s="26">
        <f>+SUMPRODUCT(1*($BP$4:$YQ$4=$P$4)*($BP$1:$YQ$1=AL$3)*($BP25:$YQ25))</f>
        <v>0</v>
      </c>
      <c r="AM25" s="26">
        <f>+SUMPRODUCT(1*($BP$4:$YQ$4=$Q$4)*($BP$1:$YQ$1=AL$3)*($BP25:$YQ25))</f>
        <v>0</v>
      </c>
      <c r="AN25" s="26">
        <f>+SUMPRODUCT(1*($BP$4:$YQ$4=$P$4)*($BP$1:$YQ$1=AN$3)*($BP25:$YQ25))</f>
        <v>0</v>
      </c>
      <c r="AO25" s="26">
        <f>+SUMPRODUCT(1*($BP$4:$YQ$4=$Q$4)*($BP$1:$YQ$1=AN$3)*($BP25:$YQ25))</f>
        <v>0</v>
      </c>
      <c r="AP25" s="26">
        <f>+SUMPRODUCT(1*($BP$4:$YQ$4=$P$4)*($BP$1:$YQ$1=AP$3)*($BP25:$YQ25))</f>
        <v>0</v>
      </c>
      <c r="AQ25" s="26">
        <f>+SUMPRODUCT(1*($BP$4:$YQ$4=$Q$4)*($BP$1:$YQ$1=AP$3)*($BP25:$YQ25))</f>
        <v>0</v>
      </c>
      <c r="AR25" s="26">
        <f>+SUMPRODUCT(1*($BP$4:$YQ$4=$P$4)*($BP$1:$YQ$1=AR$3)*($BP25:$YQ25))</f>
        <v>0</v>
      </c>
      <c r="AS25" s="26">
        <f>+SUMPRODUCT(1*($BP$4:$YQ$4=$Q$4)*($BP$1:$YQ$1=AR$3)*($BP25:$YQ25))</f>
        <v>0</v>
      </c>
      <c r="AT25" s="26">
        <f>+SUMPRODUCT(1*($BP$4:$YQ$4=$P$4)*($BP$1:$YQ$1=AT$3)*($BP25:$YQ25))</f>
        <v>0</v>
      </c>
      <c r="AU25" s="26">
        <f>+SUMPRODUCT(1*($BP$4:$YQ$4=$Q$4)*($BP$1:$YQ$1=AT$3)*($BP25:$YQ25))</f>
        <v>0</v>
      </c>
      <c r="AV25" s="26">
        <f>+SUMPRODUCT(1*($BP$4:$YQ$4=$P$4)*($BP$1:$YQ$1=AV$3)*($BP25:$YQ25))</f>
        <v>0</v>
      </c>
      <c r="AW25" s="26">
        <f>+SUMPRODUCT(1*($BP$4:$YQ$4=$Q$4)*($BP$1:$YQ$1=AV$3)*($BP25:$YQ25))</f>
        <v>0</v>
      </c>
      <c r="AX25" s="26">
        <f>+SUMPRODUCT(1*($BP$4:$YQ$4=$P$4)*($BP$1:$YQ$1=AX$3)*($BP25:$YQ25))</f>
        <v>0</v>
      </c>
      <c r="AY25" s="26">
        <f>+SUMPRODUCT(1*($BP$4:$YQ$4=$Q$4)*($BP$1:$YQ$1=AX$3)*($BP25:$YQ25))</f>
        <v>0</v>
      </c>
      <c r="AZ25" s="26">
        <f>+SUMPRODUCT(1*($BP$4:$YQ$4=$P$4)*($BP$1:$YQ$1=AZ$3)*($BP25:$YQ25))</f>
        <v>0</v>
      </c>
      <c r="BA25" s="26">
        <f>+SUMPRODUCT(1*($BP$4:$YQ$4=$Q$4)*($BP$1:$YQ$1=AZ$3)*($BP25:$YQ25))</f>
        <v>0</v>
      </c>
      <c r="BB25" s="26">
        <f>+SUMPRODUCT(1*($BP$4:$YQ$4=$P$4)*($BP$1:$YQ$1=BB$3)*($BP25:$YQ25))</f>
        <v>0</v>
      </c>
      <c r="BC25" s="26">
        <f>+SUMPRODUCT(1*($BP$4:$YQ$4=$Q$4)*($BP$1:$YQ$1=BB$3)*($BP25:$YQ25))</f>
        <v>0</v>
      </c>
      <c r="BD25" s="26">
        <f>+SUMPRODUCT(1*($BP$4:$YQ$4=$P$4)*($BP$1:$YQ$1=BD$3)*($BP25:$YQ25))</f>
        <v>0</v>
      </c>
      <c r="BE25" s="26">
        <f>+SUMPRODUCT(1*($BP$4:$YQ$4=$Q$4)*($BP$1:$YQ$1=BD$3)*($BP25:$YQ25))</f>
        <v>0</v>
      </c>
      <c r="BF25" s="26">
        <f>+SUMPRODUCT(1*($BP$4:$YQ$4=$P$4)*($BP$1:$YQ$1=BF$3)*($BP25:$YQ25))</f>
        <v>0</v>
      </c>
      <c r="BG25" s="26">
        <f>+SUMPRODUCT(1*($BP$4:$YQ$4=$Q$4)*($BP$1:$YQ$1=BF$3)*($BP25:$YQ25))</f>
        <v>0</v>
      </c>
      <c r="BH25" s="26">
        <f>+SUMPRODUCT(1*($BP$4:$YQ$4=$P$4)*($BP$1:$YQ$1=BH$3)*($BP25:$YQ25))</f>
        <v>0</v>
      </c>
      <c r="BI25" s="26">
        <f>+SUMPRODUCT(1*($BP$4:$YQ$4=$Q$4)*($BP$1:$YQ$1=BH$3)*($BP25:$YQ25))</f>
        <v>0</v>
      </c>
      <c r="BJ25" s="26">
        <f>+SUMPRODUCT(1*($BP$4:$YQ$4=$P$4)*($BP$1:$YQ$1=BJ$3)*($BP25:$YQ25))</f>
        <v>0</v>
      </c>
      <c r="BK25" s="26">
        <f>+SUMPRODUCT(1*($BP$4:$YQ$4=$Q$4)*($BP$1:$YQ$1=BJ$3)*($BP25:$YQ25))</f>
        <v>0</v>
      </c>
      <c r="BL25" s="26">
        <f>+SUMPRODUCT(1*($BP$4:$YQ$4=$P$4)*($BP$1:$YQ$1=BL$3)*($BP25:$YQ25))</f>
        <v>0</v>
      </c>
      <c r="BM25" s="26">
        <f>+SUMPRODUCT(1*($BP$4:$YQ$4=$Q$4)*($BP$1:$YQ$1=BL$3)*($BP25:$YQ25))</f>
        <v>0</v>
      </c>
      <c r="BN25" s="27"/>
      <c r="BO25" s="94"/>
      <c r="BP25" s="28">
        <v>621724.15999999992</v>
      </c>
      <c r="BQ25" s="28">
        <v>0</v>
      </c>
      <c r="BR25" s="28">
        <v>262953.68</v>
      </c>
      <c r="BS25" s="28">
        <v>0</v>
      </c>
      <c r="BT25" s="28">
        <v>284774.82</v>
      </c>
      <c r="BU25" s="28">
        <v>0</v>
      </c>
      <c r="BV25" s="28">
        <v>274696.65999999997</v>
      </c>
      <c r="BW25" s="28">
        <v>0</v>
      </c>
      <c r="BX25" s="28">
        <v>393523.78</v>
      </c>
      <c r="BY25" s="28">
        <v>0</v>
      </c>
      <c r="BZ25" s="28">
        <v>413828.74</v>
      </c>
      <c r="CA25" s="28">
        <v>0</v>
      </c>
      <c r="CB25" s="28">
        <v>479232.7</v>
      </c>
      <c r="CC25" s="28">
        <v>0</v>
      </c>
      <c r="CD25" s="28">
        <v>413061.73</v>
      </c>
      <c r="CE25" s="28">
        <v>0</v>
      </c>
      <c r="CF25" s="28">
        <v>394029.17</v>
      </c>
      <c r="CG25" s="28">
        <v>0</v>
      </c>
      <c r="CH25" s="28">
        <v>400380.49</v>
      </c>
      <c r="CI25" s="28">
        <v>0</v>
      </c>
      <c r="CJ25" s="28">
        <v>381186.21</v>
      </c>
      <c r="CK25" s="28">
        <v>0</v>
      </c>
      <c r="CL25" s="28">
        <v>387699.26</v>
      </c>
      <c r="CM25" s="28">
        <v>17361780.32</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c r="DH25" s="28">
        <v>0</v>
      </c>
      <c r="DI25" s="28">
        <v>0</v>
      </c>
      <c r="DJ25" s="28">
        <v>0</v>
      </c>
      <c r="DK25" s="28">
        <v>0</v>
      </c>
      <c r="DL25" s="28">
        <v>0</v>
      </c>
      <c r="DM25" s="28">
        <v>0</v>
      </c>
      <c r="DN25" s="28">
        <v>0</v>
      </c>
      <c r="DO25" s="28">
        <v>0</v>
      </c>
      <c r="DP25" s="28">
        <v>0</v>
      </c>
      <c r="DQ25" s="28">
        <v>0</v>
      </c>
      <c r="DR25" s="28">
        <v>0</v>
      </c>
      <c r="DS25" s="28">
        <v>0</v>
      </c>
      <c r="DT25" s="28">
        <v>0</v>
      </c>
      <c r="DU25" s="28">
        <v>0</v>
      </c>
      <c r="DV25" s="28">
        <v>0</v>
      </c>
      <c r="DW25" s="28">
        <v>0</v>
      </c>
      <c r="DX25" s="28">
        <v>0</v>
      </c>
      <c r="DY25" s="28">
        <v>0</v>
      </c>
      <c r="DZ25" s="28">
        <v>0</v>
      </c>
      <c r="EA25" s="28">
        <v>0</v>
      </c>
      <c r="EB25" s="28">
        <v>0</v>
      </c>
      <c r="EC25" s="28">
        <v>0</v>
      </c>
      <c r="ED25" s="28">
        <v>0</v>
      </c>
      <c r="EE25" s="28">
        <v>0</v>
      </c>
      <c r="EF25" s="28">
        <v>0</v>
      </c>
      <c r="EG25" s="28">
        <v>0</v>
      </c>
      <c r="EH25" s="28">
        <v>0</v>
      </c>
      <c r="EI25" s="28">
        <v>0</v>
      </c>
      <c r="EJ25" s="28">
        <v>0</v>
      </c>
      <c r="EK25" s="28">
        <v>0</v>
      </c>
      <c r="EL25" s="28">
        <v>0</v>
      </c>
      <c r="EM25" s="28">
        <v>0</v>
      </c>
      <c r="EN25" s="28">
        <v>0</v>
      </c>
      <c r="EO25" s="28">
        <v>0</v>
      </c>
      <c r="EP25" s="28">
        <v>0</v>
      </c>
      <c r="EQ25" s="28">
        <v>0</v>
      </c>
      <c r="ER25" s="28">
        <v>0</v>
      </c>
      <c r="ES25" s="28">
        <v>0</v>
      </c>
      <c r="ET25" s="28">
        <v>0</v>
      </c>
      <c r="EU25" s="28">
        <v>0</v>
      </c>
      <c r="EV25" s="28">
        <v>0</v>
      </c>
      <c r="EW25" s="28">
        <v>0</v>
      </c>
      <c r="EX25" s="28">
        <v>0</v>
      </c>
      <c r="EY25" s="28">
        <v>0</v>
      </c>
      <c r="EZ25" s="28">
        <v>0</v>
      </c>
      <c r="FA25" s="28">
        <v>0</v>
      </c>
      <c r="FB25" s="28">
        <v>0</v>
      </c>
      <c r="FC25" s="28">
        <v>0</v>
      </c>
      <c r="FD25" s="28">
        <v>0</v>
      </c>
      <c r="FE25" s="28">
        <v>0</v>
      </c>
      <c r="FF25" s="28">
        <v>0</v>
      </c>
      <c r="FG25" s="28">
        <v>0</v>
      </c>
      <c r="FH25" s="28">
        <v>0</v>
      </c>
      <c r="FI25" s="28">
        <v>0</v>
      </c>
      <c r="FJ25" s="28">
        <v>0</v>
      </c>
      <c r="FK25" s="28">
        <v>0</v>
      </c>
      <c r="FL25" s="28">
        <v>0</v>
      </c>
      <c r="FM25" s="28">
        <v>0</v>
      </c>
      <c r="FN25" s="28">
        <v>0</v>
      </c>
      <c r="FO25" s="28">
        <v>0</v>
      </c>
      <c r="FP25" s="28">
        <v>0</v>
      </c>
      <c r="FQ25" s="28">
        <v>0</v>
      </c>
      <c r="FR25" s="28">
        <v>0</v>
      </c>
      <c r="FS25" s="28">
        <v>0</v>
      </c>
      <c r="FT25" s="28">
        <v>0</v>
      </c>
      <c r="FU25" s="28">
        <v>0</v>
      </c>
      <c r="FV25" s="28">
        <v>0</v>
      </c>
      <c r="FW25" s="28">
        <v>0</v>
      </c>
      <c r="FX25" s="28">
        <v>0</v>
      </c>
      <c r="FY25" s="28">
        <v>0</v>
      </c>
      <c r="FZ25" s="28">
        <v>0</v>
      </c>
      <c r="GA25" s="28">
        <v>0</v>
      </c>
      <c r="GB25" s="28">
        <v>0</v>
      </c>
      <c r="GC25" s="28">
        <v>0</v>
      </c>
      <c r="GD25" s="28">
        <v>0</v>
      </c>
      <c r="GE25" s="28">
        <v>0</v>
      </c>
      <c r="GF25" s="28">
        <v>0</v>
      </c>
      <c r="GG25" s="28">
        <v>0</v>
      </c>
      <c r="GH25" s="28">
        <v>0</v>
      </c>
      <c r="GI25" s="28">
        <v>0</v>
      </c>
      <c r="GJ25" s="28">
        <v>0</v>
      </c>
      <c r="GK25" s="28">
        <v>0</v>
      </c>
      <c r="GL25" s="28">
        <v>0</v>
      </c>
      <c r="GM25" s="28">
        <v>0</v>
      </c>
      <c r="GN25" s="28">
        <v>0</v>
      </c>
      <c r="GO25" s="28">
        <v>0</v>
      </c>
      <c r="GP25" s="28">
        <v>0</v>
      </c>
      <c r="GQ25" s="28">
        <v>0</v>
      </c>
      <c r="GR25" s="28">
        <v>0</v>
      </c>
      <c r="GS25" s="28">
        <v>0</v>
      </c>
      <c r="GT25" s="28">
        <v>0</v>
      </c>
      <c r="GU25" s="28">
        <v>0</v>
      </c>
      <c r="GV25" s="28">
        <v>0</v>
      </c>
      <c r="GW25" s="28">
        <v>0</v>
      </c>
      <c r="GX25" s="28">
        <v>0</v>
      </c>
      <c r="GY25" s="28">
        <v>0</v>
      </c>
      <c r="GZ25" s="28">
        <v>0</v>
      </c>
      <c r="HA25" s="28">
        <v>0</v>
      </c>
      <c r="HB25" s="28">
        <v>0</v>
      </c>
      <c r="HC25" s="28">
        <v>0</v>
      </c>
      <c r="HD25" s="28">
        <v>0</v>
      </c>
      <c r="HE25" s="28">
        <v>0</v>
      </c>
      <c r="HF25" s="28">
        <v>0</v>
      </c>
      <c r="HG25" s="28">
        <v>0</v>
      </c>
      <c r="HH25" s="28">
        <v>0</v>
      </c>
      <c r="HI25" s="28">
        <v>0</v>
      </c>
      <c r="HJ25" s="28">
        <v>0</v>
      </c>
      <c r="HK25" s="28">
        <v>0</v>
      </c>
      <c r="HL25" s="28">
        <v>0</v>
      </c>
      <c r="HM25" s="28">
        <v>0</v>
      </c>
      <c r="HN25" s="28">
        <v>0</v>
      </c>
      <c r="HO25" s="28">
        <v>0</v>
      </c>
      <c r="HP25" s="28">
        <v>0</v>
      </c>
      <c r="HQ25" s="28">
        <v>0</v>
      </c>
      <c r="HR25" s="28">
        <v>0</v>
      </c>
      <c r="HS25" s="28">
        <v>0</v>
      </c>
      <c r="HT25" s="28">
        <v>0</v>
      </c>
      <c r="HU25" s="28">
        <v>0</v>
      </c>
      <c r="HV25" s="28">
        <v>0</v>
      </c>
      <c r="HW25" s="28">
        <v>0</v>
      </c>
      <c r="HX25" s="28">
        <v>0</v>
      </c>
      <c r="HY25" s="28">
        <v>0</v>
      </c>
      <c r="HZ25" s="28">
        <v>0</v>
      </c>
      <c r="IA25" s="28">
        <v>0</v>
      </c>
      <c r="IB25" s="28">
        <v>0</v>
      </c>
      <c r="IC25" s="28">
        <v>0</v>
      </c>
      <c r="ID25" s="28">
        <v>0</v>
      </c>
      <c r="IE25" s="28">
        <v>0</v>
      </c>
      <c r="IF25" s="28">
        <v>0</v>
      </c>
      <c r="IG25" s="28">
        <v>0</v>
      </c>
      <c r="IH25" s="28">
        <v>0</v>
      </c>
      <c r="II25" s="28">
        <v>0</v>
      </c>
      <c r="IJ25" s="28">
        <v>0</v>
      </c>
      <c r="IK25" s="28">
        <v>0</v>
      </c>
      <c r="IL25" s="28">
        <v>0</v>
      </c>
      <c r="IM25" s="28">
        <v>0</v>
      </c>
      <c r="IN25" s="28">
        <v>0</v>
      </c>
      <c r="IO25" s="28">
        <v>0</v>
      </c>
      <c r="IP25" s="28">
        <v>0</v>
      </c>
      <c r="IQ25" s="28">
        <v>0</v>
      </c>
      <c r="IR25" s="28">
        <v>0</v>
      </c>
      <c r="IS25" s="28">
        <v>0</v>
      </c>
      <c r="IT25" s="28">
        <v>0</v>
      </c>
      <c r="IU25" s="28">
        <v>0</v>
      </c>
      <c r="IV25" s="28">
        <v>0</v>
      </c>
      <c r="IW25" s="28">
        <v>0</v>
      </c>
      <c r="IX25" s="28">
        <v>0</v>
      </c>
      <c r="IY25" s="28">
        <v>0</v>
      </c>
      <c r="IZ25" s="28">
        <v>0</v>
      </c>
      <c r="JA25" s="28">
        <v>0</v>
      </c>
      <c r="JB25" s="28">
        <v>0</v>
      </c>
      <c r="JC25" s="28">
        <v>0</v>
      </c>
      <c r="JD25" s="28">
        <v>0</v>
      </c>
      <c r="JE25" s="28">
        <v>0</v>
      </c>
      <c r="JF25" s="28">
        <v>0</v>
      </c>
      <c r="JG25" s="28">
        <v>0</v>
      </c>
      <c r="JH25" s="28">
        <v>0</v>
      </c>
      <c r="JI25" s="28">
        <v>0</v>
      </c>
      <c r="JJ25" s="28">
        <v>0</v>
      </c>
      <c r="JK25" s="28">
        <v>0</v>
      </c>
      <c r="JL25" s="28">
        <v>0</v>
      </c>
      <c r="JM25" s="28">
        <v>0</v>
      </c>
      <c r="JN25" s="28">
        <v>0</v>
      </c>
      <c r="JO25" s="28">
        <v>0</v>
      </c>
      <c r="JP25" s="28">
        <v>0</v>
      </c>
      <c r="JQ25" s="28">
        <v>0</v>
      </c>
      <c r="JR25" s="28">
        <v>0</v>
      </c>
      <c r="JS25" s="28">
        <v>0</v>
      </c>
      <c r="JT25" s="28">
        <v>0</v>
      </c>
      <c r="JU25" s="28">
        <v>0</v>
      </c>
      <c r="JV25" s="28">
        <v>0</v>
      </c>
      <c r="JW25" s="28">
        <v>0</v>
      </c>
      <c r="JX25" s="28">
        <v>0</v>
      </c>
      <c r="JY25" s="28">
        <v>0</v>
      </c>
      <c r="JZ25" s="28">
        <v>0</v>
      </c>
      <c r="KA25" s="28">
        <v>0</v>
      </c>
      <c r="KB25" s="28">
        <v>0</v>
      </c>
      <c r="KC25" s="28">
        <v>0</v>
      </c>
      <c r="KD25" s="28">
        <v>0</v>
      </c>
      <c r="KE25" s="28">
        <v>0</v>
      </c>
      <c r="KF25" s="28">
        <v>0</v>
      </c>
      <c r="KG25" s="28">
        <v>0</v>
      </c>
      <c r="KH25" s="28">
        <v>0</v>
      </c>
      <c r="KI25" s="28">
        <v>0</v>
      </c>
      <c r="KJ25" s="28">
        <v>0</v>
      </c>
      <c r="KK25" s="28">
        <v>0</v>
      </c>
      <c r="KL25" s="28">
        <v>0</v>
      </c>
      <c r="KM25" s="28">
        <v>0</v>
      </c>
      <c r="KN25" s="28">
        <v>0</v>
      </c>
      <c r="KO25" s="28">
        <v>0</v>
      </c>
      <c r="KP25" s="28">
        <v>0</v>
      </c>
      <c r="KQ25" s="28">
        <v>0</v>
      </c>
      <c r="KR25" s="28">
        <v>0</v>
      </c>
      <c r="KS25" s="28">
        <v>0</v>
      </c>
      <c r="KT25" s="28">
        <v>0</v>
      </c>
      <c r="KU25" s="28">
        <v>0</v>
      </c>
      <c r="KV25" s="28">
        <v>0</v>
      </c>
      <c r="KW25" s="28">
        <v>0</v>
      </c>
      <c r="KX25" s="28">
        <v>0</v>
      </c>
      <c r="KY25" s="28">
        <v>0</v>
      </c>
      <c r="KZ25" s="28">
        <v>0</v>
      </c>
      <c r="LA25" s="28">
        <v>0</v>
      </c>
      <c r="LB25" s="28">
        <v>0</v>
      </c>
      <c r="LC25" s="28">
        <v>0</v>
      </c>
      <c r="LD25" s="28">
        <v>0</v>
      </c>
      <c r="LE25" s="28">
        <v>0</v>
      </c>
      <c r="LF25" s="28">
        <v>0</v>
      </c>
      <c r="LG25" s="28">
        <v>0</v>
      </c>
      <c r="LH25" s="28">
        <v>0</v>
      </c>
      <c r="LI25" s="28">
        <v>0</v>
      </c>
      <c r="LJ25" s="28">
        <v>0</v>
      </c>
      <c r="LK25" s="28">
        <v>0</v>
      </c>
      <c r="LL25" s="28">
        <v>0</v>
      </c>
      <c r="LM25" s="28">
        <v>0</v>
      </c>
      <c r="LN25" s="28">
        <v>0</v>
      </c>
      <c r="LO25" s="28">
        <v>0</v>
      </c>
      <c r="LP25" s="28">
        <v>0</v>
      </c>
      <c r="LQ25" s="28">
        <v>0</v>
      </c>
      <c r="LR25" s="28">
        <v>0</v>
      </c>
      <c r="LS25" s="28">
        <v>0</v>
      </c>
      <c r="LT25" s="28">
        <v>0</v>
      </c>
      <c r="LU25" s="28">
        <v>0</v>
      </c>
      <c r="LV25" s="28">
        <v>0</v>
      </c>
      <c r="LW25" s="28">
        <v>0</v>
      </c>
      <c r="LX25" s="28">
        <v>0</v>
      </c>
      <c r="LY25" s="28">
        <v>0</v>
      </c>
      <c r="LZ25" s="28">
        <v>0</v>
      </c>
      <c r="MA25" s="28">
        <v>0</v>
      </c>
      <c r="MB25" s="28">
        <v>0</v>
      </c>
      <c r="MC25" s="28">
        <v>0</v>
      </c>
      <c r="MD25" s="28">
        <v>0</v>
      </c>
      <c r="ME25" s="28">
        <v>0</v>
      </c>
      <c r="MF25" s="28">
        <v>0</v>
      </c>
      <c r="MG25" s="28">
        <v>0</v>
      </c>
      <c r="MH25" s="28">
        <v>0</v>
      </c>
      <c r="MI25" s="28">
        <v>0</v>
      </c>
      <c r="MJ25" s="28">
        <v>0</v>
      </c>
      <c r="MK25" s="28">
        <v>0</v>
      </c>
      <c r="ML25" s="28">
        <v>0</v>
      </c>
      <c r="MM25" s="28">
        <v>0</v>
      </c>
      <c r="MN25" s="28">
        <v>0</v>
      </c>
      <c r="MO25" s="28">
        <v>0</v>
      </c>
      <c r="MP25" s="28">
        <v>0</v>
      </c>
      <c r="MQ25" s="28">
        <v>0</v>
      </c>
      <c r="MR25" s="28">
        <v>0</v>
      </c>
      <c r="MS25" s="28">
        <v>0</v>
      </c>
      <c r="MT25" s="28">
        <v>0</v>
      </c>
      <c r="MU25" s="28">
        <v>0</v>
      </c>
      <c r="MV25" s="28">
        <v>0</v>
      </c>
      <c r="MW25" s="28">
        <v>0</v>
      </c>
      <c r="MX25" s="28">
        <v>0</v>
      </c>
      <c r="MY25" s="28">
        <v>0</v>
      </c>
      <c r="MZ25" s="28">
        <v>0</v>
      </c>
      <c r="NA25" s="28">
        <v>0</v>
      </c>
      <c r="NB25" s="28">
        <v>0</v>
      </c>
      <c r="NC25" s="28">
        <v>0</v>
      </c>
      <c r="ND25" s="28">
        <v>0</v>
      </c>
      <c r="NE25" s="28">
        <v>0</v>
      </c>
      <c r="NF25" s="28">
        <v>0</v>
      </c>
      <c r="NG25" s="28">
        <v>0</v>
      </c>
      <c r="NH25" s="28">
        <v>0</v>
      </c>
      <c r="NI25" s="28">
        <v>0</v>
      </c>
      <c r="NJ25" s="28">
        <v>0</v>
      </c>
      <c r="NK25" s="28">
        <v>0</v>
      </c>
      <c r="NL25" s="28">
        <v>0</v>
      </c>
      <c r="NM25" s="28">
        <v>0</v>
      </c>
      <c r="NN25" s="28">
        <v>0</v>
      </c>
      <c r="NO25" s="28">
        <v>0</v>
      </c>
      <c r="NP25" s="28">
        <v>0</v>
      </c>
      <c r="NQ25" s="28">
        <v>0</v>
      </c>
      <c r="NR25" s="28">
        <v>0</v>
      </c>
      <c r="NS25" s="28">
        <v>0</v>
      </c>
      <c r="NT25" s="28">
        <v>0</v>
      </c>
      <c r="NU25" s="28">
        <v>0</v>
      </c>
      <c r="NV25" s="28">
        <v>0</v>
      </c>
      <c r="NW25" s="28">
        <v>0</v>
      </c>
      <c r="NX25" s="28">
        <v>0</v>
      </c>
      <c r="NY25" s="28">
        <v>0</v>
      </c>
      <c r="NZ25" s="28">
        <v>0</v>
      </c>
      <c r="OA25" s="28">
        <v>0</v>
      </c>
      <c r="OB25" s="28">
        <v>0</v>
      </c>
      <c r="OC25" s="28">
        <v>0</v>
      </c>
      <c r="OD25" s="28">
        <v>0</v>
      </c>
      <c r="OE25" s="28">
        <v>0</v>
      </c>
      <c r="OF25" s="28">
        <v>0</v>
      </c>
      <c r="OG25" s="28">
        <v>0</v>
      </c>
      <c r="OH25" s="28">
        <v>0</v>
      </c>
      <c r="OI25" s="28">
        <v>0</v>
      </c>
      <c r="OJ25" s="28">
        <v>0</v>
      </c>
      <c r="OK25" s="28">
        <v>0</v>
      </c>
      <c r="OL25" s="28">
        <v>0</v>
      </c>
      <c r="OM25" s="28">
        <v>0</v>
      </c>
      <c r="ON25" s="28">
        <v>0</v>
      </c>
      <c r="OO25" s="28">
        <v>0</v>
      </c>
      <c r="OP25" s="28">
        <v>0</v>
      </c>
      <c r="OQ25" s="28">
        <v>0</v>
      </c>
      <c r="OR25" s="28">
        <v>0</v>
      </c>
      <c r="OS25" s="28">
        <v>0</v>
      </c>
      <c r="OT25" s="28">
        <v>0</v>
      </c>
      <c r="OU25" s="28">
        <v>0</v>
      </c>
      <c r="OV25" s="28">
        <v>0</v>
      </c>
      <c r="OW25" s="28">
        <v>0</v>
      </c>
      <c r="OX25" s="28">
        <v>0</v>
      </c>
      <c r="OY25" s="28">
        <v>0</v>
      </c>
      <c r="OZ25" s="28">
        <v>0</v>
      </c>
      <c r="PA25" s="28">
        <v>0</v>
      </c>
      <c r="PB25" s="28">
        <v>0</v>
      </c>
      <c r="PC25" s="28">
        <v>0</v>
      </c>
      <c r="PD25" s="28">
        <v>0</v>
      </c>
      <c r="PE25" s="28">
        <v>0</v>
      </c>
      <c r="PF25" s="28">
        <v>0</v>
      </c>
      <c r="PG25" s="28">
        <v>0</v>
      </c>
      <c r="PH25" s="28">
        <v>0</v>
      </c>
      <c r="PI25" s="28">
        <v>0</v>
      </c>
      <c r="PJ25" s="28">
        <v>0</v>
      </c>
      <c r="PK25" s="28">
        <v>0</v>
      </c>
      <c r="PL25" s="28">
        <v>0</v>
      </c>
      <c r="PM25" s="28">
        <v>0</v>
      </c>
      <c r="PN25" s="28">
        <v>0</v>
      </c>
      <c r="PO25" s="28">
        <v>0</v>
      </c>
      <c r="PP25" s="28">
        <v>0</v>
      </c>
      <c r="PQ25" s="28">
        <v>0</v>
      </c>
      <c r="PR25" s="28">
        <v>0</v>
      </c>
      <c r="PS25" s="28">
        <v>0</v>
      </c>
      <c r="PT25" s="28">
        <v>0</v>
      </c>
      <c r="PU25" s="28">
        <v>0</v>
      </c>
      <c r="PV25" s="28">
        <v>0</v>
      </c>
      <c r="PW25" s="28">
        <v>0</v>
      </c>
      <c r="PX25" s="28">
        <v>0</v>
      </c>
      <c r="PY25" s="28">
        <v>0</v>
      </c>
      <c r="PZ25" s="28">
        <v>0</v>
      </c>
      <c r="QA25" s="28">
        <v>0</v>
      </c>
      <c r="QB25" s="28">
        <v>0</v>
      </c>
      <c r="QC25" s="28">
        <v>0</v>
      </c>
      <c r="QD25" s="28">
        <v>0</v>
      </c>
      <c r="QE25" s="28">
        <v>0</v>
      </c>
      <c r="QF25" s="28">
        <v>0</v>
      </c>
      <c r="QG25" s="28">
        <v>0</v>
      </c>
      <c r="QH25" s="28">
        <v>0</v>
      </c>
      <c r="QI25" s="28">
        <v>0</v>
      </c>
      <c r="QJ25" s="28">
        <v>0</v>
      </c>
      <c r="QK25" s="28">
        <v>0</v>
      </c>
      <c r="QL25" s="28">
        <v>0</v>
      </c>
      <c r="QM25" s="28">
        <v>0</v>
      </c>
      <c r="QN25" s="28">
        <v>0</v>
      </c>
      <c r="QO25" s="28">
        <v>0</v>
      </c>
      <c r="QP25" s="28">
        <v>0</v>
      </c>
      <c r="QQ25" s="28">
        <v>0</v>
      </c>
      <c r="QR25" s="28">
        <v>0</v>
      </c>
      <c r="QS25" s="28">
        <v>0</v>
      </c>
      <c r="QT25" s="28">
        <v>0</v>
      </c>
      <c r="QU25" s="28">
        <v>0</v>
      </c>
      <c r="QV25" s="28">
        <v>0</v>
      </c>
      <c r="QW25" s="28">
        <v>0</v>
      </c>
      <c r="QX25" s="28">
        <v>0</v>
      </c>
      <c r="QY25" s="28">
        <v>0</v>
      </c>
      <c r="QZ25" s="28">
        <v>0</v>
      </c>
      <c r="RA25" s="28">
        <v>0</v>
      </c>
      <c r="RB25" s="28">
        <v>0</v>
      </c>
      <c r="RC25" s="28">
        <v>0</v>
      </c>
      <c r="RD25" s="28">
        <v>0</v>
      </c>
      <c r="RE25" s="28">
        <v>0</v>
      </c>
      <c r="RF25" s="28">
        <v>0</v>
      </c>
      <c r="RG25" s="28">
        <v>0</v>
      </c>
      <c r="RH25" s="28">
        <v>0</v>
      </c>
      <c r="RI25" s="28">
        <v>0</v>
      </c>
      <c r="RJ25" s="28">
        <v>0</v>
      </c>
      <c r="RK25" s="28">
        <v>0</v>
      </c>
      <c r="RL25" s="28">
        <v>0</v>
      </c>
      <c r="RM25" s="28">
        <v>0</v>
      </c>
      <c r="RN25" s="28">
        <v>0</v>
      </c>
      <c r="RO25" s="28">
        <v>0</v>
      </c>
      <c r="RP25" s="28">
        <v>0</v>
      </c>
      <c r="RQ25" s="28">
        <v>0</v>
      </c>
      <c r="RR25" s="28">
        <v>0</v>
      </c>
      <c r="RS25" s="28">
        <v>0</v>
      </c>
      <c r="RT25" s="28">
        <v>0</v>
      </c>
      <c r="RU25" s="28">
        <v>0</v>
      </c>
      <c r="RV25" s="28">
        <v>0</v>
      </c>
      <c r="RW25" s="28">
        <v>0</v>
      </c>
      <c r="RX25" s="28">
        <v>0</v>
      </c>
      <c r="RY25" s="28">
        <v>0</v>
      </c>
      <c r="RZ25" s="28">
        <v>0</v>
      </c>
      <c r="SA25" s="28">
        <v>0</v>
      </c>
      <c r="SB25" s="28">
        <v>0</v>
      </c>
      <c r="SC25" s="28">
        <v>0</v>
      </c>
      <c r="SD25" s="28">
        <v>0</v>
      </c>
      <c r="SE25" s="28">
        <v>0</v>
      </c>
      <c r="SF25" s="28">
        <v>0</v>
      </c>
      <c r="SG25" s="28">
        <v>0</v>
      </c>
      <c r="SH25" s="28">
        <v>0</v>
      </c>
      <c r="SI25" s="28">
        <v>0</v>
      </c>
      <c r="SJ25" s="28">
        <v>0</v>
      </c>
      <c r="SK25" s="28">
        <v>0</v>
      </c>
      <c r="SL25" s="28">
        <v>0</v>
      </c>
      <c r="SM25" s="28">
        <v>0</v>
      </c>
      <c r="SN25" s="28">
        <v>0</v>
      </c>
      <c r="SO25" s="28">
        <v>0</v>
      </c>
      <c r="SP25" s="28">
        <v>0</v>
      </c>
      <c r="SQ25" s="28">
        <v>0</v>
      </c>
      <c r="SR25" s="28">
        <v>0</v>
      </c>
      <c r="SS25" s="28">
        <v>0</v>
      </c>
      <c r="ST25" s="28">
        <v>0</v>
      </c>
      <c r="SU25" s="28">
        <v>0</v>
      </c>
      <c r="SV25" s="28">
        <v>0</v>
      </c>
      <c r="SW25" s="28">
        <v>0</v>
      </c>
      <c r="SX25" s="28">
        <v>0</v>
      </c>
      <c r="SY25" s="28">
        <v>0</v>
      </c>
      <c r="SZ25" s="28">
        <v>0</v>
      </c>
      <c r="TA25" s="28">
        <v>0</v>
      </c>
      <c r="TB25" s="28">
        <v>0</v>
      </c>
      <c r="TC25" s="28">
        <v>0</v>
      </c>
      <c r="TD25" s="28">
        <v>0</v>
      </c>
      <c r="TE25" s="28">
        <v>0</v>
      </c>
      <c r="TF25" s="28">
        <v>0</v>
      </c>
      <c r="TG25" s="28">
        <v>0</v>
      </c>
      <c r="TH25" s="28">
        <v>0</v>
      </c>
      <c r="TI25" s="28">
        <v>0</v>
      </c>
      <c r="TJ25" s="28">
        <v>0</v>
      </c>
      <c r="TK25" s="28">
        <v>0</v>
      </c>
      <c r="TL25" s="28">
        <v>0</v>
      </c>
      <c r="TM25" s="28">
        <v>0</v>
      </c>
      <c r="TN25" s="28">
        <v>0</v>
      </c>
      <c r="TO25" s="28">
        <v>0</v>
      </c>
      <c r="TP25" s="28">
        <v>0</v>
      </c>
      <c r="TQ25" s="28">
        <v>0</v>
      </c>
      <c r="TR25" s="28">
        <v>0</v>
      </c>
      <c r="TS25" s="28">
        <v>0</v>
      </c>
      <c r="TT25" s="28">
        <v>0</v>
      </c>
      <c r="TU25" s="28">
        <v>0</v>
      </c>
      <c r="TV25" s="28">
        <v>0</v>
      </c>
      <c r="TW25" s="28">
        <v>0</v>
      </c>
      <c r="TX25" s="28">
        <v>0</v>
      </c>
      <c r="TY25" s="28">
        <v>0</v>
      </c>
      <c r="TZ25" s="28">
        <v>0</v>
      </c>
      <c r="UA25" s="28">
        <v>0</v>
      </c>
      <c r="UB25" s="28">
        <v>0</v>
      </c>
      <c r="UC25" s="28">
        <v>0</v>
      </c>
      <c r="UD25" s="28">
        <v>0</v>
      </c>
      <c r="UE25" s="28">
        <v>0</v>
      </c>
      <c r="UF25" s="28">
        <v>0</v>
      </c>
      <c r="UG25" s="28">
        <v>0</v>
      </c>
      <c r="UH25" s="28">
        <v>0</v>
      </c>
      <c r="UI25" s="28">
        <v>0</v>
      </c>
      <c r="UJ25" s="28">
        <v>0</v>
      </c>
      <c r="UK25" s="28">
        <v>0</v>
      </c>
      <c r="UL25" s="28">
        <v>0</v>
      </c>
      <c r="UM25" s="28">
        <v>0</v>
      </c>
      <c r="UN25" s="28">
        <v>0</v>
      </c>
      <c r="UO25" s="28">
        <v>0</v>
      </c>
      <c r="UP25" s="28">
        <v>0</v>
      </c>
      <c r="UQ25" s="28">
        <v>0</v>
      </c>
      <c r="UR25" s="28">
        <v>0</v>
      </c>
      <c r="US25" s="28">
        <v>0</v>
      </c>
      <c r="UT25" s="28">
        <v>0</v>
      </c>
      <c r="UU25" s="28">
        <v>0</v>
      </c>
      <c r="UV25" s="28">
        <v>0</v>
      </c>
      <c r="UW25" s="28">
        <v>0</v>
      </c>
      <c r="UX25" s="28">
        <v>0</v>
      </c>
      <c r="UY25" s="28">
        <v>0</v>
      </c>
      <c r="UZ25" s="28">
        <v>0</v>
      </c>
      <c r="VA25" s="28">
        <v>0</v>
      </c>
      <c r="VB25" s="28">
        <v>0</v>
      </c>
      <c r="VC25" s="28">
        <v>0</v>
      </c>
      <c r="VD25" s="28">
        <v>0</v>
      </c>
      <c r="VE25" s="28">
        <v>0</v>
      </c>
      <c r="VF25" s="28">
        <v>0</v>
      </c>
      <c r="VG25" s="28">
        <v>0</v>
      </c>
      <c r="VH25" s="28">
        <v>0</v>
      </c>
      <c r="VI25" s="28">
        <v>0</v>
      </c>
      <c r="VJ25" s="28">
        <v>0</v>
      </c>
      <c r="VK25" s="28">
        <v>0</v>
      </c>
      <c r="VL25" s="28">
        <v>0</v>
      </c>
      <c r="VM25" s="28">
        <v>0</v>
      </c>
      <c r="VN25" s="28">
        <v>0</v>
      </c>
      <c r="VO25" s="28">
        <v>0</v>
      </c>
      <c r="VP25" s="28">
        <v>0</v>
      </c>
      <c r="VQ25" s="28">
        <v>0</v>
      </c>
      <c r="VR25" s="28">
        <v>0</v>
      </c>
      <c r="VS25" s="28">
        <v>0</v>
      </c>
      <c r="VT25" s="28">
        <v>0</v>
      </c>
      <c r="VU25" s="28">
        <v>0</v>
      </c>
      <c r="VV25" s="28">
        <v>0</v>
      </c>
      <c r="VW25" s="28">
        <v>0</v>
      </c>
      <c r="VX25" s="28">
        <v>0</v>
      </c>
      <c r="VY25" s="28">
        <v>0</v>
      </c>
      <c r="VZ25" s="28">
        <v>0</v>
      </c>
      <c r="WA25" s="28">
        <v>0</v>
      </c>
      <c r="WB25" s="28">
        <v>0</v>
      </c>
      <c r="WC25" s="28">
        <v>0</v>
      </c>
      <c r="WD25" s="28">
        <v>0</v>
      </c>
      <c r="WE25" s="28">
        <v>0</v>
      </c>
      <c r="WF25" s="28">
        <v>0</v>
      </c>
      <c r="WG25" s="28">
        <v>0</v>
      </c>
      <c r="WH25" s="28">
        <v>0</v>
      </c>
      <c r="WI25" s="28">
        <v>0</v>
      </c>
      <c r="WJ25" s="28">
        <v>0</v>
      </c>
      <c r="WK25" s="28">
        <v>0</v>
      </c>
      <c r="WL25" s="28">
        <v>0</v>
      </c>
      <c r="WM25" s="28">
        <v>0</v>
      </c>
      <c r="WN25" s="28">
        <v>0</v>
      </c>
      <c r="WO25" s="28">
        <v>0</v>
      </c>
      <c r="WP25" s="28">
        <v>0</v>
      </c>
      <c r="WQ25" s="28">
        <v>0</v>
      </c>
      <c r="WR25" s="28">
        <v>0</v>
      </c>
      <c r="WS25" s="28">
        <v>0</v>
      </c>
      <c r="WT25" s="28">
        <v>0</v>
      </c>
      <c r="WU25" s="28">
        <v>0</v>
      </c>
      <c r="WV25" s="28">
        <v>0</v>
      </c>
      <c r="WW25" s="28">
        <v>0</v>
      </c>
      <c r="WX25" s="28">
        <v>0</v>
      </c>
      <c r="WY25" s="28">
        <v>0</v>
      </c>
      <c r="WZ25" s="28">
        <v>0</v>
      </c>
      <c r="XA25" s="28">
        <v>0</v>
      </c>
      <c r="XB25" s="28">
        <v>0</v>
      </c>
      <c r="XC25" s="28">
        <v>0</v>
      </c>
      <c r="XD25" s="28">
        <v>0</v>
      </c>
      <c r="XE25" s="28">
        <v>0</v>
      </c>
      <c r="XF25" s="28">
        <v>0</v>
      </c>
      <c r="XG25" s="28">
        <v>0</v>
      </c>
      <c r="XH25" s="28">
        <v>0</v>
      </c>
      <c r="XI25" s="28">
        <v>0</v>
      </c>
      <c r="XJ25" s="28">
        <v>0</v>
      </c>
      <c r="XK25" s="28">
        <v>0</v>
      </c>
      <c r="XL25" s="28">
        <v>0</v>
      </c>
      <c r="XM25" s="28">
        <v>0</v>
      </c>
      <c r="XN25" s="28">
        <v>0</v>
      </c>
      <c r="XO25" s="28">
        <v>0</v>
      </c>
      <c r="XP25" s="28">
        <v>0</v>
      </c>
      <c r="XQ25" s="28">
        <v>0</v>
      </c>
      <c r="XR25" s="28">
        <v>0</v>
      </c>
      <c r="XS25" s="28">
        <v>0</v>
      </c>
      <c r="XT25" s="28">
        <v>0</v>
      </c>
      <c r="XU25" s="28">
        <v>0</v>
      </c>
      <c r="XV25" s="28">
        <v>0</v>
      </c>
      <c r="XW25" s="28">
        <v>0</v>
      </c>
      <c r="XX25" s="28">
        <v>0</v>
      </c>
      <c r="XY25" s="28">
        <v>0</v>
      </c>
      <c r="XZ25" s="28">
        <v>0</v>
      </c>
      <c r="YA25" s="28">
        <v>0</v>
      </c>
      <c r="YB25" s="28">
        <v>0</v>
      </c>
      <c r="YC25" s="28">
        <v>0</v>
      </c>
      <c r="YD25" s="28">
        <v>0</v>
      </c>
      <c r="YE25" s="28">
        <v>0</v>
      </c>
      <c r="YF25" s="28">
        <v>0</v>
      </c>
      <c r="YG25" s="28">
        <v>0</v>
      </c>
      <c r="YH25" s="28">
        <v>0</v>
      </c>
      <c r="YI25" s="28">
        <v>0</v>
      </c>
      <c r="YJ25" s="28">
        <v>0</v>
      </c>
      <c r="YK25" s="28">
        <v>0</v>
      </c>
      <c r="YL25" s="28">
        <v>0</v>
      </c>
      <c r="YM25" s="28">
        <v>0</v>
      </c>
      <c r="YN25" s="28">
        <v>0</v>
      </c>
      <c r="YO25" s="28">
        <v>0</v>
      </c>
      <c r="YP25" s="28">
        <v>0</v>
      </c>
      <c r="YQ25" s="28">
        <v>0</v>
      </c>
    </row>
    <row r="26" spans="1:667" ht="15.75" x14ac:dyDescent="0.25">
      <c r="A26" s="11" t="s">
        <v>60</v>
      </c>
      <c r="B26" s="11"/>
      <c r="C26" s="11">
        <f>+SUM(C27:C27)</f>
        <v>135.76543679999972</v>
      </c>
      <c r="D26" s="12">
        <f>+C26/$C$61</f>
        <v>3.1935718452677378E-3</v>
      </c>
      <c r="E26" s="13">
        <f>+SUM(E27:E27)</f>
        <v>4.7039999999999909</v>
      </c>
      <c r="F26" s="36"/>
      <c r="G26" s="135" t="s">
        <v>128</v>
      </c>
      <c r="H26" s="37"/>
      <c r="I26" s="36"/>
      <c r="J26" s="36"/>
      <c r="K26" s="38"/>
      <c r="L26" s="37"/>
      <c r="M26" s="38"/>
      <c r="N26" s="37"/>
      <c r="O26" s="2"/>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27"/>
      <c r="BO26" s="64"/>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row>
    <row r="27" spans="1:667" ht="15.75" x14ac:dyDescent="0.25">
      <c r="A27" s="19" t="s">
        <v>55</v>
      </c>
      <c r="B27" s="19" t="s">
        <v>56</v>
      </c>
      <c r="C27" s="20">
        <f>+E27*$C$58</f>
        <v>135.76543679999972</v>
      </c>
      <c r="D27" s="20"/>
      <c r="E27" s="22">
        <v>4.7039999999999909</v>
      </c>
      <c r="F27" s="23" t="s">
        <v>57</v>
      </c>
      <c r="G27" s="23" t="s">
        <v>128</v>
      </c>
      <c r="H27" s="24">
        <v>42536</v>
      </c>
      <c r="I27" s="35" t="s">
        <v>58</v>
      </c>
      <c r="J27" s="23">
        <v>60</v>
      </c>
      <c r="K27" s="23" t="s">
        <v>130</v>
      </c>
      <c r="L27" s="24">
        <f>+EDATE(H27,J27)</f>
        <v>44362</v>
      </c>
      <c r="M27" s="23" t="s">
        <v>59</v>
      </c>
      <c r="N27" s="20" t="s">
        <v>60</v>
      </c>
      <c r="O27" s="2"/>
      <c r="P27" s="26">
        <f>+SUMPRODUCT(1*($BP$4:$YQ$4=$P$4)*($BP$1:$YQ$1=P$3)*($BP27:$YQ27))</f>
        <v>41167314.725595847</v>
      </c>
      <c r="Q27" s="26">
        <f>+SUMPRODUCT(1*($BP$4:$YQ$4=$Q$4)*($BP$1:$YQ$1=P$3)*($BP27:$YQ27))</f>
        <v>7256398.2561233724</v>
      </c>
      <c r="R27" s="26">
        <f>+SUMPRODUCT(1*($BP$4:$YQ$4=$P$4)*($BP$1:$YQ$1=R$3)*($BP27:$YQ27))</f>
        <v>57162585.31210918</v>
      </c>
      <c r="S27" s="26">
        <f>+SUMPRODUCT(1*($BP$4:$YQ$4=$Q$4)*($BP$1:$YQ$1=R$3)*($BP27:$YQ27))</f>
        <v>6927710.4764268007</v>
      </c>
      <c r="T27" s="26">
        <f>+SUMPRODUCT(1*($BP$4:$YQ$4=$P$4)*($BP$1:$YQ$1=T$3)*($BP27:$YQ27))</f>
        <v>68892282.063688517</v>
      </c>
      <c r="U27" s="26">
        <f>+SUMPRODUCT(1*($BP$4:$YQ$4=$Q$4)*($BP$1:$YQ$1=T$3)*($BP27:$YQ27))</f>
        <v>4253214.0871601291</v>
      </c>
      <c r="V27" s="26">
        <f>+SUMPRODUCT(1*($BP$4:$YQ$4=$P$4)*($BP$1:$YQ$1=V$3)*($BP27:$YQ27))</f>
        <v>38540380.831745617</v>
      </c>
      <c r="W27" s="26">
        <f>+SUMPRODUCT(1*($BP$4:$YQ$4=$Q$4)*($BP$1:$YQ$1=V$3)*($BP27:$YQ27))</f>
        <v>669841.38397163455</v>
      </c>
      <c r="X27" s="26">
        <f>+SUMPRODUCT(1*($BP$4:$YQ$4=$P$4)*($BP$1:$YQ$1=X$3)*($BP27:$YQ27))</f>
        <v>0</v>
      </c>
      <c r="Y27" s="26">
        <f>+SUMPRODUCT(1*($BP$4:$YQ$4=$Q$4)*($BP$1:$YQ$1=X$3)*($BP27:$YQ27))</f>
        <v>0</v>
      </c>
      <c r="Z27" s="26">
        <f>+SUMPRODUCT(1*($BP$4:$YQ$4=$P$4)*($BP$1:$YQ$1=Z$3)*($BP27:$YQ27))</f>
        <v>0</v>
      </c>
      <c r="AA27" s="26">
        <f>+SUMPRODUCT(1*($BP$4:$YQ$4=$Q$4)*($BP$1:$YQ$1=Z$3)*($BP27:$YQ27))</f>
        <v>0</v>
      </c>
      <c r="AB27" s="26">
        <f>+SUMPRODUCT(1*($BP$4:$YQ$4=$P$4)*($BP$1:$YQ$1=AB$3)*($BP27:$YQ27))</f>
        <v>0</v>
      </c>
      <c r="AC27" s="26">
        <f>+SUMPRODUCT(1*($BP$4:$YQ$4=$Q$4)*($BP$1:$YQ$1=AB$3)*($BP27:$YQ27))</f>
        <v>0</v>
      </c>
      <c r="AD27" s="26">
        <f>+SUMPRODUCT(1*($BP$4:$YQ$4=$P$4)*($BP$1:$YQ$1=AD$3)*($BP27:$YQ27))</f>
        <v>0</v>
      </c>
      <c r="AE27" s="26">
        <f>+SUMPRODUCT(1*($BP$4:$YQ$4=$Q$4)*($BP$1:$YQ$1=AD$3)*($BP27:$YQ27))</f>
        <v>0</v>
      </c>
      <c r="AF27" s="26">
        <f>+SUMPRODUCT(1*($BP$4:$YQ$4=$P$4)*($BP$1:$YQ$1=AF$3)*($BP27:$YQ27))</f>
        <v>0</v>
      </c>
      <c r="AG27" s="26">
        <f>+SUMPRODUCT(1*($BP$4:$YQ$4=$Q$4)*($BP$1:$YQ$1=AF$3)*($BP27:$YQ27))</f>
        <v>0</v>
      </c>
      <c r="AH27" s="26">
        <f>+SUMPRODUCT(1*($BP$4:$YQ$4=$P$4)*($BP$1:$YQ$1=AH$3)*($BP27:$YQ27))</f>
        <v>0</v>
      </c>
      <c r="AI27" s="26">
        <f>+SUMPRODUCT(1*($BP$4:$YQ$4=$Q$4)*($BP$1:$YQ$1=AH$3)*($BP27:$YQ27))</f>
        <v>0</v>
      </c>
      <c r="AJ27" s="26">
        <f>+SUMPRODUCT(1*($BP$4:$YQ$4=$P$4)*($BP$1:$YQ$1=AJ$3)*($BP27:$YQ27))</f>
        <v>0</v>
      </c>
      <c r="AK27" s="26">
        <f>+SUMPRODUCT(1*($BP$4:$YQ$4=$Q$4)*($BP$1:$YQ$1=AJ$3)*($BP27:$YQ27))</f>
        <v>0</v>
      </c>
      <c r="AL27" s="26">
        <f>+SUMPRODUCT(1*($BP$4:$YQ$4=$P$4)*($BP$1:$YQ$1=AL$3)*($BP27:$YQ27))</f>
        <v>0</v>
      </c>
      <c r="AM27" s="26">
        <f>+SUMPRODUCT(1*($BP$4:$YQ$4=$Q$4)*($BP$1:$YQ$1=AL$3)*($BP27:$YQ27))</f>
        <v>0</v>
      </c>
      <c r="AN27" s="26">
        <f>+SUMPRODUCT(1*($BP$4:$YQ$4=$P$4)*($BP$1:$YQ$1=AN$3)*($BP27:$YQ27))</f>
        <v>0</v>
      </c>
      <c r="AO27" s="26">
        <f>+SUMPRODUCT(1*($BP$4:$YQ$4=$Q$4)*($BP$1:$YQ$1=AN$3)*($BP27:$YQ27))</f>
        <v>0</v>
      </c>
      <c r="AP27" s="26">
        <f>+SUMPRODUCT(1*($BP$4:$YQ$4=$P$4)*($BP$1:$YQ$1=AP$3)*($BP27:$YQ27))</f>
        <v>0</v>
      </c>
      <c r="AQ27" s="26">
        <f>+SUMPRODUCT(1*($BP$4:$YQ$4=$Q$4)*($BP$1:$YQ$1=AP$3)*($BP27:$YQ27))</f>
        <v>0</v>
      </c>
      <c r="AR27" s="26">
        <f>+SUMPRODUCT(1*($BP$4:$YQ$4=$P$4)*($BP$1:$YQ$1=AR$3)*($BP27:$YQ27))</f>
        <v>0</v>
      </c>
      <c r="AS27" s="26">
        <f>+SUMPRODUCT(1*($BP$4:$YQ$4=$Q$4)*($BP$1:$YQ$1=AR$3)*($BP27:$YQ27))</f>
        <v>0</v>
      </c>
      <c r="AT27" s="26">
        <f>+SUMPRODUCT(1*($BP$4:$YQ$4=$P$4)*($BP$1:$YQ$1=AT$3)*($BP27:$YQ27))</f>
        <v>0</v>
      </c>
      <c r="AU27" s="26">
        <f>+SUMPRODUCT(1*($BP$4:$YQ$4=$Q$4)*($BP$1:$YQ$1=AT$3)*($BP27:$YQ27))</f>
        <v>0</v>
      </c>
      <c r="AV27" s="26">
        <f>+SUMPRODUCT(1*($BP$4:$YQ$4=$P$4)*($BP$1:$YQ$1=AV$3)*($BP27:$YQ27))</f>
        <v>0</v>
      </c>
      <c r="AW27" s="26">
        <f>+SUMPRODUCT(1*($BP$4:$YQ$4=$Q$4)*($BP$1:$YQ$1=AV$3)*($BP27:$YQ27))</f>
        <v>0</v>
      </c>
      <c r="AX27" s="26">
        <f>+SUMPRODUCT(1*($BP$4:$YQ$4=$P$4)*($BP$1:$YQ$1=AX$3)*($BP27:$YQ27))</f>
        <v>0</v>
      </c>
      <c r="AY27" s="26">
        <f>+SUMPRODUCT(1*($BP$4:$YQ$4=$Q$4)*($BP$1:$YQ$1=AX$3)*($BP27:$YQ27))</f>
        <v>0</v>
      </c>
      <c r="AZ27" s="26">
        <f>+SUMPRODUCT(1*($BP$4:$YQ$4=$P$4)*($BP$1:$YQ$1=AZ$3)*($BP27:$YQ27))</f>
        <v>0</v>
      </c>
      <c r="BA27" s="26">
        <f>+SUMPRODUCT(1*($BP$4:$YQ$4=$Q$4)*($BP$1:$YQ$1=AZ$3)*($BP27:$YQ27))</f>
        <v>0</v>
      </c>
      <c r="BB27" s="26">
        <f>+SUMPRODUCT(1*($BP$4:$YQ$4=$P$4)*($BP$1:$YQ$1=BB$3)*($BP27:$YQ27))</f>
        <v>0</v>
      </c>
      <c r="BC27" s="26">
        <f>+SUMPRODUCT(1*($BP$4:$YQ$4=$Q$4)*($BP$1:$YQ$1=BB$3)*($BP27:$YQ27))</f>
        <v>0</v>
      </c>
      <c r="BD27" s="26">
        <f>+SUMPRODUCT(1*($BP$4:$YQ$4=$P$4)*($BP$1:$YQ$1=BD$3)*($BP27:$YQ27))</f>
        <v>0</v>
      </c>
      <c r="BE27" s="26">
        <f>+SUMPRODUCT(1*($BP$4:$YQ$4=$Q$4)*($BP$1:$YQ$1=BD$3)*($BP27:$YQ27))</f>
        <v>0</v>
      </c>
      <c r="BF27" s="26">
        <f>+SUMPRODUCT(1*($BP$4:$YQ$4=$P$4)*($BP$1:$YQ$1=BF$3)*($BP27:$YQ27))</f>
        <v>0</v>
      </c>
      <c r="BG27" s="26">
        <f>+SUMPRODUCT(1*($BP$4:$YQ$4=$Q$4)*($BP$1:$YQ$1=BF$3)*($BP27:$YQ27))</f>
        <v>0</v>
      </c>
      <c r="BH27" s="26">
        <f>+SUMPRODUCT(1*($BP$4:$YQ$4=$P$4)*($BP$1:$YQ$1=BH$3)*($BP27:$YQ27))</f>
        <v>0</v>
      </c>
      <c r="BI27" s="26">
        <f>+SUMPRODUCT(1*($BP$4:$YQ$4=$Q$4)*($BP$1:$YQ$1=BH$3)*($BP27:$YQ27))</f>
        <v>0</v>
      </c>
      <c r="BJ27" s="26">
        <f>+SUMPRODUCT(1*($BP$4:$YQ$4=$P$4)*($BP$1:$YQ$1=BJ$3)*($BP27:$YQ27))</f>
        <v>0</v>
      </c>
      <c r="BK27" s="26">
        <f>+SUMPRODUCT(1*($BP$4:$YQ$4=$Q$4)*($BP$1:$YQ$1=BJ$3)*($BP27:$YQ27))</f>
        <v>0</v>
      </c>
      <c r="BL27" s="26">
        <f>+SUMPRODUCT(1*($BP$4:$YQ$4=$P$4)*($BP$1:$YQ$1=BL$3)*($BP27:$YQ27))</f>
        <v>0</v>
      </c>
      <c r="BM27" s="26">
        <f>+SUMPRODUCT(1*($BP$4:$YQ$4=$Q$4)*($BP$1:$YQ$1=BL$3)*($BP27:$YQ27))</f>
        <v>0</v>
      </c>
      <c r="BN27" s="27"/>
      <c r="BO27" s="94"/>
      <c r="BP27" s="28">
        <v>461350.3063</v>
      </c>
      <c r="BQ27" s="28">
        <v>2455226.7292999998</v>
      </c>
      <c r="BR27" s="28">
        <v>485139.58020000003</v>
      </c>
      <c r="BS27" s="28">
        <v>2585893.3992999997</v>
      </c>
      <c r="BT27" s="28">
        <v>452771.80900000001</v>
      </c>
      <c r="BU27" s="28">
        <v>2652533.4010000001</v>
      </c>
      <c r="BV27" s="28">
        <v>526903.23820000014</v>
      </c>
      <c r="BW27" s="28">
        <v>2647306.7342000003</v>
      </c>
      <c r="BX27" s="28">
        <v>595498.93200000003</v>
      </c>
      <c r="BY27" s="28">
        <v>3292800.0839999998</v>
      </c>
      <c r="BZ27" s="28">
        <v>638653.24800000014</v>
      </c>
      <c r="CA27" s="28">
        <v>3386880.0864000004</v>
      </c>
      <c r="CB27" s="28">
        <v>664322.32604223536</v>
      </c>
      <c r="CC27" s="28">
        <v>3619482.6739577642</v>
      </c>
      <c r="CD27" s="28">
        <v>699328.49100000004</v>
      </c>
      <c r="CE27" s="28">
        <v>4037600.1029999997</v>
      </c>
      <c r="CF27" s="28">
        <v>740647.88071271579</v>
      </c>
      <c r="CG27" s="28">
        <v>4010680.1271313257</v>
      </c>
      <c r="CH27" s="28">
        <v>620687.23996331729</v>
      </c>
      <c r="CI27" s="28">
        <v>4081313.8785223295</v>
      </c>
      <c r="CJ27" s="28">
        <v>679419.30129951413</v>
      </c>
      <c r="CK27" s="28">
        <v>4161264.5222838474</v>
      </c>
      <c r="CL27" s="28">
        <v>691675.90340558917</v>
      </c>
      <c r="CM27" s="28">
        <v>4236332.9865005799</v>
      </c>
      <c r="CN27" s="28">
        <v>617613.4696210532</v>
      </c>
      <c r="CO27" s="28">
        <v>4313170.7696718192</v>
      </c>
      <c r="CP27" s="28">
        <v>651497.74161735759</v>
      </c>
      <c r="CQ27" s="28">
        <v>4403037.960255865</v>
      </c>
      <c r="CR27" s="28">
        <v>578165.99921038281</v>
      </c>
      <c r="CS27" s="28">
        <v>4480593.954076306</v>
      </c>
      <c r="CT27" s="28">
        <v>628375.44846961484</v>
      </c>
      <c r="CU27" s="28">
        <v>4561347.8187188301</v>
      </c>
      <c r="CV27" s="28">
        <v>596335.4755196562</v>
      </c>
      <c r="CW27" s="28">
        <v>4645102.1668086443</v>
      </c>
      <c r="CX27" s="28">
        <v>642488.44981159887</v>
      </c>
      <c r="CY27" s="28">
        <v>4731626.3167580888</v>
      </c>
      <c r="CZ27" s="28">
        <v>531551.92970400664</v>
      </c>
      <c r="DA27" s="28">
        <v>4805910.2703525089</v>
      </c>
      <c r="DB27" s="28">
        <v>573866.45756536175</v>
      </c>
      <c r="DC27" s="28">
        <v>4890130.9466591617</v>
      </c>
      <c r="DD27" s="28">
        <v>575805.14556967688</v>
      </c>
      <c r="DE27" s="28">
        <v>4969376.1172366804</v>
      </c>
      <c r="DF27" s="28">
        <v>505556.22114970436</v>
      </c>
      <c r="DG27" s="28">
        <v>5043722.4593249802</v>
      </c>
      <c r="DH27" s="28">
        <v>522837.52631370333</v>
      </c>
      <c r="DI27" s="28">
        <v>5123586.293476481</v>
      </c>
      <c r="DJ27" s="28">
        <v>503616.61187468458</v>
      </c>
      <c r="DK27" s="28">
        <v>5194980.2387698237</v>
      </c>
      <c r="DL27" s="28">
        <v>468935.10847657442</v>
      </c>
      <c r="DM27" s="28">
        <v>5276162.8007924249</v>
      </c>
      <c r="DN27" s="28">
        <v>495696.6944835303</v>
      </c>
      <c r="DO27" s="28">
        <v>5368489.1552925035</v>
      </c>
      <c r="DP27" s="28">
        <v>401724.84988559748</v>
      </c>
      <c r="DQ27" s="28">
        <v>5448160.7742335508</v>
      </c>
      <c r="DR27" s="28">
        <v>409955.15791897033</v>
      </c>
      <c r="DS27" s="28">
        <v>5535065.1937411632</v>
      </c>
      <c r="DT27" s="28">
        <v>388573.59173347498</v>
      </c>
      <c r="DU27" s="28">
        <v>5621120.8539855648</v>
      </c>
      <c r="DV27" s="28">
        <v>378236.53418282367</v>
      </c>
      <c r="DW27" s="28">
        <v>5702397.6344877537</v>
      </c>
      <c r="DX27" s="28">
        <v>342865.44768936961</v>
      </c>
      <c r="DY27" s="28">
        <v>5786556.9539203774</v>
      </c>
      <c r="DZ27" s="28">
        <v>350909.60233713209</v>
      </c>
      <c r="EA27" s="28">
        <v>5873372.94949874</v>
      </c>
      <c r="EB27" s="28">
        <v>284070.9494791347</v>
      </c>
      <c r="EC27" s="28">
        <v>5951517.8403414497</v>
      </c>
      <c r="ED27" s="28">
        <v>268063.12294228014</v>
      </c>
      <c r="EE27" s="28">
        <v>6032155.2042758102</v>
      </c>
      <c r="EF27" s="28">
        <v>257504.74342902022</v>
      </c>
      <c r="EG27" s="28">
        <v>6111454.9219931047</v>
      </c>
      <c r="EH27" s="28">
        <v>206678.28460222148</v>
      </c>
      <c r="EI27" s="28">
        <v>6185827.7811260661</v>
      </c>
      <c r="EJ27" s="28">
        <v>191704.40764593644</v>
      </c>
      <c r="EK27" s="28">
        <v>6262078.0045390697</v>
      </c>
      <c r="EL27" s="28">
        <v>161410.96548161839</v>
      </c>
      <c r="EM27" s="28">
        <v>6327031.618899174</v>
      </c>
      <c r="EN27" s="28">
        <v>117757.96782394132</v>
      </c>
      <c r="EO27" s="28">
        <v>6388083.8795544328</v>
      </c>
      <c r="EP27" s="28">
        <v>98839.770797352685</v>
      </c>
      <c r="EQ27" s="28">
        <v>6457273.5658840248</v>
      </c>
      <c r="ER27" s="28">
        <v>68704.699666724424</v>
      </c>
      <c r="ES27" s="28">
        <v>6522387.6190068219</v>
      </c>
      <c r="ET27" s="28">
        <v>31423.572556061263</v>
      </c>
      <c r="EU27" s="28">
        <v>6583526.1438620994</v>
      </c>
      <c r="EV27" s="28">
        <v>0</v>
      </c>
      <c r="EW27" s="28">
        <v>0</v>
      </c>
      <c r="EX27" s="28">
        <v>0</v>
      </c>
      <c r="EY27" s="28">
        <v>0</v>
      </c>
      <c r="EZ27" s="28">
        <v>0</v>
      </c>
      <c r="FA27" s="28">
        <v>0</v>
      </c>
      <c r="FB27" s="28">
        <v>0</v>
      </c>
      <c r="FC27" s="28">
        <v>0</v>
      </c>
      <c r="FD27" s="28">
        <v>0</v>
      </c>
      <c r="FE27" s="28">
        <v>0</v>
      </c>
      <c r="FF27" s="28">
        <v>0</v>
      </c>
      <c r="FG27" s="28">
        <v>0</v>
      </c>
      <c r="FH27" s="28">
        <v>0</v>
      </c>
      <c r="FI27" s="28">
        <v>0</v>
      </c>
      <c r="FJ27" s="28">
        <v>0</v>
      </c>
      <c r="FK27" s="28">
        <v>0</v>
      </c>
      <c r="FL27" s="28">
        <v>0</v>
      </c>
      <c r="FM27" s="28">
        <v>0</v>
      </c>
      <c r="FN27" s="28">
        <v>0</v>
      </c>
      <c r="FO27" s="28">
        <v>0</v>
      </c>
      <c r="FP27" s="28">
        <v>0</v>
      </c>
      <c r="FQ27" s="28">
        <v>0</v>
      </c>
      <c r="FR27" s="28">
        <v>0</v>
      </c>
      <c r="FS27" s="28">
        <v>0</v>
      </c>
      <c r="FT27" s="28">
        <v>0</v>
      </c>
      <c r="FU27" s="28">
        <v>0</v>
      </c>
      <c r="FV27" s="28">
        <v>0</v>
      </c>
      <c r="FW27" s="28">
        <v>0</v>
      </c>
      <c r="FX27" s="28">
        <v>0</v>
      </c>
      <c r="FY27" s="28">
        <v>0</v>
      </c>
      <c r="FZ27" s="28">
        <v>0</v>
      </c>
      <c r="GA27" s="28">
        <v>0</v>
      </c>
      <c r="GB27" s="28">
        <v>0</v>
      </c>
      <c r="GC27" s="28">
        <v>0</v>
      </c>
      <c r="GD27" s="28">
        <v>0</v>
      </c>
      <c r="GE27" s="28">
        <v>0</v>
      </c>
      <c r="GF27" s="28">
        <v>0</v>
      </c>
      <c r="GG27" s="28">
        <v>0</v>
      </c>
      <c r="GH27" s="28">
        <v>0</v>
      </c>
      <c r="GI27" s="28">
        <v>0</v>
      </c>
      <c r="GJ27" s="28">
        <v>0</v>
      </c>
      <c r="GK27" s="28">
        <v>0</v>
      </c>
      <c r="GL27" s="28">
        <v>0</v>
      </c>
      <c r="GM27" s="28">
        <v>0</v>
      </c>
      <c r="GN27" s="28">
        <v>0</v>
      </c>
      <c r="GO27" s="28">
        <v>0</v>
      </c>
      <c r="GP27" s="28">
        <v>0</v>
      </c>
      <c r="GQ27" s="28">
        <v>0</v>
      </c>
      <c r="GR27" s="28">
        <v>0</v>
      </c>
      <c r="GS27" s="28">
        <v>0</v>
      </c>
      <c r="GT27" s="28">
        <v>0</v>
      </c>
      <c r="GU27" s="28">
        <v>0</v>
      </c>
      <c r="GV27" s="28">
        <v>0</v>
      </c>
      <c r="GW27" s="28">
        <v>0</v>
      </c>
      <c r="GX27" s="28">
        <v>0</v>
      </c>
      <c r="GY27" s="28">
        <v>0</v>
      </c>
      <c r="GZ27" s="28">
        <v>0</v>
      </c>
      <c r="HA27" s="28">
        <v>0</v>
      </c>
      <c r="HB27" s="28">
        <v>0</v>
      </c>
      <c r="HC27" s="28">
        <v>0</v>
      </c>
      <c r="HD27" s="28">
        <v>0</v>
      </c>
      <c r="HE27" s="28">
        <v>0</v>
      </c>
      <c r="HF27" s="28">
        <v>0</v>
      </c>
      <c r="HG27" s="28">
        <v>0</v>
      </c>
      <c r="HH27" s="28">
        <v>0</v>
      </c>
      <c r="HI27" s="28">
        <v>0</v>
      </c>
      <c r="HJ27" s="28">
        <v>0</v>
      </c>
      <c r="HK27" s="28">
        <v>0</v>
      </c>
      <c r="HL27" s="28">
        <v>0</v>
      </c>
      <c r="HM27" s="28">
        <v>0</v>
      </c>
      <c r="HN27" s="28">
        <v>0</v>
      </c>
      <c r="HO27" s="28">
        <v>0</v>
      </c>
      <c r="HP27" s="28">
        <v>0</v>
      </c>
      <c r="HQ27" s="28">
        <v>0</v>
      </c>
      <c r="HR27" s="28">
        <v>0</v>
      </c>
      <c r="HS27" s="28">
        <v>0</v>
      </c>
      <c r="HT27" s="28">
        <v>0</v>
      </c>
      <c r="HU27" s="28">
        <v>0</v>
      </c>
      <c r="HV27" s="28">
        <v>0</v>
      </c>
      <c r="HW27" s="28">
        <v>0</v>
      </c>
      <c r="HX27" s="28">
        <v>0</v>
      </c>
      <c r="HY27" s="28">
        <v>0</v>
      </c>
      <c r="HZ27" s="28">
        <v>0</v>
      </c>
      <c r="IA27" s="28">
        <v>0</v>
      </c>
      <c r="IB27" s="28">
        <v>0</v>
      </c>
      <c r="IC27" s="28">
        <v>0</v>
      </c>
      <c r="ID27" s="28">
        <v>0</v>
      </c>
      <c r="IE27" s="28">
        <v>0</v>
      </c>
      <c r="IF27" s="28">
        <v>0</v>
      </c>
      <c r="IG27" s="28">
        <v>0</v>
      </c>
      <c r="IH27" s="28">
        <v>0</v>
      </c>
      <c r="II27" s="28">
        <v>0</v>
      </c>
      <c r="IJ27" s="28">
        <v>0</v>
      </c>
      <c r="IK27" s="28">
        <v>0</v>
      </c>
      <c r="IL27" s="28">
        <v>0</v>
      </c>
      <c r="IM27" s="28">
        <v>0</v>
      </c>
      <c r="IN27" s="28">
        <v>0</v>
      </c>
      <c r="IO27" s="28">
        <v>0</v>
      </c>
      <c r="IP27" s="28">
        <v>0</v>
      </c>
      <c r="IQ27" s="28">
        <v>0</v>
      </c>
      <c r="IR27" s="28">
        <v>0</v>
      </c>
      <c r="IS27" s="28">
        <v>0</v>
      </c>
      <c r="IT27" s="28">
        <v>0</v>
      </c>
      <c r="IU27" s="28">
        <v>0</v>
      </c>
      <c r="IV27" s="28">
        <v>0</v>
      </c>
      <c r="IW27" s="28">
        <v>0</v>
      </c>
      <c r="IX27" s="28">
        <v>0</v>
      </c>
      <c r="IY27" s="28">
        <v>0</v>
      </c>
      <c r="IZ27" s="28">
        <v>0</v>
      </c>
      <c r="JA27" s="28">
        <v>0</v>
      </c>
      <c r="JB27" s="28">
        <v>0</v>
      </c>
      <c r="JC27" s="28">
        <v>0</v>
      </c>
      <c r="JD27" s="28">
        <v>0</v>
      </c>
      <c r="JE27" s="28">
        <v>0</v>
      </c>
      <c r="JF27" s="28">
        <v>0</v>
      </c>
      <c r="JG27" s="28">
        <v>0</v>
      </c>
      <c r="JH27" s="28">
        <v>0</v>
      </c>
      <c r="JI27" s="28">
        <v>0</v>
      </c>
      <c r="JJ27" s="28">
        <v>0</v>
      </c>
      <c r="JK27" s="28">
        <v>0</v>
      </c>
      <c r="JL27" s="28">
        <v>0</v>
      </c>
      <c r="JM27" s="28">
        <v>0</v>
      </c>
      <c r="JN27" s="28">
        <v>0</v>
      </c>
      <c r="JO27" s="28">
        <v>0</v>
      </c>
      <c r="JP27" s="28">
        <v>0</v>
      </c>
      <c r="JQ27" s="28">
        <v>0</v>
      </c>
      <c r="JR27" s="28">
        <v>0</v>
      </c>
      <c r="JS27" s="28">
        <v>0</v>
      </c>
      <c r="JT27" s="28">
        <v>0</v>
      </c>
      <c r="JU27" s="28">
        <v>0</v>
      </c>
      <c r="JV27" s="28">
        <v>0</v>
      </c>
      <c r="JW27" s="28">
        <v>0</v>
      </c>
      <c r="JX27" s="28">
        <v>0</v>
      </c>
      <c r="JY27" s="28">
        <v>0</v>
      </c>
      <c r="JZ27" s="28">
        <v>0</v>
      </c>
      <c r="KA27" s="28">
        <v>0</v>
      </c>
      <c r="KB27" s="28">
        <v>0</v>
      </c>
      <c r="KC27" s="28">
        <v>0</v>
      </c>
      <c r="KD27" s="28">
        <v>0</v>
      </c>
      <c r="KE27" s="28">
        <v>0</v>
      </c>
      <c r="KF27" s="28">
        <v>0</v>
      </c>
      <c r="KG27" s="28">
        <v>0</v>
      </c>
      <c r="KH27" s="28">
        <v>0</v>
      </c>
      <c r="KI27" s="28">
        <v>0</v>
      </c>
      <c r="KJ27" s="28">
        <v>0</v>
      </c>
      <c r="KK27" s="28">
        <v>0</v>
      </c>
      <c r="KL27" s="28">
        <v>0</v>
      </c>
      <c r="KM27" s="28">
        <v>0</v>
      </c>
      <c r="KN27" s="28">
        <v>0</v>
      </c>
      <c r="KO27" s="28">
        <v>0</v>
      </c>
      <c r="KP27" s="28">
        <v>0</v>
      </c>
      <c r="KQ27" s="28">
        <v>0</v>
      </c>
      <c r="KR27" s="28">
        <v>0</v>
      </c>
      <c r="KS27" s="28">
        <v>0</v>
      </c>
      <c r="KT27" s="28">
        <v>0</v>
      </c>
      <c r="KU27" s="28">
        <v>0</v>
      </c>
      <c r="KV27" s="28">
        <v>0</v>
      </c>
      <c r="KW27" s="28">
        <v>0</v>
      </c>
      <c r="KX27" s="28">
        <v>0</v>
      </c>
      <c r="KY27" s="28">
        <v>0</v>
      </c>
      <c r="KZ27" s="28">
        <v>0</v>
      </c>
      <c r="LA27" s="28">
        <v>0</v>
      </c>
      <c r="LB27" s="28">
        <v>0</v>
      </c>
      <c r="LC27" s="28">
        <v>0</v>
      </c>
      <c r="LD27" s="28">
        <v>0</v>
      </c>
      <c r="LE27" s="28">
        <v>0</v>
      </c>
      <c r="LF27" s="28">
        <v>0</v>
      </c>
      <c r="LG27" s="28">
        <v>0</v>
      </c>
      <c r="LH27" s="28">
        <v>0</v>
      </c>
      <c r="LI27" s="28">
        <v>0</v>
      </c>
      <c r="LJ27" s="28">
        <v>0</v>
      </c>
      <c r="LK27" s="28">
        <v>0</v>
      </c>
      <c r="LL27" s="28">
        <v>0</v>
      </c>
      <c r="LM27" s="28">
        <v>0</v>
      </c>
      <c r="LN27" s="28">
        <v>0</v>
      </c>
      <c r="LO27" s="28">
        <v>0</v>
      </c>
      <c r="LP27" s="28">
        <v>0</v>
      </c>
      <c r="LQ27" s="28">
        <v>0</v>
      </c>
      <c r="LR27" s="28">
        <v>0</v>
      </c>
      <c r="LS27" s="28">
        <v>0</v>
      </c>
      <c r="LT27" s="28">
        <v>0</v>
      </c>
      <c r="LU27" s="28">
        <v>0</v>
      </c>
      <c r="LV27" s="28">
        <v>0</v>
      </c>
      <c r="LW27" s="28">
        <v>0</v>
      </c>
      <c r="LX27" s="28">
        <v>0</v>
      </c>
      <c r="LY27" s="28">
        <v>0</v>
      </c>
      <c r="LZ27" s="28">
        <v>0</v>
      </c>
      <c r="MA27" s="28">
        <v>0</v>
      </c>
      <c r="MB27" s="28">
        <v>0</v>
      </c>
      <c r="MC27" s="28">
        <v>0</v>
      </c>
      <c r="MD27" s="28">
        <v>0</v>
      </c>
      <c r="ME27" s="28">
        <v>0</v>
      </c>
      <c r="MF27" s="28">
        <v>0</v>
      </c>
      <c r="MG27" s="28">
        <v>0</v>
      </c>
      <c r="MH27" s="28">
        <v>0</v>
      </c>
      <c r="MI27" s="28">
        <v>0</v>
      </c>
      <c r="MJ27" s="28">
        <v>0</v>
      </c>
      <c r="MK27" s="28">
        <v>0</v>
      </c>
      <c r="ML27" s="28">
        <v>0</v>
      </c>
      <c r="MM27" s="28">
        <v>0</v>
      </c>
      <c r="MN27" s="28">
        <v>0</v>
      </c>
      <c r="MO27" s="28">
        <v>0</v>
      </c>
      <c r="MP27" s="28">
        <v>0</v>
      </c>
      <c r="MQ27" s="28">
        <v>0</v>
      </c>
      <c r="MR27" s="28">
        <v>0</v>
      </c>
      <c r="MS27" s="28">
        <v>0</v>
      </c>
      <c r="MT27" s="28">
        <v>0</v>
      </c>
      <c r="MU27" s="28">
        <v>0</v>
      </c>
      <c r="MV27" s="28">
        <v>0</v>
      </c>
      <c r="MW27" s="28">
        <v>0</v>
      </c>
      <c r="MX27" s="28">
        <v>0</v>
      </c>
      <c r="MY27" s="28">
        <v>0</v>
      </c>
      <c r="MZ27" s="28">
        <v>0</v>
      </c>
      <c r="NA27" s="28">
        <v>0</v>
      </c>
      <c r="NB27" s="28">
        <v>0</v>
      </c>
      <c r="NC27" s="28">
        <v>0</v>
      </c>
      <c r="ND27" s="28">
        <v>0</v>
      </c>
      <c r="NE27" s="28">
        <v>0</v>
      </c>
      <c r="NF27" s="28">
        <v>0</v>
      </c>
      <c r="NG27" s="28">
        <v>0</v>
      </c>
      <c r="NH27" s="28">
        <v>0</v>
      </c>
      <c r="NI27" s="28">
        <v>0</v>
      </c>
      <c r="NJ27" s="28">
        <v>0</v>
      </c>
      <c r="NK27" s="28">
        <v>0</v>
      </c>
      <c r="NL27" s="28">
        <v>0</v>
      </c>
      <c r="NM27" s="28">
        <v>0</v>
      </c>
      <c r="NN27" s="28">
        <v>0</v>
      </c>
      <c r="NO27" s="28">
        <v>0</v>
      </c>
      <c r="NP27" s="28">
        <v>0</v>
      </c>
      <c r="NQ27" s="28">
        <v>0</v>
      </c>
      <c r="NR27" s="28">
        <v>0</v>
      </c>
      <c r="NS27" s="28">
        <v>0</v>
      </c>
      <c r="NT27" s="28">
        <v>0</v>
      </c>
      <c r="NU27" s="28">
        <v>0</v>
      </c>
      <c r="NV27" s="28">
        <v>0</v>
      </c>
      <c r="NW27" s="28">
        <v>0</v>
      </c>
      <c r="NX27" s="28">
        <v>0</v>
      </c>
      <c r="NY27" s="28">
        <v>0</v>
      </c>
      <c r="NZ27" s="28">
        <v>0</v>
      </c>
      <c r="OA27" s="28">
        <v>0</v>
      </c>
      <c r="OB27" s="28">
        <v>0</v>
      </c>
      <c r="OC27" s="28">
        <v>0</v>
      </c>
      <c r="OD27" s="28">
        <v>0</v>
      </c>
      <c r="OE27" s="28">
        <v>0</v>
      </c>
      <c r="OF27" s="28">
        <v>0</v>
      </c>
      <c r="OG27" s="28">
        <v>0</v>
      </c>
      <c r="OH27" s="28">
        <v>0</v>
      </c>
      <c r="OI27" s="28">
        <v>0</v>
      </c>
      <c r="OJ27" s="28">
        <v>0</v>
      </c>
      <c r="OK27" s="28">
        <v>0</v>
      </c>
      <c r="OL27" s="28">
        <v>0</v>
      </c>
      <c r="OM27" s="28">
        <v>0</v>
      </c>
      <c r="ON27" s="28">
        <v>0</v>
      </c>
      <c r="OO27" s="28">
        <v>0</v>
      </c>
      <c r="OP27" s="28">
        <v>0</v>
      </c>
      <c r="OQ27" s="28">
        <v>0</v>
      </c>
      <c r="OR27" s="28">
        <v>0</v>
      </c>
      <c r="OS27" s="28">
        <v>0</v>
      </c>
      <c r="OT27" s="28">
        <v>0</v>
      </c>
      <c r="OU27" s="28">
        <v>0</v>
      </c>
      <c r="OV27" s="28">
        <v>0</v>
      </c>
      <c r="OW27" s="28">
        <v>0</v>
      </c>
      <c r="OX27" s="28">
        <v>0</v>
      </c>
      <c r="OY27" s="28">
        <v>0</v>
      </c>
      <c r="OZ27" s="28">
        <v>0</v>
      </c>
      <c r="PA27" s="28">
        <v>0</v>
      </c>
      <c r="PB27" s="28">
        <v>0</v>
      </c>
      <c r="PC27" s="28">
        <v>0</v>
      </c>
      <c r="PD27" s="28">
        <v>0</v>
      </c>
      <c r="PE27" s="28">
        <v>0</v>
      </c>
      <c r="PF27" s="28">
        <v>0</v>
      </c>
      <c r="PG27" s="28">
        <v>0</v>
      </c>
      <c r="PH27" s="28">
        <v>0</v>
      </c>
      <c r="PI27" s="28">
        <v>0</v>
      </c>
      <c r="PJ27" s="28">
        <v>0</v>
      </c>
      <c r="PK27" s="28">
        <v>0</v>
      </c>
      <c r="PL27" s="28">
        <v>0</v>
      </c>
      <c r="PM27" s="28">
        <v>0</v>
      </c>
      <c r="PN27" s="28">
        <v>0</v>
      </c>
      <c r="PO27" s="28">
        <v>0</v>
      </c>
      <c r="PP27" s="28">
        <v>0</v>
      </c>
      <c r="PQ27" s="28">
        <v>0</v>
      </c>
      <c r="PR27" s="28">
        <v>0</v>
      </c>
      <c r="PS27" s="28">
        <v>0</v>
      </c>
      <c r="PT27" s="28">
        <v>0</v>
      </c>
      <c r="PU27" s="28">
        <v>0</v>
      </c>
      <c r="PV27" s="28">
        <v>0</v>
      </c>
      <c r="PW27" s="28">
        <v>0</v>
      </c>
      <c r="PX27" s="28">
        <v>0</v>
      </c>
      <c r="PY27" s="28">
        <v>0</v>
      </c>
      <c r="PZ27" s="28">
        <v>0</v>
      </c>
      <c r="QA27" s="28">
        <v>0</v>
      </c>
      <c r="QB27" s="28">
        <v>0</v>
      </c>
      <c r="QC27" s="28">
        <v>0</v>
      </c>
      <c r="QD27" s="28">
        <v>0</v>
      </c>
      <c r="QE27" s="28">
        <v>0</v>
      </c>
      <c r="QF27" s="28">
        <v>0</v>
      </c>
      <c r="QG27" s="28">
        <v>0</v>
      </c>
      <c r="QH27" s="28">
        <v>0</v>
      </c>
      <c r="QI27" s="28">
        <v>0</v>
      </c>
      <c r="QJ27" s="28">
        <v>0</v>
      </c>
      <c r="QK27" s="28">
        <v>0</v>
      </c>
      <c r="QL27" s="28">
        <v>0</v>
      </c>
      <c r="QM27" s="28">
        <v>0</v>
      </c>
      <c r="QN27" s="28">
        <v>0</v>
      </c>
      <c r="QO27" s="28">
        <v>0</v>
      </c>
      <c r="QP27" s="28">
        <v>0</v>
      </c>
      <c r="QQ27" s="28">
        <v>0</v>
      </c>
      <c r="QR27" s="28">
        <v>0</v>
      </c>
      <c r="QS27" s="28">
        <v>0</v>
      </c>
      <c r="QT27" s="28">
        <v>0</v>
      </c>
      <c r="QU27" s="28">
        <v>0</v>
      </c>
      <c r="QV27" s="28">
        <v>0</v>
      </c>
      <c r="QW27" s="28">
        <v>0</v>
      </c>
      <c r="QX27" s="28">
        <v>0</v>
      </c>
      <c r="QY27" s="28">
        <v>0</v>
      </c>
      <c r="QZ27" s="28">
        <v>0</v>
      </c>
      <c r="RA27" s="28">
        <v>0</v>
      </c>
      <c r="RB27" s="28">
        <v>0</v>
      </c>
      <c r="RC27" s="28">
        <v>0</v>
      </c>
      <c r="RD27" s="28">
        <v>0</v>
      </c>
      <c r="RE27" s="28">
        <v>0</v>
      </c>
      <c r="RF27" s="28">
        <v>0</v>
      </c>
      <c r="RG27" s="28">
        <v>0</v>
      </c>
      <c r="RH27" s="28">
        <v>0</v>
      </c>
      <c r="RI27" s="28">
        <v>0</v>
      </c>
      <c r="RJ27" s="28">
        <v>0</v>
      </c>
      <c r="RK27" s="28">
        <v>0</v>
      </c>
      <c r="RL27" s="28">
        <v>0</v>
      </c>
      <c r="RM27" s="28">
        <v>0</v>
      </c>
      <c r="RN27" s="28">
        <v>0</v>
      </c>
      <c r="RO27" s="28">
        <v>0</v>
      </c>
      <c r="RP27" s="28">
        <v>0</v>
      </c>
      <c r="RQ27" s="28">
        <v>0</v>
      </c>
      <c r="RR27" s="28">
        <v>0</v>
      </c>
      <c r="RS27" s="28">
        <v>0</v>
      </c>
      <c r="RT27" s="28">
        <v>0</v>
      </c>
      <c r="RU27" s="28">
        <v>0</v>
      </c>
      <c r="RV27" s="28">
        <v>0</v>
      </c>
      <c r="RW27" s="28">
        <v>0</v>
      </c>
      <c r="RX27" s="28">
        <v>0</v>
      </c>
      <c r="RY27" s="28">
        <v>0</v>
      </c>
      <c r="RZ27" s="28">
        <v>0</v>
      </c>
      <c r="SA27" s="28">
        <v>0</v>
      </c>
      <c r="SB27" s="28">
        <v>0</v>
      </c>
      <c r="SC27" s="28">
        <v>0</v>
      </c>
      <c r="SD27" s="28">
        <v>0</v>
      </c>
      <c r="SE27" s="28">
        <v>0</v>
      </c>
      <c r="SF27" s="28">
        <v>0</v>
      </c>
      <c r="SG27" s="28">
        <v>0</v>
      </c>
      <c r="SH27" s="28">
        <v>0</v>
      </c>
      <c r="SI27" s="28">
        <v>0</v>
      </c>
      <c r="SJ27" s="28">
        <v>0</v>
      </c>
      <c r="SK27" s="28">
        <v>0</v>
      </c>
      <c r="SL27" s="28">
        <v>0</v>
      </c>
      <c r="SM27" s="28">
        <v>0</v>
      </c>
      <c r="SN27" s="28">
        <v>0</v>
      </c>
      <c r="SO27" s="28">
        <v>0</v>
      </c>
      <c r="SP27" s="28">
        <v>0</v>
      </c>
      <c r="SQ27" s="28">
        <v>0</v>
      </c>
      <c r="SR27" s="28">
        <v>0</v>
      </c>
      <c r="SS27" s="28">
        <v>0</v>
      </c>
      <c r="ST27" s="28">
        <v>0</v>
      </c>
      <c r="SU27" s="28">
        <v>0</v>
      </c>
      <c r="SV27" s="28">
        <v>0</v>
      </c>
      <c r="SW27" s="28">
        <v>0</v>
      </c>
      <c r="SX27" s="28">
        <v>0</v>
      </c>
      <c r="SY27" s="28">
        <v>0</v>
      </c>
      <c r="SZ27" s="28">
        <v>0</v>
      </c>
      <c r="TA27" s="28">
        <v>0</v>
      </c>
      <c r="TB27" s="28">
        <v>0</v>
      </c>
      <c r="TC27" s="28">
        <v>0</v>
      </c>
      <c r="TD27" s="28">
        <v>0</v>
      </c>
      <c r="TE27" s="28">
        <v>0</v>
      </c>
      <c r="TF27" s="28">
        <v>0</v>
      </c>
      <c r="TG27" s="28">
        <v>0</v>
      </c>
      <c r="TH27" s="28">
        <v>0</v>
      </c>
      <c r="TI27" s="28">
        <v>0</v>
      </c>
      <c r="TJ27" s="28">
        <v>0</v>
      </c>
      <c r="TK27" s="28">
        <v>0</v>
      </c>
      <c r="TL27" s="28">
        <v>0</v>
      </c>
      <c r="TM27" s="28">
        <v>0</v>
      </c>
      <c r="TN27" s="28">
        <v>0</v>
      </c>
      <c r="TO27" s="28">
        <v>0</v>
      </c>
      <c r="TP27" s="28">
        <v>0</v>
      </c>
      <c r="TQ27" s="28">
        <v>0</v>
      </c>
      <c r="TR27" s="28">
        <v>0</v>
      </c>
      <c r="TS27" s="28">
        <v>0</v>
      </c>
      <c r="TT27" s="28">
        <v>0</v>
      </c>
      <c r="TU27" s="28">
        <v>0</v>
      </c>
      <c r="TV27" s="28">
        <v>0</v>
      </c>
      <c r="TW27" s="28">
        <v>0</v>
      </c>
      <c r="TX27" s="28">
        <v>0</v>
      </c>
      <c r="TY27" s="28">
        <v>0</v>
      </c>
      <c r="TZ27" s="28">
        <v>0</v>
      </c>
      <c r="UA27" s="28">
        <v>0</v>
      </c>
      <c r="UB27" s="28">
        <v>0</v>
      </c>
      <c r="UC27" s="28">
        <v>0</v>
      </c>
      <c r="UD27" s="28">
        <v>0</v>
      </c>
      <c r="UE27" s="28">
        <v>0</v>
      </c>
      <c r="UF27" s="28">
        <v>0</v>
      </c>
      <c r="UG27" s="28">
        <v>0</v>
      </c>
      <c r="UH27" s="28">
        <v>0</v>
      </c>
      <c r="UI27" s="28">
        <v>0</v>
      </c>
      <c r="UJ27" s="28">
        <v>0</v>
      </c>
      <c r="UK27" s="28">
        <v>0</v>
      </c>
      <c r="UL27" s="28">
        <v>0</v>
      </c>
      <c r="UM27" s="28">
        <v>0</v>
      </c>
      <c r="UN27" s="28">
        <v>0</v>
      </c>
      <c r="UO27" s="28">
        <v>0</v>
      </c>
      <c r="UP27" s="28">
        <v>0</v>
      </c>
      <c r="UQ27" s="28">
        <v>0</v>
      </c>
      <c r="UR27" s="28">
        <v>0</v>
      </c>
      <c r="US27" s="28">
        <v>0</v>
      </c>
      <c r="UT27" s="28">
        <v>0</v>
      </c>
      <c r="UU27" s="28">
        <v>0</v>
      </c>
      <c r="UV27" s="28">
        <v>0</v>
      </c>
      <c r="UW27" s="28">
        <v>0</v>
      </c>
      <c r="UX27" s="28">
        <v>0</v>
      </c>
      <c r="UY27" s="28">
        <v>0</v>
      </c>
      <c r="UZ27" s="28">
        <v>0</v>
      </c>
      <c r="VA27" s="28">
        <v>0</v>
      </c>
      <c r="VB27" s="28">
        <v>0</v>
      </c>
      <c r="VC27" s="28">
        <v>0</v>
      </c>
      <c r="VD27" s="28">
        <v>0</v>
      </c>
      <c r="VE27" s="28">
        <v>0</v>
      </c>
      <c r="VF27" s="28">
        <v>0</v>
      </c>
      <c r="VG27" s="28">
        <v>0</v>
      </c>
      <c r="VH27" s="28">
        <v>0</v>
      </c>
      <c r="VI27" s="28">
        <v>0</v>
      </c>
      <c r="VJ27" s="28">
        <v>0</v>
      </c>
      <c r="VK27" s="28">
        <v>0</v>
      </c>
      <c r="VL27" s="28">
        <v>0</v>
      </c>
      <c r="VM27" s="28">
        <v>0</v>
      </c>
      <c r="VN27" s="28">
        <v>0</v>
      </c>
      <c r="VO27" s="28">
        <v>0</v>
      </c>
      <c r="VP27" s="28">
        <v>0</v>
      </c>
      <c r="VQ27" s="28">
        <v>0</v>
      </c>
      <c r="VR27" s="28">
        <v>0</v>
      </c>
      <c r="VS27" s="28">
        <v>0</v>
      </c>
      <c r="VT27" s="28">
        <v>0</v>
      </c>
      <c r="VU27" s="28">
        <v>0</v>
      </c>
      <c r="VV27" s="28">
        <v>0</v>
      </c>
      <c r="VW27" s="28">
        <v>0</v>
      </c>
      <c r="VX27" s="28">
        <v>0</v>
      </c>
      <c r="VY27" s="28">
        <v>0</v>
      </c>
      <c r="VZ27" s="28">
        <v>0</v>
      </c>
      <c r="WA27" s="28">
        <v>0</v>
      </c>
      <c r="WB27" s="28">
        <v>0</v>
      </c>
      <c r="WC27" s="28">
        <v>0</v>
      </c>
      <c r="WD27" s="28">
        <v>0</v>
      </c>
      <c r="WE27" s="28">
        <v>0</v>
      </c>
      <c r="WF27" s="28">
        <v>0</v>
      </c>
      <c r="WG27" s="28">
        <v>0</v>
      </c>
      <c r="WH27" s="28">
        <v>0</v>
      </c>
      <c r="WI27" s="28">
        <v>0</v>
      </c>
      <c r="WJ27" s="28">
        <v>0</v>
      </c>
      <c r="WK27" s="28">
        <v>0</v>
      </c>
      <c r="WL27" s="28">
        <v>0</v>
      </c>
      <c r="WM27" s="28">
        <v>0</v>
      </c>
      <c r="WN27" s="28">
        <v>0</v>
      </c>
      <c r="WO27" s="28">
        <v>0</v>
      </c>
      <c r="WP27" s="28">
        <v>0</v>
      </c>
      <c r="WQ27" s="28">
        <v>0</v>
      </c>
      <c r="WR27" s="28">
        <v>0</v>
      </c>
      <c r="WS27" s="28">
        <v>0</v>
      </c>
      <c r="WT27" s="28">
        <v>0</v>
      </c>
      <c r="WU27" s="28">
        <v>0</v>
      </c>
      <c r="WV27" s="28">
        <v>0</v>
      </c>
      <c r="WW27" s="28">
        <v>0</v>
      </c>
      <c r="WX27" s="28">
        <v>0</v>
      </c>
      <c r="WY27" s="28">
        <v>0</v>
      </c>
      <c r="WZ27" s="28">
        <v>0</v>
      </c>
      <c r="XA27" s="28">
        <v>0</v>
      </c>
      <c r="XB27" s="28">
        <v>0</v>
      </c>
      <c r="XC27" s="28">
        <v>0</v>
      </c>
      <c r="XD27" s="28">
        <v>0</v>
      </c>
      <c r="XE27" s="28">
        <v>0</v>
      </c>
      <c r="XF27" s="28">
        <v>0</v>
      </c>
      <c r="XG27" s="28">
        <v>0</v>
      </c>
      <c r="XH27" s="28">
        <v>0</v>
      </c>
      <c r="XI27" s="28">
        <v>0</v>
      </c>
      <c r="XJ27" s="28">
        <v>0</v>
      </c>
      <c r="XK27" s="28">
        <v>0</v>
      </c>
      <c r="XL27" s="28">
        <v>0</v>
      </c>
      <c r="XM27" s="28">
        <v>0</v>
      </c>
      <c r="XN27" s="28">
        <v>0</v>
      </c>
      <c r="XO27" s="28">
        <v>0</v>
      </c>
      <c r="XP27" s="28">
        <v>0</v>
      </c>
      <c r="XQ27" s="28">
        <v>0</v>
      </c>
      <c r="XR27" s="28">
        <v>0</v>
      </c>
      <c r="XS27" s="28">
        <v>0</v>
      </c>
      <c r="XT27" s="28">
        <v>0</v>
      </c>
      <c r="XU27" s="28">
        <v>0</v>
      </c>
      <c r="XV27" s="28">
        <v>0</v>
      </c>
      <c r="XW27" s="28">
        <v>0</v>
      </c>
      <c r="XX27" s="28">
        <v>0</v>
      </c>
      <c r="XY27" s="28">
        <v>0</v>
      </c>
      <c r="XZ27" s="28">
        <v>0</v>
      </c>
      <c r="YA27" s="28">
        <v>0</v>
      </c>
      <c r="YB27" s="28">
        <v>0</v>
      </c>
      <c r="YC27" s="28">
        <v>0</v>
      </c>
      <c r="YD27" s="28">
        <v>0</v>
      </c>
      <c r="YE27" s="28">
        <v>0</v>
      </c>
      <c r="YF27" s="28">
        <v>0</v>
      </c>
      <c r="YG27" s="28">
        <v>0</v>
      </c>
      <c r="YH27" s="28">
        <v>0</v>
      </c>
      <c r="YI27" s="28">
        <v>0</v>
      </c>
      <c r="YJ27" s="28">
        <v>0</v>
      </c>
      <c r="YK27" s="28">
        <v>0</v>
      </c>
      <c r="YL27" s="28">
        <v>0</v>
      </c>
      <c r="YM27" s="28">
        <v>0</v>
      </c>
      <c r="YN27" s="28">
        <v>0</v>
      </c>
      <c r="YO27" s="28">
        <v>0</v>
      </c>
      <c r="YP27" s="28">
        <v>0</v>
      </c>
      <c r="YQ27" s="28">
        <v>0</v>
      </c>
    </row>
    <row r="28" spans="1:667" ht="15.75" x14ac:dyDescent="0.25">
      <c r="A28" s="11" t="s">
        <v>65</v>
      </c>
      <c r="B28" s="11"/>
      <c r="C28" s="11">
        <f>SUM(C29,C41)</f>
        <v>6096.926845779446</v>
      </c>
      <c r="D28" s="12">
        <f>+C28/$C$61</f>
        <v>0.1434162801392638</v>
      </c>
      <c r="E28" s="13">
        <f>SUM(E29,E41)</f>
        <v>211.24628299024124</v>
      </c>
      <c r="F28" s="36"/>
      <c r="G28" s="135" t="s">
        <v>128</v>
      </c>
      <c r="H28" s="37"/>
      <c r="I28" s="36"/>
      <c r="J28" s="36"/>
      <c r="K28" s="38"/>
      <c r="L28" s="37"/>
      <c r="M28" s="38"/>
      <c r="N28" s="38"/>
      <c r="O28" s="2"/>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27"/>
      <c r="BO28" s="94"/>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row>
    <row r="29" spans="1:667" ht="15.75" x14ac:dyDescent="0.25">
      <c r="A29" s="40" t="s">
        <v>61</v>
      </c>
      <c r="B29" s="40"/>
      <c r="C29" s="40">
        <f>+SUM(C30:C40)</f>
        <v>4884.5557564082519</v>
      </c>
      <c r="D29" s="41"/>
      <c r="E29" s="42">
        <f>+SUM(E30:E40)</f>
        <v>169.24005711403873</v>
      </c>
      <c r="F29" s="43"/>
      <c r="G29" s="136" t="s">
        <v>128</v>
      </c>
      <c r="H29" s="44"/>
      <c r="I29" s="43"/>
      <c r="J29" s="43"/>
      <c r="K29" s="45"/>
      <c r="L29" s="44"/>
      <c r="M29" s="45"/>
      <c r="N29" s="45"/>
      <c r="O29" s="2"/>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27"/>
      <c r="BO29" s="94"/>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row>
    <row r="30" spans="1:667" ht="15.75" x14ac:dyDescent="0.25">
      <c r="A30" s="19" t="s">
        <v>62</v>
      </c>
      <c r="B30" s="19" t="s">
        <v>63</v>
      </c>
      <c r="C30" s="20">
        <f t="shared" ref="C30:C40" si="23">+E30*$C$58</f>
        <v>1430.8991570458834</v>
      </c>
      <c r="D30" s="47"/>
      <c r="E30" s="22">
        <v>49.577784990000012</v>
      </c>
      <c r="F30" s="23" t="s">
        <v>57</v>
      </c>
      <c r="G30" s="23" t="s">
        <v>128</v>
      </c>
      <c r="H30" s="24">
        <v>39555</v>
      </c>
      <c r="I30" s="48" t="s">
        <v>64</v>
      </c>
      <c r="J30" s="23">
        <v>344</v>
      </c>
      <c r="K30" s="33" t="s">
        <v>131</v>
      </c>
      <c r="L30" s="24">
        <f t="shared" ref="L30:L38" si="24">+EDATE(H30,J30)</f>
        <v>50026</v>
      </c>
      <c r="M30" s="23" t="s">
        <v>11</v>
      </c>
      <c r="N30" s="20" t="s">
        <v>65</v>
      </c>
      <c r="O30" s="2"/>
      <c r="P30" s="26">
        <f>+SUMPRODUCT(1*($BP$4:$YQ$4=$P$4)*($BP$1:$YQ$1=P$3)*($BP30:$YQ30))</f>
        <v>83049184.611029029</v>
      </c>
      <c r="Q30" s="26">
        <f>+SUMPRODUCT(1*($BP$4:$YQ$4=$Q$4)*($BP$1:$YQ$1=P$3)*($BP30:$YQ30))</f>
        <v>51515966.753211327</v>
      </c>
      <c r="R30" s="26">
        <f>+SUMPRODUCT(1*($BP$4:$YQ$4=$P$4)*($BP$1:$YQ$1=R$3)*($BP30:$YQ30))</f>
        <v>101891682.0567342</v>
      </c>
      <c r="S30" s="26">
        <f>+SUMPRODUCT(1*($BP$4:$YQ$4=$Q$4)*($BP$1:$YQ$1=R$3)*($BP30:$YQ30))</f>
        <v>61509749.419524014</v>
      </c>
      <c r="T30" s="26">
        <f>+SUMPRODUCT(1*($BP$4:$YQ$4=$P$4)*($BP$1:$YQ$1=T$3)*($BP30:$YQ30))</f>
        <v>122114110.6108754</v>
      </c>
      <c r="U30" s="26">
        <f>+SUMPRODUCT(1*($BP$4:$YQ$4=$Q$4)*($BP$1:$YQ$1=T$3)*($BP30:$YQ30))</f>
        <v>69745136.086596489</v>
      </c>
      <c r="V30" s="26">
        <f>+SUMPRODUCT(1*($BP$4:$YQ$4=$P$4)*($BP$1:$YQ$1=V$3)*($BP30:$YQ30))</f>
        <v>138912889.98561925</v>
      </c>
      <c r="W30" s="26">
        <f>+SUMPRODUCT(1*($BP$4:$YQ$4=$Q$4)*($BP$1:$YQ$1=V$3)*($BP30:$YQ30))</f>
        <v>74406601.81074062</v>
      </c>
      <c r="X30" s="26">
        <f>+SUMPRODUCT(1*($BP$4:$YQ$4=$P$4)*($BP$1:$YQ$1=X$3)*($BP30:$YQ30))</f>
        <v>151466995.88283932</v>
      </c>
      <c r="Y30" s="26">
        <f>+SUMPRODUCT(1*($BP$4:$YQ$4=$Q$4)*($BP$1:$YQ$1=X$3)*($BP30:$YQ30))</f>
        <v>75974308.388301536</v>
      </c>
      <c r="Z30" s="26">
        <f>+SUMPRODUCT(1*($BP$4:$YQ$4=$P$4)*($BP$1:$YQ$1=Z$3)*($BP30:$YQ30))</f>
        <v>163053907.01622441</v>
      </c>
      <c r="AA30" s="26">
        <f>+SUMPRODUCT(1*($BP$4:$YQ$4=$Q$4)*($BP$1:$YQ$1=Z$3)*($BP30:$YQ30))</f>
        <v>76229940.010400712</v>
      </c>
      <c r="AB30" s="26">
        <f>+SUMPRODUCT(1*($BP$4:$YQ$4=$P$4)*($BP$1:$YQ$1=AB$3)*($BP30:$YQ30))</f>
        <v>172325000.16500157</v>
      </c>
      <c r="AC30" s="26">
        <f>+SUMPRODUCT(1*($BP$4:$YQ$4=$Q$4)*($BP$1:$YQ$1=AB$3)*($BP30:$YQ30))</f>
        <v>74903040.77879335</v>
      </c>
      <c r="AD30" s="26">
        <f>+SUMPRODUCT(1*($BP$4:$YQ$4=$P$4)*($BP$1:$YQ$1=AD$3)*($BP30:$YQ30))</f>
        <v>179480159.31656557</v>
      </c>
      <c r="AE30" s="26">
        <f>+SUMPRODUCT(1*($BP$4:$YQ$4=$Q$4)*($BP$1:$YQ$1=AD$3)*($BP30:$YQ30))</f>
        <v>71683643.997604698</v>
      </c>
      <c r="AF30" s="26">
        <f>+SUMPRODUCT(1*($BP$4:$YQ$4=$P$4)*($BP$1:$YQ$1=AF$3)*($BP30:$YQ30))</f>
        <v>186187063.45314255</v>
      </c>
      <c r="AG30" s="26">
        <f>+SUMPRODUCT(1*($BP$4:$YQ$4=$Q$4)*($BP$1:$YQ$1=AF$3)*($BP30:$YQ30))</f>
        <v>68015598.703403562</v>
      </c>
      <c r="AH30" s="26">
        <f>+SUMPRODUCT(1*($BP$4:$YQ$4=$P$4)*($BP$1:$YQ$1=AH$3)*($BP30:$YQ30))</f>
        <v>192964478.50800645</v>
      </c>
      <c r="AI30" s="26">
        <f>+SUMPRODUCT(1*($BP$4:$YQ$4=$Q$4)*($BP$1:$YQ$1=AH$3)*($BP30:$YQ30))</f>
        <v>63913665.785705529</v>
      </c>
      <c r="AJ30" s="26">
        <f>+SUMPRODUCT(1*($BP$4:$YQ$4=$P$4)*($BP$1:$YQ$1=AJ$3)*($BP30:$YQ30))</f>
        <v>199323098.75660145</v>
      </c>
      <c r="AK30" s="26">
        <f>+SUMPRODUCT(1*($BP$4:$YQ$4=$Q$4)*($BP$1:$YQ$1=AJ$3)*($BP30:$YQ30))</f>
        <v>59392299.475032523</v>
      </c>
      <c r="AL30" s="26">
        <f>+SUMPRODUCT(1*($BP$4:$YQ$4=$P$4)*($BP$1:$YQ$1=AL$3)*($BP30:$YQ30))</f>
        <v>205446063.38037878</v>
      </c>
      <c r="AM30" s="26">
        <f>+SUMPRODUCT(1*($BP$4:$YQ$4=$Q$4)*($BP$1:$YQ$1=AL$3)*($BP30:$YQ30))</f>
        <v>54042873.397960499</v>
      </c>
      <c r="AN30" s="26">
        <f>+SUMPRODUCT(1*($BP$4:$YQ$4=$P$4)*($BP$1:$YQ$1=AN$3)*($BP30:$YQ30))</f>
        <v>211548677.0273689</v>
      </c>
      <c r="AO30" s="26">
        <f>+SUMPRODUCT(1*($BP$4:$YQ$4=$Q$4)*($BP$1:$YQ$1=AN$3)*($BP30:$YQ30))</f>
        <v>48436942.201919943</v>
      </c>
      <c r="AP30" s="26">
        <f>+SUMPRODUCT(1*($BP$4:$YQ$4=$P$4)*($BP$1:$YQ$1=AP$3)*($BP30:$YQ30))</f>
        <v>217642627.12739283</v>
      </c>
      <c r="AQ30" s="26">
        <f>+SUMPRODUCT(1*($BP$4:$YQ$4=$Q$4)*($BP$1:$YQ$1=AP$3)*($BP30:$YQ30))</f>
        <v>42413189.955502823</v>
      </c>
      <c r="AR30" s="26">
        <f>+SUMPRODUCT(1*($BP$4:$YQ$4=$P$4)*($BP$1:$YQ$1=AR$3)*($BP30:$YQ30))</f>
        <v>223738900.79553562</v>
      </c>
      <c r="AS30" s="26">
        <f>+SUMPRODUCT(1*($BP$4:$YQ$4=$Q$4)*($BP$1:$YQ$1=AR$3)*($BP30:$YQ30))</f>
        <v>36077585.160830185</v>
      </c>
      <c r="AT30" s="26">
        <f>+SUMPRODUCT(1*($BP$4:$YQ$4=$P$4)*($BP$1:$YQ$1=AT$3)*($BP30:$YQ30))</f>
        <v>229766796.9035756</v>
      </c>
      <c r="AU30" s="26">
        <f>+SUMPRODUCT(1*($BP$4:$YQ$4=$Q$4)*($BP$1:$YQ$1=AT$3)*($BP30:$YQ30))</f>
        <v>29111455.052757129</v>
      </c>
      <c r="AV30" s="26">
        <f>+SUMPRODUCT(1*($BP$4:$YQ$4=$P$4)*($BP$1:$YQ$1=AV$3)*($BP30:$YQ30))</f>
        <v>235737045.38906598</v>
      </c>
      <c r="AW30" s="26">
        <f>+SUMPRODUCT(1*($BP$4:$YQ$4=$Q$4)*($BP$1:$YQ$1=AV$3)*($BP30:$YQ30))</f>
        <v>21832169.695570264</v>
      </c>
      <c r="AX30" s="26">
        <f>+SUMPRODUCT(1*($BP$4:$YQ$4=$P$4)*($BP$1:$YQ$1=AX$3)*($BP30:$YQ30))</f>
        <v>241625680.46368206</v>
      </c>
      <c r="AY30" s="26">
        <f>+SUMPRODUCT(1*($BP$4:$YQ$4=$Q$4)*($BP$1:$YQ$1=AX$3)*($BP30:$YQ30))</f>
        <v>14141188.299087729</v>
      </c>
      <c r="AZ30" s="26">
        <f>+SUMPRODUCT(1*($BP$4:$YQ$4=$P$4)*($BP$1:$YQ$1=AZ$3)*($BP30:$YQ30))</f>
        <v>247431247.7111741</v>
      </c>
      <c r="BA30" s="26">
        <f>+SUMPRODUCT(1*($BP$4:$YQ$4=$Q$4)*($BP$1:$YQ$1=AZ$3)*($BP30:$YQ30))</f>
        <v>6068802.6563864434</v>
      </c>
      <c r="BB30" s="26">
        <f>+SUMPRODUCT(1*($BP$4:$YQ$4=$P$4)*($BP$1:$YQ$1=BB$3)*($BP30:$YQ30))</f>
        <v>0</v>
      </c>
      <c r="BC30" s="26">
        <f>+SUMPRODUCT(1*($BP$4:$YQ$4=$Q$4)*($BP$1:$YQ$1=BB$3)*($BP30:$YQ30))</f>
        <v>0</v>
      </c>
      <c r="BD30" s="26">
        <f>+SUMPRODUCT(1*($BP$4:$YQ$4=$P$4)*($BP$1:$YQ$1=BD$3)*($BP30:$YQ30))</f>
        <v>0</v>
      </c>
      <c r="BE30" s="26">
        <f>+SUMPRODUCT(1*($BP$4:$YQ$4=$Q$4)*($BP$1:$YQ$1=BD$3)*($BP30:$YQ30))</f>
        <v>0</v>
      </c>
      <c r="BF30" s="26">
        <f>+SUMPRODUCT(1*($BP$4:$YQ$4=$P$4)*($BP$1:$YQ$1=BF$3)*($BP30:$YQ30))</f>
        <v>0</v>
      </c>
      <c r="BG30" s="26">
        <f>+SUMPRODUCT(1*($BP$4:$YQ$4=$Q$4)*($BP$1:$YQ$1=BF$3)*($BP30:$YQ30))</f>
        <v>0</v>
      </c>
      <c r="BH30" s="26">
        <f>+SUMPRODUCT(1*($BP$4:$YQ$4=$P$4)*($BP$1:$YQ$1=BH$3)*($BP30:$YQ30))</f>
        <v>0</v>
      </c>
      <c r="BI30" s="26">
        <f>+SUMPRODUCT(1*($BP$4:$YQ$4=$Q$4)*($BP$1:$YQ$1=BH$3)*($BP30:$YQ30))</f>
        <v>0</v>
      </c>
      <c r="BJ30" s="26">
        <f>+SUMPRODUCT(1*($BP$4:$YQ$4=$P$4)*($BP$1:$YQ$1=BJ$3)*($BP30:$YQ30))</f>
        <v>0</v>
      </c>
      <c r="BK30" s="26">
        <f>+SUMPRODUCT(1*($BP$4:$YQ$4=$Q$4)*($BP$1:$YQ$1=BJ$3)*($BP30:$YQ30))</f>
        <v>0</v>
      </c>
      <c r="BL30" s="26">
        <f>+SUMPRODUCT(1*($BP$4:$YQ$4=$P$4)*($BP$1:$YQ$1=BL$3)*($BP30:$YQ30))</f>
        <v>0</v>
      </c>
      <c r="BM30" s="26">
        <f>+SUMPRODUCT(1*($BP$4:$YQ$4=$Q$4)*($BP$1:$YQ$1=BL$3)*($BP30:$YQ30))</f>
        <v>0</v>
      </c>
      <c r="BN30" s="27"/>
      <c r="BO30" s="94"/>
      <c r="BP30" s="28">
        <v>0</v>
      </c>
      <c r="BQ30" s="28">
        <v>0</v>
      </c>
      <c r="BR30" s="28">
        <v>0</v>
      </c>
      <c r="BS30" s="28">
        <v>0</v>
      </c>
      <c r="BT30" s="28">
        <v>0</v>
      </c>
      <c r="BU30" s="28">
        <v>0</v>
      </c>
      <c r="BV30" s="28">
        <v>0</v>
      </c>
      <c r="BW30" s="28">
        <v>0</v>
      </c>
      <c r="BX30" s="28">
        <v>0</v>
      </c>
      <c r="BY30" s="28">
        <v>0</v>
      </c>
      <c r="BZ30" s="28">
        <v>24066272.443999965</v>
      </c>
      <c r="CA30" s="28">
        <v>39568917.1752</v>
      </c>
      <c r="CB30" s="28">
        <v>0</v>
      </c>
      <c r="CC30" s="28">
        <v>0</v>
      </c>
      <c r="CD30" s="28">
        <v>0</v>
      </c>
      <c r="CE30" s="28">
        <v>0</v>
      </c>
      <c r="CF30" s="28">
        <v>0</v>
      </c>
      <c r="CG30" s="28">
        <v>0</v>
      </c>
      <c r="CH30" s="28">
        <v>0</v>
      </c>
      <c r="CI30" s="28">
        <v>0</v>
      </c>
      <c r="CJ30" s="28">
        <v>0</v>
      </c>
      <c r="CK30" s="28">
        <v>0</v>
      </c>
      <c r="CL30" s="28">
        <v>27449694.309211362</v>
      </c>
      <c r="CM30" s="28">
        <v>43480267.435829028</v>
      </c>
      <c r="CN30" s="28">
        <v>0</v>
      </c>
      <c r="CO30" s="28">
        <v>0</v>
      </c>
      <c r="CP30" s="28">
        <v>0</v>
      </c>
      <c r="CQ30" s="28">
        <v>0</v>
      </c>
      <c r="CR30" s="28">
        <v>0</v>
      </c>
      <c r="CS30" s="28">
        <v>0</v>
      </c>
      <c r="CT30" s="28">
        <v>0</v>
      </c>
      <c r="CU30" s="28">
        <v>0</v>
      </c>
      <c r="CV30" s="28">
        <v>0</v>
      </c>
      <c r="CW30" s="28">
        <v>0</v>
      </c>
      <c r="CX30" s="28">
        <v>29666214.857554674</v>
      </c>
      <c r="CY30" s="28">
        <v>48564173.687297337</v>
      </c>
      <c r="CZ30" s="28">
        <v>0</v>
      </c>
      <c r="DA30" s="28">
        <v>0</v>
      </c>
      <c r="DB30" s="28">
        <v>0</v>
      </c>
      <c r="DC30" s="28">
        <v>0</v>
      </c>
      <c r="DD30" s="28">
        <v>0</v>
      </c>
      <c r="DE30" s="28">
        <v>0</v>
      </c>
      <c r="DF30" s="28">
        <v>0</v>
      </c>
      <c r="DG30" s="28">
        <v>0</v>
      </c>
      <c r="DH30" s="28">
        <v>0</v>
      </c>
      <c r="DI30" s="28">
        <v>0</v>
      </c>
      <c r="DJ30" s="28">
        <v>31843534.561969336</v>
      </c>
      <c r="DK30" s="28">
        <v>53327508.36943686</v>
      </c>
      <c r="DL30" s="28">
        <v>0</v>
      </c>
      <c r="DM30" s="28">
        <v>0</v>
      </c>
      <c r="DN30" s="28">
        <v>0</v>
      </c>
      <c r="DO30" s="28">
        <v>0</v>
      </c>
      <c r="DP30" s="28">
        <v>0</v>
      </c>
      <c r="DQ30" s="28">
        <v>0</v>
      </c>
      <c r="DR30" s="28">
        <v>0</v>
      </c>
      <c r="DS30" s="28">
        <v>0</v>
      </c>
      <c r="DT30" s="28">
        <v>0</v>
      </c>
      <c r="DU30" s="28">
        <v>0</v>
      </c>
      <c r="DV30" s="28">
        <v>33975393.876956865</v>
      </c>
      <c r="DW30" s="28">
        <v>58574193.46797251</v>
      </c>
      <c r="DX30" s="28">
        <v>0</v>
      </c>
      <c r="DY30" s="28">
        <v>0</v>
      </c>
      <c r="DZ30" s="28">
        <v>0</v>
      </c>
      <c r="EA30" s="28">
        <v>0</v>
      </c>
      <c r="EB30" s="28">
        <v>0</v>
      </c>
      <c r="EC30" s="28">
        <v>0</v>
      </c>
      <c r="ED30" s="28">
        <v>0</v>
      </c>
      <c r="EE30" s="28">
        <v>0</v>
      </c>
      <c r="EF30" s="28">
        <v>0</v>
      </c>
      <c r="EG30" s="28">
        <v>0</v>
      </c>
      <c r="EH30" s="28">
        <v>35769742.209639624</v>
      </c>
      <c r="EI30" s="28">
        <v>63539917.142902888</v>
      </c>
      <c r="EJ30" s="28">
        <v>0</v>
      </c>
      <c r="EK30" s="28">
        <v>0</v>
      </c>
      <c r="EL30" s="28">
        <v>0</v>
      </c>
      <c r="EM30" s="28">
        <v>0</v>
      </c>
      <c r="EN30" s="28">
        <v>0</v>
      </c>
      <c r="EO30" s="28">
        <v>0</v>
      </c>
      <c r="EP30" s="28">
        <v>0</v>
      </c>
      <c r="EQ30" s="28">
        <v>0</v>
      </c>
      <c r="ER30" s="28">
        <v>0</v>
      </c>
      <c r="ES30" s="28">
        <v>0</v>
      </c>
      <c r="ET30" s="28">
        <v>36711940.698966429</v>
      </c>
      <c r="EU30" s="28">
        <v>67625016.487766251</v>
      </c>
      <c r="EV30" s="28">
        <v>0</v>
      </c>
      <c r="EW30" s="28">
        <v>0</v>
      </c>
      <c r="EX30" s="28">
        <v>0</v>
      </c>
      <c r="EY30" s="28">
        <v>0</v>
      </c>
      <c r="EZ30" s="28">
        <v>0</v>
      </c>
      <c r="FA30" s="28">
        <v>0</v>
      </c>
      <c r="FB30" s="28">
        <v>0</v>
      </c>
      <c r="FC30" s="28">
        <v>0</v>
      </c>
      <c r="FD30" s="28">
        <v>0</v>
      </c>
      <c r="FE30" s="28">
        <v>0</v>
      </c>
      <c r="FF30" s="28">
        <v>37694661.111774191</v>
      </c>
      <c r="FG30" s="28">
        <v>71287873.497853011</v>
      </c>
      <c r="FH30" s="28">
        <v>0</v>
      </c>
      <c r="FI30" s="28">
        <v>0</v>
      </c>
      <c r="FJ30" s="28">
        <v>0</v>
      </c>
      <c r="FK30" s="28">
        <v>0</v>
      </c>
      <c r="FL30" s="28">
        <v>0</v>
      </c>
      <c r="FM30" s="28">
        <v>0</v>
      </c>
      <c r="FN30" s="28">
        <v>0</v>
      </c>
      <c r="FO30" s="28">
        <v>0</v>
      </c>
      <c r="FP30" s="28">
        <v>0</v>
      </c>
      <c r="FQ30" s="28">
        <v>0</v>
      </c>
      <c r="FR30" s="28">
        <v>37772643.778628729</v>
      </c>
      <c r="FS30" s="28">
        <v>74227075.267908022</v>
      </c>
      <c r="FT30" s="28">
        <v>0</v>
      </c>
      <c r="FU30" s="28">
        <v>0</v>
      </c>
      <c r="FV30" s="28">
        <v>0</v>
      </c>
      <c r="FW30" s="28">
        <v>0</v>
      </c>
      <c r="FX30" s="28">
        <v>0</v>
      </c>
      <c r="FY30" s="28">
        <v>0</v>
      </c>
      <c r="FZ30" s="28">
        <v>0</v>
      </c>
      <c r="GA30" s="28">
        <v>0</v>
      </c>
      <c r="GB30" s="28">
        <v>0</v>
      </c>
      <c r="GC30" s="28">
        <v>0</v>
      </c>
      <c r="GD30" s="28">
        <v>38201664.609672807</v>
      </c>
      <c r="GE30" s="28">
        <v>77239920.614931285</v>
      </c>
      <c r="GF30" s="28">
        <v>0</v>
      </c>
      <c r="GG30" s="28">
        <v>0</v>
      </c>
      <c r="GH30" s="28">
        <v>0</v>
      </c>
      <c r="GI30" s="28">
        <v>0</v>
      </c>
      <c r="GJ30" s="28">
        <v>0</v>
      </c>
      <c r="GK30" s="28">
        <v>0</v>
      </c>
      <c r="GL30" s="28">
        <v>0</v>
      </c>
      <c r="GM30" s="28">
        <v>0</v>
      </c>
      <c r="GN30" s="28">
        <v>0</v>
      </c>
      <c r="GO30" s="28">
        <v>0</v>
      </c>
      <c r="GP30" s="28">
        <v>38024240.431420445</v>
      </c>
      <c r="GQ30" s="28">
        <v>80070580.155591697</v>
      </c>
      <c r="GR30" s="28">
        <v>0</v>
      </c>
      <c r="GS30" s="28">
        <v>0</v>
      </c>
      <c r="GT30" s="28">
        <v>0</v>
      </c>
      <c r="GU30" s="28">
        <v>0</v>
      </c>
      <c r="GV30" s="28">
        <v>0</v>
      </c>
      <c r="GW30" s="28">
        <v>0</v>
      </c>
      <c r="GX30" s="28">
        <v>0</v>
      </c>
      <c r="GY30" s="28">
        <v>0</v>
      </c>
      <c r="GZ30" s="28">
        <v>0</v>
      </c>
      <c r="HA30" s="28">
        <v>0</v>
      </c>
      <c r="HB30" s="28">
        <v>38205699.57898026</v>
      </c>
      <c r="HC30" s="28">
        <v>82983326.860632718</v>
      </c>
      <c r="HD30" s="28">
        <v>0</v>
      </c>
      <c r="HE30" s="28">
        <v>0</v>
      </c>
      <c r="HF30" s="28">
        <v>0</v>
      </c>
      <c r="HG30" s="28">
        <v>0</v>
      </c>
      <c r="HH30" s="28">
        <v>0</v>
      </c>
      <c r="HI30" s="28">
        <v>0</v>
      </c>
      <c r="HJ30" s="28">
        <v>0</v>
      </c>
      <c r="HK30" s="28">
        <v>0</v>
      </c>
      <c r="HL30" s="28">
        <v>0</v>
      </c>
      <c r="HM30" s="28">
        <v>0</v>
      </c>
      <c r="HN30" s="28">
        <v>37732479.021810003</v>
      </c>
      <c r="HO30" s="28">
        <v>85115152.62985684</v>
      </c>
      <c r="HP30" s="28">
        <v>0</v>
      </c>
      <c r="HQ30" s="28">
        <v>0</v>
      </c>
      <c r="HR30" s="28">
        <v>0</v>
      </c>
      <c r="HS30" s="28">
        <v>0</v>
      </c>
      <c r="HT30" s="28">
        <v>0</v>
      </c>
      <c r="HU30" s="28">
        <v>0</v>
      </c>
      <c r="HV30" s="28">
        <v>0</v>
      </c>
      <c r="HW30" s="28">
        <v>0</v>
      </c>
      <c r="HX30" s="28">
        <v>0</v>
      </c>
      <c r="HY30" s="28">
        <v>0</v>
      </c>
      <c r="HZ30" s="28">
        <v>37170561.756983347</v>
      </c>
      <c r="IA30" s="28">
        <v>87209847.535144717</v>
      </c>
      <c r="IB30" s="28">
        <v>0</v>
      </c>
      <c r="IC30" s="28">
        <v>0</v>
      </c>
      <c r="ID30" s="28">
        <v>0</v>
      </c>
      <c r="IE30" s="28">
        <v>0</v>
      </c>
      <c r="IF30" s="28">
        <v>0</v>
      </c>
      <c r="IG30" s="28">
        <v>0</v>
      </c>
      <c r="IH30" s="28">
        <v>0</v>
      </c>
      <c r="II30" s="28">
        <v>0</v>
      </c>
      <c r="IJ30" s="28">
        <v>0</v>
      </c>
      <c r="IK30" s="28">
        <v>0</v>
      </c>
      <c r="IL30" s="28">
        <v>36174131.124966115</v>
      </c>
      <c r="IM30" s="28">
        <v>88903316.94907409</v>
      </c>
      <c r="IN30" s="28">
        <v>0</v>
      </c>
      <c r="IO30" s="28">
        <v>0</v>
      </c>
      <c r="IP30" s="28">
        <v>0</v>
      </c>
      <c r="IQ30" s="28">
        <v>0</v>
      </c>
      <c r="IR30" s="28">
        <v>0</v>
      </c>
      <c r="IS30" s="28">
        <v>0</v>
      </c>
      <c r="IT30" s="28">
        <v>0</v>
      </c>
      <c r="IU30" s="28">
        <v>0</v>
      </c>
      <c r="IV30" s="28">
        <v>0</v>
      </c>
      <c r="IW30" s="28">
        <v>0</v>
      </c>
      <c r="IX30" s="28">
        <v>35509512.872638576</v>
      </c>
      <c r="IY30" s="28">
        <v>90576842.367491484</v>
      </c>
      <c r="IZ30" s="28">
        <v>0</v>
      </c>
      <c r="JA30" s="28">
        <v>0</v>
      </c>
      <c r="JB30" s="28">
        <v>0</v>
      </c>
      <c r="JC30" s="28">
        <v>0</v>
      </c>
      <c r="JD30" s="28">
        <v>0</v>
      </c>
      <c r="JE30" s="28">
        <v>0</v>
      </c>
      <c r="JF30" s="28">
        <v>0</v>
      </c>
      <c r="JG30" s="28">
        <v>0</v>
      </c>
      <c r="JH30" s="28">
        <v>0</v>
      </c>
      <c r="JI30" s="28">
        <v>0</v>
      </c>
      <c r="JJ30" s="28">
        <v>34398774.866800867</v>
      </c>
      <c r="JK30" s="28">
        <v>92247296.640931547</v>
      </c>
      <c r="JL30" s="28">
        <v>0</v>
      </c>
      <c r="JM30" s="28">
        <v>0</v>
      </c>
      <c r="JN30" s="28">
        <v>0</v>
      </c>
      <c r="JO30" s="28">
        <v>0</v>
      </c>
      <c r="JP30" s="28">
        <v>0</v>
      </c>
      <c r="JQ30" s="28">
        <v>0</v>
      </c>
      <c r="JR30" s="28">
        <v>0</v>
      </c>
      <c r="JS30" s="28">
        <v>0</v>
      </c>
      <c r="JT30" s="28">
        <v>0</v>
      </c>
      <c r="JU30" s="28">
        <v>0</v>
      </c>
      <c r="JV30" s="28">
        <v>33616823.836602703</v>
      </c>
      <c r="JW30" s="28">
        <v>93939766.812211007</v>
      </c>
      <c r="JX30" s="28">
        <v>0</v>
      </c>
      <c r="JY30" s="28">
        <v>0</v>
      </c>
      <c r="JZ30" s="28">
        <v>0</v>
      </c>
      <c r="KA30" s="28">
        <v>0</v>
      </c>
      <c r="KB30" s="28">
        <v>0</v>
      </c>
      <c r="KC30" s="28">
        <v>0</v>
      </c>
      <c r="KD30" s="28">
        <v>0</v>
      </c>
      <c r="KE30" s="28">
        <v>0</v>
      </c>
      <c r="KF30" s="28">
        <v>0</v>
      </c>
      <c r="KG30" s="28">
        <v>0</v>
      </c>
      <c r="KH30" s="28">
        <v>32408432.288796563</v>
      </c>
      <c r="KI30" s="28">
        <v>95627790.047500759</v>
      </c>
      <c r="KJ30" s="28">
        <v>0</v>
      </c>
      <c r="KK30" s="28">
        <v>0</v>
      </c>
      <c r="KL30" s="28">
        <v>0</v>
      </c>
      <c r="KM30" s="28">
        <v>0</v>
      </c>
      <c r="KN30" s="28">
        <v>0</v>
      </c>
      <c r="KO30" s="28">
        <v>0</v>
      </c>
      <c r="KP30" s="28">
        <v>0</v>
      </c>
      <c r="KQ30" s="28">
        <v>0</v>
      </c>
      <c r="KR30" s="28">
        <v>0</v>
      </c>
      <c r="KS30" s="28">
        <v>0</v>
      </c>
      <c r="KT30" s="28">
        <v>31505233.496908966</v>
      </c>
      <c r="KU30" s="28">
        <v>97336688.460505679</v>
      </c>
      <c r="KV30" s="28">
        <v>0</v>
      </c>
      <c r="KW30" s="28">
        <v>0</v>
      </c>
      <c r="KX30" s="28">
        <v>0</v>
      </c>
      <c r="KY30" s="28">
        <v>0</v>
      </c>
      <c r="KZ30" s="28">
        <v>0</v>
      </c>
      <c r="LA30" s="28">
        <v>0</v>
      </c>
      <c r="LB30" s="28">
        <v>0</v>
      </c>
      <c r="LC30" s="28">
        <v>0</v>
      </c>
      <c r="LD30" s="28">
        <v>0</v>
      </c>
      <c r="LE30" s="28">
        <v>0</v>
      </c>
      <c r="LF30" s="28">
        <v>30318368.357061815</v>
      </c>
      <c r="LG30" s="28">
        <v>98891683.668257788</v>
      </c>
      <c r="LH30" s="28">
        <v>0</v>
      </c>
      <c r="LI30" s="28">
        <v>0</v>
      </c>
      <c r="LJ30" s="28">
        <v>0</v>
      </c>
      <c r="LK30" s="28">
        <v>0</v>
      </c>
      <c r="LL30" s="28">
        <v>0</v>
      </c>
      <c r="LM30" s="28">
        <v>0</v>
      </c>
      <c r="LN30" s="28">
        <v>0</v>
      </c>
      <c r="LO30" s="28">
        <v>0</v>
      </c>
      <c r="LP30" s="28">
        <v>0</v>
      </c>
      <c r="LQ30" s="28">
        <v>0</v>
      </c>
      <c r="LR30" s="28">
        <v>29073931.117970705</v>
      </c>
      <c r="LS30" s="28">
        <v>100431415.08834365</v>
      </c>
      <c r="LT30" s="28">
        <v>0</v>
      </c>
      <c r="LU30" s="28">
        <v>0</v>
      </c>
      <c r="LV30" s="28">
        <v>0</v>
      </c>
      <c r="LW30" s="28">
        <v>0</v>
      </c>
      <c r="LX30" s="28">
        <v>0</v>
      </c>
      <c r="LY30" s="28">
        <v>0</v>
      </c>
      <c r="LZ30" s="28">
        <v>0</v>
      </c>
      <c r="MA30" s="28">
        <v>0</v>
      </c>
      <c r="MB30" s="28">
        <v>0</v>
      </c>
      <c r="MC30" s="28">
        <v>0</v>
      </c>
      <c r="MD30" s="28">
        <v>27621892.90456</v>
      </c>
      <c r="ME30" s="28">
        <v>101959396.45760052</v>
      </c>
      <c r="MF30" s="28">
        <v>0</v>
      </c>
      <c r="MG30" s="28">
        <v>0</v>
      </c>
      <c r="MH30" s="28">
        <v>0</v>
      </c>
      <c r="MI30" s="28">
        <v>0</v>
      </c>
      <c r="MJ30" s="28">
        <v>0</v>
      </c>
      <c r="MK30" s="28">
        <v>0</v>
      </c>
      <c r="ML30" s="28">
        <v>0</v>
      </c>
      <c r="MM30" s="28">
        <v>0</v>
      </c>
      <c r="MN30" s="28">
        <v>0</v>
      </c>
      <c r="MO30" s="28">
        <v>0</v>
      </c>
      <c r="MP30" s="28">
        <v>26420980.493400499</v>
      </c>
      <c r="MQ30" s="28">
        <v>103486666.92277828</v>
      </c>
      <c r="MR30" s="28">
        <v>0</v>
      </c>
      <c r="MS30" s="28">
        <v>0</v>
      </c>
      <c r="MT30" s="28">
        <v>0</v>
      </c>
      <c r="MU30" s="28">
        <v>0</v>
      </c>
      <c r="MV30" s="28">
        <v>0</v>
      </c>
      <c r="MW30" s="28">
        <v>0</v>
      </c>
      <c r="MX30" s="28">
        <v>0</v>
      </c>
      <c r="MY30" s="28">
        <v>0</v>
      </c>
      <c r="MZ30" s="28">
        <v>0</v>
      </c>
      <c r="NA30" s="28">
        <v>0</v>
      </c>
      <c r="NB30" s="28">
        <v>24879054.084795929</v>
      </c>
      <c r="NC30" s="28">
        <v>105012503.5129739</v>
      </c>
      <c r="ND30" s="28">
        <v>0</v>
      </c>
      <c r="NE30" s="28">
        <v>0</v>
      </c>
      <c r="NF30" s="28">
        <v>0</v>
      </c>
      <c r="NG30" s="28">
        <v>0</v>
      </c>
      <c r="NH30" s="28">
        <v>0</v>
      </c>
      <c r="NI30" s="28">
        <v>0</v>
      </c>
      <c r="NJ30" s="28">
        <v>0</v>
      </c>
      <c r="NK30" s="28">
        <v>0</v>
      </c>
      <c r="NL30" s="28">
        <v>0</v>
      </c>
      <c r="NM30" s="28">
        <v>0</v>
      </c>
      <c r="NN30" s="28">
        <v>23557888.11712401</v>
      </c>
      <c r="NO30" s="28">
        <v>106536173.51439501</v>
      </c>
      <c r="NP30" s="28">
        <v>0</v>
      </c>
      <c r="NQ30" s="28">
        <v>0</v>
      </c>
      <c r="NR30" s="28">
        <v>0</v>
      </c>
      <c r="NS30" s="28">
        <v>0</v>
      </c>
      <c r="NT30" s="28">
        <v>0</v>
      </c>
      <c r="NU30" s="28">
        <v>0</v>
      </c>
      <c r="NV30" s="28">
        <v>0</v>
      </c>
      <c r="NW30" s="28">
        <v>0</v>
      </c>
      <c r="NX30" s="28">
        <v>0</v>
      </c>
      <c r="NY30" s="28">
        <v>0</v>
      </c>
      <c r="NZ30" s="28">
        <v>21926870.692702662</v>
      </c>
      <c r="OA30" s="28">
        <v>108056935.81511037</v>
      </c>
      <c r="OB30" s="28">
        <v>0</v>
      </c>
      <c r="OC30" s="28">
        <v>0</v>
      </c>
      <c r="OD30" s="28">
        <v>0</v>
      </c>
      <c r="OE30" s="28">
        <v>0</v>
      </c>
      <c r="OF30" s="28">
        <v>0</v>
      </c>
      <c r="OG30" s="28">
        <v>0</v>
      </c>
      <c r="OH30" s="28">
        <v>0</v>
      </c>
      <c r="OI30" s="28">
        <v>0</v>
      </c>
      <c r="OJ30" s="28">
        <v>0</v>
      </c>
      <c r="OK30" s="28">
        <v>0</v>
      </c>
      <c r="OL30" s="28">
        <v>20486319.262800157</v>
      </c>
      <c r="OM30" s="28">
        <v>109585691.31228244</v>
      </c>
      <c r="ON30" s="28">
        <v>0</v>
      </c>
      <c r="OO30" s="28">
        <v>0</v>
      </c>
      <c r="OP30" s="28">
        <v>0</v>
      </c>
      <c r="OQ30" s="28">
        <v>0</v>
      </c>
      <c r="OR30" s="28">
        <v>0</v>
      </c>
      <c r="OS30" s="28">
        <v>0</v>
      </c>
      <c r="OT30" s="28">
        <v>0</v>
      </c>
      <c r="OU30" s="28">
        <v>0</v>
      </c>
      <c r="OV30" s="28">
        <v>0</v>
      </c>
      <c r="OW30" s="28">
        <v>0</v>
      </c>
      <c r="OX30" s="28">
        <v>18872271.105858188</v>
      </c>
      <c r="OY30" s="28">
        <v>111109956.55248739</v>
      </c>
      <c r="OZ30" s="28">
        <v>0</v>
      </c>
      <c r="PA30" s="28">
        <v>0</v>
      </c>
      <c r="PB30" s="28">
        <v>0</v>
      </c>
      <c r="PC30" s="28">
        <v>0</v>
      </c>
      <c r="PD30" s="28">
        <v>0</v>
      </c>
      <c r="PE30" s="28">
        <v>0</v>
      </c>
      <c r="PF30" s="28">
        <v>0</v>
      </c>
      <c r="PG30" s="28">
        <v>0</v>
      </c>
      <c r="PH30" s="28">
        <v>0</v>
      </c>
      <c r="PI30" s="28">
        <v>0</v>
      </c>
      <c r="PJ30" s="28">
        <v>17205314.054971993</v>
      </c>
      <c r="PK30" s="28">
        <v>112628944.24304825</v>
      </c>
      <c r="PL30" s="28">
        <v>0</v>
      </c>
      <c r="PM30" s="28">
        <v>0</v>
      </c>
      <c r="PN30" s="28">
        <v>0</v>
      </c>
      <c r="PO30" s="28">
        <v>0</v>
      </c>
      <c r="PP30" s="28">
        <v>0</v>
      </c>
      <c r="PQ30" s="28">
        <v>0</v>
      </c>
      <c r="PR30" s="28">
        <v>0</v>
      </c>
      <c r="PS30" s="28">
        <v>0</v>
      </c>
      <c r="PT30" s="28">
        <v>0</v>
      </c>
      <c r="PU30" s="28">
        <v>0</v>
      </c>
      <c r="PV30" s="28">
        <v>15399435.579679824</v>
      </c>
      <c r="PW30" s="28">
        <v>114130342.60863668</v>
      </c>
      <c r="PX30" s="28">
        <v>0</v>
      </c>
      <c r="PY30" s="28">
        <v>0</v>
      </c>
      <c r="PZ30" s="28">
        <v>0</v>
      </c>
      <c r="QA30" s="28">
        <v>0</v>
      </c>
      <c r="QB30" s="28">
        <v>0</v>
      </c>
      <c r="QC30" s="28">
        <v>0</v>
      </c>
      <c r="QD30" s="28">
        <v>0</v>
      </c>
      <c r="QE30" s="28">
        <v>0</v>
      </c>
      <c r="QF30" s="28">
        <v>0</v>
      </c>
      <c r="QG30" s="28">
        <v>0</v>
      </c>
      <c r="QH30" s="28">
        <v>13712019.473077303</v>
      </c>
      <c r="QI30" s="28">
        <v>115636454.29493892</v>
      </c>
      <c r="QJ30" s="28">
        <v>0</v>
      </c>
      <c r="QK30" s="28">
        <v>0</v>
      </c>
      <c r="QL30" s="28">
        <v>0</v>
      </c>
      <c r="QM30" s="28">
        <v>0</v>
      </c>
      <c r="QN30" s="28">
        <v>0</v>
      </c>
      <c r="QO30" s="28">
        <v>0</v>
      </c>
      <c r="QP30" s="28">
        <v>0</v>
      </c>
      <c r="QQ30" s="28">
        <v>0</v>
      </c>
      <c r="QR30" s="28">
        <v>0</v>
      </c>
      <c r="QS30" s="28">
        <v>0</v>
      </c>
      <c r="QT30" s="28">
        <v>11821619.420044629</v>
      </c>
      <c r="QU30" s="28">
        <v>117123498.66246538</v>
      </c>
      <c r="QV30" s="28">
        <v>0</v>
      </c>
      <c r="QW30" s="28">
        <v>0</v>
      </c>
      <c r="QX30" s="28">
        <v>0</v>
      </c>
      <c r="QY30" s="28">
        <v>0</v>
      </c>
      <c r="QZ30" s="28">
        <v>0</v>
      </c>
      <c r="RA30" s="28">
        <v>0</v>
      </c>
      <c r="RB30" s="28">
        <v>0</v>
      </c>
      <c r="RC30" s="28">
        <v>0</v>
      </c>
      <c r="RD30" s="28">
        <v>0</v>
      </c>
      <c r="RE30" s="28">
        <v>0</v>
      </c>
      <c r="RF30" s="28">
        <v>10010550.275525635</v>
      </c>
      <c r="RG30" s="28">
        <v>118613546.72660059</v>
      </c>
      <c r="RH30" s="28">
        <v>0</v>
      </c>
      <c r="RI30" s="28">
        <v>0</v>
      </c>
      <c r="RJ30" s="28">
        <v>0</v>
      </c>
      <c r="RK30" s="28">
        <v>0</v>
      </c>
      <c r="RL30" s="28">
        <v>0</v>
      </c>
      <c r="RM30" s="28">
        <v>0</v>
      </c>
      <c r="RN30" s="28">
        <v>0</v>
      </c>
      <c r="RO30" s="28">
        <v>0</v>
      </c>
      <c r="RP30" s="28">
        <v>0</v>
      </c>
      <c r="RQ30" s="28">
        <v>0</v>
      </c>
      <c r="RR30" s="28">
        <v>8038046.11593947</v>
      </c>
      <c r="RS30" s="28">
        <v>120083053.93171141</v>
      </c>
      <c r="RT30" s="28">
        <v>0</v>
      </c>
      <c r="RU30" s="28">
        <v>0</v>
      </c>
      <c r="RV30" s="28">
        <v>0</v>
      </c>
      <c r="RW30" s="28">
        <v>0</v>
      </c>
      <c r="RX30" s="28">
        <v>0</v>
      </c>
      <c r="RY30" s="28">
        <v>0</v>
      </c>
      <c r="RZ30" s="28">
        <v>0</v>
      </c>
      <c r="SA30" s="28">
        <v>0</v>
      </c>
      <c r="SB30" s="28">
        <v>0</v>
      </c>
      <c r="SC30" s="28">
        <v>0</v>
      </c>
      <c r="SD30" s="28">
        <v>6103142.1831482593</v>
      </c>
      <c r="SE30" s="28">
        <v>121542626.53197065</v>
      </c>
      <c r="SF30" s="28">
        <v>0</v>
      </c>
      <c r="SG30" s="28">
        <v>0</v>
      </c>
      <c r="SH30" s="28">
        <v>0</v>
      </c>
      <c r="SI30" s="28">
        <v>0</v>
      </c>
      <c r="SJ30" s="28">
        <v>0</v>
      </c>
      <c r="SK30" s="28">
        <v>0</v>
      </c>
      <c r="SL30" s="28">
        <v>0</v>
      </c>
      <c r="SM30" s="28">
        <v>0</v>
      </c>
      <c r="SN30" s="28">
        <v>0</v>
      </c>
      <c r="SO30" s="28">
        <v>0</v>
      </c>
      <c r="SP30" s="28">
        <v>4073826.016202623</v>
      </c>
      <c r="SQ30" s="28">
        <v>122991467.57953981</v>
      </c>
      <c r="SR30" s="28">
        <v>0</v>
      </c>
      <c r="SS30" s="28">
        <v>0</v>
      </c>
      <c r="ST30" s="28">
        <v>0</v>
      </c>
      <c r="SU30" s="28">
        <v>0</v>
      </c>
      <c r="SV30" s="28">
        <v>0</v>
      </c>
      <c r="SW30" s="28">
        <v>0</v>
      </c>
      <c r="SX30" s="28">
        <v>0</v>
      </c>
      <c r="SY30" s="28">
        <v>0</v>
      </c>
      <c r="SZ30" s="28">
        <v>0</v>
      </c>
      <c r="TA30" s="28">
        <v>0</v>
      </c>
      <c r="TB30" s="28">
        <v>1994976.6401838206</v>
      </c>
      <c r="TC30" s="28">
        <v>124439780.13163429</v>
      </c>
      <c r="TD30" s="28">
        <v>0</v>
      </c>
      <c r="TE30" s="28">
        <v>0</v>
      </c>
      <c r="TF30" s="28">
        <v>0</v>
      </c>
      <c r="TG30" s="28">
        <v>0</v>
      </c>
      <c r="TH30" s="28">
        <v>0</v>
      </c>
      <c r="TI30" s="28">
        <v>0</v>
      </c>
      <c r="TJ30" s="28">
        <v>0</v>
      </c>
      <c r="TK30" s="28">
        <v>0</v>
      </c>
      <c r="TL30" s="28">
        <v>0</v>
      </c>
      <c r="TM30" s="28">
        <v>0</v>
      </c>
      <c r="TN30" s="28">
        <v>0</v>
      </c>
      <c r="TO30" s="28">
        <v>0</v>
      </c>
      <c r="TP30" s="28">
        <v>0</v>
      </c>
      <c r="TQ30" s="28">
        <v>0</v>
      </c>
      <c r="TR30" s="28">
        <v>0</v>
      </c>
      <c r="TS30" s="28">
        <v>0</v>
      </c>
      <c r="TT30" s="28">
        <v>0</v>
      </c>
      <c r="TU30" s="28">
        <v>0</v>
      </c>
      <c r="TV30" s="28">
        <v>0</v>
      </c>
      <c r="TW30" s="28">
        <v>0</v>
      </c>
      <c r="TX30" s="28">
        <v>0</v>
      </c>
      <c r="TY30" s="28">
        <v>0</v>
      </c>
      <c r="TZ30" s="28">
        <v>0</v>
      </c>
      <c r="UA30" s="28">
        <v>0</v>
      </c>
      <c r="UB30" s="28">
        <v>0</v>
      </c>
      <c r="UC30" s="28">
        <v>0</v>
      </c>
      <c r="UD30" s="28">
        <v>0</v>
      </c>
      <c r="UE30" s="28">
        <v>0</v>
      </c>
      <c r="UF30" s="28">
        <v>0</v>
      </c>
      <c r="UG30" s="28">
        <v>0</v>
      </c>
      <c r="UH30" s="28">
        <v>0</v>
      </c>
      <c r="UI30" s="28">
        <v>0</v>
      </c>
      <c r="UJ30" s="28">
        <v>0</v>
      </c>
      <c r="UK30" s="28">
        <v>0</v>
      </c>
      <c r="UL30" s="28">
        <v>0</v>
      </c>
      <c r="UM30" s="28">
        <v>0</v>
      </c>
      <c r="UN30" s="28">
        <v>0</v>
      </c>
      <c r="UO30" s="28">
        <v>0</v>
      </c>
      <c r="UP30" s="28">
        <v>0</v>
      </c>
      <c r="UQ30" s="28">
        <v>0</v>
      </c>
      <c r="UR30" s="28">
        <v>0</v>
      </c>
      <c r="US30" s="28">
        <v>0</v>
      </c>
      <c r="UT30" s="28">
        <v>0</v>
      </c>
      <c r="UU30" s="28">
        <v>0</v>
      </c>
      <c r="UV30" s="28">
        <v>0</v>
      </c>
      <c r="UW30" s="28">
        <v>0</v>
      </c>
      <c r="UX30" s="28">
        <v>0</v>
      </c>
      <c r="UY30" s="28">
        <v>0</v>
      </c>
      <c r="UZ30" s="28">
        <v>0</v>
      </c>
      <c r="VA30" s="28">
        <v>0</v>
      </c>
      <c r="VB30" s="28">
        <v>0</v>
      </c>
      <c r="VC30" s="28">
        <v>0</v>
      </c>
      <c r="VD30" s="28">
        <v>0</v>
      </c>
      <c r="VE30" s="28">
        <v>0</v>
      </c>
      <c r="VF30" s="28">
        <v>0</v>
      </c>
      <c r="VG30" s="28">
        <v>0</v>
      </c>
      <c r="VH30" s="28">
        <v>0</v>
      </c>
      <c r="VI30" s="28">
        <v>0</v>
      </c>
      <c r="VJ30" s="28">
        <v>0</v>
      </c>
      <c r="VK30" s="28">
        <v>0</v>
      </c>
      <c r="VL30" s="28">
        <v>0</v>
      </c>
      <c r="VM30" s="28">
        <v>0</v>
      </c>
      <c r="VN30" s="28">
        <v>0</v>
      </c>
      <c r="VO30" s="28">
        <v>0</v>
      </c>
      <c r="VP30" s="28">
        <v>0</v>
      </c>
      <c r="VQ30" s="28">
        <v>0</v>
      </c>
      <c r="VR30" s="28">
        <v>0</v>
      </c>
      <c r="VS30" s="28">
        <v>0</v>
      </c>
      <c r="VT30" s="28">
        <v>0</v>
      </c>
      <c r="VU30" s="28">
        <v>0</v>
      </c>
      <c r="VV30" s="28">
        <v>0</v>
      </c>
      <c r="VW30" s="28">
        <v>0</v>
      </c>
      <c r="VX30" s="28">
        <v>0</v>
      </c>
      <c r="VY30" s="28">
        <v>0</v>
      </c>
      <c r="VZ30" s="28">
        <v>0</v>
      </c>
      <c r="WA30" s="28">
        <v>0</v>
      </c>
      <c r="WB30" s="28">
        <v>0</v>
      </c>
      <c r="WC30" s="28">
        <v>0</v>
      </c>
      <c r="WD30" s="28">
        <v>0</v>
      </c>
      <c r="WE30" s="28">
        <v>0</v>
      </c>
      <c r="WF30" s="28">
        <v>0</v>
      </c>
      <c r="WG30" s="28">
        <v>0</v>
      </c>
      <c r="WH30" s="28">
        <v>0</v>
      </c>
      <c r="WI30" s="28">
        <v>0</v>
      </c>
      <c r="WJ30" s="28">
        <v>0</v>
      </c>
      <c r="WK30" s="28">
        <v>0</v>
      </c>
      <c r="WL30" s="28">
        <v>0</v>
      </c>
      <c r="WM30" s="28">
        <v>0</v>
      </c>
      <c r="WN30" s="28">
        <v>0</v>
      </c>
      <c r="WO30" s="28">
        <v>0</v>
      </c>
      <c r="WP30" s="28">
        <v>0</v>
      </c>
      <c r="WQ30" s="28">
        <v>0</v>
      </c>
      <c r="WR30" s="28">
        <v>0</v>
      </c>
      <c r="WS30" s="28">
        <v>0</v>
      </c>
      <c r="WT30" s="28">
        <v>0</v>
      </c>
      <c r="WU30" s="28">
        <v>0</v>
      </c>
      <c r="WV30" s="28">
        <v>0</v>
      </c>
      <c r="WW30" s="28">
        <v>0</v>
      </c>
      <c r="WX30" s="28">
        <v>0</v>
      </c>
      <c r="WY30" s="28">
        <v>0</v>
      </c>
      <c r="WZ30" s="28">
        <v>0</v>
      </c>
      <c r="XA30" s="28">
        <v>0</v>
      </c>
      <c r="XB30" s="28">
        <v>0</v>
      </c>
      <c r="XC30" s="28">
        <v>0</v>
      </c>
      <c r="XD30" s="28">
        <v>0</v>
      </c>
      <c r="XE30" s="28">
        <v>0</v>
      </c>
      <c r="XF30" s="28">
        <v>0</v>
      </c>
      <c r="XG30" s="28">
        <v>0</v>
      </c>
      <c r="XH30" s="28">
        <v>0</v>
      </c>
      <c r="XI30" s="28">
        <v>0</v>
      </c>
      <c r="XJ30" s="28">
        <v>0</v>
      </c>
      <c r="XK30" s="28">
        <v>0</v>
      </c>
      <c r="XL30" s="28">
        <v>0</v>
      </c>
      <c r="XM30" s="28">
        <v>0</v>
      </c>
      <c r="XN30" s="28">
        <v>0</v>
      </c>
      <c r="XO30" s="28">
        <v>0</v>
      </c>
      <c r="XP30" s="28">
        <v>0</v>
      </c>
      <c r="XQ30" s="28">
        <v>0</v>
      </c>
      <c r="XR30" s="28">
        <v>0</v>
      </c>
      <c r="XS30" s="28">
        <v>0</v>
      </c>
      <c r="XT30" s="28">
        <v>0</v>
      </c>
      <c r="XU30" s="28">
        <v>0</v>
      </c>
      <c r="XV30" s="28">
        <v>0</v>
      </c>
      <c r="XW30" s="28">
        <v>0</v>
      </c>
      <c r="XX30" s="28">
        <v>0</v>
      </c>
      <c r="XY30" s="28">
        <v>0</v>
      </c>
      <c r="XZ30" s="28">
        <v>0</v>
      </c>
      <c r="YA30" s="28">
        <v>0</v>
      </c>
      <c r="YB30" s="28">
        <v>0</v>
      </c>
      <c r="YC30" s="28">
        <v>0</v>
      </c>
      <c r="YD30" s="28">
        <v>0</v>
      </c>
      <c r="YE30" s="28">
        <v>0</v>
      </c>
      <c r="YF30" s="28">
        <v>0</v>
      </c>
      <c r="YG30" s="28">
        <v>0</v>
      </c>
      <c r="YH30" s="28">
        <v>0</v>
      </c>
      <c r="YI30" s="28">
        <v>0</v>
      </c>
      <c r="YJ30" s="28">
        <v>0</v>
      </c>
      <c r="YK30" s="28">
        <v>0</v>
      </c>
      <c r="YL30" s="28">
        <v>0</v>
      </c>
      <c r="YM30" s="28">
        <v>0</v>
      </c>
      <c r="YN30" s="28">
        <v>0</v>
      </c>
      <c r="YO30" s="28">
        <v>0</v>
      </c>
      <c r="YP30" s="28">
        <v>0</v>
      </c>
      <c r="YQ30" s="28">
        <v>0</v>
      </c>
    </row>
    <row r="31" spans="1:667" ht="15.75" x14ac:dyDescent="0.25">
      <c r="A31" s="19" t="s">
        <v>66</v>
      </c>
      <c r="B31" s="19" t="s">
        <v>67</v>
      </c>
      <c r="C31" s="20">
        <f t="shared" si="23"/>
        <v>1253.3986210031669</v>
      </c>
      <c r="D31" s="21"/>
      <c r="E31" s="22">
        <v>43.427747534038772</v>
      </c>
      <c r="F31" s="23" t="s">
        <v>57</v>
      </c>
      <c r="G31" s="23" t="s">
        <v>128</v>
      </c>
      <c r="H31" s="24">
        <v>39555</v>
      </c>
      <c r="I31" s="48" t="s">
        <v>64</v>
      </c>
      <c r="J31" s="23">
        <v>300</v>
      </c>
      <c r="K31" s="33" t="s">
        <v>131</v>
      </c>
      <c r="L31" s="24">
        <f t="shared" si="24"/>
        <v>48686</v>
      </c>
      <c r="M31" s="23" t="s">
        <v>11</v>
      </c>
      <c r="N31" s="20" t="s">
        <v>65</v>
      </c>
      <c r="O31" s="2"/>
      <c r="P31" s="26">
        <f>+SUMPRODUCT(1*($BP$4:$YQ$4=$P$4)*($BP$1:$YQ$1=P$3)*($BP31:$YQ31))</f>
        <v>74506350.842608914</v>
      </c>
      <c r="Q31" s="26">
        <f>+SUMPRODUCT(1*($BP$4:$YQ$4=$Q$4)*($BP$1:$YQ$1=P$3)*($BP31:$YQ31))</f>
        <v>37870628.183756985</v>
      </c>
      <c r="R31" s="26">
        <f>+SUMPRODUCT(1*($BP$4:$YQ$4=$P$4)*($BP$1:$YQ$1=R$3)*($BP31:$YQ31))</f>
        <v>106572273.33969051</v>
      </c>
      <c r="S31" s="26">
        <f>+SUMPRODUCT(1*($BP$4:$YQ$4=$Q$4)*($BP$1:$YQ$1=R$3)*($BP31:$YQ31))</f>
        <v>50729034.133213863</v>
      </c>
      <c r="T31" s="26">
        <f>+SUMPRODUCT(1*($BP$4:$YQ$4=$P$4)*($BP$1:$YQ$1=T$3)*($BP31:$YQ31))</f>
        <v>128274862.23565382</v>
      </c>
      <c r="U31" s="26">
        <f>+SUMPRODUCT(1*($BP$4:$YQ$4=$Q$4)*($BP$1:$YQ$1=T$3)*($BP31:$YQ31))</f>
        <v>56929476.890505135</v>
      </c>
      <c r="V31" s="26">
        <f>+SUMPRODUCT(1*($BP$4:$YQ$4=$P$4)*($BP$1:$YQ$1=V$3)*($BP31:$YQ31))</f>
        <v>147214712.04637706</v>
      </c>
      <c r="W31" s="26">
        <f>+SUMPRODUCT(1*($BP$4:$YQ$4=$Q$4)*($BP$1:$YQ$1=V$3)*($BP31:$YQ31))</f>
        <v>60254716.058662921</v>
      </c>
      <c r="X31" s="26">
        <f>+SUMPRODUCT(1*($BP$4:$YQ$4=$P$4)*($BP$1:$YQ$1=X$3)*($BP31:$YQ31))</f>
        <v>161240214.17057806</v>
      </c>
      <c r="Y31" s="26">
        <f>+SUMPRODUCT(1*($BP$4:$YQ$4=$Q$4)*($BP$1:$YQ$1=X$3)*($BP31:$YQ31))</f>
        <v>60613763.904505208</v>
      </c>
      <c r="Z31" s="26">
        <f>+SUMPRODUCT(1*($BP$4:$YQ$4=$P$4)*($BP$1:$YQ$1=Z$3)*($BP31:$YQ31))</f>
        <v>173806000.54411143</v>
      </c>
      <c r="AA31" s="26">
        <f>+SUMPRODUCT(1*($BP$4:$YQ$4=$Q$4)*($BP$1:$YQ$1=Z$3)*($BP31:$YQ31))</f>
        <v>59529428.492308989</v>
      </c>
      <c r="AB31" s="26">
        <f>+SUMPRODUCT(1*($BP$4:$YQ$4=$P$4)*($BP$1:$YQ$1=AB$3)*($BP31:$YQ31))</f>
        <v>184418900.06333405</v>
      </c>
      <c r="AC31" s="26">
        <f>+SUMPRODUCT(1*($BP$4:$YQ$4=$Q$4)*($BP$1:$YQ$1=AB$3)*($BP31:$YQ31))</f>
        <v>57165186.18546629</v>
      </c>
      <c r="AD31" s="26">
        <f>+SUMPRODUCT(1*($BP$4:$YQ$4=$P$4)*($BP$1:$YQ$1=AD$3)*($BP31:$YQ31))</f>
        <v>192446108.96272102</v>
      </c>
      <c r="AE31" s="26">
        <f>+SUMPRODUCT(1*($BP$4:$YQ$4=$Q$4)*($BP$1:$YQ$1=AD$3)*($BP31:$YQ31))</f>
        <v>53058555.3743397</v>
      </c>
      <c r="AF31" s="26">
        <f>+SUMPRODUCT(1*($BP$4:$YQ$4=$P$4)*($BP$1:$YQ$1=AF$3)*($BP31:$YQ31))</f>
        <v>199652844.41069806</v>
      </c>
      <c r="AG31" s="26">
        <f>+SUMPRODUCT(1*($BP$4:$YQ$4=$Q$4)*($BP$1:$YQ$1=AF$3)*($BP31:$YQ31))</f>
        <v>48371333.0868157</v>
      </c>
      <c r="AH31" s="26">
        <f>+SUMPRODUCT(1*($BP$4:$YQ$4=$P$4)*($BP$1:$YQ$1=AH$3)*($BP31:$YQ31))</f>
        <v>206923036.47143248</v>
      </c>
      <c r="AI31" s="26">
        <f>+SUMPRODUCT(1*($BP$4:$YQ$4=$Q$4)*($BP$1:$YQ$1=AH$3)*($BP31:$YQ31))</f>
        <v>43215433.686494641</v>
      </c>
      <c r="AJ31" s="26">
        <f>+SUMPRODUCT(1*($BP$4:$YQ$4=$P$4)*($BP$1:$YQ$1=AJ$3)*($BP31:$YQ31))</f>
        <v>213885926.8229908</v>
      </c>
      <c r="AK31" s="26">
        <f>+SUMPRODUCT(1*($BP$4:$YQ$4=$Q$4)*($BP$1:$YQ$1=AJ$3)*($BP31:$YQ31))</f>
        <v>37627869.575029783</v>
      </c>
      <c r="AL31" s="26">
        <f>+SUMPRODUCT(1*($BP$4:$YQ$4=$P$4)*($BP$1:$YQ$1=AL$3)*($BP31:$YQ31))</f>
        <v>220502737.78847912</v>
      </c>
      <c r="AM31" s="26">
        <f>+SUMPRODUCT(1*($BP$4:$YQ$4=$Q$4)*($BP$1:$YQ$1=AL$3)*($BP31:$YQ31))</f>
        <v>31310495.359139498</v>
      </c>
      <c r="AN31" s="26">
        <f>+SUMPRODUCT(1*($BP$4:$YQ$4=$P$4)*($BP$1:$YQ$1=AN$3)*($BP31:$YQ31))</f>
        <v>227112251.60475883</v>
      </c>
      <c r="AO31" s="26">
        <f>+SUMPRODUCT(1*($BP$4:$YQ$4=$Q$4)*($BP$1:$YQ$1=AN$3)*($BP31:$YQ31))</f>
        <v>24656857.287812971</v>
      </c>
      <c r="AP31" s="26">
        <f>+SUMPRODUCT(1*($BP$4:$YQ$4=$P$4)*($BP$1:$YQ$1=AP$3)*($BP31:$YQ31))</f>
        <v>233701737.13878262</v>
      </c>
      <c r="AQ31" s="26">
        <f>+SUMPRODUCT(1*($BP$4:$YQ$4=$Q$4)*($BP$1:$YQ$1=AP$3)*($BP31:$YQ31))</f>
        <v>17559823.929612268</v>
      </c>
      <c r="AR31" s="26">
        <f>+SUMPRODUCT(1*($BP$4:$YQ$4=$P$4)*($BP$1:$YQ$1=AR$3)*($BP31:$YQ31))</f>
        <v>240245645.97358418</v>
      </c>
      <c r="AS31" s="26">
        <f>+SUMPRODUCT(1*($BP$4:$YQ$4=$Q$4)*($BP$1:$YQ$1=AR$3)*($BP31:$YQ31))</f>
        <v>10053223.933204414</v>
      </c>
      <c r="AT31" s="26">
        <f>+SUMPRODUCT(1*($BP$4:$YQ$4=$P$4)*($BP$1:$YQ$1=AT$3)*($BP31:$YQ31))</f>
        <v>122558196.829587</v>
      </c>
      <c r="AU31" s="26">
        <f>+SUMPRODUCT(1*($BP$4:$YQ$4=$Q$4)*($BP$1:$YQ$1=AT$3)*($BP31:$YQ31))</f>
        <v>2042967.0511158656</v>
      </c>
      <c r="AV31" s="26">
        <f>+SUMPRODUCT(1*($BP$4:$YQ$4=$P$4)*($BP$1:$YQ$1=AV$3)*($BP31:$YQ31))</f>
        <v>0</v>
      </c>
      <c r="AW31" s="26">
        <f>+SUMPRODUCT(1*($BP$4:$YQ$4=$Q$4)*($BP$1:$YQ$1=AV$3)*($BP31:$YQ31))</f>
        <v>0</v>
      </c>
      <c r="AX31" s="26">
        <f>+SUMPRODUCT(1*($BP$4:$YQ$4=$P$4)*($BP$1:$YQ$1=AX$3)*($BP31:$YQ31))</f>
        <v>0</v>
      </c>
      <c r="AY31" s="26">
        <f>+SUMPRODUCT(1*($BP$4:$YQ$4=$Q$4)*($BP$1:$YQ$1=AX$3)*($BP31:$YQ31))</f>
        <v>0</v>
      </c>
      <c r="AZ31" s="26">
        <f>+SUMPRODUCT(1*($BP$4:$YQ$4=$P$4)*($BP$1:$YQ$1=AZ$3)*($BP31:$YQ31))</f>
        <v>0</v>
      </c>
      <c r="BA31" s="26">
        <f>+SUMPRODUCT(1*($BP$4:$YQ$4=$Q$4)*($BP$1:$YQ$1=AZ$3)*($BP31:$YQ31))</f>
        <v>0</v>
      </c>
      <c r="BB31" s="26">
        <f>+SUMPRODUCT(1*($BP$4:$YQ$4=$P$4)*($BP$1:$YQ$1=BB$3)*($BP31:$YQ31))</f>
        <v>0</v>
      </c>
      <c r="BC31" s="26">
        <f>+SUMPRODUCT(1*($BP$4:$YQ$4=$Q$4)*($BP$1:$YQ$1=BB$3)*($BP31:$YQ31))</f>
        <v>0</v>
      </c>
      <c r="BD31" s="26">
        <f>+SUMPRODUCT(1*($BP$4:$YQ$4=$P$4)*($BP$1:$YQ$1=BD$3)*($BP31:$YQ31))</f>
        <v>0</v>
      </c>
      <c r="BE31" s="26">
        <f>+SUMPRODUCT(1*($BP$4:$YQ$4=$Q$4)*($BP$1:$YQ$1=BD$3)*($BP31:$YQ31))</f>
        <v>0</v>
      </c>
      <c r="BF31" s="26">
        <f>+SUMPRODUCT(1*($BP$4:$YQ$4=$P$4)*($BP$1:$YQ$1=BF$3)*($BP31:$YQ31))</f>
        <v>0</v>
      </c>
      <c r="BG31" s="26">
        <f>+SUMPRODUCT(1*($BP$4:$YQ$4=$Q$4)*($BP$1:$YQ$1=BF$3)*($BP31:$YQ31))</f>
        <v>0</v>
      </c>
      <c r="BH31" s="26">
        <f>+SUMPRODUCT(1*($BP$4:$YQ$4=$P$4)*($BP$1:$YQ$1=BH$3)*($BP31:$YQ31))</f>
        <v>0</v>
      </c>
      <c r="BI31" s="26">
        <f>+SUMPRODUCT(1*($BP$4:$YQ$4=$Q$4)*($BP$1:$YQ$1=BH$3)*($BP31:$YQ31))</f>
        <v>0</v>
      </c>
      <c r="BJ31" s="26">
        <f>+SUMPRODUCT(1*($BP$4:$YQ$4=$P$4)*($BP$1:$YQ$1=BJ$3)*($BP31:$YQ31))</f>
        <v>0</v>
      </c>
      <c r="BK31" s="26">
        <f>+SUMPRODUCT(1*($BP$4:$YQ$4=$Q$4)*($BP$1:$YQ$1=BJ$3)*($BP31:$YQ31))</f>
        <v>0</v>
      </c>
      <c r="BL31" s="26">
        <f>+SUMPRODUCT(1*($BP$4:$YQ$4=$P$4)*($BP$1:$YQ$1=BL$3)*($BP31:$YQ31))</f>
        <v>0</v>
      </c>
      <c r="BM31" s="26">
        <f>+SUMPRODUCT(1*($BP$4:$YQ$4=$Q$4)*($BP$1:$YQ$1=BL$3)*($BP31:$YQ31))</f>
        <v>0</v>
      </c>
      <c r="BN31" s="27"/>
      <c r="BO31" s="94"/>
      <c r="BP31" s="28">
        <v>0</v>
      </c>
      <c r="BQ31" s="28">
        <v>0</v>
      </c>
      <c r="BR31" s="28">
        <v>0</v>
      </c>
      <c r="BS31" s="28">
        <v>0</v>
      </c>
      <c r="BT31" s="28">
        <v>0</v>
      </c>
      <c r="BU31" s="28">
        <v>0</v>
      </c>
      <c r="BV31" s="28">
        <v>15096262.039110001</v>
      </c>
      <c r="BW31" s="28">
        <v>29213845.739241634</v>
      </c>
      <c r="BX31" s="28">
        <v>0</v>
      </c>
      <c r="BY31" s="28">
        <v>0</v>
      </c>
      <c r="BZ31" s="28">
        <v>0</v>
      </c>
      <c r="CA31" s="28">
        <v>0</v>
      </c>
      <c r="CB31" s="28">
        <v>0</v>
      </c>
      <c r="CC31" s="28">
        <v>0</v>
      </c>
      <c r="CD31" s="28">
        <v>0</v>
      </c>
      <c r="CE31" s="28">
        <v>0</v>
      </c>
      <c r="CF31" s="28">
        <v>0</v>
      </c>
      <c r="CG31" s="28">
        <v>0</v>
      </c>
      <c r="CH31" s="28">
        <v>22774366.144646984</v>
      </c>
      <c r="CI31" s="28">
        <v>45292505.103367284</v>
      </c>
      <c r="CJ31" s="28">
        <v>0</v>
      </c>
      <c r="CK31" s="28">
        <v>0</v>
      </c>
      <c r="CL31" s="28">
        <v>0</v>
      </c>
      <c r="CM31" s="28">
        <v>0</v>
      </c>
      <c r="CN31" s="28">
        <v>0</v>
      </c>
      <c r="CO31" s="28">
        <v>0</v>
      </c>
      <c r="CP31" s="28">
        <v>0</v>
      </c>
      <c r="CQ31" s="28">
        <v>0</v>
      </c>
      <c r="CR31" s="28">
        <v>0</v>
      </c>
      <c r="CS31" s="28">
        <v>0</v>
      </c>
      <c r="CT31" s="28">
        <v>24469173.242570527</v>
      </c>
      <c r="CU31" s="28">
        <v>50617687.203672715</v>
      </c>
      <c r="CV31" s="28">
        <v>0</v>
      </c>
      <c r="CW31" s="28">
        <v>0</v>
      </c>
      <c r="CX31" s="28">
        <v>0</v>
      </c>
      <c r="CY31" s="28">
        <v>0</v>
      </c>
      <c r="CZ31" s="28">
        <v>0</v>
      </c>
      <c r="DA31" s="28">
        <v>0</v>
      </c>
      <c r="DB31" s="28">
        <v>0</v>
      </c>
      <c r="DC31" s="28">
        <v>0</v>
      </c>
      <c r="DD31" s="28">
        <v>0</v>
      </c>
      <c r="DE31" s="28">
        <v>0</v>
      </c>
      <c r="DF31" s="28">
        <v>26259860.890643332</v>
      </c>
      <c r="DG31" s="28">
        <v>55954586.136017792</v>
      </c>
      <c r="DH31" s="28">
        <v>0</v>
      </c>
      <c r="DI31" s="28">
        <v>0</v>
      </c>
      <c r="DJ31" s="28">
        <v>0</v>
      </c>
      <c r="DK31" s="28">
        <v>0</v>
      </c>
      <c r="DL31" s="28">
        <v>0</v>
      </c>
      <c r="DM31" s="28">
        <v>0</v>
      </c>
      <c r="DN31" s="28">
        <v>0</v>
      </c>
      <c r="DO31" s="28">
        <v>0</v>
      </c>
      <c r="DP31" s="28">
        <v>0</v>
      </c>
      <c r="DQ31" s="28">
        <v>0</v>
      </c>
      <c r="DR31" s="28">
        <v>27789624.212915998</v>
      </c>
      <c r="DS31" s="28">
        <v>61407329.058820195</v>
      </c>
      <c r="DT31" s="28">
        <v>0</v>
      </c>
      <c r="DU31" s="28">
        <v>0</v>
      </c>
      <c r="DV31" s="28">
        <v>0</v>
      </c>
      <c r="DW31" s="28">
        <v>0</v>
      </c>
      <c r="DX31" s="28">
        <v>0</v>
      </c>
      <c r="DY31" s="28">
        <v>0</v>
      </c>
      <c r="DZ31" s="28">
        <v>0</v>
      </c>
      <c r="EA31" s="28">
        <v>0</v>
      </c>
      <c r="EB31" s="28">
        <v>0</v>
      </c>
      <c r="EC31" s="28">
        <v>0</v>
      </c>
      <c r="ED31" s="28">
        <v>29139852.677589141</v>
      </c>
      <c r="EE31" s="28">
        <v>66867533.17683363</v>
      </c>
      <c r="EF31" s="28">
        <v>0</v>
      </c>
      <c r="EG31" s="28">
        <v>0</v>
      </c>
      <c r="EH31" s="28">
        <v>0</v>
      </c>
      <c r="EI31" s="28">
        <v>0</v>
      </c>
      <c r="EJ31" s="28">
        <v>0</v>
      </c>
      <c r="EK31" s="28">
        <v>0</v>
      </c>
      <c r="EL31" s="28">
        <v>0</v>
      </c>
      <c r="EM31" s="28">
        <v>0</v>
      </c>
      <c r="EN31" s="28">
        <v>0</v>
      </c>
      <c r="EO31" s="28">
        <v>0</v>
      </c>
      <c r="EP31" s="28">
        <v>29825654.504500981</v>
      </c>
      <c r="EQ31" s="28">
        <v>71569992.855193228</v>
      </c>
      <c r="ER31" s="28">
        <v>0</v>
      </c>
      <c r="ES31" s="28">
        <v>0</v>
      </c>
      <c r="ET31" s="28">
        <v>0</v>
      </c>
      <c r="EU31" s="28">
        <v>0</v>
      </c>
      <c r="EV31" s="28">
        <v>0</v>
      </c>
      <c r="EW31" s="28">
        <v>0</v>
      </c>
      <c r="EX31" s="28">
        <v>0</v>
      </c>
      <c r="EY31" s="28">
        <v>0</v>
      </c>
      <c r="EZ31" s="28">
        <v>0</v>
      </c>
      <c r="FA31" s="28">
        <v>0</v>
      </c>
      <c r="FB31" s="28">
        <v>30429061.554161936</v>
      </c>
      <c r="FC31" s="28">
        <v>75644719.19118385</v>
      </c>
      <c r="FD31" s="28">
        <v>0</v>
      </c>
      <c r="FE31" s="28">
        <v>0</v>
      </c>
      <c r="FF31" s="28">
        <v>0</v>
      </c>
      <c r="FG31" s="28">
        <v>0</v>
      </c>
      <c r="FH31" s="28">
        <v>0</v>
      </c>
      <c r="FI31" s="28">
        <v>0</v>
      </c>
      <c r="FJ31" s="28">
        <v>0</v>
      </c>
      <c r="FK31" s="28">
        <v>0</v>
      </c>
      <c r="FL31" s="28">
        <v>0</v>
      </c>
      <c r="FM31" s="28">
        <v>0</v>
      </c>
      <c r="FN31" s="28">
        <v>30293360.620266501</v>
      </c>
      <c r="FO31" s="28">
        <v>79013376.052423805</v>
      </c>
      <c r="FP31" s="28">
        <v>0</v>
      </c>
      <c r="FQ31" s="28">
        <v>0</v>
      </c>
      <c r="FR31" s="28">
        <v>0</v>
      </c>
      <c r="FS31" s="28">
        <v>0</v>
      </c>
      <c r="FT31" s="28">
        <v>0</v>
      </c>
      <c r="FU31" s="28">
        <v>0</v>
      </c>
      <c r="FV31" s="28">
        <v>0</v>
      </c>
      <c r="FW31" s="28">
        <v>0</v>
      </c>
      <c r="FX31" s="28">
        <v>0</v>
      </c>
      <c r="FY31" s="28">
        <v>0</v>
      </c>
      <c r="FZ31" s="28">
        <v>30320403.284238707</v>
      </c>
      <c r="GA31" s="28">
        <v>82226838.118154243</v>
      </c>
      <c r="GB31" s="28">
        <v>0</v>
      </c>
      <c r="GC31" s="28">
        <v>0</v>
      </c>
      <c r="GD31" s="28">
        <v>0</v>
      </c>
      <c r="GE31" s="28">
        <v>0</v>
      </c>
      <c r="GF31" s="28">
        <v>0</v>
      </c>
      <c r="GG31" s="28">
        <v>0</v>
      </c>
      <c r="GH31" s="28">
        <v>0</v>
      </c>
      <c r="GI31" s="28">
        <v>0</v>
      </c>
      <c r="GJ31" s="28">
        <v>0</v>
      </c>
      <c r="GK31" s="28">
        <v>0</v>
      </c>
      <c r="GL31" s="28">
        <v>29876366.318845015</v>
      </c>
      <c r="GM31" s="28">
        <v>85347239.891450331</v>
      </c>
      <c r="GN31" s="28">
        <v>0</v>
      </c>
      <c r="GO31" s="28">
        <v>0</v>
      </c>
      <c r="GP31" s="28">
        <v>0</v>
      </c>
      <c r="GQ31" s="28">
        <v>0</v>
      </c>
      <c r="GR31" s="28">
        <v>0</v>
      </c>
      <c r="GS31" s="28">
        <v>0</v>
      </c>
      <c r="GT31" s="28">
        <v>0</v>
      </c>
      <c r="GU31" s="28">
        <v>0</v>
      </c>
      <c r="GV31" s="28">
        <v>0</v>
      </c>
      <c r="GW31" s="28">
        <v>0</v>
      </c>
      <c r="GX31" s="28">
        <v>29653062.17346397</v>
      </c>
      <c r="GY31" s="28">
        <v>88458760.6526611</v>
      </c>
      <c r="GZ31" s="28">
        <v>0</v>
      </c>
      <c r="HA31" s="28">
        <v>0</v>
      </c>
      <c r="HB31" s="28">
        <v>0</v>
      </c>
      <c r="HC31" s="28">
        <v>0</v>
      </c>
      <c r="HD31" s="28">
        <v>0</v>
      </c>
      <c r="HE31" s="28">
        <v>0</v>
      </c>
      <c r="HF31" s="28">
        <v>0</v>
      </c>
      <c r="HG31" s="28">
        <v>0</v>
      </c>
      <c r="HH31" s="28">
        <v>0</v>
      </c>
      <c r="HI31" s="28">
        <v>0</v>
      </c>
      <c r="HJ31" s="28">
        <v>29004063.857206311</v>
      </c>
      <c r="HK31" s="28">
        <v>91076545.484719023</v>
      </c>
      <c r="HL31" s="28">
        <v>0</v>
      </c>
      <c r="HM31" s="28">
        <v>0</v>
      </c>
      <c r="HN31" s="28">
        <v>0</v>
      </c>
      <c r="HO31" s="28">
        <v>0</v>
      </c>
      <c r="HP31" s="28">
        <v>0</v>
      </c>
      <c r="HQ31" s="28">
        <v>0</v>
      </c>
      <c r="HR31" s="28">
        <v>0</v>
      </c>
      <c r="HS31" s="28">
        <v>0</v>
      </c>
      <c r="HT31" s="28">
        <v>0</v>
      </c>
      <c r="HU31" s="28">
        <v>0</v>
      </c>
      <c r="HV31" s="28">
        <v>28161122.328259978</v>
      </c>
      <c r="HW31" s="28">
        <v>93342354.57861501</v>
      </c>
      <c r="HX31" s="28">
        <v>0</v>
      </c>
      <c r="HY31" s="28">
        <v>0</v>
      </c>
      <c r="HZ31" s="28">
        <v>0</v>
      </c>
      <c r="IA31" s="28">
        <v>0</v>
      </c>
      <c r="IB31" s="28">
        <v>0</v>
      </c>
      <c r="IC31" s="28">
        <v>0</v>
      </c>
      <c r="ID31" s="28">
        <v>0</v>
      </c>
      <c r="IE31" s="28">
        <v>0</v>
      </c>
      <c r="IF31" s="28">
        <v>0</v>
      </c>
      <c r="IG31" s="28">
        <v>0</v>
      </c>
      <c r="IH31" s="28">
        <v>27012355.149135832</v>
      </c>
      <c r="II31" s="28">
        <v>95322303.613426387</v>
      </c>
      <c r="IJ31" s="28">
        <v>0</v>
      </c>
      <c r="IK31" s="28">
        <v>0</v>
      </c>
      <c r="IL31" s="28">
        <v>0</v>
      </c>
      <c r="IM31" s="28">
        <v>0</v>
      </c>
      <c r="IN31" s="28">
        <v>0</v>
      </c>
      <c r="IO31" s="28">
        <v>0</v>
      </c>
      <c r="IP31" s="28">
        <v>0</v>
      </c>
      <c r="IQ31" s="28">
        <v>0</v>
      </c>
      <c r="IR31" s="28">
        <v>0</v>
      </c>
      <c r="IS31" s="28">
        <v>0</v>
      </c>
      <c r="IT31" s="28">
        <v>26046200.225203864</v>
      </c>
      <c r="IU31" s="28">
        <v>97123805.349294633</v>
      </c>
      <c r="IV31" s="28">
        <v>0</v>
      </c>
      <c r="IW31" s="28">
        <v>0</v>
      </c>
      <c r="IX31" s="28">
        <v>0</v>
      </c>
      <c r="IY31" s="28">
        <v>0</v>
      </c>
      <c r="IZ31" s="28">
        <v>0</v>
      </c>
      <c r="JA31" s="28">
        <v>0</v>
      </c>
      <c r="JB31" s="28">
        <v>0</v>
      </c>
      <c r="JC31" s="28">
        <v>0</v>
      </c>
      <c r="JD31" s="28">
        <v>0</v>
      </c>
      <c r="JE31" s="28">
        <v>0</v>
      </c>
      <c r="JF31" s="28">
        <v>24734556.387932345</v>
      </c>
      <c r="JG31" s="28">
        <v>98922222.723237917</v>
      </c>
      <c r="JH31" s="28">
        <v>0</v>
      </c>
      <c r="JI31" s="28">
        <v>0</v>
      </c>
      <c r="JJ31" s="28">
        <v>0</v>
      </c>
      <c r="JK31" s="28">
        <v>0</v>
      </c>
      <c r="JL31" s="28">
        <v>0</v>
      </c>
      <c r="JM31" s="28">
        <v>0</v>
      </c>
      <c r="JN31" s="28">
        <v>0</v>
      </c>
      <c r="JO31" s="28">
        <v>0</v>
      </c>
      <c r="JP31" s="28">
        <v>0</v>
      </c>
      <c r="JQ31" s="28">
        <v>0</v>
      </c>
      <c r="JR31" s="28">
        <v>23636776.698883355</v>
      </c>
      <c r="JS31" s="28">
        <v>100730621.68746014</v>
      </c>
      <c r="JT31" s="28">
        <v>0</v>
      </c>
      <c r="JU31" s="28">
        <v>0</v>
      </c>
      <c r="JV31" s="28">
        <v>0</v>
      </c>
      <c r="JW31" s="28">
        <v>0</v>
      </c>
      <c r="JX31" s="28">
        <v>0</v>
      </c>
      <c r="JY31" s="28">
        <v>0</v>
      </c>
      <c r="JZ31" s="28">
        <v>0</v>
      </c>
      <c r="KA31" s="28">
        <v>0</v>
      </c>
      <c r="KB31" s="28">
        <v>0</v>
      </c>
      <c r="KC31" s="28">
        <v>0</v>
      </c>
      <c r="KD31" s="28">
        <v>22222401.366486695</v>
      </c>
      <c r="KE31" s="28">
        <v>102548339.92263101</v>
      </c>
      <c r="KF31" s="28">
        <v>0</v>
      </c>
      <c r="KG31" s="28">
        <v>0</v>
      </c>
      <c r="KH31" s="28">
        <v>0</v>
      </c>
      <c r="KI31" s="28">
        <v>0</v>
      </c>
      <c r="KJ31" s="28">
        <v>0</v>
      </c>
      <c r="KK31" s="28">
        <v>0</v>
      </c>
      <c r="KL31" s="28">
        <v>0</v>
      </c>
      <c r="KM31" s="28">
        <v>0</v>
      </c>
      <c r="KN31" s="28">
        <v>0</v>
      </c>
      <c r="KO31" s="28">
        <v>0</v>
      </c>
      <c r="KP31" s="28">
        <v>20993032.320007946</v>
      </c>
      <c r="KQ31" s="28">
        <v>104374696.54880147</v>
      </c>
      <c r="KR31" s="28">
        <v>0</v>
      </c>
      <c r="KS31" s="28">
        <v>0</v>
      </c>
      <c r="KT31" s="28">
        <v>0</v>
      </c>
      <c r="KU31" s="28">
        <v>0</v>
      </c>
      <c r="KV31" s="28">
        <v>0</v>
      </c>
      <c r="KW31" s="28">
        <v>0</v>
      </c>
      <c r="KX31" s="28">
        <v>0</v>
      </c>
      <c r="KY31" s="28">
        <v>0</v>
      </c>
      <c r="KZ31" s="28">
        <v>0</v>
      </c>
      <c r="LA31" s="28">
        <v>0</v>
      </c>
      <c r="LB31" s="28">
        <v>19564054.079594675</v>
      </c>
      <c r="LC31" s="28">
        <v>106112724.86296313</v>
      </c>
      <c r="LD31" s="28">
        <v>0</v>
      </c>
      <c r="LE31" s="28">
        <v>0</v>
      </c>
      <c r="LF31" s="28">
        <v>0</v>
      </c>
      <c r="LG31" s="28">
        <v>0</v>
      </c>
      <c r="LH31" s="28">
        <v>0</v>
      </c>
      <c r="LI31" s="28">
        <v>0</v>
      </c>
      <c r="LJ31" s="28">
        <v>0</v>
      </c>
      <c r="LK31" s="28">
        <v>0</v>
      </c>
      <c r="LL31" s="28">
        <v>0</v>
      </c>
      <c r="LM31" s="28">
        <v>0</v>
      </c>
      <c r="LN31" s="28">
        <v>18063815.495435107</v>
      </c>
      <c r="LO31" s="28">
        <v>107773201.96002768</v>
      </c>
      <c r="LP31" s="28">
        <v>0</v>
      </c>
      <c r="LQ31" s="28">
        <v>0</v>
      </c>
      <c r="LR31" s="28">
        <v>0</v>
      </c>
      <c r="LS31" s="28">
        <v>0</v>
      </c>
      <c r="LT31" s="28">
        <v>0</v>
      </c>
      <c r="LU31" s="28">
        <v>0</v>
      </c>
      <c r="LV31" s="28">
        <v>0</v>
      </c>
      <c r="LW31" s="28">
        <v>0</v>
      </c>
      <c r="LX31" s="28">
        <v>0</v>
      </c>
      <c r="LY31" s="28">
        <v>0</v>
      </c>
      <c r="LZ31" s="28">
        <v>16415844.249435393</v>
      </c>
      <c r="MA31" s="28">
        <v>109421260.25155802</v>
      </c>
      <c r="MB31" s="28">
        <v>0</v>
      </c>
      <c r="MC31" s="28">
        <v>0</v>
      </c>
      <c r="MD31" s="28">
        <v>0</v>
      </c>
      <c r="ME31" s="28">
        <v>0</v>
      </c>
      <c r="MF31" s="28">
        <v>0</v>
      </c>
      <c r="MG31" s="28">
        <v>0</v>
      </c>
      <c r="MH31" s="28">
        <v>0</v>
      </c>
      <c r="MI31" s="28">
        <v>0</v>
      </c>
      <c r="MJ31" s="28">
        <v>0</v>
      </c>
      <c r="MK31" s="28">
        <v>0</v>
      </c>
      <c r="ML31" s="28">
        <v>14894651.109704105</v>
      </c>
      <c r="MM31" s="28">
        <v>111081477.5369211</v>
      </c>
      <c r="MN31" s="28">
        <v>0</v>
      </c>
      <c r="MO31" s="28">
        <v>0</v>
      </c>
      <c r="MP31" s="28">
        <v>0</v>
      </c>
      <c r="MQ31" s="28">
        <v>0</v>
      </c>
      <c r="MR31" s="28">
        <v>0</v>
      </c>
      <c r="MS31" s="28">
        <v>0</v>
      </c>
      <c r="MT31" s="28">
        <v>0</v>
      </c>
      <c r="MU31" s="28">
        <v>0</v>
      </c>
      <c r="MV31" s="28">
        <v>0</v>
      </c>
      <c r="MW31" s="28">
        <v>0</v>
      </c>
      <c r="MX31" s="28">
        <v>13153695.312562825</v>
      </c>
      <c r="MY31" s="28">
        <v>112727723.52632548</v>
      </c>
      <c r="MZ31" s="28">
        <v>0</v>
      </c>
      <c r="NA31" s="28">
        <v>0</v>
      </c>
      <c r="NB31" s="28">
        <v>0</v>
      </c>
      <c r="NC31" s="28">
        <v>0</v>
      </c>
      <c r="ND31" s="28">
        <v>0</v>
      </c>
      <c r="NE31" s="28">
        <v>0</v>
      </c>
      <c r="NF31" s="28">
        <v>0</v>
      </c>
      <c r="NG31" s="28">
        <v>0</v>
      </c>
      <c r="NH31" s="28">
        <v>0</v>
      </c>
      <c r="NI31" s="28">
        <v>0</v>
      </c>
      <c r="NJ31" s="28">
        <v>11503161.975250144</v>
      </c>
      <c r="NK31" s="28">
        <v>114384528.07843335</v>
      </c>
      <c r="NL31" s="28">
        <v>0</v>
      </c>
      <c r="NM31" s="28">
        <v>0</v>
      </c>
      <c r="NN31" s="28">
        <v>0</v>
      </c>
      <c r="NO31" s="28">
        <v>0</v>
      </c>
      <c r="NP31" s="28">
        <v>0</v>
      </c>
      <c r="NQ31" s="28">
        <v>0</v>
      </c>
      <c r="NR31" s="28">
        <v>0</v>
      </c>
      <c r="NS31" s="28">
        <v>0</v>
      </c>
      <c r="NT31" s="28">
        <v>0</v>
      </c>
      <c r="NU31" s="28">
        <v>0</v>
      </c>
      <c r="NV31" s="28">
        <v>9670380.0799793787</v>
      </c>
      <c r="NW31" s="28">
        <v>116025791.14890641</v>
      </c>
      <c r="NX31" s="28">
        <v>0</v>
      </c>
      <c r="NY31" s="28">
        <v>0</v>
      </c>
      <c r="NZ31" s="28">
        <v>0</v>
      </c>
      <c r="OA31" s="28">
        <v>0</v>
      </c>
      <c r="OB31" s="28">
        <v>0</v>
      </c>
      <c r="OC31" s="28">
        <v>0</v>
      </c>
      <c r="OD31" s="28">
        <v>0</v>
      </c>
      <c r="OE31" s="28">
        <v>0</v>
      </c>
      <c r="OF31" s="28">
        <v>0</v>
      </c>
      <c r="OG31" s="28">
        <v>0</v>
      </c>
      <c r="OH31" s="28">
        <v>7889443.849632889</v>
      </c>
      <c r="OI31" s="28">
        <v>117675945.98987623</v>
      </c>
      <c r="OJ31" s="28">
        <v>0</v>
      </c>
      <c r="OK31" s="28">
        <v>0</v>
      </c>
      <c r="OL31" s="28">
        <v>0</v>
      </c>
      <c r="OM31" s="28">
        <v>0</v>
      </c>
      <c r="ON31" s="28">
        <v>0</v>
      </c>
      <c r="OO31" s="28">
        <v>0</v>
      </c>
      <c r="OP31" s="28">
        <v>0</v>
      </c>
      <c r="OQ31" s="28">
        <v>0</v>
      </c>
      <c r="OR31" s="28">
        <v>0</v>
      </c>
      <c r="OS31" s="28">
        <v>0</v>
      </c>
      <c r="OT31" s="28">
        <v>5999196.306914581</v>
      </c>
      <c r="OU31" s="28">
        <v>119308975.38305923</v>
      </c>
      <c r="OV31" s="28">
        <v>0</v>
      </c>
      <c r="OW31" s="28">
        <v>0</v>
      </c>
      <c r="OX31" s="28">
        <v>0</v>
      </c>
      <c r="OY31" s="28">
        <v>0</v>
      </c>
      <c r="OZ31" s="28">
        <v>0</v>
      </c>
      <c r="PA31" s="28">
        <v>0</v>
      </c>
      <c r="PB31" s="28">
        <v>0</v>
      </c>
      <c r="PC31" s="28">
        <v>0</v>
      </c>
      <c r="PD31" s="28">
        <v>0</v>
      </c>
      <c r="PE31" s="28">
        <v>0</v>
      </c>
      <c r="PF31" s="28">
        <v>4054027.6262898329</v>
      </c>
      <c r="PG31" s="28">
        <v>120936670.59052496</v>
      </c>
      <c r="PH31" s="28">
        <v>0</v>
      </c>
      <c r="PI31" s="28">
        <v>0</v>
      </c>
      <c r="PJ31" s="28">
        <v>0</v>
      </c>
      <c r="PK31" s="28">
        <v>0</v>
      </c>
      <c r="PL31" s="28">
        <v>0</v>
      </c>
      <c r="PM31" s="28">
        <v>0</v>
      </c>
      <c r="PN31" s="28">
        <v>0</v>
      </c>
      <c r="PO31" s="28">
        <v>0</v>
      </c>
      <c r="PP31" s="28">
        <v>0</v>
      </c>
      <c r="PQ31" s="28">
        <v>0</v>
      </c>
      <c r="PR31" s="28">
        <v>2042967.0511158656</v>
      </c>
      <c r="PS31" s="28">
        <v>122558196.829587</v>
      </c>
      <c r="PT31" s="28">
        <v>0</v>
      </c>
      <c r="PU31" s="28">
        <v>0</v>
      </c>
      <c r="PV31" s="28">
        <v>0</v>
      </c>
      <c r="PW31" s="28">
        <v>0</v>
      </c>
      <c r="PX31" s="28">
        <v>0</v>
      </c>
      <c r="PY31" s="28">
        <v>0</v>
      </c>
      <c r="PZ31" s="28">
        <v>0</v>
      </c>
      <c r="QA31" s="28">
        <v>0</v>
      </c>
      <c r="QB31" s="28">
        <v>0</v>
      </c>
      <c r="QC31" s="28">
        <v>0</v>
      </c>
      <c r="QD31" s="28">
        <v>0</v>
      </c>
      <c r="QE31" s="28">
        <v>0</v>
      </c>
      <c r="QF31" s="28">
        <v>0</v>
      </c>
      <c r="QG31" s="28">
        <v>0</v>
      </c>
      <c r="QH31" s="28">
        <v>0</v>
      </c>
      <c r="QI31" s="28">
        <v>0</v>
      </c>
      <c r="QJ31" s="28">
        <v>0</v>
      </c>
      <c r="QK31" s="28">
        <v>0</v>
      </c>
      <c r="QL31" s="28">
        <v>0</v>
      </c>
      <c r="QM31" s="28">
        <v>0</v>
      </c>
      <c r="QN31" s="28">
        <v>0</v>
      </c>
      <c r="QO31" s="28">
        <v>0</v>
      </c>
      <c r="QP31" s="28">
        <v>0</v>
      </c>
      <c r="QQ31" s="28">
        <v>0</v>
      </c>
      <c r="QR31" s="28">
        <v>0</v>
      </c>
      <c r="QS31" s="28">
        <v>0</v>
      </c>
      <c r="QT31" s="28">
        <v>0</v>
      </c>
      <c r="QU31" s="28">
        <v>0</v>
      </c>
      <c r="QV31" s="28">
        <v>0</v>
      </c>
      <c r="QW31" s="28">
        <v>0</v>
      </c>
      <c r="QX31" s="28">
        <v>0</v>
      </c>
      <c r="QY31" s="28">
        <v>0</v>
      </c>
      <c r="QZ31" s="28">
        <v>0</v>
      </c>
      <c r="RA31" s="28">
        <v>0</v>
      </c>
      <c r="RB31" s="28">
        <v>0</v>
      </c>
      <c r="RC31" s="28">
        <v>0</v>
      </c>
      <c r="RD31" s="28">
        <v>0</v>
      </c>
      <c r="RE31" s="28">
        <v>0</v>
      </c>
      <c r="RF31" s="28">
        <v>0</v>
      </c>
      <c r="RG31" s="28">
        <v>0</v>
      </c>
      <c r="RH31" s="28">
        <v>0</v>
      </c>
      <c r="RI31" s="28">
        <v>0</v>
      </c>
      <c r="RJ31" s="28">
        <v>0</v>
      </c>
      <c r="RK31" s="28">
        <v>0</v>
      </c>
      <c r="RL31" s="28">
        <v>0</v>
      </c>
      <c r="RM31" s="28">
        <v>0</v>
      </c>
      <c r="RN31" s="28">
        <v>0</v>
      </c>
      <c r="RO31" s="28">
        <v>0</v>
      </c>
      <c r="RP31" s="28">
        <v>0</v>
      </c>
      <c r="RQ31" s="28">
        <v>0</v>
      </c>
      <c r="RR31" s="28">
        <v>0</v>
      </c>
      <c r="RS31" s="28">
        <v>0</v>
      </c>
      <c r="RT31" s="28">
        <v>0</v>
      </c>
      <c r="RU31" s="28">
        <v>0</v>
      </c>
      <c r="RV31" s="28">
        <v>0</v>
      </c>
      <c r="RW31" s="28">
        <v>0</v>
      </c>
      <c r="RX31" s="28">
        <v>0</v>
      </c>
      <c r="RY31" s="28">
        <v>0</v>
      </c>
      <c r="RZ31" s="28">
        <v>0</v>
      </c>
      <c r="SA31" s="28">
        <v>0</v>
      </c>
      <c r="SB31" s="28">
        <v>0</v>
      </c>
      <c r="SC31" s="28">
        <v>0</v>
      </c>
      <c r="SD31" s="28">
        <v>0</v>
      </c>
      <c r="SE31" s="28">
        <v>0</v>
      </c>
      <c r="SF31" s="28">
        <v>0</v>
      </c>
      <c r="SG31" s="28">
        <v>0</v>
      </c>
      <c r="SH31" s="28">
        <v>0</v>
      </c>
      <c r="SI31" s="28">
        <v>0</v>
      </c>
      <c r="SJ31" s="28">
        <v>0</v>
      </c>
      <c r="SK31" s="28">
        <v>0</v>
      </c>
      <c r="SL31" s="28">
        <v>0</v>
      </c>
      <c r="SM31" s="28">
        <v>0</v>
      </c>
      <c r="SN31" s="28">
        <v>0</v>
      </c>
      <c r="SO31" s="28">
        <v>0</v>
      </c>
      <c r="SP31" s="28">
        <v>0</v>
      </c>
      <c r="SQ31" s="28">
        <v>0</v>
      </c>
      <c r="SR31" s="28">
        <v>0</v>
      </c>
      <c r="SS31" s="28">
        <v>0</v>
      </c>
      <c r="ST31" s="28">
        <v>0</v>
      </c>
      <c r="SU31" s="28">
        <v>0</v>
      </c>
      <c r="SV31" s="28">
        <v>0</v>
      </c>
      <c r="SW31" s="28">
        <v>0</v>
      </c>
      <c r="SX31" s="28">
        <v>0</v>
      </c>
      <c r="SY31" s="28">
        <v>0</v>
      </c>
      <c r="SZ31" s="28">
        <v>0</v>
      </c>
      <c r="TA31" s="28">
        <v>0</v>
      </c>
      <c r="TB31" s="28">
        <v>0</v>
      </c>
      <c r="TC31" s="28">
        <v>0</v>
      </c>
      <c r="TD31" s="28">
        <v>0</v>
      </c>
      <c r="TE31" s="28">
        <v>0</v>
      </c>
      <c r="TF31" s="28">
        <v>0</v>
      </c>
      <c r="TG31" s="28">
        <v>0</v>
      </c>
      <c r="TH31" s="28">
        <v>0</v>
      </c>
      <c r="TI31" s="28">
        <v>0</v>
      </c>
      <c r="TJ31" s="28">
        <v>0</v>
      </c>
      <c r="TK31" s="28">
        <v>0</v>
      </c>
      <c r="TL31" s="28">
        <v>0</v>
      </c>
      <c r="TM31" s="28">
        <v>0</v>
      </c>
      <c r="TN31" s="28">
        <v>0</v>
      </c>
      <c r="TO31" s="28">
        <v>0</v>
      </c>
      <c r="TP31" s="28">
        <v>0</v>
      </c>
      <c r="TQ31" s="28">
        <v>0</v>
      </c>
      <c r="TR31" s="28">
        <v>0</v>
      </c>
      <c r="TS31" s="28">
        <v>0</v>
      </c>
      <c r="TT31" s="28">
        <v>0</v>
      </c>
      <c r="TU31" s="28">
        <v>0</v>
      </c>
      <c r="TV31" s="28">
        <v>0</v>
      </c>
      <c r="TW31" s="28">
        <v>0</v>
      </c>
      <c r="TX31" s="28">
        <v>0</v>
      </c>
      <c r="TY31" s="28">
        <v>0</v>
      </c>
      <c r="TZ31" s="28">
        <v>0</v>
      </c>
      <c r="UA31" s="28">
        <v>0</v>
      </c>
      <c r="UB31" s="28">
        <v>0</v>
      </c>
      <c r="UC31" s="28">
        <v>0</v>
      </c>
      <c r="UD31" s="28">
        <v>0</v>
      </c>
      <c r="UE31" s="28">
        <v>0</v>
      </c>
      <c r="UF31" s="28">
        <v>0</v>
      </c>
      <c r="UG31" s="28">
        <v>0</v>
      </c>
      <c r="UH31" s="28">
        <v>0</v>
      </c>
      <c r="UI31" s="28">
        <v>0</v>
      </c>
      <c r="UJ31" s="28">
        <v>0</v>
      </c>
      <c r="UK31" s="28">
        <v>0</v>
      </c>
      <c r="UL31" s="28">
        <v>0</v>
      </c>
      <c r="UM31" s="28">
        <v>0</v>
      </c>
      <c r="UN31" s="28">
        <v>0</v>
      </c>
      <c r="UO31" s="28">
        <v>0</v>
      </c>
      <c r="UP31" s="28">
        <v>0</v>
      </c>
      <c r="UQ31" s="28">
        <v>0</v>
      </c>
      <c r="UR31" s="28">
        <v>0</v>
      </c>
      <c r="US31" s="28">
        <v>0</v>
      </c>
      <c r="UT31" s="28">
        <v>0</v>
      </c>
      <c r="UU31" s="28">
        <v>0</v>
      </c>
      <c r="UV31" s="28">
        <v>0</v>
      </c>
      <c r="UW31" s="28">
        <v>0</v>
      </c>
      <c r="UX31" s="28">
        <v>0</v>
      </c>
      <c r="UY31" s="28">
        <v>0</v>
      </c>
      <c r="UZ31" s="28">
        <v>0</v>
      </c>
      <c r="VA31" s="28">
        <v>0</v>
      </c>
      <c r="VB31" s="28">
        <v>0</v>
      </c>
      <c r="VC31" s="28">
        <v>0</v>
      </c>
      <c r="VD31" s="28">
        <v>0</v>
      </c>
      <c r="VE31" s="28">
        <v>0</v>
      </c>
      <c r="VF31" s="28">
        <v>0</v>
      </c>
      <c r="VG31" s="28">
        <v>0</v>
      </c>
      <c r="VH31" s="28">
        <v>0</v>
      </c>
      <c r="VI31" s="28">
        <v>0</v>
      </c>
      <c r="VJ31" s="28">
        <v>0</v>
      </c>
      <c r="VK31" s="28">
        <v>0</v>
      </c>
      <c r="VL31" s="28">
        <v>0</v>
      </c>
      <c r="VM31" s="28">
        <v>0</v>
      </c>
      <c r="VN31" s="28">
        <v>0</v>
      </c>
      <c r="VO31" s="28">
        <v>0</v>
      </c>
      <c r="VP31" s="28">
        <v>0</v>
      </c>
      <c r="VQ31" s="28">
        <v>0</v>
      </c>
      <c r="VR31" s="28">
        <v>0</v>
      </c>
      <c r="VS31" s="28">
        <v>0</v>
      </c>
      <c r="VT31" s="28">
        <v>0</v>
      </c>
      <c r="VU31" s="28">
        <v>0</v>
      </c>
      <c r="VV31" s="28">
        <v>0</v>
      </c>
      <c r="VW31" s="28">
        <v>0</v>
      </c>
      <c r="VX31" s="28">
        <v>0</v>
      </c>
      <c r="VY31" s="28">
        <v>0</v>
      </c>
      <c r="VZ31" s="28">
        <v>0</v>
      </c>
      <c r="WA31" s="28">
        <v>0</v>
      </c>
      <c r="WB31" s="28">
        <v>0</v>
      </c>
      <c r="WC31" s="28">
        <v>0</v>
      </c>
      <c r="WD31" s="28">
        <v>0</v>
      </c>
      <c r="WE31" s="28">
        <v>0</v>
      </c>
      <c r="WF31" s="28">
        <v>0</v>
      </c>
      <c r="WG31" s="28">
        <v>0</v>
      </c>
      <c r="WH31" s="28">
        <v>0</v>
      </c>
      <c r="WI31" s="28">
        <v>0</v>
      </c>
      <c r="WJ31" s="28">
        <v>0</v>
      </c>
      <c r="WK31" s="28">
        <v>0</v>
      </c>
      <c r="WL31" s="28">
        <v>0</v>
      </c>
      <c r="WM31" s="28">
        <v>0</v>
      </c>
      <c r="WN31" s="28">
        <v>0</v>
      </c>
      <c r="WO31" s="28">
        <v>0</v>
      </c>
      <c r="WP31" s="28">
        <v>0</v>
      </c>
      <c r="WQ31" s="28">
        <v>0</v>
      </c>
      <c r="WR31" s="28">
        <v>0</v>
      </c>
      <c r="WS31" s="28">
        <v>0</v>
      </c>
      <c r="WT31" s="28">
        <v>0</v>
      </c>
      <c r="WU31" s="28">
        <v>0</v>
      </c>
      <c r="WV31" s="28">
        <v>0</v>
      </c>
      <c r="WW31" s="28">
        <v>0</v>
      </c>
      <c r="WX31" s="28">
        <v>0</v>
      </c>
      <c r="WY31" s="28">
        <v>0</v>
      </c>
      <c r="WZ31" s="28">
        <v>0</v>
      </c>
      <c r="XA31" s="28">
        <v>0</v>
      </c>
      <c r="XB31" s="28">
        <v>0</v>
      </c>
      <c r="XC31" s="28">
        <v>0</v>
      </c>
      <c r="XD31" s="28">
        <v>0</v>
      </c>
      <c r="XE31" s="28">
        <v>0</v>
      </c>
      <c r="XF31" s="28">
        <v>0</v>
      </c>
      <c r="XG31" s="28">
        <v>0</v>
      </c>
      <c r="XH31" s="28">
        <v>0</v>
      </c>
      <c r="XI31" s="28">
        <v>0</v>
      </c>
      <c r="XJ31" s="28">
        <v>0</v>
      </c>
      <c r="XK31" s="28">
        <v>0</v>
      </c>
      <c r="XL31" s="28">
        <v>0</v>
      </c>
      <c r="XM31" s="28">
        <v>0</v>
      </c>
      <c r="XN31" s="28">
        <v>0</v>
      </c>
      <c r="XO31" s="28">
        <v>0</v>
      </c>
      <c r="XP31" s="28">
        <v>0</v>
      </c>
      <c r="XQ31" s="28">
        <v>0</v>
      </c>
      <c r="XR31" s="28">
        <v>0</v>
      </c>
      <c r="XS31" s="28">
        <v>0</v>
      </c>
      <c r="XT31" s="28">
        <v>0</v>
      </c>
      <c r="XU31" s="28">
        <v>0</v>
      </c>
      <c r="XV31" s="28">
        <v>0</v>
      </c>
      <c r="XW31" s="28">
        <v>0</v>
      </c>
      <c r="XX31" s="28">
        <v>0</v>
      </c>
      <c r="XY31" s="28">
        <v>0</v>
      </c>
      <c r="XZ31" s="28">
        <v>0</v>
      </c>
      <c r="YA31" s="28">
        <v>0</v>
      </c>
      <c r="YB31" s="28">
        <v>0</v>
      </c>
      <c r="YC31" s="28">
        <v>0</v>
      </c>
      <c r="YD31" s="28">
        <v>0</v>
      </c>
      <c r="YE31" s="28">
        <v>0</v>
      </c>
      <c r="YF31" s="28">
        <v>0</v>
      </c>
      <c r="YG31" s="28">
        <v>0</v>
      </c>
      <c r="YH31" s="28">
        <v>0</v>
      </c>
      <c r="YI31" s="28">
        <v>0</v>
      </c>
      <c r="YJ31" s="28">
        <v>0</v>
      </c>
      <c r="YK31" s="28">
        <v>0</v>
      </c>
      <c r="YL31" s="28">
        <v>0</v>
      </c>
      <c r="YM31" s="28">
        <v>0</v>
      </c>
      <c r="YN31" s="28">
        <v>0</v>
      </c>
      <c r="YO31" s="28">
        <v>0</v>
      </c>
      <c r="YP31" s="28">
        <v>0</v>
      </c>
      <c r="YQ31" s="28">
        <v>0</v>
      </c>
    </row>
    <row r="32" spans="1:667" ht="15.75" x14ac:dyDescent="0.25">
      <c r="A32" s="19" t="s">
        <v>68</v>
      </c>
      <c r="B32" s="19" t="s">
        <v>69</v>
      </c>
      <c r="C32" s="20">
        <f t="shared" si="23"/>
        <v>1054.3488944251612</v>
      </c>
      <c r="D32" s="21"/>
      <c r="E32" s="22">
        <v>36.531073859999978</v>
      </c>
      <c r="F32" s="23" t="s">
        <v>57</v>
      </c>
      <c r="G32" s="23" t="s">
        <v>128</v>
      </c>
      <c r="H32" s="24">
        <v>38588</v>
      </c>
      <c r="I32" s="48" t="s">
        <v>64</v>
      </c>
      <c r="J32" s="23">
        <v>240</v>
      </c>
      <c r="K32" s="33" t="s">
        <v>131</v>
      </c>
      <c r="L32" s="24">
        <f t="shared" si="24"/>
        <v>45893</v>
      </c>
      <c r="M32" s="23" t="s">
        <v>11</v>
      </c>
      <c r="N32" s="20" t="s">
        <v>65</v>
      </c>
      <c r="O32" s="2"/>
      <c r="P32" s="26">
        <f>+SUMPRODUCT(1*($BP$4:$YQ$4=$P$4)*($BP$1:$YQ$1=P$3)*($BP32:$YQ32))</f>
        <v>122840864.83126858</v>
      </c>
      <c r="Q32" s="26">
        <f>+SUMPRODUCT(1*($BP$4:$YQ$4=$Q$4)*($BP$1:$YQ$1=P$3)*($BP32:$YQ32))</f>
        <v>27176617.825939663</v>
      </c>
      <c r="R32" s="26">
        <f>+SUMPRODUCT(1*($BP$4:$YQ$4=$P$4)*($BP$1:$YQ$1=R$3)*($BP32:$YQ32))</f>
        <v>173976570.68472508</v>
      </c>
      <c r="S32" s="26">
        <f>+SUMPRODUCT(1*($BP$4:$YQ$4=$Q$4)*($BP$1:$YQ$1=R$3)*($BP32:$YQ32))</f>
        <v>38079903.883156076</v>
      </c>
      <c r="T32" s="26">
        <f>+SUMPRODUCT(1*($BP$4:$YQ$4=$P$4)*($BP$1:$YQ$1=T$3)*($BP32:$YQ32))</f>
        <v>210106115.21883208</v>
      </c>
      <c r="U32" s="26">
        <f>+SUMPRODUCT(1*($BP$4:$YQ$4=$Q$4)*($BP$1:$YQ$1=T$3)*($BP32:$YQ32))</f>
        <v>39286879.624065116</v>
      </c>
      <c r="V32" s="26">
        <f>+SUMPRODUCT(1*($BP$4:$YQ$4=$P$4)*($BP$1:$YQ$1=V$3)*($BP32:$YQ32))</f>
        <v>243556675.71549973</v>
      </c>
      <c r="W32" s="26">
        <f>+SUMPRODUCT(1*($BP$4:$YQ$4=$Q$4)*($BP$1:$YQ$1=V$3)*($BP32:$YQ32))</f>
        <v>37542213.681432277</v>
      </c>
      <c r="X32" s="26">
        <f>+SUMPRODUCT(1*($BP$4:$YQ$4=$P$4)*($BP$1:$YQ$1=X$3)*($BP32:$YQ32))</f>
        <v>268145294.03972</v>
      </c>
      <c r="Y32" s="26">
        <f>+SUMPRODUCT(1*($BP$4:$YQ$4=$Q$4)*($BP$1:$YQ$1=X$3)*($BP32:$YQ32))</f>
        <v>32643774.678741064</v>
      </c>
      <c r="Z32" s="26">
        <f>+SUMPRODUCT(1*($BP$4:$YQ$4=$P$4)*($BP$1:$YQ$1=Z$3)*($BP32:$YQ32))</f>
        <v>289383026.23669779</v>
      </c>
      <c r="AA32" s="26">
        <f>+SUMPRODUCT(1*($BP$4:$YQ$4=$Q$4)*($BP$1:$YQ$1=Z$3)*($BP32:$YQ32))</f>
        <v>25832720.475920472</v>
      </c>
      <c r="AB32" s="26">
        <f>+SUMPRODUCT(1*($BP$4:$YQ$4=$P$4)*($BP$1:$YQ$1=AB$3)*($BP32:$YQ32))</f>
        <v>308027535.41235024</v>
      </c>
      <c r="AC32" s="26">
        <f>+SUMPRODUCT(1*($BP$4:$YQ$4=$Q$4)*($BP$1:$YQ$1=AB$3)*($BP32:$YQ32))</f>
        <v>17545571.506110154</v>
      </c>
      <c r="AD32" s="26">
        <f>+SUMPRODUCT(1*($BP$4:$YQ$4=$P$4)*($BP$1:$YQ$1=AD$3)*($BP32:$YQ32))</f>
        <v>321942202.06436926</v>
      </c>
      <c r="AE32" s="26">
        <f>+SUMPRODUCT(1*($BP$4:$YQ$4=$Q$4)*($BP$1:$YQ$1=AD$3)*($BP32:$YQ32))</f>
        <v>7842351.1693971464</v>
      </c>
      <c r="AF32" s="26">
        <f>+SUMPRODUCT(1*($BP$4:$YQ$4=$P$4)*($BP$1:$YQ$1=AF$3)*($BP32:$YQ32))</f>
        <v>0</v>
      </c>
      <c r="AG32" s="26">
        <f>+SUMPRODUCT(1*($BP$4:$YQ$4=$Q$4)*($BP$1:$YQ$1=AF$3)*($BP32:$YQ32))</f>
        <v>0</v>
      </c>
      <c r="AH32" s="26">
        <f>+SUMPRODUCT(1*($BP$4:$YQ$4=$P$4)*($BP$1:$YQ$1=AH$3)*($BP32:$YQ32))</f>
        <v>0</v>
      </c>
      <c r="AI32" s="26">
        <f>+SUMPRODUCT(1*($BP$4:$YQ$4=$Q$4)*($BP$1:$YQ$1=AH$3)*($BP32:$YQ32))</f>
        <v>0</v>
      </c>
      <c r="AJ32" s="26">
        <f>+SUMPRODUCT(1*($BP$4:$YQ$4=$P$4)*($BP$1:$YQ$1=AJ$3)*($BP32:$YQ32))</f>
        <v>0</v>
      </c>
      <c r="AK32" s="26">
        <f>+SUMPRODUCT(1*($BP$4:$YQ$4=$Q$4)*($BP$1:$YQ$1=AJ$3)*($BP32:$YQ32))</f>
        <v>0</v>
      </c>
      <c r="AL32" s="26">
        <f>+SUMPRODUCT(1*($BP$4:$YQ$4=$P$4)*($BP$1:$YQ$1=AL$3)*($BP32:$YQ32))</f>
        <v>0</v>
      </c>
      <c r="AM32" s="26">
        <f>+SUMPRODUCT(1*($BP$4:$YQ$4=$Q$4)*($BP$1:$YQ$1=AL$3)*($BP32:$YQ32))</f>
        <v>0</v>
      </c>
      <c r="AN32" s="26">
        <f>+SUMPRODUCT(1*($BP$4:$YQ$4=$P$4)*($BP$1:$YQ$1=AN$3)*($BP32:$YQ32))</f>
        <v>0</v>
      </c>
      <c r="AO32" s="26">
        <f>+SUMPRODUCT(1*($BP$4:$YQ$4=$Q$4)*($BP$1:$YQ$1=AN$3)*($BP32:$YQ32))</f>
        <v>0</v>
      </c>
      <c r="AP32" s="26">
        <f>+SUMPRODUCT(1*($BP$4:$YQ$4=$P$4)*($BP$1:$YQ$1=AP$3)*($BP32:$YQ32))</f>
        <v>0</v>
      </c>
      <c r="AQ32" s="26">
        <f>+SUMPRODUCT(1*($BP$4:$YQ$4=$Q$4)*($BP$1:$YQ$1=AP$3)*($BP32:$YQ32))</f>
        <v>0</v>
      </c>
      <c r="AR32" s="26">
        <f>+SUMPRODUCT(1*($BP$4:$YQ$4=$P$4)*($BP$1:$YQ$1=AR$3)*($BP32:$YQ32))</f>
        <v>0</v>
      </c>
      <c r="AS32" s="26">
        <f>+SUMPRODUCT(1*($BP$4:$YQ$4=$Q$4)*($BP$1:$YQ$1=AR$3)*($BP32:$YQ32))</f>
        <v>0</v>
      </c>
      <c r="AT32" s="26">
        <f>+SUMPRODUCT(1*($BP$4:$YQ$4=$P$4)*($BP$1:$YQ$1=AT$3)*($BP32:$YQ32))</f>
        <v>0</v>
      </c>
      <c r="AU32" s="26">
        <f>+SUMPRODUCT(1*($BP$4:$YQ$4=$Q$4)*($BP$1:$YQ$1=AT$3)*($BP32:$YQ32))</f>
        <v>0</v>
      </c>
      <c r="AV32" s="26">
        <f>+SUMPRODUCT(1*($BP$4:$YQ$4=$P$4)*($BP$1:$YQ$1=AV$3)*($BP32:$YQ32))</f>
        <v>0</v>
      </c>
      <c r="AW32" s="26">
        <f>+SUMPRODUCT(1*($BP$4:$YQ$4=$Q$4)*($BP$1:$YQ$1=AV$3)*($BP32:$YQ32))</f>
        <v>0</v>
      </c>
      <c r="AX32" s="26">
        <f>+SUMPRODUCT(1*($BP$4:$YQ$4=$P$4)*($BP$1:$YQ$1=AX$3)*($BP32:$YQ32))</f>
        <v>0</v>
      </c>
      <c r="AY32" s="26">
        <f>+SUMPRODUCT(1*($BP$4:$YQ$4=$Q$4)*($BP$1:$YQ$1=AX$3)*($BP32:$YQ32))</f>
        <v>0</v>
      </c>
      <c r="AZ32" s="26">
        <f>+SUMPRODUCT(1*($BP$4:$YQ$4=$P$4)*($BP$1:$YQ$1=AZ$3)*($BP32:$YQ32))</f>
        <v>0</v>
      </c>
      <c r="BA32" s="26">
        <f>+SUMPRODUCT(1*($BP$4:$YQ$4=$Q$4)*($BP$1:$YQ$1=AZ$3)*($BP32:$YQ32))</f>
        <v>0</v>
      </c>
      <c r="BB32" s="26">
        <f>+SUMPRODUCT(1*($BP$4:$YQ$4=$P$4)*($BP$1:$YQ$1=BB$3)*($BP32:$YQ32))</f>
        <v>0</v>
      </c>
      <c r="BC32" s="26">
        <f>+SUMPRODUCT(1*($BP$4:$YQ$4=$Q$4)*($BP$1:$YQ$1=BB$3)*($BP32:$YQ32))</f>
        <v>0</v>
      </c>
      <c r="BD32" s="26">
        <f>+SUMPRODUCT(1*($BP$4:$YQ$4=$P$4)*($BP$1:$YQ$1=BD$3)*($BP32:$YQ32))</f>
        <v>0</v>
      </c>
      <c r="BE32" s="26">
        <f>+SUMPRODUCT(1*($BP$4:$YQ$4=$Q$4)*($BP$1:$YQ$1=BD$3)*($BP32:$YQ32))</f>
        <v>0</v>
      </c>
      <c r="BF32" s="26">
        <f>+SUMPRODUCT(1*($BP$4:$YQ$4=$P$4)*($BP$1:$YQ$1=BF$3)*($BP32:$YQ32))</f>
        <v>0</v>
      </c>
      <c r="BG32" s="26">
        <f>+SUMPRODUCT(1*($BP$4:$YQ$4=$Q$4)*($BP$1:$YQ$1=BF$3)*($BP32:$YQ32))</f>
        <v>0</v>
      </c>
      <c r="BH32" s="26">
        <f>+SUMPRODUCT(1*($BP$4:$YQ$4=$P$4)*($BP$1:$YQ$1=BH$3)*($BP32:$YQ32))</f>
        <v>0</v>
      </c>
      <c r="BI32" s="26">
        <f>+SUMPRODUCT(1*($BP$4:$YQ$4=$Q$4)*($BP$1:$YQ$1=BH$3)*($BP32:$YQ32))</f>
        <v>0</v>
      </c>
      <c r="BJ32" s="26">
        <f>+SUMPRODUCT(1*($BP$4:$YQ$4=$P$4)*($BP$1:$YQ$1=BJ$3)*($BP32:$YQ32))</f>
        <v>0</v>
      </c>
      <c r="BK32" s="26">
        <f>+SUMPRODUCT(1*($BP$4:$YQ$4=$Q$4)*($BP$1:$YQ$1=BJ$3)*($BP32:$YQ32))</f>
        <v>0</v>
      </c>
      <c r="BL32" s="26">
        <f>+SUMPRODUCT(1*($BP$4:$YQ$4=$P$4)*($BP$1:$YQ$1=BL$3)*($BP32:$YQ32))</f>
        <v>0</v>
      </c>
      <c r="BM32" s="26">
        <f>+SUMPRODUCT(1*($BP$4:$YQ$4=$Q$4)*($BP$1:$YQ$1=BL$3)*($BP32:$YQ32))</f>
        <v>0</v>
      </c>
      <c r="BN32" s="27"/>
      <c r="BO32" s="94"/>
      <c r="BP32" s="28">
        <v>0</v>
      </c>
      <c r="BQ32" s="28">
        <v>0</v>
      </c>
      <c r="BR32" s="28">
        <v>9382754.8237155899</v>
      </c>
      <c r="BS32" s="28">
        <v>49221380.50099656</v>
      </c>
      <c r="BT32" s="28">
        <v>0</v>
      </c>
      <c r="BU32" s="28">
        <v>0</v>
      </c>
      <c r="BV32" s="28">
        <v>0</v>
      </c>
      <c r="BW32" s="28">
        <v>0</v>
      </c>
      <c r="BX32" s="28">
        <v>0</v>
      </c>
      <c r="BY32" s="28">
        <v>0</v>
      </c>
      <c r="BZ32" s="28">
        <v>0</v>
      </c>
      <c r="CA32" s="28">
        <v>0</v>
      </c>
      <c r="CB32" s="28">
        <v>0</v>
      </c>
      <c r="CC32" s="28">
        <v>0</v>
      </c>
      <c r="CD32" s="28">
        <v>17793863.002224073</v>
      </c>
      <c r="CE32" s="28">
        <v>73619484.330272019</v>
      </c>
      <c r="CF32" s="28">
        <v>0</v>
      </c>
      <c r="CG32" s="28">
        <v>0</v>
      </c>
      <c r="CH32" s="28">
        <v>0</v>
      </c>
      <c r="CI32" s="28">
        <v>0</v>
      </c>
      <c r="CJ32" s="28">
        <v>0</v>
      </c>
      <c r="CK32" s="28">
        <v>0</v>
      </c>
      <c r="CL32" s="28">
        <v>0</v>
      </c>
      <c r="CM32" s="28">
        <v>0</v>
      </c>
      <c r="CN32" s="28">
        <v>0</v>
      </c>
      <c r="CO32" s="28">
        <v>0</v>
      </c>
      <c r="CP32" s="28">
        <v>18902789.805620741</v>
      </c>
      <c r="CQ32" s="28">
        <v>82427553.323021919</v>
      </c>
      <c r="CR32" s="28">
        <v>0</v>
      </c>
      <c r="CS32" s="28">
        <v>0</v>
      </c>
      <c r="CT32" s="28">
        <v>0</v>
      </c>
      <c r="CU32" s="28">
        <v>0</v>
      </c>
      <c r="CV32" s="28">
        <v>0</v>
      </c>
      <c r="CW32" s="28">
        <v>0</v>
      </c>
      <c r="CX32" s="28">
        <v>0</v>
      </c>
      <c r="CY32" s="28">
        <v>0</v>
      </c>
      <c r="CZ32" s="28">
        <v>0</v>
      </c>
      <c r="DA32" s="28">
        <v>0</v>
      </c>
      <c r="DB32" s="28">
        <v>19177114.077535339</v>
      </c>
      <c r="DC32" s="28">
        <v>91549017.361703157</v>
      </c>
      <c r="DD32" s="28">
        <v>0</v>
      </c>
      <c r="DE32" s="28">
        <v>0</v>
      </c>
      <c r="DF32" s="28">
        <v>0</v>
      </c>
      <c r="DG32" s="28">
        <v>0</v>
      </c>
      <c r="DH32" s="28">
        <v>0</v>
      </c>
      <c r="DI32" s="28">
        <v>0</v>
      </c>
      <c r="DJ32" s="28">
        <v>0</v>
      </c>
      <c r="DK32" s="28">
        <v>0</v>
      </c>
      <c r="DL32" s="28">
        <v>0</v>
      </c>
      <c r="DM32" s="28">
        <v>0</v>
      </c>
      <c r="DN32" s="28">
        <v>19726776.539457899</v>
      </c>
      <c r="DO32" s="28">
        <v>100357404.01050487</v>
      </c>
      <c r="DP32" s="28">
        <v>0</v>
      </c>
      <c r="DQ32" s="28">
        <v>0</v>
      </c>
      <c r="DR32" s="28">
        <v>0</v>
      </c>
      <c r="DS32" s="28">
        <v>0</v>
      </c>
      <c r="DT32" s="28">
        <v>0</v>
      </c>
      <c r="DU32" s="28">
        <v>0</v>
      </c>
      <c r="DV32" s="28">
        <v>0</v>
      </c>
      <c r="DW32" s="28">
        <v>0</v>
      </c>
      <c r="DX32" s="28">
        <v>0</v>
      </c>
      <c r="DY32" s="28">
        <v>0</v>
      </c>
      <c r="DZ32" s="28">
        <v>19560103.084607221</v>
      </c>
      <c r="EA32" s="28">
        <v>109748711.20832719</v>
      </c>
      <c r="EB32" s="28">
        <v>0</v>
      </c>
      <c r="EC32" s="28">
        <v>0</v>
      </c>
      <c r="ED32" s="28">
        <v>0</v>
      </c>
      <c r="EE32" s="28">
        <v>0</v>
      </c>
      <c r="EF32" s="28">
        <v>0</v>
      </c>
      <c r="EG32" s="28">
        <v>0</v>
      </c>
      <c r="EH32" s="28">
        <v>0</v>
      </c>
      <c r="EI32" s="28">
        <v>0</v>
      </c>
      <c r="EJ32" s="28">
        <v>0</v>
      </c>
      <c r="EK32" s="28">
        <v>0</v>
      </c>
      <c r="EL32" s="28">
        <v>19372826.712590031</v>
      </c>
      <c r="EM32" s="28">
        <v>118268076.56260645</v>
      </c>
      <c r="EN32" s="28">
        <v>0</v>
      </c>
      <c r="EO32" s="28">
        <v>0</v>
      </c>
      <c r="EP32" s="28">
        <v>0</v>
      </c>
      <c r="EQ32" s="28">
        <v>0</v>
      </c>
      <c r="ER32" s="28">
        <v>0</v>
      </c>
      <c r="ES32" s="28">
        <v>0</v>
      </c>
      <c r="ET32" s="28">
        <v>0</v>
      </c>
      <c r="EU32" s="28">
        <v>0</v>
      </c>
      <c r="EV32" s="28">
        <v>0</v>
      </c>
      <c r="EW32" s="28">
        <v>0</v>
      </c>
      <c r="EX32" s="28">
        <v>18169386.968842249</v>
      </c>
      <c r="EY32" s="28">
        <v>125288599.15289328</v>
      </c>
      <c r="EZ32" s="28">
        <v>0</v>
      </c>
      <c r="FA32" s="28">
        <v>0</v>
      </c>
      <c r="FB32" s="28">
        <v>0</v>
      </c>
      <c r="FC32" s="28">
        <v>0</v>
      </c>
      <c r="FD32" s="28">
        <v>0</v>
      </c>
      <c r="FE32" s="28">
        <v>0</v>
      </c>
      <c r="FF32" s="28">
        <v>0</v>
      </c>
      <c r="FG32" s="28">
        <v>0</v>
      </c>
      <c r="FH32" s="28">
        <v>0</v>
      </c>
      <c r="FI32" s="28">
        <v>0</v>
      </c>
      <c r="FJ32" s="28">
        <v>17223951.293673918</v>
      </c>
      <c r="FK32" s="28">
        <v>131436910.47348309</v>
      </c>
      <c r="FL32" s="28">
        <v>0</v>
      </c>
      <c r="FM32" s="28">
        <v>0</v>
      </c>
      <c r="FN32" s="28">
        <v>0</v>
      </c>
      <c r="FO32" s="28">
        <v>0</v>
      </c>
      <c r="FP32" s="28">
        <v>0</v>
      </c>
      <c r="FQ32" s="28">
        <v>0</v>
      </c>
      <c r="FR32" s="28">
        <v>0</v>
      </c>
      <c r="FS32" s="28">
        <v>0</v>
      </c>
      <c r="FT32" s="28">
        <v>0</v>
      </c>
      <c r="FU32" s="28">
        <v>0</v>
      </c>
      <c r="FV32" s="28">
        <v>15419823.385067146</v>
      </c>
      <c r="FW32" s="28">
        <v>136708383.56623691</v>
      </c>
      <c r="FX32" s="28">
        <v>0</v>
      </c>
      <c r="FY32" s="28">
        <v>0</v>
      </c>
      <c r="FZ32" s="28">
        <v>0</v>
      </c>
      <c r="GA32" s="28">
        <v>0</v>
      </c>
      <c r="GB32" s="28">
        <v>0</v>
      </c>
      <c r="GC32" s="28">
        <v>0</v>
      </c>
      <c r="GD32" s="28">
        <v>0</v>
      </c>
      <c r="GE32" s="28">
        <v>0</v>
      </c>
      <c r="GF32" s="28">
        <v>0</v>
      </c>
      <c r="GG32" s="28">
        <v>0</v>
      </c>
      <c r="GH32" s="28">
        <v>13969487.223466959</v>
      </c>
      <c r="GI32" s="28">
        <v>142135890.73899084</v>
      </c>
      <c r="GJ32" s="28">
        <v>0</v>
      </c>
      <c r="GK32" s="28">
        <v>0</v>
      </c>
      <c r="GL32" s="28">
        <v>0</v>
      </c>
      <c r="GM32" s="28">
        <v>0</v>
      </c>
      <c r="GN32" s="28">
        <v>0</v>
      </c>
      <c r="GO32" s="28">
        <v>0</v>
      </c>
      <c r="GP32" s="28">
        <v>0</v>
      </c>
      <c r="GQ32" s="28">
        <v>0</v>
      </c>
      <c r="GR32" s="28">
        <v>0</v>
      </c>
      <c r="GS32" s="28">
        <v>0</v>
      </c>
      <c r="GT32" s="28">
        <v>11863233.252453513</v>
      </c>
      <c r="GU32" s="28">
        <v>147247135.49770695</v>
      </c>
      <c r="GV32" s="28">
        <v>0</v>
      </c>
      <c r="GW32" s="28">
        <v>0</v>
      </c>
      <c r="GX32" s="28">
        <v>0</v>
      </c>
      <c r="GY32" s="28">
        <v>0</v>
      </c>
      <c r="GZ32" s="28">
        <v>0</v>
      </c>
      <c r="HA32" s="28">
        <v>0</v>
      </c>
      <c r="HB32" s="28">
        <v>0</v>
      </c>
      <c r="HC32" s="28">
        <v>0</v>
      </c>
      <c r="HD32" s="28">
        <v>0</v>
      </c>
      <c r="HE32" s="28">
        <v>0</v>
      </c>
      <c r="HF32" s="28">
        <v>9967867.9791747555</v>
      </c>
      <c r="HG32" s="28">
        <v>152130687.65742704</v>
      </c>
      <c r="HH32" s="28">
        <v>0</v>
      </c>
      <c r="HI32" s="28">
        <v>0</v>
      </c>
      <c r="HJ32" s="28">
        <v>0</v>
      </c>
      <c r="HK32" s="28">
        <v>0</v>
      </c>
      <c r="HL32" s="28">
        <v>0</v>
      </c>
      <c r="HM32" s="28">
        <v>0</v>
      </c>
      <c r="HN32" s="28">
        <v>0</v>
      </c>
      <c r="HO32" s="28">
        <v>0</v>
      </c>
      <c r="HP32" s="28">
        <v>0</v>
      </c>
      <c r="HQ32" s="28">
        <v>0</v>
      </c>
      <c r="HR32" s="28">
        <v>7577703.5269353976</v>
      </c>
      <c r="HS32" s="28">
        <v>155896847.75492319</v>
      </c>
      <c r="HT32" s="28">
        <v>0</v>
      </c>
      <c r="HU32" s="28">
        <v>0</v>
      </c>
      <c r="HV32" s="28">
        <v>0</v>
      </c>
      <c r="HW32" s="28">
        <v>0</v>
      </c>
      <c r="HX32" s="28">
        <v>0</v>
      </c>
      <c r="HY32" s="28">
        <v>0</v>
      </c>
      <c r="HZ32" s="28">
        <v>0</v>
      </c>
      <c r="IA32" s="28">
        <v>0</v>
      </c>
      <c r="IB32" s="28">
        <v>0</v>
      </c>
      <c r="IC32" s="28">
        <v>0</v>
      </c>
      <c r="ID32" s="28">
        <v>5224378.8652473297</v>
      </c>
      <c r="IE32" s="28">
        <v>159470080.93532702</v>
      </c>
      <c r="IF32" s="28">
        <v>0</v>
      </c>
      <c r="IG32" s="28">
        <v>0</v>
      </c>
      <c r="IH32" s="28">
        <v>0</v>
      </c>
      <c r="II32" s="28">
        <v>0</v>
      </c>
      <c r="IJ32" s="28">
        <v>0</v>
      </c>
      <c r="IK32" s="28">
        <v>0</v>
      </c>
      <c r="IL32" s="28">
        <v>0</v>
      </c>
      <c r="IM32" s="28">
        <v>0</v>
      </c>
      <c r="IN32" s="28">
        <v>0</v>
      </c>
      <c r="IO32" s="28">
        <v>0</v>
      </c>
      <c r="IP32" s="28">
        <v>2617972.3041498167</v>
      </c>
      <c r="IQ32" s="28">
        <v>162472121.12904224</v>
      </c>
      <c r="IR32" s="28">
        <v>0</v>
      </c>
      <c r="IS32" s="28">
        <v>0</v>
      </c>
      <c r="IT32" s="28">
        <v>0</v>
      </c>
      <c r="IU32" s="28">
        <v>0</v>
      </c>
      <c r="IV32" s="28">
        <v>0</v>
      </c>
      <c r="IW32" s="28">
        <v>0</v>
      </c>
      <c r="IX32" s="28">
        <v>0</v>
      </c>
      <c r="IY32" s="28">
        <v>0</v>
      </c>
      <c r="IZ32" s="28">
        <v>0</v>
      </c>
      <c r="JA32" s="28">
        <v>0</v>
      </c>
      <c r="JB32" s="28">
        <v>0</v>
      </c>
      <c r="JC32" s="28">
        <v>0</v>
      </c>
      <c r="JD32" s="28">
        <v>0</v>
      </c>
      <c r="JE32" s="28">
        <v>0</v>
      </c>
      <c r="JF32" s="28">
        <v>0</v>
      </c>
      <c r="JG32" s="28">
        <v>0</v>
      </c>
      <c r="JH32" s="28">
        <v>0</v>
      </c>
      <c r="JI32" s="28">
        <v>0</v>
      </c>
      <c r="JJ32" s="28">
        <v>0</v>
      </c>
      <c r="JK32" s="28">
        <v>0</v>
      </c>
      <c r="JL32" s="28">
        <v>0</v>
      </c>
      <c r="JM32" s="28">
        <v>0</v>
      </c>
      <c r="JN32" s="28">
        <v>0</v>
      </c>
      <c r="JO32" s="28">
        <v>0</v>
      </c>
      <c r="JP32" s="28">
        <v>0</v>
      </c>
      <c r="JQ32" s="28">
        <v>0</v>
      </c>
      <c r="JR32" s="28">
        <v>0</v>
      </c>
      <c r="JS32" s="28">
        <v>0</v>
      </c>
      <c r="JT32" s="28">
        <v>0</v>
      </c>
      <c r="JU32" s="28">
        <v>0</v>
      </c>
      <c r="JV32" s="28">
        <v>0</v>
      </c>
      <c r="JW32" s="28">
        <v>0</v>
      </c>
      <c r="JX32" s="28">
        <v>0</v>
      </c>
      <c r="JY32" s="28">
        <v>0</v>
      </c>
      <c r="JZ32" s="28">
        <v>0</v>
      </c>
      <c r="KA32" s="28">
        <v>0</v>
      </c>
      <c r="KB32" s="28">
        <v>0</v>
      </c>
      <c r="KC32" s="28">
        <v>0</v>
      </c>
      <c r="KD32" s="28">
        <v>0</v>
      </c>
      <c r="KE32" s="28">
        <v>0</v>
      </c>
      <c r="KF32" s="28">
        <v>0</v>
      </c>
      <c r="KG32" s="28">
        <v>0</v>
      </c>
      <c r="KH32" s="28">
        <v>0</v>
      </c>
      <c r="KI32" s="28">
        <v>0</v>
      </c>
      <c r="KJ32" s="28">
        <v>0</v>
      </c>
      <c r="KK32" s="28">
        <v>0</v>
      </c>
      <c r="KL32" s="28">
        <v>0</v>
      </c>
      <c r="KM32" s="28">
        <v>0</v>
      </c>
      <c r="KN32" s="28">
        <v>0</v>
      </c>
      <c r="KO32" s="28">
        <v>0</v>
      </c>
      <c r="KP32" s="28">
        <v>0</v>
      </c>
      <c r="KQ32" s="28">
        <v>0</v>
      </c>
      <c r="KR32" s="28">
        <v>0</v>
      </c>
      <c r="KS32" s="28">
        <v>0</v>
      </c>
      <c r="KT32" s="28">
        <v>0</v>
      </c>
      <c r="KU32" s="28">
        <v>0</v>
      </c>
      <c r="KV32" s="28">
        <v>0</v>
      </c>
      <c r="KW32" s="28">
        <v>0</v>
      </c>
      <c r="KX32" s="28">
        <v>0</v>
      </c>
      <c r="KY32" s="28">
        <v>0</v>
      </c>
      <c r="KZ32" s="28">
        <v>0</v>
      </c>
      <c r="LA32" s="28">
        <v>0</v>
      </c>
      <c r="LB32" s="28">
        <v>0</v>
      </c>
      <c r="LC32" s="28">
        <v>0</v>
      </c>
      <c r="LD32" s="28">
        <v>0</v>
      </c>
      <c r="LE32" s="28">
        <v>0</v>
      </c>
      <c r="LF32" s="28">
        <v>0</v>
      </c>
      <c r="LG32" s="28">
        <v>0</v>
      </c>
      <c r="LH32" s="28">
        <v>0</v>
      </c>
      <c r="LI32" s="28">
        <v>0</v>
      </c>
      <c r="LJ32" s="28">
        <v>0</v>
      </c>
      <c r="LK32" s="28">
        <v>0</v>
      </c>
      <c r="LL32" s="28">
        <v>0</v>
      </c>
      <c r="LM32" s="28">
        <v>0</v>
      </c>
      <c r="LN32" s="28">
        <v>0</v>
      </c>
      <c r="LO32" s="28">
        <v>0</v>
      </c>
      <c r="LP32" s="28">
        <v>0</v>
      </c>
      <c r="LQ32" s="28">
        <v>0</v>
      </c>
      <c r="LR32" s="28">
        <v>0</v>
      </c>
      <c r="LS32" s="28">
        <v>0</v>
      </c>
      <c r="LT32" s="28">
        <v>0</v>
      </c>
      <c r="LU32" s="28">
        <v>0</v>
      </c>
      <c r="LV32" s="28">
        <v>0</v>
      </c>
      <c r="LW32" s="28">
        <v>0</v>
      </c>
      <c r="LX32" s="28">
        <v>0</v>
      </c>
      <c r="LY32" s="28">
        <v>0</v>
      </c>
      <c r="LZ32" s="28">
        <v>0</v>
      </c>
      <c r="MA32" s="28">
        <v>0</v>
      </c>
      <c r="MB32" s="28">
        <v>0</v>
      </c>
      <c r="MC32" s="28">
        <v>0</v>
      </c>
      <c r="MD32" s="28">
        <v>0</v>
      </c>
      <c r="ME32" s="28">
        <v>0</v>
      </c>
      <c r="MF32" s="28">
        <v>0</v>
      </c>
      <c r="MG32" s="28">
        <v>0</v>
      </c>
      <c r="MH32" s="28">
        <v>0</v>
      </c>
      <c r="MI32" s="28">
        <v>0</v>
      </c>
      <c r="MJ32" s="28">
        <v>0</v>
      </c>
      <c r="MK32" s="28">
        <v>0</v>
      </c>
      <c r="ML32" s="28">
        <v>0</v>
      </c>
      <c r="MM32" s="28">
        <v>0</v>
      </c>
      <c r="MN32" s="28">
        <v>0</v>
      </c>
      <c r="MO32" s="28">
        <v>0</v>
      </c>
      <c r="MP32" s="28">
        <v>0</v>
      </c>
      <c r="MQ32" s="28">
        <v>0</v>
      </c>
      <c r="MR32" s="28">
        <v>0</v>
      </c>
      <c r="MS32" s="28">
        <v>0</v>
      </c>
      <c r="MT32" s="28">
        <v>0</v>
      </c>
      <c r="MU32" s="28">
        <v>0</v>
      </c>
      <c r="MV32" s="28">
        <v>0</v>
      </c>
      <c r="MW32" s="28">
        <v>0</v>
      </c>
      <c r="MX32" s="28">
        <v>0</v>
      </c>
      <c r="MY32" s="28">
        <v>0</v>
      </c>
      <c r="MZ32" s="28">
        <v>0</v>
      </c>
      <c r="NA32" s="28">
        <v>0</v>
      </c>
      <c r="NB32" s="28">
        <v>0</v>
      </c>
      <c r="NC32" s="28">
        <v>0</v>
      </c>
      <c r="ND32" s="28">
        <v>0</v>
      </c>
      <c r="NE32" s="28">
        <v>0</v>
      </c>
      <c r="NF32" s="28">
        <v>0</v>
      </c>
      <c r="NG32" s="28">
        <v>0</v>
      </c>
      <c r="NH32" s="28">
        <v>0</v>
      </c>
      <c r="NI32" s="28">
        <v>0</v>
      </c>
      <c r="NJ32" s="28">
        <v>0</v>
      </c>
      <c r="NK32" s="28">
        <v>0</v>
      </c>
      <c r="NL32" s="28">
        <v>0</v>
      </c>
      <c r="NM32" s="28">
        <v>0</v>
      </c>
      <c r="NN32" s="28">
        <v>0</v>
      </c>
      <c r="NO32" s="28">
        <v>0</v>
      </c>
      <c r="NP32" s="28">
        <v>0</v>
      </c>
      <c r="NQ32" s="28">
        <v>0</v>
      </c>
      <c r="NR32" s="28">
        <v>0</v>
      </c>
      <c r="NS32" s="28">
        <v>0</v>
      </c>
      <c r="NT32" s="28">
        <v>0</v>
      </c>
      <c r="NU32" s="28">
        <v>0</v>
      </c>
      <c r="NV32" s="28">
        <v>0</v>
      </c>
      <c r="NW32" s="28">
        <v>0</v>
      </c>
      <c r="NX32" s="28">
        <v>0</v>
      </c>
      <c r="NY32" s="28">
        <v>0</v>
      </c>
      <c r="NZ32" s="28">
        <v>0</v>
      </c>
      <c r="OA32" s="28">
        <v>0</v>
      </c>
      <c r="OB32" s="28">
        <v>0</v>
      </c>
      <c r="OC32" s="28">
        <v>0</v>
      </c>
      <c r="OD32" s="28">
        <v>0</v>
      </c>
      <c r="OE32" s="28">
        <v>0</v>
      </c>
      <c r="OF32" s="28">
        <v>0</v>
      </c>
      <c r="OG32" s="28">
        <v>0</v>
      </c>
      <c r="OH32" s="28">
        <v>0</v>
      </c>
      <c r="OI32" s="28">
        <v>0</v>
      </c>
      <c r="OJ32" s="28">
        <v>0</v>
      </c>
      <c r="OK32" s="28">
        <v>0</v>
      </c>
      <c r="OL32" s="28">
        <v>0</v>
      </c>
      <c r="OM32" s="28">
        <v>0</v>
      </c>
      <c r="ON32" s="28">
        <v>0</v>
      </c>
      <c r="OO32" s="28">
        <v>0</v>
      </c>
      <c r="OP32" s="28">
        <v>0</v>
      </c>
      <c r="OQ32" s="28">
        <v>0</v>
      </c>
      <c r="OR32" s="28">
        <v>0</v>
      </c>
      <c r="OS32" s="28">
        <v>0</v>
      </c>
      <c r="OT32" s="28">
        <v>0</v>
      </c>
      <c r="OU32" s="28">
        <v>0</v>
      </c>
      <c r="OV32" s="28">
        <v>0</v>
      </c>
      <c r="OW32" s="28">
        <v>0</v>
      </c>
      <c r="OX32" s="28">
        <v>0</v>
      </c>
      <c r="OY32" s="28">
        <v>0</v>
      </c>
      <c r="OZ32" s="28">
        <v>0</v>
      </c>
      <c r="PA32" s="28">
        <v>0</v>
      </c>
      <c r="PB32" s="28">
        <v>0</v>
      </c>
      <c r="PC32" s="28">
        <v>0</v>
      </c>
      <c r="PD32" s="28">
        <v>0</v>
      </c>
      <c r="PE32" s="28">
        <v>0</v>
      </c>
      <c r="PF32" s="28">
        <v>0</v>
      </c>
      <c r="PG32" s="28">
        <v>0</v>
      </c>
      <c r="PH32" s="28">
        <v>0</v>
      </c>
      <c r="PI32" s="28">
        <v>0</v>
      </c>
      <c r="PJ32" s="28">
        <v>0</v>
      </c>
      <c r="PK32" s="28">
        <v>0</v>
      </c>
      <c r="PL32" s="28">
        <v>0</v>
      </c>
      <c r="PM32" s="28">
        <v>0</v>
      </c>
      <c r="PN32" s="28">
        <v>0</v>
      </c>
      <c r="PO32" s="28">
        <v>0</v>
      </c>
      <c r="PP32" s="28">
        <v>0</v>
      </c>
      <c r="PQ32" s="28">
        <v>0</v>
      </c>
      <c r="PR32" s="28">
        <v>0</v>
      </c>
      <c r="PS32" s="28">
        <v>0</v>
      </c>
      <c r="PT32" s="28">
        <v>0</v>
      </c>
      <c r="PU32" s="28">
        <v>0</v>
      </c>
      <c r="PV32" s="28">
        <v>0</v>
      </c>
      <c r="PW32" s="28">
        <v>0</v>
      </c>
      <c r="PX32" s="28">
        <v>0</v>
      </c>
      <c r="PY32" s="28">
        <v>0</v>
      </c>
      <c r="PZ32" s="28">
        <v>0</v>
      </c>
      <c r="QA32" s="28">
        <v>0</v>
      </c>
      <c r="QB32" s="28">
        <v>0</v>
      </c>
      <c r="QC32" s="28">
        <v>0</v>
      </c>
      <c r="QD32" s="28">
        <v>0</v>
      </c>
      <c r="QE32" s="28">
        <v>0</v>
      </c>
      <c r="QF32" s="28">
        <v>0</v>
      </c>
      <c r="QG32" s="28">
        <v>0</v>
      </c>
      <c r="QH32" s="28">
        <v>0</v>
      </c>
      <c r="QI32" s="28">
        <v>0</v>
      </c>
      <c r="QJ32" s="28">
        <v>0</v>
      </c>
      <c r="QK32" s="28">
        <v>0</v>
      </c>
      <c r="QL32" s="28">
        <v>0</v>
      </c>
      <c r="QM32" s="28">
        <v>0</v>
      </c>
      <c r="QN32" s="28">
        <v>0</v>
      </c>
      <c r="QO32" s="28">
        <v>0</v>
      </c>
      <c r="QP32" s="28">
        <v>0</v>
      </c>
      <c r="QQ32" s="28">
        <v>0</v>
      </c>
      <c r="QR32" s="28">
        <v>0</v>
      </c>
      <c r="QS32" s="28">
        <v>0</v>
      </c>
      <c r="QT32" s="28">
        <v>0</v>
      </c>
      <c r="QU32" s="28">
        <v>0</v>
      </c>
      <c r="QV32" s="28">
        <v>0</v>
      </c>
      <c r="QW32" s="28">
        <v>0</v>
      </c>
      <c r="QX32" s="28">
        <v>0</v>
      </c>
      <c r="QY32" s="28">
        <v>0</v>
      </c>
      <c r="QZ32" s="28">
        <v>0</v>
      </c>
      <c r="RA32" s="28">
        <v>0</v>
      </c>
      <c r="RB32" s="28">
        <v>0</v>
      </c>
      <c r="RC32" s="28">
        <v>0</v>
      </c>
      <c r="RD32" s="28">
        <v>0</v>
      </c>
      <c r="RE32" s="28">
        <v>0</v>
      </c>
      <c r="RF32" s="28">
        <v>0</v>
      </c>
      <c r="RG32" s="28">
        <v>0</v>
      </c>
      <c r="RH32" s="28">
        <v>0</v>
      </c>
      <c r="RI32" s="28">
        <v>0</v>
      </c>
      <c r="RJ32" s="28">
        <v>0</v>
      </c>
      <c r="RK32" s="28">
        <v>0</v>
      </c>
      <c r="RL32" s="28">
        <v>0</v>
      </c>
      <c r="RM32" s="28">
        <v>0</v>
      </c>
      <c r="RN32" s="28">
        <v>0</v>
      </c>
      <c r="RO32" s="28">
        <v>0</v>
      </c>
      <c r="RP32" s="28">
        <v>0</v>
      </c>
      <c r="RQ32" s="28">
        <v>0</v>
      </c>
      <c r="RR32" s="28">
        <v>0</v>
      </c>
      <c r="RS32" s="28">
        <v>0</v>
      </c>
      <c r="RT32" s="28">
        <v>0</v>
      </c>
      <c r="RU32" s="28">
        <v>0</v>
      </c>
      <c r="RV32" s="28">
        <v>0</v>
      </c>
      <c r="RW32" s="28">
        <v>0</v>
      </c>
      <c r="RX32" s="28">
        <v>0</v>
      </c>
      <c r="RY32" s="28">
        <v>0</v>
      </c>
      <c r="RZ32" s="28">
        <v>0</v>
      </c>
      <c r="SA32" s="28">
        <v>0</v>
      </c>
      <c r="SB32" s="28">
        <v>0</v>
      </c>
      <c r="SC32" s="28">
        <v>0</v>
      </c>
      <c r="SD32" s="28">
        <v>0</v>
      </c>
      <c r="SE32" s="28">
        <v>0</v>
      </c>
      <c r="SF32" s="28">
        <v>0</v>
      </c>
      <c r="SG32" s="28">
        <v>0</v>
      </c>
      <c r="SH32" s="28">
        <v>0</v>
      </c>
      <c r="SI32" s="28">
        <v>0</v>
      </c>
      <c r="SJ32" s="28">
        <v>0</v>
      </c>
      <c r="SK32" s="28">
        <v>0</v>
      </c>
      <c r="SL32" s="28">
        <v>0</v>
      </c>
      <c r="SM32" s="28">
        <v>0</v>
      </c>
      <c r="SN32" s="28">
        <v>0</v>
      </c>
      <c r="SO32" s="28">
        <v>0</v>
      </c>
      <c r="SP32" s="28">
        <v>0</v>
      </c>
      <c r="SQ32" s="28">
        <v>0</v>
      </c>
      <c r="SR32" s="28">
        <v>0</v>
      </c>
      <c r="SS32" s="28">
        <v>0</v>
      </c>
      <c r="ST32" s="28">
        <v>0</v>
      </c>
      <c r="SU32" s="28">
        <v>0</v>
      </c>
      <c r="SV32" s="28">
        <v>0</v>
      </c>
      <c r="SW32" s="28">
        <v>0</v>
      </c>
      <c r="SX32" s="28">
        <v>0</v>
      </c>
      <c r="SY32" s="28">
        <v>0</v>
      </c>
      <c r="SZ32" s="28">
        <v>0</v>
      </c>
      <c r="TA32" s="28">
        <v>0</v>
      </c>
      <c r="TB32" s="28">
        <v>0</v>
      </c>
      <c r="TC32" s="28">
        <v>0</v>
      </c>
      <c r="TD32" s="28">
        <v>0</v>
      </c>
      <c r="TE32" s="28">
        <v>0</v>
      </c>
      <c r="TF32" s="28">
        <v>0</v>
      </c>
      <c r="TG32" s="28">
        <v>0</v>
      </c>
      <c r="TH32" s="28">
        <v>0</v>
      </c>
      <c r="TI32" s="28">
        <v>0</v>
      </c>
      <c r="TJ32" s="28">
        <v>0</v>
      </c>
      <c r="TK32" s="28">
        <v>0</v>
      </c>
      <c r="TL32" s="28">
        <v>0</v>
      </c>
      <c r="TM32" s="28">
        <v>0</v>
      </c>
      <c r="TN32" s="28">
        <v>0</v>
      </c>
      <c r="TO32" s="28">
        <v>0</v>
      </c>
      <c r="TP32" s="28">
        <v>0</v>
      </c>
      <c r="TQ32" s="28">
        <v>0</v>
      </c>
      <c r="TR32" s="28">
        <v>0</v>
      </c>
      <c r="TS32" s="28">
        <v>0</v>
      </c>
      <c r="TT32" s="28">
        <v>0</v>
      </c>
      <c r="TU32" s="28">
        <v>0</v>
      </c>
      <c r="TV32" s="28">
        <v>0</v>
      </c>
      <c r="TW32" s="28">
        <v>0</v>
      </c>
      <c r="TX32" s="28">
        <v>0</v>
      </c>
      <c r="TY32" s="28">
        <v>0</v>
      </c>
      <c r="TZ32" s="28">
        <v>0</v>
      </c>
      <c r="UA32" s="28">
        <v>0</v>
      </c>
      <c r="UB32" s="28">
        <v>0</v>
      </c>
      <c r="UC32" s="28">
        <v>0</v>
      </c>
      <c r="UD32" s="28">
        <v>0</v>
      </c>
      <c r="UE32" s="28">
        <v>0</v>
      </c>
      <c r="UF32" s="28">
        <v>0</v>
      </c>
      <c r="UG32" s="28">
        <v>0</v>
      </c>
      <c r="UH32" s="28">
        <v>0</v>
      </c>
      <c r="UI32" s="28">
        <v>0</v>
      </c>
      <c r="UJ32" s="28">
        <v>0</v>
      </c>
      <c r="UK32" s="28">
        <v>0</v>
      </c>
      <c r="UL32" s="28">
        <v>0</v>
      </c>
      <c r="UM32" s="28">
        <v>0</v>
      </c>
      <c r="UN32" s="28">
        <v>0</v>
      </c>
      <c r="UO32" s="28">
        <v>0</v>
      </c>
      <c r="UP32" s="28">
        <v>0</v>
      </c>
      <c r="UQ32" s="28">
        <v>0</v>
      </c>
      <c r="UR32" s="28">
        <v>0</v>
      </c>
      <c r="US32" s="28">
        <v>0</v>
      </c>
      <c r="UT32" s="28">
        <v>0</v>
      </c>
      <c r="UU32" s="28">
        <v>0</v>
      </c>
      <c r="UV32" s="28">
        <v>0</v>
      </c>
      <c r="UW32" s="28">
        <v>0</v>
      </c>
      <c r="UX32" s="28">
        <v>0</v>
      </c>
      <c r="UY32" s="28">
        <v>0</v>
      </c>
      <c r="UZ32" s="28">
        <v>0</v>
      </c>
      <c r="VA32" s="28">
        <v>0</v>
      </c>
      <c r="VB32" s="28">
        <v>0</v>
      </c>
      <c r="VC32" s="28">
        <v>0</v>
      </c>
      <c r="VD32" s="28">
        <v>0</v>
      </c>
      <c r="VE32" s="28">
        <v>0</v>
      </c>
      <c r="VF32" s="28">
        <v>0</v>
      </c>
      <c r="VG32" s="28">
        <v>0</v>
      </c>
      <c r="VH32" s="28">
        <v>0</v>
      </c>
      <c r="VI32" s="28">
        <v>0</v>
      </c>
      <c r="VJ32" s="28">
        <v>0</v>
      </c>
      <c r="VK32" s="28">
        <v>0</v>
      </c>
      <c r="VL32" s="28">
        <v>0</v>
      </c>
      <c r="VM32" s="28">
        <v>0</v>
      </c>
      <c r="VN32" s="28">
        <v>0</v>
      </c>
      <c r="VO32" s="28">
        <v>0</v>
      </c>
      <c r="VP32" s="28">
        <v>0</v>
      </c>
      <c r="VQ32" s="28">
        <v>0</v>
      </c>
      <c r="VR32" s="28">
        <v>0</v>
      </c>
      <c r="VS32" s="28">
        <v>0</v>
      </c>
      <c r="VT32" s="28">
        <v>0</v>
      </c>
      <c r="VU32" s="28">
        <v>0</v>
      </c>
      <c r="VV32" s="28">
        <v>0</v>
      </c>
      <c r="VW32" s="28">
        <v>0</v>
      </c>
      <c r="VX32" s="28">
        <v>0</v>
      </c>
      <c r="VY32" s="28">
        <v>0</v>
      </c>
      <c r="VZ32" s="28">
        <v>0</v>
      </c>
      <c r="WA32" s="28">
        <v>0</v>
      </c>
      <c r="WB32" s="28">
        <v>0</v>
      </c>
      <c r="WC32" s="28">
        <v>0</v>
      </c>
      <c r="WD32" s="28">
        <v>0</v>
      </c>
      <c r="WE32" s="28">
        <v>0</v>
      </c>
      <c r="WF32" s="28">
        <v>0</v>
      </c>
      <c r="WG32" s="28">
        <v>0</v>
      </c>
      <c r="WH32" s="28">
        <v>0</v>
      </c>
      <c r="WI32" s="28">
        <v>0</v>
      </c>
      <c r="WJ32" s="28">
        <v>0</v>
      </c>
      <c r="WK32" s="28">
        <v>0</v>
      </c>
      <c r="WL32" s="28">
        <v>0</v>
      </c>
      <c r="WM32" s="28">
        <v>0</v>
      </c>
      <c r="WN32" s="28">
        <v>0</v>
      </c>
      <c r="WO32" s="28">
        <v>0</v>
      </c>
      <c r="WP32" s="28">
        <v>0</v>
      </c>
      <c r="WQ32" s="28">
        <v>0</v>
      </c>
      <c r="WR32" s="28">
        <v>0</v>
      </c>
      <c r="WS32" s="28">
        <v>0</v>
      </c>
      <c r="WT32" s="28">
        <v>0</v>
      </c>
      <c r="WU32" s="28">
        <v>0</v>
      </c>
      <c r="WV32" s="28">
        <v>0</v>
      </c>
      <c r="WW32" s="28">
        <v>0</v>
      </c>
      <c r="WX32" s="28">
        <v>0</v>
      </c>
      <c r="WY32" s="28">
        <v>0</v>
      </c>
      <c r="WZ32" s="28">
        <v>0</v>
      </c>
      <c r="XA32" s="28">
        <v>0</v>
      </c>
      <c r="XB32" s="28">
        <v>0</v>
      </c>
      <c r="XC32" s="28">
        <v>0</v>
      </c>
      <c r="XD32" s="28">
        <v>0</v>
      </c>
      <c r="XE32" s="28">
        <v>0</v>
      </c>
      <c r="XF32" s="28">
        <v>0</v>
      </c>
      <c r="XG32" s="28">
        <v>0</v>
      </c>
      <c r="XH32" s="28">
        <v>0</v>
      </c>
      <c r="XI32" s="28">
        <v>0</v>
      </c>
      <c r="XJ32" s="28">
        <v>0</v>
      </c>
      <c r="XK32" s="28">
        <v>0</v>
      </c>
      <c r="XL32" s="28">
        <v>0</v>
      </c>
      <c r="XM32" s="28">
        <v>0</v>
      </c>
      <c r="XN32" s="28">
        <v>0</v>
      </c>
      <c r="XO32" s="28">
        <v>0</v>
      </c>
      <c r="XP32" s="28">
        <v>0</v>
      </c>
      <c r="XQ32" s="28">
        <v>0</v>
      </c>
      <c r="XR32" s="28">
        <v>0</v>
      </c>
      <c r="XS32" s="28">
        <v>0</v>
      </c>
      <c r="XT32" s="28">
        <v>0</v>
      </c>
      <c r="XU32" s="28">
        <v>0</v>
      </c>
      <c r="XV32" s="28">
        <v>0</v>
      </c>
      <c r="XW32" s="28">
        <v>0</v>
      </c>
      <c r="XX32" s="28">
        <v>0</v>
      </c>
      <c r="XY32" s="28">
        <v>0</v>
      </c>
      <c r="XZ32" s="28">
        <v>0</v>
      </c>
      <c r="YA32" s="28">
        <v>0</v>
      </c>
      <c r="YB32" s="28">
        <v>0</v>
      </c>
      <c r="YC32" s="28">
        <v>0</v>
      </c>
      <c r="YD32" s="28">
        <v>0</v>
      </c>
      <c r="YE32" s="28">
        <v>0</v>
      </c>
      <c r="YF32" s="28">
        <v>0</v>
      </c>
      <c r="YG32" s="28">
        <v>0</v>
      </c>
      <c r="YH32" s="28">
        <v>0</v>
      </c>
      <c r="YI32" s="28">
        <v>0</v>
      </c>
      <c r="YJ32" s="28">
        <v>0</v>
      </c>
      <c r="YK32" s="28">
        <v>0</v>
      </c>
      <c r="YL32" s="28">
        <v>0</v>
      </c>
      <c r="YM32" s="28">
        <v>0</v>
      </c>
      <c r="YN32" s="28">
        <v>0</v>
      </c>
      <c r="YO32" s="28">
        <v>0</v>
      </c>
      <c r="YP32" s="28">
        <v>0</v>
      </c>
      <c r="YQ32" s="28">
        <v>0</v>
      </c>
    </row>
    <row r="33" spans="1:667" ht="15.75" x14ac:dyDescent="0.25">
      <c r="A33" s="19" t="s">
        <v>70</v>
      </c>
      <c r="B33" s="19" t="s">
        <v>71</v>
      </c>
      <c r="C33" s="20">
        <f t="shared" si="23"/>
        <v>783.68457893681193</v>
      </c>
      <c r="D33" s="21"/>
      <c r="E33" s="49">
        <v>27.153098359999998</v>
      </c>
      <c r="F33" s="23" t="s">
        <v>57</v>
      </c>
      <c r="G33" s="23" t="s">
        <v>128</v>
      </c>
      <c r="H33" s="24">
        <v>42050</v>
      </c>
      <c r="I33" s="48" t="s">
        <v>64</v>
      </c>
      <c r="J33" s="23">
        <v>360</v>
      </c>
      <c r="K33" s="33" t="s">
        <v>131</v>
      </c>
      <c r="L33" s="24">
        <f t="shared" si="24"/>
        <v>53008</v>
      </c>
      <c r="M33" s="23" t="s">
        <v>11</v>
      </c>
      <c r="N33" s="20" t="s">
        <v>65</v>
      </c>
      <c r="O33" s="2"/>
      <c r="P33" s="26">
        <f>+SUMPRODUCT(1*($BP$4:$YQ$4=$P$4)*($BP$1:$YQ$1=P$3)*($BP33:$YQ33))</f>
        <v>0</v>
      </c>
      <c r="Q33" s="26">
        <f>+SUMPRODUCT(1*($BP$4:$YQ$4=$Q$4)*($BP$1:$YQ$1=P$3)*($BP33:$YQ33))</f>
        <v>19547291.973702505</v>
      </c>
      <c r="R33" s="26">
        <f>+SUMPRODUCT(1*($BP$4:$YQ$4=$P$4)*($BP$1:$YQ$1=R$3)*($BP33:$YQ33))</f>
        <v>0</v>
      </c>
      <c r="S33" s="26">
        <f>+SUMPRODUCT(1*($BP$4:$YQ$4=$Q$4)*($BP$1:$YQ$1=R$3)*($BP33:$YQ33))</f>
        <v>31336439.688072167</v>
      </c>
      <c r="T33" s="26">
        <f>+SUMPRODUCT(1*($BP$4:$YQ$4=$P$4)*($BP$1:$YQ$1=T$3)*($BP33:$YQ33))</f>
        <v>30493332.671622198</v>
      </c>
      <c r="U33" s="26">
        <f>+SUMPRODUCT(1*($BP$4:$YQ$4=$Q$4)*($BP$1:$YQ$1=T$3)*($BP33:$YQ33))</f>
        <v>38022916.020037606</v>
      </c>
      <c r="V33" s="26">
        <f>+SUMPRODUCT(1*($BP$4:$YQ$4=$P$4)*($BP$1:$YQ$1=V$3)*($BP33:$YQ33))</f>
        <v>67689197.571207851</v>
      </c>
      <c r="W33" s="26">
        <f>+SUMPRODUCT(1*($BP$4:$YQ$4=$Q$4)*($BP$1:$YQ$1=V$3)*($BP33:$YQ33))</f>
        <v>42318205.796921037</v>
      </c>
      <c r="X33" s="26">
        <f>+SUMPRODUCT(1*($BP$4:$YQ$4=$P$4)*($BP$1:$YQ$1=X$3)*($BP33:$YQ33))</f>
        <v>74581584.286762297</v>
      </c>
      <c r="Y33" s="26">
        <f>+SUMPRODUCT(1*($BP$4:$YQ$4=$Q$4)*($BP$1:$YQ$1=X$3)*($BP33:$YQ33))</f>
        <v>44213679.97902146</v>
      </c>
      <c r="Z33" s="26">
        <f>+SUMPRODUCT(1*($BP$4:$YQ$4=$P$4)*($BP$1:$YQ$1=Z$3)*($BP33:$YQ33))</f>
        <v>80506066.015774786</v>
      </c>
      <c r="AA33" s="26">
        <f>+SUMPRODUCT(1*($BP$4:$YQ$4=$Q$4)*($BP$1:$YQ$1=Z$3)*($BP33:$YQ33))</f>
        <v>45112370.064187586</v>
      </c>
      <c r="AB33" s="26">
        <f>+SUMPRODUCT(1*($BP$4:$YQ$4=$P$4)*($BP$1:$YQ$1=AB$3)*($BP33:$YQ33))</f>
        <v>85744401.961019754</v>
      </c>
      <c r="AC33" s="26">
        <f>+SUMPRODUCT(1*($BP$4:$YQ$4=$Q$4)*($BP$1:$YQ$1=AB$3)*($BP33:$YQ33))</f>
        <v>45391402.776500463</v>
      </c>
      <c r="AD33" s="26">
        <f>+SUMPRODUCT(1*($BP$4:$YQ$4=$P$4)*($BP$1:$YQ$1=AD$3)*($BP33:$YQ33))</f>
        <v>89665068.951739341</v>
      </c>
      <c r="AE33" s="26">
        <f>+SUMPRODUCT(1*($BP$4:$YQ$4=$Q$4)*($BP$1:$YQ$1=AD$3)*($BP33:$YQ33))</f>
        <v>44427634.44085712</v>
      </c>
      <c r="AF33" s="26">
        <f>+SUMPRODUCT(1*($BP$4:$YQ$4=$P$4)*($BP$1:$YQ$1=AF$3)*($BP33:$YQ33))</f>
        <v>93037830.033817917</v>
      </c>
      <c r="AG33" s="26">
        <f>+SUMPRODUCT(1*($BP$4:$YQ$4=$Q$4)*($BP$1:$YQ$1=AF$3)*($BP33:$YQ33))</f>
        <v>43076039.752686724</v>
      </c>
      <c r="AH33" s="26">
        <f>+SUMPRODUCT(1*($BP$4:$YQ$4=$P$4)*($BP$1:$YQ$1=AH$3)*($BP33:$YQ33))</f>
        <v>96441177.881051853</v>
      </c>
      <c r="AI33" s="26">
        <f>+SUMPRODUCT(1*($BP$4:$YQ$4=$Q$4)*($BP$1:$YQ$1=AH$3)*($BP33:$YQ33))</f>
        <v>41518526.71522782</v>
      </c>
      <c r="AJ33" s="26">
        <f>+SUMPRODUCT(1*($BP$4:$YQ$4=$P$4)*($BP$1:$YQ$1=AJ$3)*($BP33:$YQ33))</f>
        <v>99757921.177263543</v>
      </c>
      <c r="AK33" s="26">
        <f>+SUMPRODUCT(1*($BP$4:$YQ$4=$Q$4)*($BP$1:$YQ$1=AJ$3)*($BP33:$YQ33))</f>
        <v>39813798.366520628</v>
      </c>
      <c r="AL33" s="26">
        <f>+SUMPRODUCT(1*($BP$4:$YQ$4=$P$4)*($BP$1:$YQ$1=AL$3)*($BP33:$YQ33))</f>
        <v>102866725.21802971</v>
      </c>
      <c r="AM33" s="26">
        <f>+SUMPRODUCT(1*($BP$4:$YQ$4=$Q$4)*($BP$1:$YQ$1=AL$3)*($BP33:$YQ33))</f>
        <v>37601807.009905651</v>
      </c>
      <c r="AN33" s="26">
        <f>+SUMPRODUCT(1*($BP$4:$YQ$4=$P$4)*($BP$1:$YQ$1=AN$3)*($BP33:$YQ33))</f>
        <v>105967179.69777417</v>
      </c>
      <c r="AO33" s="26">
        <f>+SUMPRODUCT(1*($BP$4:$YQ$4=$Q$4)*($BP$1:$YQ$1=AN$3)*($BP33:$YQ33))</f>
        <v>35292344.232455201</v>
      </c>
      <c r="AP33" s="26">
        <f>+SUMPRODUCT(1*($BP$4:$YQ$4=$P$4)*($BP$1:$YQ$1=AP$3)*($BP33:$YQ33))</f>
        <v>109059282.8974048</v>
      </c>
      <c r="AQ33" s="26">
        <f>+SUMPRODUCT(1*($BP$4:$YQ$4=$Q$4)*($BP$1:$YQ$1=AP$3)*($BP33:$YQ33))</f>
        <v>32778894.738156036</v>
      </c>
      <c r="AR33" s="26">
        <f>+SUMPRODUCT(1*($BP$4:$YQ$4=$P$4)*($BP$1:$YQ$1=AR$3)*($BP33:$YQ33))</f>
        <v>112131051.44517942</v>
      </c>
      <c r="AS33" s="26">
        <f>+SUMPRODUCT(1*($BP$4:$YQ$4=$Q$4)*($BP$1:$YQ$1=AR$3)*($BP33:$YQ33))</f>
        <v>30139400.952522811</v>
      </c>
      <c r="AT33" s="26">
        <f>+SUMPRODUCT(1*($BP$4:$YQ$4=$P$4)*($BP$1:$YQ$1=AT$3)*($BP33:$YQ33))</f>
        <v>115182254.74719132</v>
      </c>
      <c r="AU33" s="26">
        <f>+SUMPRODUCT(1*($BP$4:$YQ$4=$Q$4)*($BP$1:$YQ$1=AT$3)*($BP33:$YQ33))</f>
        <v>27134762.459800504</v>
      </c>
      <c r="AV33" s="26">
        <f>+SUMPRODUCT(1*($BP$4:$YQ$4=$P$4)*($BP$1:$YQ$1=AV$3)*($BP33:$YQ33))</f>
        <v>118212331.37127599</v>
      </c>
      <c r="AW33" s="26">
        <f>+SUMPRODUCT(1*($BP$4:$YQ$4=$Q$4)*($BP$1:$YQ$1=AV$3)*($BP33:$YQ33))</f>
        <v>24007896.557973139</v>
      </c>
      <c r="AX33" s="26">
        <f>+SUMPRODUCT(1*($BP$4:$YQ$4=$P$4)*($BP$1:$YQ$1=AX$3)*($BP33:$YQ33))</f>
        <v>121208976.43812828</v>
      </c>
      <c r="AY33" s="26">
        <f>+SUMPRODUCT(1*($BP$4:$YQ$4=$Q$4)*($BP$1:$YQ$1=AX$3)*($BP33:$YQ33))</f>
        <v>20678419.104580902</v>
      </c>
      <c r="AZ33" s="26">
        <f>+SUMPRODUCT(1*($BP$4:$YQ$4=$P$4)*($BP$1:$YQ$1=AZ$3)*($BP33:$YQ33))</f>
        <v>124171281.52082768</v>
      </c>
      <c r="BA33" s="26">
        <f>+SUMPRODUCT(1*($BP$4:$YQ$4=$Q$4)*($BP$1:$YQ$1=AZ$3)*($BP33:$YQ33))</f>
        <v>17193887.753449932</v>
      </c>
      <c r="BB33" s="26">
        <f>+SUMPRODUCT(1*($BP$4:$YQ$4=$P$4)*($BP$1:$YQ$1=BB$3)*($BP33:$YQ33))</f>
        <v>127081392.25438762</v>
      </c>
      <c r="BC33" s="26">
        <f>+SUMPRODUCT(1*($BP$4:$YQ$4=$Q$4)*($BP$1:$YQ$1=BB$3)*($BP33:$YQ33))</f>
        <v>13422436.571244882</v>
      </c>
      <c r="BD33" s="26">
        <f>+SUMPRODUCT(1*($BP$4:$YQ$4=$P$4)*($BP$1:$YQ$1=BD$3)*($BP33:$YQ33))</f>
        <v>129927575.43721342</v>
      </c>
      <c r="BE33" s="26">
        <f>+SUMPRODUCT(1*($BP$4:$YQ$4=$Q$4)*($BP$1:$YQ$1=BD$3)*($BP33:$YQ33))</f>
        <v>9501670.5888193678</v>
      </c>
      <c r="BF33" s="26">
        <f>+SUMPRODUCT(1*($BP$4:$YQ$4=$P$4)*($BP$1:$YQ$1=BF$3)*($BP33:$YQ33))</f>
        <v>132719896.26195519</v>
      </c>
      <c r="BG33" s="26">
        <f>+SUMPRODUCT(1*($BP$4:$YQ$4=$Q$4)*($BP$1:$YQ$1=BF$3)*($BP33:$YQ33))</f>
        <v>5393798.0049495315</v>
      </c>
      <c r="BH33" s="26">
        <f>+SUMPRODUCT(1*($BP$4:$YQ$4=$P$4)*($BP$1:$YQ$1=BH$3)*($BP33:$YQ33))</f>
        <v>67392533.451070085</v>
      </c>
      <c r="BI33" s="26">
        <f>+SUMPRODUCT(1*($BP$4:$YQ$4=$Q$4)*($BP$1:$YQ$1=BH$3)*($BP33:$YQ33))</f>
        <v>1103919.0921513108</v>
      </c>
      <c r="BJ33" s="26">
        <f>+SUMPRODUCT(1*($BP$4:$YQ$4=$P$4)*($BP$1:$YQ$1=BJ$3)*($BP33:$YQ33))</f>
        <v>0</v>
      </c>
      <c r="BK33" s="26">
        <f>+SUMPRODUCT(1*($BP$4:$YQ$4=$Q$4)*($BP$1:$YQ$1=BJ$3)*($BP33:$YQ33))</f>
        <v>0</v>
      </c>
      <c r="BL33" s="26">
        <f>+SUMPRODUCT(1*($BP$4:$YQ$4=$P$4)*($BP$1:$YQ$1=BL$3)*($BP33:$YQ33))</f>
        <v>0</v>
      </c>
      <c r="BM33" s="26">
        <f>+SUMPRODUCT(1*($BP$4:$YQ$4=$Q$4)*($BP$1:$YQ$1=BL$3)*($BP33:$YQ33))</f>
        <v>0</v>
      </c>
      <c r="BN33" s="27"/>
      <c r="BO33" s="94"/>
      <c r="BP33" s="28">
        <v>0</v>
      </c>
      <c r="BQ33" s="28">
        <v>0</v>
      </c>
      <c r="BR33" s="28">
        <v>6405741.5980072059</v>
      </c>
      <c r="BS33" s="28">
        <v>0</v>
      </c>
      <c r="BT33" s="28">
        <v>0</v>
      </c>
      <c r="BU33" s="28">
        <v>0</v>
      </c>
      <c r="BV33" s="28">
        <v>0</v>
      </c>
      <c r="BW33" s="28">
        <v>0</v>
      </c>
      <c r="BX33" s="28">
        <v>0</v>
      </c>
      <c r="BY33" s="28">
        <v>0</v>
      </c>
      <c r="BZ33" s="28">
        <v>0</v>
      </c>
      <c r="CA33" s="28">
        <v>0</v>
      </c>
      <c r="CB33" s="28">
        <v>0</v>
      </c>
      <c r="CC33" s="28">
        <v>0</v>
      </c>
      <c r="CD33" s="28">
        <v>13141550.375695301</v>
      </c>
      <c r="CE33" s="28">
        <v>0</v>
      </c>
      <c r="CF33" s="28">
        <v>0</v>
      </c>
      <c r="CG33" s="28">
        <v>0</v>
      </c>
      <c r="CH33" s="28">
        <v>0</v>
      </c>
      <c r="CI33" s="28">
        <v>0</v>
      </c>
      <c r="CJ33" s="28">
        <v>0</v>
      </c>
      <c r="CK33" s="28">
        <v>0</v>
      </c>
      <c r="CL33" s="28">
        <v>0</v>
      </c>
      <c r="CM33" s="28">
        <v>0</v>
      </c>
      <c r="CN33" s="28">
        <v>0</v>
      </c>
      <c r="CO33" s="28">
        <v>0</v>
      </c>
      <c r="CP33" s="28">
        <v>14974361.378450332</v>
      </c>
      <c r="CQ33" s="28">
        <v>0</v>
      </c>
      <c r="CR33" s="28">
        <v>0</v>
      </c>
      <c r="CS33" s="28">
        <v>0</v>
      </c>
      <c r="CT33" s="28">
        <v>0</v>
      </c>
      <c r="CU33" s="28">
        <v>0</v>
      </c>
      <c r="CV33" s="28">
        <v>0</v>
      </c>
      <c r="CW33" s="28">
        <v>0</v>
      </c>
      <c r="CX33" s="28">
        <v>0</v>
      </c>
      <c r="CY33" s="28">
        <v>0</v>
      </c>
      <c r="CZ33" s="28">
        <v>0</v>
      </c>
      <c r="DA33" s="28">
        <v>0</v>
      </c>
      <c r="DB33" s="28">
        <v>16362078.309621835</v>
      </c>
      <c r="DC33" s="28">
        <v>0</v>
      </c>
      <c r="DD33" s="28">
        <v>0</v>
      </c>
      <c r="DE33" s="28">
        <v>0</v>
      </c>
      <c r="DF33" s="28">
        <v>0</v>
      </c>
      <c r="DG33" s="28">
        <v>0</v>
      </c>
      <c r="DH33" s="28">
        <v>0</v>
      </c>
      <c r="DI33" s="28">
        <v>0</v>
      </c>
      <c r="DJ33" s="28">
        <v>0</v>
      </c>
      <c r="DK33" s="28">
        <v>0</v>
      </c>
      <c r="DL33" s="28">
        <v>0</v>
      </c>
      <c r="DM33" s="28">
        <v>0</v>
      </c>
      <c r="DN33" s="28">
        <v>18260323.792524334</v>
      </c>
      <c r="DO33" s="28">
        <v>0</v>
      </c>
      <c r="DP33" s="28">
        <v>0</v>
      </c>
      <c r="DQ33" s="28">
        <v>0</v>
      </c>
      <c r="DR33" s="28">
        <v>0</v>
      </c>
      <c r="DS33" s="28">
        <v>0</v>
      </c>
      <c r="DT33" s="28">
        <v>0</v>
      </c>
      <c r="DU33" s="28">
        <v>0</v>
      </c>
      <c r="DV33" s="28">
        <v>0</v>
      </c>
      <c r="DW33" s="28">
        <v>0</v>
      </c>
      <c r="DX33" s="28">
        <v>0</v>
      </c>
      <c r="DY33" s="28">
        <v>0</v>
      </c>
      <c r="DZ33" s="28">
        <v>19762592.227513276</v>
      </c>
      <c r="EA33" s="28">
        <v>30493332.671622198</v>
      </c>
      <c r="EB33" s="28">
        <v>0</v>
      </c>
      <c r="EC33" s="28">
        <v>0</v>
      </c>
      <c r="ED33" s="28">
        <v>0</v>
      </c>
      <c r="EE33" s="28">
        <v>0</v>
      </c>
      <c r="EF33" s="28">
        <v>0</v>
      </c>
      <c r="EG33" s="28">
        <v>0</v>
      </c>
      <c r="EH33" s="28">
        <v>0</v>
      </c>
      <c r="EI33" s="28">
        <v>0</v>
      </c>
      <c r="EJ33" s="28">
        <v>0</v>
      </c>
      <c r="EK33" s="28">
        <v>0</v>
      </c>
      <c r="EL33" s="28">
        <v>20988124.117459986</v>
      </c>
      <c r="EM33" s="28">
        <v>32853644.631450653</v>
      </c>
      <c r="EN33" s="28">
        <v>0</v>
      </c>
      <c r="EO33" s="28">
        <v>0</v>
      </c>
      <c r="EP33" s="28">
        <v>0</v>
      </c>
      <c r="EQ33" s="28">
        <v>0</v>
      </c>
      <c r="ER33" s="28">
        <v>0</v>
      </c>
      <c r="ES33" s="28">
        <v>0</v>
      </c>
      <c r="ET33" s="28">
        <v>0</v>
      </c>
      <c r="EU33" s="28">
        <v>0</v>
      </c>
      <c r="EV33" s="28">
        <v>0</v>
      </c>
      <c r="EW33" s="28">
        <v>0</v>
      </c>
      <c r="EX33" s="28">
        <v>21330081.679461051</v>
      </c>
      <c r="EY33" s="28">
        <v>34835552.939757198</v>
      </c>
      <c r="EZ33" s="28">
        <v>0</v>
      </c>
      <c r="FA33" s="28">
        <v>0</v>
      </c>
      <c r="FB33" s="28">
        <v>0</v>
      </c>
      <c r="FC33" s="28">
        <v>0</v>
      </c>
      <c r="FD33" s="28">
        <v>0</v>
      </c>
      <c r="FE33" s="28">
        <v>0</v>
      </c>
      <c r="FF33" s="28">
        <v>0</v>
      </c>
      <c r="FG33" s="28">
        <v>0</v>
      </c>
      <c r="FH33" s="28">
        <v>0</v>
      </c>
      <c r="FI33" s="28">
        <v>0</v>
      </c>
      <c r="FJ33" s="28">
        <v>22156604.973399315</v>
      </c>
      <c r="FK33" s="28">
        <v>36557461.317499675</v>
      </c>
      <c r="FL33" s="28">
        <v>0</v>
      </c>
      <c r="FM33" s="28">
        <v>0</v>
      </c>
      <c r="FN33" s="28">
        <v>0</v>
      </c>
      <c r="FO33" s="28">
        <v>0</v>
      </c>
      <c r="FP33" s="28">
        <v>0</v>
      </c>
      <c r="FQ33" s="28">
        <v>0</v>
      </c>
      <c r="FR33" s="28">
        <v>0</v>
      </c>
      <c r="FS33" s="28">
        <v>0</v>
      </c>
      <c r="FT33" s="28">
        <v>0</v>
      </c>
      <c r="FU33" s="28">
        <v>0</v>
      </c>
      <c r="FV33" s="28">
        <v>22057075.005622149</v>
      </c>
      <c r="FW33" s="28">
        <v>38024122.969262622</v>
      </c>
      <c r="FX33" s="28">
        <v>0</v>
      </c>
      <c r="FY33" s="28">
        <v>0</v>
      </c>
      <c r="FZ33" s="28">
        <v>0</v>
      </c>
      <c r="GA33" s="28">
        <v>0</v>
      </c>
      <c r="GB33" s="28">
        <v>0</v>
      </c>
      <c r="GC33" s="28">
        <v>0</v>
      </c>
      <c r="GD33" s="28">
        <v>0</v>
      </c>
      <c r="GE33" s="28">
        <v>0</v>
      </c>
      <c r="GF33" s="28">
        <v>0</v>
      </c>
      <c r="GG33" s="28">
        <v>0</v>
      </c>
      <c r="GH33" s="28">
        <v>22669924.812476061</v>
      </c>
      <c r="GI33" s="28">
        <v>39541812.623259358</v>
      </c>
      <c r="GJ33" s="28">
        <v>0</v>
      </c>
      <c r="GK33" s="28">
        <v>0</v>
      </c>
      <c r="GL33" s="28">
        <v>0</v>
      </c>
      <c r="GM33" s="28">
        <v>0</v>
      </c>
      <c r="GN33" s="28">
        <v>0</v>
      </c>
      <c r="GO33" s="28">
        <v>0</v>
      </c>
      <c r="GP33" s="28">
        <v>0</v>
      </c>
      <c r="GQ33" s="28">
        <v>0</v>
      </c>
      <c r="GR33" s="28">
        <v>0</v>
      </c>
      <c r="GS33" s="28">
        <v>0</v>
      </c>
      <c r="GT33" s="28">
        <v>22442445.251711521</v>
      </c>
      <c r="GU33" s="28">
        <v>40964253.392515428</v>
      </c>
      <c r="GV33" s="28">
        <v>0</v>
      </c>
      <c r="GW33" s="28">
        <v>0</v>
      </c>
      <c r="GX33" s="28">
        <v>0</v>
      </c>
      <c r="GY33" s="28">
        <v>0</v>
      </c>
      <c r="GZ33" s="28">
        <v>0</v>
      </c>
      <c r="HA33" s="28">
        <v>0</v>
      </c>
      <c r="HB33" s="28">
        <v>0</v>
      </c>
      <c r="HC33" s="28">
        <v>0</v>
      </c>
      <c r="HD33" s="28">
        <v>0</v>
      </c>
      <c r="HE33" s="28">
        <v>0</v>
      </c>
      <c r="HF33" s="28">
        <v>22891261.415475514</v>
      </c>
      <c r="HG33" s="28">
        <v>42347748.337496586</v>
      </c>
      <c r="HH33" s="28">
        <v>0</v>
      </c>
      <c r="HI33" s="28">
        <v>0</v>
      </c>
      <c r="HJ33" s="28">
        <v>0</v>
      </c>
      <c r="HK33" s="28">
        <v>0</v>
      </c>
      <c r="HL33" s="28">
        <v>0</v>
      </c>
      <c r="HM33" s="28">
        <v>0</v>
      </c>
      <c r="HN33" s="28">
        <v>0</v>
      </c>
      <c r="HO33" s="28">
        <v>0</v>
      </c>
      <c r="HP33" s="28">
        <v>0</v>
      </c>
      <c r="HQ33" s="28">
        <v>0</v>
      </c>
      <c r="HR33" s="28">
        <v>22500141.361024946</v>
      </c>
      <c r="HS33" s="28">
        <v>43396653.623523176</v>
      </c>
      <c r="HT33" s="28">
        <v>0</v>
      </c>
      <c r="HU33" s="28">
        <v>0</v>
      </c>
      <c r="HV33" s="28">
        <v>0</v>
      </c>
      <c r="HW33" s="28">
        <v>0</v>
      </c>
      <c r="HX33" s="28">
        <v>0</v>
      </c>
      <c r="HY33" s="28">
        <v>0</v>
      </c>
      <c r="HZ33" s="28">
        <v>0</v>
      </c>
      <c r="IA33" s="28">
        <v>0</v>
      </c>
      <c r="IB33" s="28">
        <v>0</v>
      </c>
      <c r="IC33" s="28">
        <v>0</v>
      </c>
      <c r="ID33" s="28">
        <v>22554907.933242332</v>
      </c>
      <c r="IE33" s="28">
        <v>44417478.751138158</v>
      </c>
      <c r="IF33" s="28">
        <v>0</v>
      </c>
      <c r="IG33" s="28">
        <v>0</v>
      </c>
      <c r="IH33" s="28">
        <v>0</v>
      </c>
      <c r="II33" s="28">
        <v>0</v>
      </c>
      <c r="IJ33" s="28">
        <v>0</v>
      </c>
      <c r="IK33" s="28">
        <v>0</v>
      </c>
      <c r="IL33" s="28">
        <v>0</v>
      </c>
      <c r="IM33" s="28">
        <v>0</v>
      </c>
      <c r="IN33" s="28">
        <v>0</v>
      </c>
      <c r="IO33" s="28">
        <v>0</v>
      </c>
      <c r="IP33" s="28">
        <v>21872726.507614788</v>
      </c>
      <c r="IQ33" s="28">
        <v>45247590.20060119</v>
      </c>
      <c r="IR33" s="28">
        <v>0</v>
      </c>
      <c r="IS33" s="28">
        <v>0</v>
      </c>
      <c r="IT33" s="28">
        <v>0</v>
      </c>
      <c r="IU33" s="28">
        <v>0</v>
      </c>
      <c r="IV33" s="28">
        <v>0</v>
      </c>
      <c r="IW33" s="28">
        <v>0</v>
      </c>
      <c r="IX33" s="28">
        <v>0</v>
      </c>
      <c r="IY33" s="28">
        <v>0</v>
      </c>
      <c r="IZ33" s="28">
        <v>0</v>
      </c>
      <c r="JA33" s="28">
        <v>0</v>
      </c>
      <c r="JB33" s="28">
        <v>21896960.719791185</v>
      </c>
      <c r="JC33" s="28">
        <v>46095696.320287667</v>
      </c>
      <c r="JD33" s="28">
        <v>0</v>
      </c>
      <c r="JE33" s="28">
        <v>0</v>
      </c>
      <c r="JF33" s="28">
        <v>0</v>
      </c>
      <c r="JG33" s="28">
        <v>0</v>
      </c>
      <c r="JH33" s="28">
        <v>0</v>
      </c>
      <c r="JI33" s="28">
        <v>0</v>
      </c>
      <c r="JJ33" s="28">
        <v>0</v>
      </c>
      <c r="JK33" s="28">
        <v>0</v>
      </c>
      <c r="JL33" s="28">
        <v>0</v>
      </c>
      <c r="JM33" s="28">
        <v>0</v>
      </c>
      <c r="JN33" s="28">
        <v>21179079.032895535</v>
      </c>
      <c r="JO33" s="28">
        <v>46942133.713530242</v>
      </c>
      <c r="JP33" s="28">
        <v>0</v>
      </c>
      <c r="JQ33" s="28">
        <v>0</v>
      </c>
      <c r="JR33" s="28">
        <v>0</v>
      </c>
      <c r="JS33" s="28">
        <v>0</v>
      </c>
      <c r="JT33" s="28">
        <v>0</v>
      </c>
      <c r="JU33" s="28">
        <v>0</v>
      </c>
      <c r="JV33" s="28">
        <v>0</v>
      </c>
      <c r="JW33" s="28">
        <v>0</v>
      </c>
      <c r="JX33" s="28">
        <v>0</v>
      </c>
      <c r="JY33" s="28">
        <v>0</v>
      </c>
      <c r="JZ33" s="28">
        <v>21137517.013545319</v>
      </c>
      <c r="KA33" s="28">
        <v>47793049.748204932</v>
      </c>
      <c r="KB33" s="28">
        <v>0</v>
      </c>
      <c r="KC33" s="28">
        <v>0</v>
      </c>
      <c r="KD33" s="28">
        <v>0</v>
      </c>
      <c r="KE33" s="28">
        <v>0</v>
      </c>
      <c r="KF33" s="28">
        <v>0</v>
      </c>
      <c r="KG33" s="28">
        <v>0</v>
      </c>
      <c r="KH33" s="28">
        <v>0</v>
      </c>
      <c r="KI33" s="28">
        <v>0</v>
      </c>
      <c r="KJ33" s="28">
        <v>0</v>
      </c>
      <c r="KK33" s="28">
        <v>0</v>
      </c>
      <c r="KL33" s="28">
        <v>20381009.701682501</v>
      </c>
      <c r="KM33" s="28">
        <v>48648128.132846922</v>
      </c>
      <c r="KN33" s="28">
        <v>0</v>
      </c>
      <c r="KO33" s="28">
        <v>0</v>
      </c>
      <c r="KP33" s="28">
        <v>0</v>
      </c>
      <c r="KQ33" s="28">
        <v>0</v>
      </c>
      <c r="KR33" s="28">
        <v>0</v>
      </c>
      <c r="KS33" s="28">
        <v>0</v>
      </c>
      <c r="KT33" s="28">
        <v>0</v>
      </c>
      <c r="KU33" s="28">
        <v>0</v>
      </c>
      <c r="KV33" s="28">
        <v>0</v>
      </c>
      <c r="KW33" s="28">
        <v>0</v>
      </c>
      <c r="KX33" s="28">
        <v>20267786.736416485</v>
      </c>
      <c r="KY33" s="28">
        <v>49492666.82039959</v>
      </c>
      <c r="KZ33" s="28">
        <v>0</v>
      </c>
      <c r="LA33" s="28">
        <v>0</v>
      </c>
      <c r="LB33" s="28">
        <v>0</v>
      </c>
      <c r="LC33" s="28">
        <v>0</v>
      </c>
      <c r="LD33" s="28">
        <v>0</v>
      </c>
      <c r="LE33" s="28">
        <v>0</v>
      </c>
      <c r="LF33" s="28">
        <v>0</v>
      </c>
      <c r="LG33" s="28">
        <v>0</v>
      </c>
      <c r="LH33" s="28">
        <v>0</v>
      </c>
      <c r="LI33" s="28">
        <v>0</v>
      </c>
      <c r="LJ33" s="28">
        <v>19546011.630104143</v>
      </c>
      <c r="LK33" s="28">
        <v>50265254.356863953</v>
      </c>
      <c r="LL33" s="28">
        <v>0</v>
      </c>
      <c r="LM33" s="28">
        <v>0</v>
      </c>
      <c r="LN33" s="28">
        <v>0</v>
      </c>
      <c r="LO33" s="28">
        <v>0</v>
      </c>
      <c r="LP33" s="28">
        <v>0</v>
      </c>
      <c r="LQ33" s="28">
        <v>0</v>
      </c>
      <c r="LR33" s="28">
        <v>0</v>
      </c>
      <c r="LS33" s="28">
        <v>0</v>
      </c>
      <c r="LT33" s="28">
        <v>0</v>
      </c>
      <c r="LU33" s="28">
        <v>0</v>
      </c>
      <c r="LV33" s="28">
        <v>19233080.166020941</v>
      </c>
      <c r="LW33" s="28">
        <v>51049976.2272349</v>
      </c>
      <c r="LX33" s="28">
        <v>0</v>
      </c>
      <c r="LY33" s="28">
        <v>0</v>
      </c>
      <c r="LZ33" s="28">
        <v>0</v>
      </c>
      <c r="MA33" s="28">
        <v>0</v>
      </c>
      <c r="MB33" s="28">
        <v>0</v>
      </c>
      <c r="MC33" s="28">
        <v>0</v>
      </c>
      <c r="MD33" s="28">
        <v>0</v>
      </c>
      <c r="ME33" s="28">
        <v>0</v>
      </c>
      <c r="MF33" s="28">
        <v>0</v>
      </c>
      <c r="MG33" s="28">
        <v>0</v>
      </c>
      <c r="MH33" s="28">
        <v>18368726.843884714</v>
      </c>
      <c r="MI33" s="28">
        <v>51816748.9907948</v>
      </c>
      <c r="MJ33" s="28">
        <v>0</v>
      </c>
      <c r="MK33" s="28">
        <v>0</v>
      </c>
      <c r="ML33" s="28">
        <v>0</v>
      </c>
      <c r="MM33" s="28">
        <v>0</v>
      </c>
      <c r="MN33" s="28">
        <v>0</v>
      </c>
      <c r="MO33" s="28">
        <v>0</v>
      </c>
      <c r="MP33" s="28">
        <v>0</v>
      </c>
      <c r="MQ33" s="28">
        <v>0</v>
      </c>
      <c r="MR33" s="28">
        <v>0</v>
      </c>
      <c r="MS33" s="28">
        <v>0</v>
      </c>
      <c r="MT33" s="28">
        <v>18094127.160902917</v>
      </c>
      <c r="MU33" s="28">
        <v>52600864.485745214</v>
      </c>
      <c r="MV33" s="28">
        <v>0</v>
      </c>
      <c r="MW33" s="28">
        <v>0</v>
      </c>
      <c r="MX33" s="28">
        <v>0</v>
      </c>
      <c r="MY33" s="28">
        <v>0</v>
      </c>
      <c r="MZ33" s="28">
        <v>0</v>
      </c>
      <c r="NA33" s="28">
        <v>0</v>
      </c>
      <c r="NB33" s="28">
        <v>0</v>
      </c>
      <c r="NC33" s="28">
        <v>0</v>
      </c>
      <c r="ND33" s="28">
        <v>0</v>
      </c>
      <c r="NE33" s="28">
        <v>0</v>
      </c>
      <c r="NF33" s="28">
        <v>17198217.071552284</v>
      </c>
      <c r="NG33" s="28">
        <v>53366315.212028958</v>
      </c>
      <c r="NH33" s="28">
        <v>0</v>
      </c>
      <c r="NI33" s="28">
        <v>0</v>
      </c>
      <c r="NJ33" s="28">
        <v>0</v>
      </c>
      <c r="NK33" s="28">
        <v>0</v>
      </c>
      <c r="NL33" s="28">
        <v>0</v>
      </c>
      <c r="NM33" s="28">
        <v>0</v>
      </c>
      <c r="NN33" s="28">
        <v>0</v>
      </c>
      <c r="NO33" s="28">
        <v>0</v>
      </c>
      <c r="NP33" s="28">
        <v>0</v>
      </c>
      <c r="NQ33" s="28">
        <v>0</v>
      </c>
      <c r="NR33" s="28">
        <v>16852489.278074641</v>
      </c>
      <c r="NS33" s="28">
        <v>54148321.265537262</v>
      </c>
      <c r="NT33" s="28">
        <v>0</v>
      </c>
      <c r="NU33" s="28">
        <v>0</v>
      </c>
      <c r="NV33" s="28">
        <v>0</v>
      </c>
      <c r="NW33" s="28">
        <v>0</v>
      </c>
      <c r="NX33" s="28">
        <v>0</v>
      </c>
      <c r="NY33" s="28">
        <v>0</v>
      </c>
      <c r="NZ33" s="28">
        <v>0</v>
      </c>
      <c r="OA33" s="28">
        <v>0</v>
      </c>
      <c r="OB33" s="28">
        <v>0</v>
      </c>
      <c r="OC33" s="28">
        <v>0</v>
      </c>
      <c r="OD33" s="28">
        <v>15926405.460081397</v>
      </c>
      <c r="OE33" s="28">
        <v>54910961.631867543</v>
      </c>
      <c r="OF33" s="28">
        <v>0</v>
      </c>
      <c r="OG33" s="28">
        <v>0</v>
      </c>
      <c r="OH33" s="28">
        <v>0</v>
      </c>
      <c r="OI33" s="28">
        <v>0</v>
      </c>
      <c r="OJ33" s="28">
        <v>0</v>
      </c>
      <c r="OK33" s="28">
        <v>0</v>
      </c>
      <c r="OL33" s="28">
        <v>0</v>
      </c>
      <c r="OM33" s="28">
        <v>0</v>
      </c>
      <c r="ON33" s="28">
        <v>0</v>
      </c>
      <c r="OO33" s="28">
        <v>0</v>
      </c>
      <c r="OP33" s="28">
        <v>15506020.418256676</v>
      </c>
      <c r="OQ33" s="28">
        <v>55683428.632748619</v>
      </c>
      <c r="OR33" s="28">
        <v>0</v>
      </c>
      <c r="OS33" s="28">
        <v>0</v>
      </c>
      <c r="OT33" s="28">
        <v>0</v>
      </c>
      <c r="OU33" s="28">
        <v>0</v>
      </c>
      <c r="OV33" s="28">
        <v>0</v>
      </c>
      <c r="OW33" s="28">
        <v>0</v>
      </c>
      <c r="OX33" s="28">
        <v>0</v>
      </c>
      <c r="OY33" s="28">
        <v>0</v>
      </c>
      <c r="OZ33" s="28">
        <v>0</v>
      </c>
      <c r="PA33" s="28">
        <v>0</v>
      </c>
      <c r="PB33" s="28">
        <v>14633380.534266135</v>
      </c>
      <c r="PC33" s="28">
        <v>56447622.812430799</v>
      </c>
      <c r="PD33" s="28">
        <v>0</v>
      </c>
      <c r="PE33" s="28">
        <v>0</v>
      </c>
      <c r="PF33" s="28">
        <v>0</v>
      </c>
      <c r="PG33" s="28">
        <v>0</v>
      </c>
      <c r="PH33" s="28">
        <v>0</v>
      </c>
      <c r="PI33" s="28">
        <v>0</v>
      </c>
      <c r="PJ33" s="28">
        <v>0</v>
      </c>
      <c r="PK33" s="28">
        <v>0</v>
      </c>
      <c r="PL33" s="28">
        <v>0</v>
      </c>
      <c r="PM33" s="28">
        <v>0</v>
      </c>
      <c r="PN33" s="28">
        <v>14058076.678782646</v>
      </c>
      <c r="PO33" s="28">
        <v>57214905.788445093</v>
      </c>
      <c r="PP33" s="28">
        <v>0</v>
      </c>
      <c r="PQ33" s="28">
        <v>0</v>
      </c>
      <c r="PR33" s="28">
        <v>0</v>
      </c>
      <c r="PS33" s="28">
        <v>0</v>
      </c>
      <c r="PT33" s="28">
        <v>0</v>
      </c>
      <c r="PU33" s="28">
        <v>0</v>
      </c>
      <c r="PV33" s="28">
        <v>0</v>
      </c>
      <c r="PW33" s="28">
        <v>0</v>
      </c>
      <c r="PX33" s="28">
        <v>0</v>
      </c>
      <c r="PY33" s="28">
        <v>0</v>
      </c>
      <c r="PZ33" s="28">
        <v>13076685.781017857</v>
      </c>
      <c r="QA33" s="28">
        <v>57967348.958746232</v>
      </c>
      <c r="QB33" s="28">
        <v>0</v>
      </c>
      <c r="QC33" s="28">
        <v>0</v>
      </c>
      <c r="QD33" s="28">
        <v>0</v>
      </c>
      <c r="QE33" s="28">
        <v>0</v>
      </c>
      <c r="QF33" s="28">
        <v>0</v>
      </c>
      <c r="QG33" s="28">
        <v>0</v>
      </c>
      <c r="QH33" s="28">
        <v>0</v>
      </c>
      <c r="QI33" s="28">
        <v>0</v>
      </c>
      <c r="QJ33" s="28">
        <v>0</v>
      </c>
      <c r="QK33" s="28">
        <v>0</v>
      </c>
      <c r="QL33" s="28">
        <v>12507081.877320455</v>
      </c>
      <c r="QM33" s="28">
        <v>58733675.445360169</v>
      </c>
      <c r="QN33" s="28">
        <v>0</v>
      </c>
      <c r="QO33" s="28">
        <v>0</v>
      </c>
      <c r="QP33" s="28">
        <v>0</v>
      </c>
      <c r="QQ33" s="28">
        <v>0</v>
      </c>
      <c r="QR33" s="28">
        <v>0</v>
      </c>
      <c r="QS33" s="28">
        <v>0</v>
      </c>
      <c r="QT33" s="28">
        <v>0</v>
      </c>
      <c r="QU33" s="28">
        <v>0</v>
      </c>
      <c r="QV33" s="28">
        <v>0</v>
      </c>
      <c r="QW33" s="28">
        <v>0</v>
      </c>
      <c r="QX33" s="28">
        <v>11500814.680652682</v>
      </c>
      <c r="QY33" s="28">
        <v>59478655.925915822</v>
      </c>
      <c r="QZ33" s="28">
        <v>0</v>
      </c>
      <c r="RA33" s="28">
        <v>0</v>
      </c>
      <c r="RB33" s="28">
        <v>0</v>
      </c>
      <c r="RC33" s="28">
        <v>0</v>
      </c>
      <c r="RD33" s="28">
        <v>0</v>
      </c>
      <c r="RE33" s="28">
        <v>0</v>
      </c>
      <c r="RF33" s="28">
        <v>0</v>
      </c>
      <c r="RG33" s="28">
        <v>0</v>
      </c>
      <c r="RH33" s="28">
        <v>0</v>
      </c>
      <c r="RI33" s="28">
        <v>0</v>
      </c>
      <c r="RJ33" s="28">
        <v>10853706.901260572</v>
      </c>
      <c r="RK33" s="28">
        <v>60236529.57011839</v>
      </c>
      <c r="RL33" s="28">
        <v>0</v>
      </c>
      <c r="RM33" s="28">
        <v>0</v>
      </c>
      <c r="RN33" s="28">
        <v>0</v>
      </c>
      <c r="RO33" s="28">
        <v>0</v>
      </c>
      <c r="RP33" s="28">
        <v>0</v>
      </c>
      <c r="RQ33" s="28">
        <v>0</v>
      </c>
      <c r="RR33" s="28">
        <v>0</v>
      </c>
      <c r="RS33" s="28">
        <v>0</v>
      </c>
      <c r="RT33" s="28">
        <v>0</v>
      </c>
      <c r="RU33" s="28">
        <v>0</v>
      </c>
      <c r="RV33" s="28">
        <v>9824712.2033203281</v>
      </c>
      <c r="RW33" s="28">
        <v>60972446.868009888</v>
      </c>
      <c r="RX33" s="28">
        <v>0</v>
      </c>
      <c r="RY33" s="28">
        <v>0</v>
      </c>
      <c r="RZ33" s="28">
        <v>0</v>
      </c>
      <c r="SA33" s="28">
        <v>0</v>
      </c>
      <c r="SB33" s="28">
        <v>0</v>
      </c>
      <c r="SC33" s="28">
        <v>0</v>
      </c>
      <c r="SD33" s="28">
        <v>0</v>
      </c>
      <c r="SE33" s="28">
        <v>0</v>
      </c>
      <c r="SF33" s="28">
        <v>0</v>
      </c>
      <c r="SG33" s="28">
        <v>0</v>
      </c>
      <c r="SH33" s="28">
        <v>9099037.3522518277</v>
      </c>
      <c r="SI33" s="28">
        <v>61720221.617081262</v>
      </c>
      <c r="SJ33" s="28">
        <v>0</v>
      </c>
      <c r="SK33" s="28">
        <v>0</v>
      </c>
      <c r="SL33" s="28">
        <v>0</v>
      </c>
      <c r="SM33" s="28">
        <v>0</v>
      </c>
      <c r="SN33" s="28">
        <v>0</v>
      </c>
      <c r="SO33" s="28">
        <v>0</v>
      </c>
      <c r="SP33" s="28">
        <v>0</v>
      </c>
      <c r="SQ33" s="28">
        <v>0</v>
      </c>
      <c r="SR33" s="28">
        <v>0</v>
      </c>
      <c r="SS33" s="28">
        <v>0</v>
      </c>
      <c r="ST33" s="28">
        <v>8094850.401198104</v>
      </c>
      <c r="SU33" s="28">
        <v>62451059.903746419</v>
      </c>
      <c r="SV33" s="28">
        <v>0</v>
      </c>
      <c r="SW33" s="28">
        <v>0</v>
      </c>
      <c r="SX33" s="28">
        <v>0</v>
      </c>
      <c r="SY33" s="28">
        <v>0</v>
      </c>
      <c r="SZ33" s="28">
        <v>0</v>
      </c>
      <c r="TA33" s="28">
        <v>0</v>
      </c>
      <c r="TB33" s="28">
        <v>0</v>
      </c>
      <c r="TC33" s="28">
        <v>0</v>
      </c>
      <c r="TD33" s="28">
        <v>0</v>
      </c>
      <c r="TE33" s="28">
        <v>0</v>
      </c>
      <c r="TF33" s="28">
        <v>7244581.147852391</v>
      </c>
      <c r="TG33" s="28">
        <v>63181477.806385636</v>
      </c>
      <c r="TH33" s="28">
        <v>0</v>
      </c>
      <c r="TI33" s="28">
        <v>0</v>
      </c>
      <c r="TJ33" s="28">
        <v>0</v>
      </c>
      <c r="TK33" s="28">
        <v>0</v>
      </c>
      <c r="TL33" s="28">
        <v>0</v>
      </c>
      <c r="TM33" s="28">
        <v>0</v>
      </c>
      <c r="TN33" s="28">
        <v>0</v>
      </c>
      <c r="TO33" s="28">
        <v>0</v>
      </c>
      <c r="TP33" s="28">
        <v>0</v>
      </c>
      <c r="TQ33" s="28">
        <v>0</v>
      </c>
      <c r="TR33" s="28">
        <v>6177855.4233924914</v>
      </c>
      <c r="TS33" s="28">
        <v>63899914.448001981</v>
      </c>
      <c r="TT33" s="28">
        <v>0</v>
      </c>
      <c r="TU33" s="28">
        <v>0</v>
      </c>
      <c r="TV33" s="28">
        <v>0</v>
      </c>
      <c r="TW33" s="28">
        <v>0</v>
      </c>
      <c r="TX33" s="28">
        <v>0</v>
      </c>
      <c r="TY33" s="28">
        <v>0</v>
      </c>
      <c r="TZ33" s="28">
        <v>0</v>
      </c>
      <c r="UA33" s="28">
        <v>0</v>
      </c>
      <c r="UB33" s="28">
        <v>0</v>
      </c>
      <c r="UC33" s="28">
        <v>0</v>
      </c>
      <c r="UD33" s="28">
        <v>5291827.8316957047</v>
      </c>
      <c r="UE33" s="28">
        <v>64611561.970515773</v>
      </c>
      <c r="UF33" s="28">
        <v>0</v>
      </c>
      <c r="UG33" s="28">
        <v>0</v>
      </c>
      <c r="UH33" s="28">
        <v>0</v>
      </c>
      <c r="UI33" s="28">
        <v>0</v>
      </c>
      <c r="UJ33" s="28">
        <v>0</v>
      </c>
      <c r="UK33" s="28">
        <v>0</v>
      </c>
      <c r="UL33" s="28">
        <v>0</v>
      </c>
      <c r="UM33" s="28">
        <v>0</v>
      </c>
      <c r="UN33" s="28">
        <v>0</v>
      </c>
      <c r="UO33" s="28">
        <v>0</v>
      </c>
      <c r="UP33" s="28">
        <v>4209842.7571236631</v>
      </c>
      <c r="UQ33" s="28">
        <v>65316013.466697656</v>
      </c>
      <c r="UR33" s="28">
        <v>0</v>
      </c>
      <c r="US33" s="28">
        <v>0</v>
      </c>
      <c r="UT33" s="28">
        <v>0</v>
      </c>
      <c r="UU33" s="28">
        <v>0</v>
      </c>
      <c r="UV33" s="28">
        <v>0</v>
      </c>
      <c r="UW33" s="28">
        <v>0</v>
      </c>
      <c r="UX33" s="28">
        <v>0</v>
      </c>
      <c r="UY33" s="28">
        <v>0</v>
      </c>
      <c r="UZ33" s="28">
        <v>0</v>
      </c>
      <c r="VA33" s="28">
        <v>0</v>
      </c>
      <c r="VB33" s="28">
        <v>3244220.360325363</v>
      </c>
      <c r="VC33" s="28">
        <v>66018192.429238401</v>
      </c>
      <c r="VD33" s="28">
        <v>0</v>
      </c>
      <c r="VE33" s="28">
        <v>0</v>
      </c>
      <c r="VF33" s="28">
        <v>0</v>
      </c>
      <c r="VG33" s="28">
        <v>0</v>
      </c>
      <c r="VH33" s="28">
        <v>0</v>
      </c>
      <c r="VI33" s="28">
        <v>0</v>
      </c>
      <c r="VJ33" s="28">
        <v>0</v>
      </c>
      <c r="VK33" s="28">
        <v>0</v>
      </c>
      <c r="VL33" s="28">
        <v>0</v>
      </c>
      <c r="VM33" s="28">
        <v>0</v>
      </c>
      <c r="VN33" s="28">
        <v>2149577.6446241685</v>
      </c>
      <c r="VO33" s="28">
        <v>66701703.832716785</v>
      </c>
      <c r="VP33" s="28">
        <v>0</v>
      </c>
      <c r="VQ33" s="28">
        <v>0</v>
      </c>
      <c r="VR33" s="28">
        <v>0</v>
      </c>
      <c r="VS33" s="28">
        <v>0</v>
      </c>
      <c r="VT33" s="28">
        <v>0</v>
      </c>
      <c r="VU33" s="28">
        <v>0</v>
      </c>
      <c r="VV33" s="28">
        <v>0</v>
      </c>
      <c r="VW33" s="28">
        <v>0</v>
      </c>
      <c r="VX33" s="28">
        <v>0</v>
      </c>
      <c r="VY33" s="28">
        <v>0</v>
      </c>
      <c r="VZ33" s="28">
        <v>1103919.0921513108</v>
      </c>
      <c r="WA33" s="28">
        <v>67392533.451070085</v>
      </c>
      <c r="WB33" s="28">
        <v>0</v>
      </c>
      <c r="WC33" s="28">
        <v>0</v>
      </c>
      <c r="WD33" s="28">
        <v>0</v>
      </c>
      <c r="WE33" s="28">
        <v>0</v>
      </c>
      <c r="WF33" s="28">
        <v>0</v>
      </c>
      <c r="WG33" s="28">
        <v>0</v>
      </c>
      <c r="WH33" s="28">
        <v>0</v>
      </c>
      <c r="WI33" s="28">
        <v>0</v>
      </c>
      <c r="WJ33" s="28">
        <v>0</v>
      </c>
      <c r="WK33" s="28">
        <v>0</v>
      </c>
      <c r="WL33" s="28">
        <v>0</v>
      </c>
      <c r="WM33" s="28">
        <v>0</v>
      </c>
      <c r="WN33" s="28">
        <v>0</v>
      </c>
      <c r="WO33" s="28">
        <v>0</v>
      </c>
      <c r="WP33" s="28">
        <v>0</v>
      </c>
      <c r="WQ33" s="28">
        <v>0</v>
      </c>
      <c r="WR33" s="28">
        <v>0</v>
      </c>
      <c r="WS33" s="28">
        <v>0</v>
      </c>
      <c r="WT33" s="28">
        <v>0</v>
      </c>
      <c r="WU33" s="28">
        <v>0</v>
      </c>
      <c r="WV33" s="28">
        <v>0</v>
      </c>
      <c r="WW33" s="28">
        <v>0</v>
      </c>
      <c r="WX33" s="28">
        <v>0</v>
      </c>
      <c r="WY33" s="28">
        <v>0</v>
      </c>
      <c r="WZ33" s="28">
        <v>0</v>
      </c>
      <c r="XA33" s="28">
        <v>0</v>
      </c>
      <c r="XB33" s="28">
        <v>0</v>
      </c>
      <c r="XC33" s="28">
        <v>0</v>
      </c>
      <c r="XD33" s="28">
        <v>0</v>
      </c>
      <c r="XE33" s="28">
        <v>0</v>
      </c>
      <c r="XF33" s="28">
        <v>0</v>
      </c>
      <c r="XG33" s="28">
        <v>0</v>
      </c>
      <c r="XH33" s="28">
        <v>0</v>
      </c>
      <c r="XI33" s="28">
        <v>0</v>
      </c>
      <c r="XJ33" s="28">
        <v>0</v>
      </c>
      <c r="XK33" s="28">
        <v>0</v>
      </c>
      <c r="XL33" s="28">
        <v>0</v>
      </c>
      <c r="XM33" s="28">
        <v>0</v>
      </c>
      <c r="XN33" s="28">
        <v>0</v>
      </c>
      <c r="XO33" s="28">
        <v>0</v>
      </c>
      <c r="XP33" s="28">
        <v>0</v>
      </c>
      <c r="XQ33" s="28">
        <v>0</v>
      </c>
      <c r="XR33" s="28">
        <v>0</v>
      </c>
      <c r="XS33" s="28">
        <v>0</v>
      </c>
      <c r="XT33" s="28">
        <v>0</v>
      </c>
      <c r="XU33" s="28">
        <v>0</v>
      </c>
      <c r="XV33" s="28">
        <v>0</v>
      </c>
      <c r="XW33" s="28">
        <v>0</v>
      </c>
      <c r="XX33" s="28">
        <v>0</v>
      </c>
      <c r="XY33" s="28">
        <v>0</v>
      </c>
      <c r="XZ33" s="28">
        <v>0</v>
      </c>
      <c r="YA33" s="28">
        <v>0</v>
      </c>
      <c r="YB33" s="28">
        <v>0</v>
      </c>
      <c r="YC33" s="28">
        <v>0</v>
      </c>
      <c r="YD33" s="28">
        <v>0</v>
      </c>
      <c r="YE33" s="28">
        <v>0</v>
      </c>
      <c r="YF33" s="28">
        <v>0</v>
      </c>
      <c r="YG33" s="28">
        <v>0</v>
      </c>
      <c r="YH33" s="28">
        <v>0</v>
      </c>
      <c r="YI33" s="28">
        <v>0</v>
      </c>
      <c r="YJ33" s="28">
        <v>0</v>
      </c>
      <c r="YK33" s="28">
        <v>0</v>
      </c>
      <c r="YL33" s="28">
        <v>0</v>
      </c>
      <c r="YM33" s="28">
        <v>0</v>
      </c>
      <c r="YN33" s="28">
        <v>0</v>
      </c>
      <c r="YO33" s="28">
        <v>0</v>
      </c>
      <c r="YP33" s="28">
        <v>0</v>
      </c>
      <c r="YQ33" s="28">
        <v>0</v>
      </c>
    </row>
    <row r="34" spans="1:667" ht="15.75" x14ac:dyDescent="0.25">
      <c r="A34" s="19" t="s">
        <v>72</v>
      </c>
      <c r="B34" s="19" t="s">
        <v>73</v>
      </c>
      <c r="C34" s="20">
        <f t="shared" si="23"/>
        <v>192.88619180485196</v>
      </c>
      <c r="D34" s="21"/>
      <c r="E34" s="22">
        <v>6.6831195599999988</v>
      </c>
      <c r="F34" s="23" t="s">
        <v>57</v>
      </c>
      <c r="G34" s="23" t="s">
        <v>128</v>
      </c>
      <c r="H34" s="34">
        <v>40852</v>
      </c>
      <c r="I34" s="48" t="s">
        <v>64</v>
      </c>
      <c r="J34" s="50">
        <v>252</v>
      </c>
      <c r="K34" s="33" t="s">
        <v>131</v>
      </c>
      <c r="L34" s="24">
        <f t="shared" si="24"/>
        <v>48523</v>
      </c>
      <c r="M34" s="23" t="s">
        <v>11</v>
      </c>
      <c r="N34" s="20" t="s">
        <v>65</v>
      </c>
      <c r="O34" s="2"/>
      <c r="P34" s="26">
        <f>+SUMPRODUCT(1*($BP$4:$YQ$4=$P$4)*($BP$1:$YQ$1=P$3)*($BP34:$YQ34))</f>
        <v>11996685.137502152</v>
      </c>
      <c r="Q34" s="26">
        <f>+SUMPRODUCT(1*($BP$4:$YQ$4=$Q$4)*($BP$1:$YQ$1=P$3)*($BP34:$YQ34))</f>
        <v>5386869.5456786528</v>
      </c>
      <c r="R34" s="26">
        <f>+SUMPRODUCT(1*($BP$4:$YQ$4=$P$4)*($BP$1:$YQ$1=R$3)*($BP34:$YQ34))</f>
        <v>17056173.244531535</v>
      </c>
      <c r="S34" s="26">
        <f>+SUMPRODUCT(1*($BP$4:$YQ$4=$Q$4)*($BP$1:$YQ$1=R$3)*($BP34:$YQ34))</f>
        <v>6724386.7634840067</v>
      </c>
      <c r="T34" s="26">
        <f>+SUMPRODUCT(1*($BP$4:$YQ$4=$P$4)*($BP$1:$YQ$1=T$3)*($BP34:$YQ34))</f>
        <v>20506347.249790747</v>
      </c>
      <c r="U34" s="26">
        <f>+SUMPRODUCT(1*($BP$4:$YQ$4=$Q$4)*($BP$1:$YQ$1=T$3)*($BP34:$YQ34))</f>
        <v>7519705.9431210672</v>
      </c>
      <c r="V34" s="26">
        <f>+SUMPRODUCT(1*($BP$4:$YQ$4=$P$4)*($BP$1:$YQ$1=V$3)*($BP34:$YQ34))</f>
        <v>23464965.338001095</v>
      </c>
      <c r="W34" s="26">
        <f>+SUMPRODUCT(1*($BP$4:$YQ$4=$Q$4)*($BP$1:$YQ$1=V$3)*($BP34:$YQ34))</f>
        <v>7913190.9181924686</v>
      </c>
      <c r="X34" s="26">
        <f>+SUMPRODUCT(1*($BP$4:$YQ$4=$P$4)*($BP$1:$YQ$1=X$3)*($BP34:$YQ34))</f>
        <v>25657287.564350676</v>
      </c>
      <c r="Y34" s="26">
        <f>+SUMPRODUCT(1*($BP$4:$YQ$4=$Q$4)*($BP$1:$YQ$1=X$3)*($BP34:$YQ34))</f>
        <v>7920882.8054297045</v>
      </c>
      <c r="Z34" s="26">
        <f>+SUMPRODUCT(1*($BP$4:$YQ$4=$P$4)*($BP$1:$YQ$1=Z$3)*($BP34:$YQ34))</f>
        <v>27640695.848336883</v>
      </c>
      <c r="AA34" s="26">
        <f>+SUMPRODUCT(1*($BP$4:$YQ$4=$Q$4)*($BP$1:$YQ$1=Z$3)*($BP34:$YQ34))</f>
        <v>7744338.4448681595</v>
      </c>
      <c r="AB34" s="26">
        <f>+SUMPRODUCT(1*($BP$4:$YQ$4=$P$4)*($BP$1:$YQ$1=AB$3)*($BP34:$YQ34))</f>
        <v>29290571.25084798</v>
      </c>
      <c r="AC34" s="26">
        <f>+SUMPRODUCT(1*($BP$4:$YQ$4=$Q$4)*($BP$1:$YQ$1=AB$3)*($BP34:$YQ34))</f>
        <v>7391739.6315748207</v>
      </c>
      <c r="AD34" s="26">
        <f>+SUMPRODUCT(1*($BP$4:$YQ$4=$P$4)*($BP$1:$YQ$1=AD$3)*($BP34:$YQ34))</f>
        <v>30547065.118418634</v>
      </c>
      <c r="AE34" s="26">
        <f>+SUMPRODUCT(1*($BP$4:$YQ$4=$Q$4)*($BP$1:$YQ$1=AD$3)*($BP34:$YQ34))</f>
        <v>6815873.3200096209</v>
      </c>
      <c r="AF34" s="26">
        <f>+SUMPRODUCT(1*($BP$4:$YQ$4=$P$4)*($BP$1:$YQ$1=AF$3)*($BP34:$YQ34))</f>
        <v>31691677.249732941</v>
      </c>
      <c r="AG34" s="26">
        <f>+SUMPRODUCT(1*($BP$4:$YQ$4=$Q$4)*($BP$1:$YQ$1=AF$3)*($BP34:$YQ34))</f>
        <v>6166624.7203947743</v>
      </c>
      <c r="AH34" s="26">
        <f>+SUMPRODUCT(1*($BP$4:$YQ$4=$P$4)*($BP$1:$YQ$1=AH$3)*($BP34:$YQ34))</f>
        <v>32846285.412136048</v>
      </c>
      <c r="AI34" s="26">
        <f>+SUMPRODUCT(1*($BP$4:$YQ$4=$Q$4)*($BP$1:$YQ$1=AH$3)*($BP34:$YQ34))</f>
        <v>5453706.0708059371</v>
      </c>
      <c r="AJ34" s="26">
        <f>+SUMPRODUCT(1*($BP$4:$YQ$4=$P$4)*($BP$1:$YQ$1=AJ$3)*($BP34:$YQ34))</f>
        <v>33941040.56453903</v>
      </c>
      <c r="AK34" s="26">
        <f>+SUMPRODUCT(1*($BP$4:$YQ$4=$Q$4)*($BP$1:$YQ$1=AJ$3)*($BP34:$YQ34))</f>
        <v>4680170.6293418687</v>
      </c>
      <c r="AL34" s="26">
        <f>+SUMPRODUCT(1*($BP$4:$YQ$4=$P$4)*($BP$1:$YQ$1=AL$3)*($BP34:$YQ34))</f>
        <v>34987286.87300846</v>
      </c>
      <c r="AM34" s="26">
        <f>+SUMPRODUCT(1*($BP$4:$YQ$4=$Q$4)*($BP$1:$YQ$1=AL$3)*($BP34:$YQ34))</f>
        <v>3811962.8346566735</v>
      </c>
      <c r="AN34" s="26">
        <f>+SUMPRODUCT(1*($BP$4:$YQ$4=$P$4)*($BP$1:$YQ$1=AN$3)*($BP34:$YQ34))</f>
        <v>36034281.98007983</v>
      </c>
      <c r="AO34" s="26">
        <f>+SUMPRODUCT(1*($BP$4:$YQ$4=$Q$4)*($BP$1:$YQ$1=AN$3)*($BP34:$YQ34))</f>
        <v>2897456.9310574657</v>
      </c>
      <c r="AP34" s="26">
        <f>+SUMPRODUCT(1*($BP$4:$YQ$4=$P$4)*($BP$1:$YQ$1=AP$3)*($BP34:$YQ34))</f>
        <v>37077998.332313798</v>
      </c>
      <c r="AQ34" s="26">
        <f>+SUMPRODUCT(1*($BP$4:$YQ$4=$Q$4)*($BP$1:$YQ$1=AP$3)*($BP34:$YQ34))</f>
        <v>1923013.2735365396</v>
      </c>
      <c r="AR34" s="26">
        <f>+SUMPRODUCT(1*($BP$4:$YQ$4=$P$4)*($BP$1:$YQ$1=AR$3)*($BP34:$YQ34))</f>
        <v>38118352.296952561</v>
      </c>
      <c r="AS34" s="26">
        <f>+SUMPRODUCT(1*($BP$4:$YQ$4=$Q$4)*($BP$1:$YQ$1=AR$3)*($BP34:$YQ34))</f>
        <v>892094.88845086645</v>
      </c>
      <c r="AT34" s="26">
        <f>+SUMPRODUCT(1*($BP$4:$YQ$4=$P$4)*($BP$1:$YQ$1=AT$3)*($BP34:$YQ34))</f>
        <v>0</v>
      </c>
      <c r="AU34" s="26">
        <f>+SUMPRODUCT(1*($BP$4:$YQ$4=$Q$4)*($BP$1:$YQ$1=AT$3)*($BP34:$YQ34))</f>
        <v>0</v>
      </c>
      <c r="AV34" s="26">
        <f>+SUMPRODUCT(1*($BP$4:$YQ$4=$P$4)*($BP$1:$YQ$1=AV$3)*($BP34:$YQ34))</f>
        <v>0</v>
      </c>
      <c r="AW34" s="26">
        <f>+SUMPRODUCT(1*($BP$4:$YQ$4=$Q$4)*($BP$1:$YQ$1=AV$3)*($BP34:$YQ34))</f>
        <v>0</v>
      </c>
      <c r="AX34" s="26">
        <f>+SUMPRODUCT(1*($BP$4:$YQ$4=$P$4)*($BP$1:$YQ$1=AX$3)*($BP34:$YQ34))</f>
        <v>0</v>
      </c>
      <c r="AY34" s="26">
        <f>+SUMPRODUCT(1*($BP$4:$YQ$4=$Q$4)*($BP$1:$YQ$1=AX$3)*($BP34:$YQ34))</f>
        <v>0</v>
      </c>
      <c r="AZ34" s="26">
        <f>+SUMPRODUCT(1*($BP$4:$YQ$4=$P$4)*($BP$1:$YQ$1=AZ$3)*($BP34:$YQ34))</f>
        <v>0</v>
      </c>
      <c r="BA34" s="26">
        <f>+SUMPRODUCT(1*($BP$4:$YQ$4=$Q$4)*($BP$1:$YQ$1=AZ$3)*($BP34:$YQ34))</f>
        <v>0</v>
      </c>
      <c r="BB34" s="26">
        <f>+SUMPRODUCT(1*($BP$4:$YQ$4=$P$4)*($BP$1:$YQ$1=BB$3)*($BP34:$YQ34))</f>
        <v>0</v>
      </c>
      <c r="BC34" s="26">
        <f>+SUMPRODUCT(1*($BP$4:$YQ$4=$Q$4)*($BP$1:$YQ$1=BB$3)*($BP34:$YQ34))</f>
        <v>0</v>
      </c>
      <c r="BD34" s="26">
        <f>+SUMPRODUCT(1*($BP$4:$YQ$4=$P$4)*($BP$1:$YQ$1=BD$3)*($BP34:$YQ34))</f>
        <v>0</v>
      </c>
      <c r="BE34" s="26">
        <f>+SUMPRODUCT(1*($BP$4:$YQ$4=$Q$4)*($BP$1:$YQ$1=BD$3)*($BP34:$YQ34))</f>
        <v>0</v>
      </c>
      <c r="BF34" s="26">
        <f>+SUMPRODUCT(1*($BP$4:$YQ$4=$P$4)*($BP$1:$YQ$1=BF$3)*($BP34:$YQ34))</f>
        <v>0</v>
      </c>
      <c r="BG34" s="26">
        <f>+SUMPRODUCT(1*($BP$4:$YQ$4=$Q$4)*($BP$1:$YQ$1=BF$3)*($BP34:$YQ34))</f>
        <v>0</v>
      </c>
      <c r="BH34" s="26">
        <f>+SUMPRODUCT(1*($BP$4:$YQ$4=$P$4)*($BP$1:$YQ$1=BH$3)*($BP34:$YQ34))</f>
        <v>0</v>
      </c>
      <c r="BI34" s="26">
        <f>+SUMPRODUCT(1*($BP$4:$YQ$4=$Q$4)*($BP$1:$YQ$1=BH$3)*($BP34:$YQ34))</f>
        <v>0</v>
      </c>
      <c r="BJ34" s="26">
        <f>+SUMPRODUCT(1*($BP$4:$YQ$4=$P$4)*($BP$1:$YQ$1=BJ$3)*($BP34:$YQ34))</f>
        <v>0</v>
      </c>
      <c r="BK34" s="26">
        <f>+SUMPRODUCT(1*($BP$4:$YQ$4=$Q$4)*($BP$1:$YQ$1=BJ$3)*($BP34:$YQ34))</f>
        <v>0</v>
      </c>
      <c r="BL34" s="26">
        <f>+SUMPRODUCT(1*($BP$4:$YQ$4=$P$4)*($BP$1:$YQ$1=BL$3)*($BP34:$YQ34))</f>
        <v>0</v>
      </c>
      <c r="BM34" s="26">
        <f>+SUMPRODUCT(1*($BP$4:$YQ$4=$Q$4)*($BP$1:$YQ$1=BL$3)*($BP34:$YQ34))</f>
        <v>0</v>
      </c>
      <c r="BN34" s="27"/>
      <c r="BO34" s="94"/>
      <c r="BP34" s="28">
        <v>0</v>
      </c>
      <c r="BQ34" s="28">
        <v>0</v>
      </c>
      <c r="BR34" s="28">
        <v>0</v>
      </c>
      <c r="BS34" s="28">
        <v>0</v>
      </c>
      <c r="BT34" s="28">
        <v>0</v>
      </c>
      <c r="BU34" s="28">
        <v>0</v>
      </c>
      <c r="BV34" s="28">
        <v>0</v>
      </c>
      <c r="BW34" s="28">
        <v>0</v>
      </c>
      <c r="BX34" s="28">
        <v>2342119.0479700188</v>
      </c>
      <c r="BY34" s="28">
        <v>4735650.3870000001</v>
      </c>
      <c r="BZ34" s="28">
        <v>0</v>
      </c>
      <c r="CA34" s="28">
        <v>0</v>
      </c>
      <c r="CB34" s="28">
        <v>0</v>
      </c>
      <c r="CC34" s="28">
        <v>0</v>
      </c>
      <c r="CD34" s="28">
        <v>0</v>
      </c>
      <c r="CE34" s="28">
        <v>0</v>
      </c>
      <c r="CF34" s="28">
        <v>0</v>
      </c>
      <c r="CG34" s="28">
        <v>0</v>
      </c>
      <c r="CH34" s="28">
        <v>0</v>
      </c>
      <c r="CI34" s="28">
        <v>0</v>
      </c>
      <c r="CJ34" s="28">
        <v>3044750.497708634</v>
      </c>
      <c r="CK34" s="28">
        <v>7261034.7505021514</v>
      </c>
      <c r="CL34" s="28">
        <v>0</v>
      </c>
      <c r="CM34" s="28">
        <v>0</v>
      </c>
      <c r="CN34" s="28">
        <v>0</v>
      </c>
      <c r="CO34" s="28">
        <v>0</v>
      </c>
      <c r="CP34" s="28">
        <v>0</v>
      </c>
      <c r="CQ34" s="28">
        <v>0</v>
      </c>
      <c r="CR34" s="28">
        <v>0</v>
      </c>
      <c r="CS34" s="28">
        <v>0</v>
      </c>
      <c r="CT34" s="28">
        <v>0</v>
      </c>
      <c r="CU34" s="28">
        <v>0</v>
      </c>
      <c r="CV34" s="28">
        <v>3228934.9900082769</v>
      </c>
      <c r="CW34" s="28">
        <v>8106064.8206649739</v>
      </c>
      <c r="CX34" s="28">
        <v>0</v>
      </c>
      <c r="CY34" s="28">
        <v>0</v>
      </c>
      <c r="CZ34" s="28">
        <v>0</v>
      </c>
      <c r="DA34" s="28">
        <v>0</v>
      </c>
      <c r="DB34" s="28">
        <v>0</v>
      </c>
      <c r="DC34" s="28">
        <v>0</v>
      </c>
      <c r="DD34" s="28">
        <v>0</v>
      </c>
      <c r="DE34" s="28">
        <v>0</v>
      </c>
      <c r="DF34" s="28">
        <v>0</v>
      </c>
      <c r="DG34" s="28">
        <v>0</v>
      </c>
      <c r="DH34" s="28">
        <v>3495451.7734757294</v>
      </c>
      <c r="DI34" s="28">
        <v>8950108.4238665625</v>
      </c>
      <c r="DJ34" s="28">
        <v>0</v>
      </c>
      <c r="DK34" s="28">
        <v>0</v>
      </c>
      <c r="DL34" s="28">
        <v>0</v>
      </c>
      <c r="DM34" s="28">
        <v>0</v>
      </c>
      <c r="DN34" s="28">
        <v>0</v>
      </c>
      <c r="DO34" s="28">
        <v>0</v>
      </c>
      <c r="DP34" s="28">
        <v>0</v>
      </c>
      <c r="DQ34" s="28">
        <v>0</v>
      </c>
      <c r="DR34" s="28">
        <v>0</v>
      </c>
      <c r="DS34" s="28">
        <v>0</v>
      </c>
      <c r="DT34" s="28">
        <v>3652910.9208438769</v>
      </c>
      <c r="DU34" s="28">
        <v>9817793.8216212802</v>
      </c>
      <c r="DV34" s="28">
        <v>0</v>
      </c>
      <c r="DW34" s="28">
        <v>0</v>
      </c>
      <c r="DX34" s="28">
        <v>0</v>
      </c>
      <c r="DY34" s="28">
        <v>0</v>
      </c>
      <c r="DZ34" s="28">
        <v>0</v>
      </c>
      <c r="EA34" s="28">
        <v>0</v>
      </c>
      <c r="EB34" s="28">
        <v>0</v>
      </c>
      <c r="EC34" s="28">
        <v>0</v>
      </c>
      <c r="ED34" s="28">
        <v>0</v>
      </c>
      <c r="EE34" s="28">
        <v>0</v>
      </c>
      <c r="EF34" s="28">
        <v>3866795.0222771903</v>
      </c>
      <c r="EG34" s="28">
        <v>10688553.428169467</v>
      </c>
      <c r="EH34" s="28">
        <v>0</v>
      </c>
      <c r="EI34" s="28">
        <v>0</v>
      </c>
      <c r="EJ34" s="28">
        <v>0</v>
      </c>
      <c r="EK34" s="28">
        <v>0</v>
      </c>
      <c r="EL34" s="28">
        <v>0</v>
      </c>
      <c r="EM34" s="28">
        <v>0</v>
      </c>
      <c r="EN34" s="28">
        <v>0</v>
      </c>
      <c r="EO34" s="28">
        <v>0</v>
      </c>
      <c r="EP34" s="28">
        <v>0</v>
      </c>
      <c r="EQ34" s="28">
        <v>0</v>
      </c>
      <c r="ER34" s="28">
        <v>3899444.4045946891</v>
      </c>
      <c r="ES34" s="28">
        <v>11411343.408676939</v>
      </c>
      <c r="ET34" s="28">
        <v>0</v>
      </c>
      <c r="EU34" s="28">
        <v>0</v>
      </c>
      <c r="EV34" s="28">
        <v>0</v>
      </c>
      <c r="EW34" s="28">
        <v>0</v>
      </c>
      <c r="EX34" s="28">
        <v>0</v>
      </c>
      <c r="EY34" s="28">
        <v>0</v>
      </c>
      <c r="EZ34" s="28">
        <v>0</v>
      </c>
      <c r="FA34" s="28">
        <v>0</v>
      </c>
      <c r="FB34" s="28">
        <v>0</v>
      </c>
      <c r="FC34" s="28">
        <v>0</v>
      </c>
      <c r="FD34" s="28">
        <v>4013746.5135977794</v>
      </c>
      <c r="FE34" s="28">
        <v>12053621.929324156</v>
      </c>
      <c r="FF34" s="28">
        <v>0</v>
      </c>
      <c r="FG34" s="28">
        <v>0</v>
      </c>
      <c r="FH34" s="28">
        <v>0</v>
      </c>
      <c r="FI34" s="28">
        <v>0</v>
      </c>
      <c r="FJ34" s="28">
        <v>0</v>
      </c>
      <c r="FK34" s="28">
        <v>0</v>
      </c>
      <c r="FL34" s="28">
        <v>0</v>
      </c>
      <c r="FM34" s="28">
        <v>0</v>
      </c>
      <c r="FN34" s="28">
        <v>0</v>
      </c>
      <c r="FO34" s="28">
        <v>0</v>
      </c>
      <c r="FP34" s="28">
        <v>3941120.1109261662</v>
      </c>
      <c r="FQ34" s="28">
        <v>12575090.00653722</v>
      </c>
      <c r="FR34" s="28">
        <v>0</v>
      </c>
      <c r="FS34" s="28">
        <v>0</v>
      </c>
      <c r="FT34" s="28">
        <v>0</v>
      </c>
      <c r="FU34" s="28">
        <v>0</v>
      </c>
      <c r="FV34" s="28">
        <v>0</v>
      </c>
      <c r="FW34" s="28">
        <v>0</v>
      </c>
      <c r="FX34" s="28">
        <v>0</v>
      </c>
      <c r="FY34" s="28">
        <v>0</v>
      </c>
      <c r="FZ34" s="28">
        <v>0</v>
      </c>
      <c r="GA34" s="28">
        <v>0</v>
      </c>
      <c r="GB34" s="28">
        <v>3979762.6945035378</v>
      </c>
      <c r="GC34" s="28">
        <v>13082197.557813456</v>
      </c>
      <c r="GD34" s="28">
        <v>0</v>
      </c>
      <c r="GE34" s="28">
        <v>0</v>
      </c>
      <c r="GF34" s="28">
        <v>0</v>
      </c>
      <c r="GG34" s="28">
        <v>0</v>
      </c>
      <c r="GH34" s="28">
        <v>0</v>
      </c>
      <c r="GI34" s="28">
        <v>0</v>
      </c>
      <c r="GJ34" s="28">
        <v>0</v>
      </c>
      <c r="GK34" s="28">
        <v>0</v>
      </c>
      <c r="GL34" s="28">
        <v>0</v>
      </c>
      <c r="GM34" s="28">
        <v>0</v>
      </c>
      <c r="GN34" s="28">
        <v>3869656.0530142197</v>
      </c>
      <c r="GO34" s="28">
        <v>13573105.921884663</v>
      </c>
      <c r="GP34" s="28">
        <v>0</v>
      </c>
      <c r="GQ34" s="28">
        <v>0</v>
      </c>
      <c r="GR34" s="28">
        <v>0</v>
      </c>
      <c r="GS34" s="28">
        <v>0</v>
      </c>
      <c r="GT34" s="28">
        <v>0</v>
      </c>
      <c r="GU34" s="28">
        <v>0</v>
      </c>
      <c r="GV34" s="28">
        <v>0</v>
      </c>
      <c r="GW34" s="28">
        <v>0</v>
      </c>
      <c r="GX34" s="28">
        <v>0</v>
      </c>
      <c r="GY34" s="28">
        <v>0</v>
      </c>
      <c r="GZ34" s="28">
        <v>3874682.3918539397</v>
      </c>
      <c r="HA34" s="28">
        <v>14067589.926452218</v>
      </c>
      <c r="HB34" s="28">
        <v>0</v>
      </c>
      <c r="HC34" s="28">
        <v>0</v>
      </c>
      <c r="HD34" s="28">
        <v>0</v>
      </c>
      <c r="HE34" s="28">
        <v>0</v>
      </c>
      <c r="HF34" s="28">
        <v>0</v>
      </c>
      <c r="HG34" s="28">
        <v>0</v>
      </c>
      <c r="HH34" s="28">
        <v>0</v>
      </c>
      <c r="HI34" s="28">
        <v>0</v>
      </c>
      <c r="HJ34" s="28">
        <v>0</v>
      </c>
      <c r="HK34" s="28">
        <v>0</v>
      </c>
      <c r="HL34" s="28">
        <v>3734738.1335742129</v>
      </c>
      <c r="HM34" s="28">
        <v>14464155.871584307</v>
      </c>
      <c r="HN34" s="28">
        <v>0</v>
      </c>
      <c r="HO34" s="28">
        <v>0</v>
      </c>
      <c r="HP34" s="28">
        <v>0</v>
      </c>
      <c r="HQ34" s="28">
        <v>0</v>
      </c>
      <c r="HR34" s="28">
        <v>0</v>
      </c>
      <c r="HS34" s="28">
        <v>0</v>
      </c>
      <c r="HT34" s="28">
        <v>0</v>
      </c>
      <c r="HU34" s="28">
        <v>0</v>
      </c>
      <c r="HV34" s="28">
        <v>0</v>
      </c>
      <c r="HW34" s="28">
        <v>0</v>
      </c>
      <c r="HX34" s="28">
        <v>3657001.4980006083</v>
      </c>
      <c r="HY34" s="28">
        <v>14826415.379263675</v>
      </c>
      <c r="HZ34" s="28">
        <v>0</v>
      </c>
      <c r="IA34" s="28">
        <v>0</v>
      </c>
      <c r="IB34" s="28">
        <v>0</v>
      </c>
      <c r="IC34" s="28">
        <v>0</v>
      </c>
      <c r="ID34" s="28">
        <v>0</v>
      </c>
      <c r="IE34" s="28">
        <v>0</v>
      </c>
      <c r="IF34" s="28">
        <v>0</v>
      </c>
      <c r="IG34" s="28">
        <v>0</v>
      </c>
      <c r="IH34" s="28">
        <v>0</v>
      </c>
      <c r="II34" s="28">
        <v>0</v>
      </c>
      <c r="IJ34" s="28">
        <v>3456794.2542580958</v>
      </c>
      <c r="IK34" s="28">
        <v>15129650.950303519</v>
      </c>
      <c r="IL34" s="28">
        <v>0</v>
      </c>
      <c r="IM34" s="28">
        <v>0</v>
      </c>
      <c r="IN34" s="28">
        <v>0</v>
      </c>
      <c r="IO34" s="28">
        <v>0</v>
      </c>
      <c r="IP34" s="28">
        <v>0</v>
      </c>
      <c r="IQ34" s="28">
        <v>0</v>
      </c>
      <c r="IR34" s="28">
        <v>0</v>
      </c>
      <c r="IS34" s="28">
        <v>0</v>
      </c>
      <c r="IT34" s="28">
        <v>0</v>
      </c>
      <c r="IU34" s="28">
        <v>0</v>
      </c>
      <c r="IV34" s="28">
        <v>3359079.0657515246</v>
      </c>
      <c r="IW34" s="28">
        <v>15417414.168115115</v>
      </c>
      <c r="IX34" s="28">
        <v>0</v>
      </c>
      <c r="IY34" s="28">
        <v>0</v>
      </c>
      <c r="IZ34" s="28">
        <v>0</v>
      </c>
      <c r="JA34" s="28">
        <v>0</v>
      </c>
      <c r="JB34" s="28">
        <v>0</v>
      </c>
      <c r="JC34" s="28">
        <v>0</v>
      </c>
      <c r="JD34" s="28">
        <v>0</v>
      </c>
      <c r="JE34" s="28">
        <v>0</v>
      </c>
      <c r="JF34" s="28">
        <v>0</v>
      </c>
      <c r="JG34" s="28">
        <v>0</v>
      </c>
      <c r="JH34" s="28">
        <v>3142706.7397019151</v>
      </c>
      <c r="JI34" s="28">
        <v>15700304.041258326</v>
      </c>
      <c r="JJ34" s="28">
        <v>0</v>
      </c>
      <c r="JK34" s="28">
        <v>0</v>
      </c>
      <c r="JL34" s="28">
        <v>0</v>
      </c>
      <c r="JM34" s="28">
        <v>0</v>
      </c>
      <c r="JN34" s="28">
        <v>0</v>
      </c>
      <c r="JO34" s="28">
        <v>0</v>
      </c>
      <c r="JP34" s="28">
        <v>0</v>
      </c>
      <c r="JQ34" s="28">
        <v>0</v>
      </c>
      <c r="JR34" s="28">
        <v>0</v>
      </c>
      <c r="JS34" s="28">
        <v>0</v>
      </c>
      <c r="JT34" s="28">
        <v>3023917.9806928593</v>
      </c>
      <c r="JU34" s="28">
        <v>15991373.208474614</v>
      </c>
      <c r="JV34" s="28">
        <v>0</v>
      </c>
      <c r="JW34" s="28">
        <v>0</v>
      </c>
      <c r="JX34" s="28">
        <v>0</v>
      </c>
      <c r="JY34" s="28">
        <v>0</v>
      </c>
      <c r="JZ34" s="28">
        <v>0</v>
      </c>
      <c r="KA34" s="28">
        <v>0</v>
      </c>
      <c r="KB34" s="28">
        <v>0</v>
      </c>
      <c r="KC34" s="28">
        <v>0</v>
      </c>
      <c r="KD34" s="28">
        <v>0</v>
      </c>
      <c r="KE34" s="28">
        <v>0</v>
      </c>
      <c r="KF34" s="28">
        <v>2797397.0520977094</v>
      </c>
      <c r="KG34" s="28">
        <v>16277286.414424369</v>
      </c>
      <c r="KH34" s="28">
        <v>0</v>
      </c>
      <c r="KI34" s="28">
        <v>0</v>
      </c>
      <c r="KJ34" s="28">
        <v>0</v>
      </c>
      <c r="KK34" s="28">
        <v>0</v>
      </c>
      <c r="KL34" s="28">
        <v>0</v>
      </c>
      <c r="KM34" s="28">
        <v>0</v>
      </c>
      <c r="KN34" s="28">
        <v>0</v>
      </c>
      <c r="KO34" s="28">
        <v>0</v>
      </c>
      <c r="KP34" s="28">
        <v>0</v>
      </c>
      <c r="KQ34" s="28">
        <v>0</v>
      </c>
      <c r="KR34" s="28">
        <v>2656309.0187082281</v>
      </c>
      <c r="KS34" s="28">
        <v>16568998.997711679</v>
      </c>
      <c r="KT34" s="28">
        <v>0</v>
      </c>
      <c r="KU34" s="28">
        <v>0</v>
      </c>
      <c r="KV34" s="28">
        <v>0</v>
      </c>
      <c r="KW34" s="28">
        <v>0</v>
      </c>
      <c r="KX34" s="28">
        <v>0</v>
      </c>
      <c r="KY34" s="28">
        <v>0</v>
      </c>
      <c r="KZ34" s="28">
        <v>0</v>
      </c>
      <c r="LA34" s="28">
        <v>0</v>
      </c>
      <c r="LB34" s="28">
        <v>0</v>
      </c>
      <c r="LC34" s="28">
        <v>0</v>
      </c>
      <c r="LD34" s="28">
        <v>2430579.9280546312</v>
      </c>
      <c r="LE34" s="28">
        <v>16838984.874028757</v>
      </c>
      <c r="LF34" s="28">
        <v>0</v>
      </c>
      <c r="LG34" s="28">
        <v>0</v>
      </c>
      <c r="LH34" s="28">
        <v>0</v>
      </c>
      <c r="LI34" s="28">
        <v>0</v>
      </c>
      <c r="LJ34" s="28">
        <v>0</v>
      </c>
      <c r="LK34" s="28">
        <v>0</v>
      </c>
      <c r="LL34" s="28">
        <v>0</v>
      </c>
      <c r="LM34" s="28">
        <v>0</v>
      </c>
      <c r="LN34" s="28">
        <v>0</v>
      </c>
      <c r="LO34" s="28">
        <v>0</v>
      </c>
      <c r="LP34" s="28">
        <v>2249590.7012872375</v>
      </c>
      <c r="LQ34" s="28">
        <v>17102055.690510273</v>
      </c>
      <c r="LR34" s="28">
        <v>0</v>
      </c>
      <c r="LS34" s="28">
        <v>0</v>
      </c>
      <c r="LT34" s="28">
        <v>0</v>
      </c>
      <c r="LU34" s="28">
        <v>0</v>
      </c>
      <c r="LV34" s="28">
        <v>0</v>
      </c>
      <c r="LW34" s="28">
        <v>0</v>
      </c>
      <c r="LX34" s="28">
        <v>0</v>
      </c>
      <c r="LY34" s="28">
        <v>0</v>
      </c>
      <c r="LZ34" s="28">
        <v>0</v>
      </c>
      <c r="MA34" s="28">
        <v>0</v>
      </c>
      <c r="MB34" s="28">
        <v>2000693.0033490527</v>
      </c>
      <c r="MC34" s="28">
        <v>17361137.788069453</v>
      </c>
      <c r="MD34" s="28">
        <v>0</v>
      </c>
      <c r="ME34" s="28">
        <v>0</v>
      </c>
      <c r="MF34" s="28">
        <v>0</v>
      </c>
      <c r="MG34" s="28">
        <v>0</v>
      </c>
      <c r="MH34" s="28">
        <v>0</v>
      </c>
      <c r="MI34" s="28">
        <v>0</v>
      </c>
      <c r="MJ34" s="28">
        <v>0</v>
      </c>
      <c r="MK34" s="28">
        <v>0</v>
      </c>
      <c r="ML34" s="28">
        <v>0</v>
      </c>
      <c r="MM34" s="28">
        <v>0</v>
      </c>
      <c r="MN34" s="28">
        <v>1811269.8313076207</v>
      </c>
      <c r="MO34" s="28">
        <v>17626149.084939003</v>
      </c>
      <c r="MP34" s="28">
        <v>0</v>
      </c>
      <c r="MQ34" s="28">
        <v>0</v>
      </c>
      <c r="MR34" s="28">
        <v>0</v>
      </c>
      <c r="MS34" s="28">
        <v>0</v>
      </c>
      <c r="MT34" s="28">
        <v>0</v>
      </c>
      <c r="MU34" s="28">
        <v>0</v>
      </c>
      <c r="MV34" s="28">
        <v>0</v>
      </c>
      <c r="MW34" s="28">
        <v>0</v>
      </c>
      <c r="MX34" s="28">
        <v>0</v>
      </c>
      <c r="MY34" s="28">
        <v>0</v>
      </c>
      <c r="MZ34" s="28">
        <v>1554738.7545709661</v>
      </c>
      <c r="NA34" s="28">
        <v>17884920.942964118</v>
      </c>
      <c r="NB34" s="28">
        <v>0</v>
      </c>
      <c r="NC34" s="28">
        <v>0</v>
      </c>
      <c r="ND34" s="28">
        <v>0</v>
      </c>
      <c r="NE34" s="28">
        <v>0</v>
      </c>
      <c r="NF34" s="28">
        <v>0</v>
      </c>
      <c r="NG34" s="28">
        <v>0</v>
      </c>
      <c r="NH34" s="28">
        <v>0</v>
      </c>
      <c r="NI34" s="28">
        <v>0</v>
      </c>
      <c r="NJ34" s="28">
        <v>0</v>
      </c>
      <c r="NK34" s="28">
        <v>0</v>
      </c>
      <c r="NL34" s="28">
        <v>1342718.1764864996</v>
      </c>
      <c r="NM34" s="28">
        <v>18149361.037115712</v>
      </c>
      <c r="NN34" s="28">
        <v>0</v>
      </c>
      <c r="NO34" s="28">
        <v>0</v>
      </c>
      <c r="NP34" s="28">
        <v>0</v>
      </c>
      <c r="NQ34" s="28">
        <v>0</v>
      </c>
      <c r="NR34" s="28">
        <v>0</v>
      </c>
      <c r="NS34" s="28">
        <v>0</v>
      </c>
      <c r="NT34" s="28">
        <v>0</v>
      </c>
      <c r="NU34" s="28">
        <v>0</v>
      </c>
      <c r="NV34" s="28">
        <v>0</v>
      </c>
      <c r="NW34" s="28">
        <v>0</v>
      </c>
      <c r="NX34" s="28">
        <v>1079047.3906104751</v>
      </c>
      <c r="NY34" s="28">
        <v>18407323.4156394</v>
      </c>
      <c r="NZ34" s="28">
        <v>0</v>
      </c>
      <c r="OA34" s="28">
        <v>0</v>
      </c>
      <c r="OB34" s="28">
        <v>0</v>
      </c>
      <c r="OC34" s="28">
        <v>0</v>
      </c>
      <c r="OD34" s="28">
        <v>0</v>
      </c>
      <c r="OE34" s="28">
        <v>0</v>
      </c>
      <c r="OF34" s="28">
        <v>0</v>
      </c>
      <c r="OG34" s="28">
        <v>0</v>
      </c>
      <c r="OH34" s="28">
        <v>0</v>
      </c>
      <c r="OI34" s="28">
        <v>0</v>
      </c>
      <c r="OJ34" s="28">
        <v>843965.88292606454</v>
      </c>
      <c r="OK34" s="28">
        <v>18670674.916674398</v>
      </c>
      <c r="OL34" s="28">
        <v>0</v>
      </c>
      <c r="OM34" s="28">
        <v>0</v>
      </c>
      <c r="ON34" s="28">
        <v>0</v>
      </c>
      <c r="OO34" s="28">
        <v>0</v>
      </c>
      <c r="OP34" s="28">
        <v>0</v>
      </c>
      <c r="OQ34" s="28">
        <v>0</v>
      </c>
      <c r="OR34" s="28">
        <v>0</v>
      </c>
      <c r="OS34" s="28">
        <v>0</v>
      </c>
      <c r="OT34" s="28">
        <v>0</v>
      </c>
      <c r="OU34" s="28">
        <v>0</v>
      </c>
      <c r="OV34" s="28">
        <v>576935.16115586564</v>
      </c>
      <c r="OW34" s="28">
        <v>18929302.503910724</v>
      </c>
      <c r="OX34" s="28">
        <v>0</v>
      </c>
      <c r="OY34" s="28">
        <v>0</v>
      </c>
      <c r="OZ34" s="28">
        <v>0</v>
      </c>
      <c r="PA34" s="28">
        <v>0</v>
      </c>
      <c r="PB34" s="28">
        <v>0</v>
      </c>
      <c r="PC34" s="28">
        <v>0</v>
      </c>
      <c r="PD34" s="28">
        <v>0</v>
      </c>
      <c r="PE34" s="28">
        <v>0</v>
      </c>
      <c r="PF34" s="28">
        <v>0</v>
      </c>
      <c r="PG34" s="28">
        <v>0</v>
      </c>
      <c r="PH34" s="28">
        <v>315159.7272950008</v>
      </c>
      <c r="PI34" s="28">
        <v>19189049.79304184</v>
      </c>
      <c r="PJ34" s="28">
        <v>0</v>
      </c>
      <c r="PK34" s="28">
        <v>0</v>
      </c>
      <c r="PL34" s="28">
        <v>0</v>
      </c>
      <c r="PM34" s="28">
        <v>0</v>
      </c>
      <c r="PN34" s="28">
        <v>0</v>
      </c>
      <c r="PO34" s="28">
        <v>0</v>
      </c>
      <c r="PP34" s="28">
        <v>0</v>
      </c>
      <c r="PQ34" s="28">
        <v>0</v>
      </c>
      <c r="PR34" s="28">
        <v>0</v>
      </c>
      <c r="PS34" s="28">
        <v>0</v>
      </c>
      <c r="PT34" s="28">
        <v>0</v>
      </c>
      <c r="PU34" s="28">
        <v>0</v>
      </c>
      <c r="PV34" s="28">
        <v>0</v>
      </c>
      <c r="PW34" s="28">
        <v>0</v>
      </c>
      <c r="PX34" s="28">
        <v>0</v>
      </c>
      <c r="PY34" s="28">
        <v>0</v>
      </c>
      <c r="PZ34" s="28">
        <v>0</v>
      </c>
      <c r="QA34" s="28">
        <v>0</v>
      </c>
      <c r="QB34" s="28">
        <v>0</v>
      </c>
      <c r="QC34" s="28">
        <v>0</v>
      </c>
      <c r="QD34" s="28">
        <v>0</v>
      </c>
      <c r="QE34" s="28">
        <v>0</v>
      </c>
      <c r="QF34" s="28">
        <v>0</v>
      </c>
      <c r="QG34" s="28">
        <v>0</v>
      </c>
      <c r="QH34" s="28">
        <v>0</v>
      </c>
      <c r="QI34" s="28">
        <v>0</v>
      </c>
      <c r="QJ34" s="28">
        <v>0</v>
      </c>
      <c r="QK34" s="28">
        <v>0</v>
      </c>
      <c r="QL34" s="28">
        <v>0</v>
      </c>
      <c r="QM34" s="28">
        <v>0</v>
      </c>
      <c r="QN34" s="28">
        <v>0</v>
      </c>
      <c r="QO34" s="28">
        <v>0</v>
      </c>
      <c r="QP34" s="28">
        <v>0</v>
      </c>
      <c r="QQ34" s="28">
        <v>0</v>
      </c>
      <c r="QR34" s="28">
        <v>0</v>
      </c>
      <c r="QS34" s="28">
        <v>0</v>
      </c>
      <c r="QT34" s="28">
        <v>0</v>
      </c>
      <c r="QU34" s="28">
        <v>0</v>
      </c>
      <c r="QV34" s="28">
        <v>0</v>
      </c>
      <c r="QW34" s="28">
        <v>0</v>
      </c>
      <c r="QX34" s="28">
        <v>0</v>
      </c>
      <c r="QY34" s="28">
        <v>0</v>
      </c>
      <c r="QZ34" s="28">
        <v>0</v>
      </c>
      <c r="RA34" s="28">
        <v>0</v>
      </c>
      <c r="RB34" s="28">
        <v>0</v>
      </c>
      <c r="RC34" s="28">
        <v>0</v>
      </c>
      <c r="RD34" s="28">
        <v>0</v>
      </c>
      <c r="RE34" s="28">
        <v>0</v>
      </c>
      <c r="RF34" s="28">
        <v>0</v>
      </c>
      <c r="RG34" s="28">
        <v>0</v>
      </c>
      <c r="RH34" s="28">
        <v>0</v>
      </c>
      <c r="RI34" s="28">
        <v>0</v>
      </c>
      <c r="RJ34" s="28">
        <v>0</v>
      </c>
      <c r="RK34" s="28">
        <v>0</v>
      </c>
      <c r="RL34" s="28">
        <v>0</v>
      </c>
      <c r="RM34" s="28">
        <v>0</v>
      </c>
      <c r="RN34" s="28">
        <v>0</v>
      </c>
      <c r="RO34" s="28">
        <v>0</v>
      </c>
      <c r="RP34" s="28">
        <v>0</v>
      </c>
      <c r="RQ34" s="28">
        <v>0</v>
      </c>
      <c r="RR34" s="28">
        <v>0</v>
      </c>
      <c r="RS34" s="28">
        <v>0</v>
      </c>
      <c r="RT34" s="28">
        <v>0</v>
      </c>
      <c r="RU34" s="28">
        <v>0</v>
      </c>
      <c r="RV34" s="28">
        <v>0</v>
      </c>
      <c r="RW34" s="28">
        <v>0</v>
      </c>
      <c r="RX34" s="28">
        <v>0</v>
      </c>
      <c r="RY34" s="28">
        <v>0</v>
      </c>
      <c r="RZ34" s="28">
        <v>0</v>
      </c>
      <c r="SA34" s="28">
        <v>0</v>
      </c>
      <c r="SB34" s="28">
        <v>0</v>
      </c>
      <c r="SC34" s="28">
        <v>0</v>
      </c>
      <c r="SD34" s="28">
        <v>0</v>
      </c>
      <c r="SE34" s="28">
        <v>0</v>
      </c>
      <c r="SF34" s="28">
        <v>0</v>
      </c>
      <c r="SG34" s="28">
        <v>0</v>
      </c>
      <c r="SH34" s="28">
        <v>0</v>
      </c>
      <c r="SI34" s="28">
        <v>0</v>
      </c>
      <c r="SJ34" s="28">
        <v>0</v>
      </c>
      <c r="SK34" s="28">
        <v>0</v>
      </c>
      <c r="SL34" s="28">
        <v>0</v>
      </c>
      <c r="SM34" s="28">
        <v>0</v>
      </c>
      <c r="SN34" s="28">
        <v>0</v>
      </c>
      <c r="SO34" s="28">
        <v>0</v>
      </c>
      <c r="SP34" s="28">
        <v>0</v>
      </c>
      <c r="SQ34" s="28">
        <v>0</v>
      </c>
      <c r="SR34" s="28">
        <v>0</v>
      </c>
      <c r="SS34" s="28">
        <v>0</v>
      </c>
      <c r="ST34" s="28">
        <v>0</v>
      </c>
      <c r="SU34" s="28">
        <v>0</v>
      </c>
      <c r="SV34" s="28">
        <v>0</v>
      </c>
      <c r="SW34" s="28">
        <v>0</v>
      </c>
      <c r="SX34" s="28">
        <v>0</v>
      </c>
      <c r="SY34" s="28">
        <v>0</v>
      </c>
      <c r="SZ34" s="28">
        <v>0</v>
      </c>
      <c r="TA34" s="28">
        <v>0</v>
      </c>
      <c r="TB34" s="28">
        <v>0</v>
      </c>
      <c r="TC34" s="28">
        <v>0</v>
      </c>
      <c r="TD34" s="28">
        <v>0</v>
      </c>
      <c r="TE34" s="28">
        <v>0</v>
      </c>
      <c r="TF34" s="28">
        <v>0</v>
      </c>
      <c r="TG34" s="28">
        <v>0</v>
      </c>
      <c r="TH34" s="28">
        <v>0</v>
      </c>
      <c r="TI34" s="28">
        <v>0</v>
      </c>
      <c r="TJ34" s="28">
        <v>0</v>
      </c>
      <c r="TK34" s="28">
        <v>0</v>
      </c>
      <c r="TL34" s="28">
        <v>0</v>
      </c>
      <c r="TM34" s="28">
        <v>0</v>
      </c>
      <c r="TN34" s="28">
        <v>0</v>
      </c>
      <c r="TO34" s="28">
        <v>0</v>
      </c>
      <c r="TP34" s="28">
        <v>0</v>
      </c>
      <c r="TQ34" s="28">
        <v>0</v>
      </c>
      <c r="TR34" s="28">
        <v>0</v>
      </c>
      <c r="TS34" s="28">
        <v>0</v>
      </c>
      <c r="TT34" s="28">
        <v>0</v>
      </c>
      <c r="TU34" s="28">
        <v>0</v>
      </c>
      <c r="TV34" s="28">
        <v>0</v>
      </c>
      <c r="TW34" s="28">
        <v>0</v>
      </c>
      <c r="TX34" s="28">
        <v>0</v>
      </c>
      <c r="TY34" s="28">
        <v>0</v>
      </c>
      <c r="TZ34" s="28">
        <v>0</v>
      </c>
      <c r="UA34" s="28">
        <v>0</v>
      </c>
      <c r="UB34" s="28">
        <v>0</v>
      </c>
      <c r="UC34" s="28">
        <v>0</v>
      </c>
      <c r="UD34" s="28">
        <v>0</v>
      </c>
      <c r="UE34" s="28">
        <v>0</v>
      </c>
      <c r="UF34" s="28">
        <v>0</v>
      </c>
      <c r="UG34" s="28">
        <v>0</v>
      </c>
      <c r="UH34" s="28">
        <v>0</v>
      </c>
      <c r="UI34" s="28">
        <v>0</v>
      </c>
      <c r="UJ34" s="28">
        <v>0</v>
      </c>
      <c r="UK34" s="28">
        <v>0</v>
      </c>
      <c r="UL34" s="28">
        <v>0</v>
      </c>
      <c r="UM34" s="28">
        <v>0</v>
      </c>
      <c r="UN34" s="28">
        <v>0</v>
      </c>
      <c r="UO34" s="28">
        <v>0</v>
      </c>
      <c r="UP34" s="28">
        <v>0</v>
      </c>
      <c r="UQ34" s="28">
        <v>0</v>
      </c>
      <c r="UR34" s="28">
        <v>0</v>
      </c>
      <c r="US34" s="28">
        <v>0</v>
      </c>
      <c r="UT34" s="28">
        <v>0</v>
      </c>
      <c r="UU34" s="28">
        <v>0</v>
      </c>
      <c r="UV34" s="28">
        <v>0</v>
      </c>
      <c r="UW34" s="28">
        <v>0</v>
      </c>
      <c r="UX34" s="28">
        <v>0</v>
      </c>
      <c r="UY34" s="28">
        <v>0</v>
      </c>
      <c r="UZ34" s="28">
        <v>0</v>
      </c>
      <c r="VA34" s="28">
        <v>0</v>
      </c>
      <c r="VB34" s="28">
        <v>0</v>
      </c>
      <c r="VC34" s="28">
        <v>0</v>
      </c>
      <c r="VD34" s="28">
        <v>0</v>
      </c>
      <c r="VE34" s="28">
        <v>0</v>
      </c>
      <c r="VF34" s="28">
        <v>0</v>
      </c>
      <c r="VG34" s="28">
        <v>0</v>
      </c>
      <c r="VH34" s="28">
        <v>0</v>
      </c>
      <c r="VI34" s="28">
        <v>0</v>
      </c>
      <c r="VJ34" s="28">
        <v>0</v>
      </c>
      <c r="VK34" s="28">
        <v>0</v>
      </c>
      <c r="VL34" s="28">
        <v>0</v>
      </c>
      <c r="VM34" s="28">
        <v>0</v>
      </c>
      <c r="VN34" s="28">
        <v>0</v>
      </c>
      <c r="VO34" s="28">
        <v>0</v>
      </c>
      <c r="VP34" s="28">
        <v>0</v>
      </c>
      <c r="VQ34" s="28">
        <v>0</v>
      </c>
      <c r="VR34" s="28">
        <v>0</v>
      </c>
      <c r="VS34" s="28">
        <v>0</v>
      </c>
      <c r="VT34" s="28">
        <v>0</v>
      </c>
      <c r="VU34" s="28">
        <v>0</v>
      </c>
      <c r="VV34" s="28">
        <v>0</v>
      </c>
      <c r="VW34" s="28">
        <v>0</v>
      </c>
      <c r="VX34" s="28">
        <v>0</v>
      </c>
      <c r="VY34" s="28">
        <v>0</v>
      </c>
      <c r="VZ34" s="28">
        <v>0</v>
      </c>
      <c r="WA34" s="28">
        <v>0</v>
      </c>
      <c r="WB34" s="28">
        <v>0</v>
      </c>
      <c r="WC34" s="28">
        <v>0</v>
      </c>
      <c r="WD34" s="28">
        <v>0</v>
      </c>
      <c r="WE34" s="28">
        <v>0</v>
      </c>
      <c r="WF34" s="28">
        <v>0</v>
      </c>
      <c r="WG34" s="28">
        <v>0</v>
      </c>
      <c r="WH34" s="28">
        <v>0</v>
      </c>
      <c r="WI34" s="28">
        <v>0</v>
      </c>
      <c r="WJ34" s="28">
        <v>0</v>
      </c>
      <c r="WK34" s="28">
        <v>0</v>
      </c>
      <c r="WL34" s="28">
        <v>0</v>
      </c>
      <c r="WM34" s="28">
        <v>0</v>
      </c>
      <c r="WN34" s="28">
        <v>0</v>
      </c>
      <c r="WO34" s="28">
        <v>0</v>
      </c>
      <c r="WP34" s="28">
        <v>0</v>
      </c>
      <c r="WQ34" s="28">
        <v>0</v>
      </c>
      <c r="WR34" s="28">
        <v>0</v>
      </c>
      <c r="WS34" s="28">
        <v>0</v>
      </c>
      <c r="WT34" s="28">
        <v>0</v>
      </c>
      <c r="WU34" s="28">
        <v>0</v>
      </c>
      <c r="WV34" s="28">
        <v>0</v>
      </c>
      <c r="WW34" s="28">
        <v>0</v>
      </c>
      <c r="WX34" s="28">
        <v>0</v>
      </c>
      <c r="WY34" s="28">
        <v>0</v>
      </c>
      <c r="WZ34" s="28">
        <v>0</v>
      </c>
      <c r="XA34" s="28">
        <v>0</v>
      </c>
      <c r="XB34" s="28">
        <v>0</v>
      </c>
      <c r="XC34" s="28">
        <v>0</v>
      </c>
      <c r="XD34" s="28">
        <v>0</v>
      </c>
      <c r="XE34" s="28">
        <v>0</v>
      </c>
      <c r="XF34" s="28">
        <v>0</v>
      </c>
      <c r="XG34" s="28">
        <v>0</v>
      </c>
      <c r="XH34" s="28">
        <v>0</v>
      </c>
      <c r="XI34" s="28">
        <v>0</v>
      </c>
      <c r="XJ34" s="28">
        <v>0</v>
      </c>
      <c r="XK34" s="28">
        <v>0</v>
      </c>
      <c r="XL34" s="28">
        <v>0</v>
      </c>
      <c r="XM34" s="28">
        <v>0</v>
      </c>
      <c r="XN34" s="28">
        <v>0</v>
      </c>
      <c r="XO34" s="28">
        <v>0</v>
      </c>
      <c r="XP34" s="28">
        <v>0</v>
      </c>
      <c r="XQ34" s="28">
        <v>0</v>
      </c>
      <c r="XR34" s="28">
        <v>0</v>
      </c>
      <c r="XS34" s="28">
        <v>0</v>
      </c>
      <c r="XT34" s="28">
        <v>0</v>
      </c>
      <c r="XU34" s="28">
        <v>0</v>
      </c>
      <c r="XV34" s="28">
        <v>0</v>
      </c>
      <c r="XW34" s="28">
        <v>0</v>
      </c>
      <c r="XX34" s="28">
        <v>0</v>
      </c>
      <c r="XY34" s="28">
        <v>0</v>
      </c>
      <c r="XZ34" s="28">
        <v>0</v>
      </c>
      <c r="YA34" s="28">
        <v>0</v>
      </c>
      <c r="YB34" s="28">
        <v>0</v>
      </c>
      <c r="YC34" s="28">
        <v>0</v>
      </c>
      <c r="YD34" s="28">
        <v>0</v>
      </c>
      <c r="YE34" s="28">
        <v>0</v>
      </c>
      <c r="YF34" s="28">
        <v>0</v>
      </c>
      <c r="YG34" s="28">
        <v>0</v>
      </c>
      <c r="YH34" s="28">
        <v>0</v>
      </c>
      <c r="YI34" s="28">
        <v>0</v>
      </c>
      <c r="YJ34" s="28">
        <v>0</v>
      </c>
      <c r="YK34" s="28">
        <v>0</v>
      </c>
      <c r="YL34" s="28">
        <v>0</v>
      </c>
      <c r="YM34" s="28">
        <v>0</v>
      </c>
      <c r="YN34" s="28">
        <v>0</v>
      </c>
      <c r="YO34" s="28">
        <v>0</v>
      </c>
      <c r="YP34" s="28">
        <v>0</v>
      </c>
      <c r="YQ34" s="28">
        <v>0</v>
      </c>
    </row>
    <row r="35" spans="1:667" ht="15.75" x14ac:dyDescent="0.25">
      <c r="A35" s="19" t="s">
        <v>74</v>
      </c>
      <c r="B35" s="19" t="s">
        <v>75</v>
      </c>
      <c r="C35" s="20">
        <f t="shared" si="23"/>
        <v>49.882215823789799</v>
      </c>
      <c r="D35" s="21"/>
      <c r="E35" s="22">
        <v>1.7283186999999931</v>
      </c>
      <c r="F35" s="23" t="s">
        <v>57</v>
      </c>
      <c r="G35" s="23" t="s">
        <v>128</v>
      </c>
      <c r="H35" s="24">
        <v>39431</v>
      </c>
      <c r="I35" s="48" t="s">
        <v>64</v>
      </c>
      <c r="J35" s="23">
        <v>132</v>
      </c>
      <c r="K35" s="33" t="s">
        <v>131</v>
      </c>
      <c r="L35" s="24">
        <f t="shared" si="24"/>
        <v>43449</v>
      </c>
      <c r="M35" s="23" t="s">
        <v>11</v>
      </c>
      <c r="N35" s="20" t="s">
        <v>65</v>
      </c>
      <c r="O35" s="2"/>
      <c r="P35" s="26">
        <f>+SUMPRODUCT(1*($BP$4:$YQ$4=$P$4)*($BP$1:$YQ$1=P$3)*($BP35:$YQ35))</f>
        <v>103849451.07830819</v>
      </c>
      <c r="Q35" s="26">
        <f>+SUMPRODUCT(1*($BP$4:$YQ$4=$Q$4)*($BP$1:$YQ$1=P$3)*($BP35:$YQ35))</f>
        <v>3256104.1704895319</v>
      </c>
      <c r="R35" s="26">
        <f>+SUMPRODUCT(1*($BP$4:$YQ$4=$P$4)*($BP$1:$YQ$1=R$3)*($BP35:$YQ35))</f>
        <v>0</v>
      </c>
      <c r="S35" s="26">
        <f>+SUMPRODUCT(1*($BP$4:$YQ$4=$Q$4)*($BP$1:$YQ$1=R$3)*($BP35:$YQ35))</f>
        <v>0</v>
      </c>
      <c r="T35" s="26">
        <f>+SUMPRODUCT(1*($BP$4:$YQ$4=$P$4)*($BP$1:$YQ$1=T$3)*($BP35:$YQ35))</f>
        <v>0</v>
      </c>
      <c r="U35" s="26">
        <f>+SUMPRODUCT(1*($BP$4:$YQ$4=$Q$4)*($BP$1:$YQ$1=T$3)*($BP35:$YQ35))</f>
        <v>0</v>
      </c>
      <c r="V35" s="26">
        <f>+SUMPRODUCT(1*($BP$4:$YQ$4=$P$4)*($BP$1:$YQ$1=V$3)*($BP35:$YQ35))</f>
        <v>0</v>
      </c>
      <c r="W35" s="26">
        <f>+SUMPRODUCT(1*($BP$4:$YQ$4=$Q$4)*($BP$1:$YQ$1=V$3)*($BP35:$YQ35))</f>
        <v>0</v>
      </c>
      <c r="X35" s="26">
        <f>+SUMPRODUCT(1*($BP$4:$YQ$4=$P$4)*($BP$1:$YQ$1=X$3)*($BP35:$YQ35))</f>
        <v>0</v>
      </c>
      <c r="Y35" s="26">
        <f>+SUMPRODUCT(1*($BP$4:$YQ$4=$Q$4)*($BP$1:$YQ$1=X$3)*($BP35:$YQ35))</f>
        <v>0</v>
      </c>
      <c r="Z35" s="26">
        <f>+SUMPRODUCT(1*($BP$4:$YQ$4=$P$4)*($BP$1:$YQ$1=Z$3)*($BP35:$YQ35))</f>
        <v>0</v>
      </c>
      <c r="AA35" s="26">
        <f>+SUMPRODUCT(1*($BP$4:$YQ$4=$Q$4)*($BP$1:$YQ$1=Z$3)*($BP35:$YQ35))</f>
        <v>0</v>
      </c>
      <c r="AB35" s="26">
        <f>+SUMPRODUCT(1*($BP$4:$YQ$4=$P$4)*($BP$1:$YQ$1=AB$3)*($BP35:$YQ35))</f>
        <v>0</v>
      </c>
      <c r="AC35" s="26">
        <f>+SUMPRODUCT(1*($BP$4:$YQ$4=$Q$4)*($BP$1:$YQ$1=AB$3)*($BP35:$YQ35))</f>
        <v>0</v>
      </c>
      <c r="AD35" s="26">
        <f>+SUMPRODUCT(1*($BP$4:$YQ$4=$P$4)*($BP$1:$YQ$1=AD$3)*($BP35:$YQ35))</f>
        <v>0</v>
      </c>
      <c r="AE35" s="26">
        <f>+SUMPRODUCT(1*($BP$4:$YQ$4=$Q$4)*($BP$1:$YQ$1=AD$3)*($BP35:$YQ35))</f>
        <v>0</v>
      </c>
      <c r="AF35" s="26">
        <f>+SUMPRODUCT(1*($BP$4:$YQ$4=$P$4)*($BP$1:$YQ$1=AF$3)*($BP35:$YQ35))</f>
        <v>0</v>
      </c>
      <c r="AG35" s="26">
        <f>+SUMPRODUCT(1*($BP$4:$YQ$4=$Q$4)*($BP$1:$YQ$1=AF$3)*($BP35:$YQ35))</f>
        <v>0</v>
      </c>
      <c r="AH35" s="26">
        <f>+SUMPRODUCT(1*($BP$4:$YQ$4=$P$4)*($BP$1:$YQ$1=AH$3)*($BP35:$YQ35))</f>
        <v>0</v>
      </c>
      <c r="AI35" s="26">
        <f>+SUMPRODUCT(1*($BP$4:$YQ$4=$Q$4)*($BP$1:$YQ$1=AH$3)*($BP35:$YQ35))</f>
        <v>0</v>
      </c>
      <c r="AJ35" s="26">
        <f>+SUMPRODUCT(1*($BP$4:$YQ$4=$P$4)*($BP$1:$YQ$1=AJ$3)*($BP35:$YQ35))</f>
        <v>0</v>
      </c>
      <c r="AK35" s="26">
        <f>+SUMPRODUCT(1*($BP$4:$YQ$4=$Q$4)*($BP$1:$YQ$1=AJ$3)*($BP35:$YQ35))</f>
        <v>0</v>
      </c>
      <c r="AL35" s="26">
        <f>+SUMPRODUCT(1*($BP$4:$YQ$4=$P$4)*($BP$1:$YQ$1=AL$3)*($BP35:$YQ35))</f>
        <v>0</v>
      </c>
      <c r="AM35" s="26">
        <f>+SUMPRODUCT(1*($BP$4:$YQ$4=$Q$4)*($BP$1:$YQ$1=AL$3)*($BP35:$YQ35))</f>
        <v>0</v>
      </c>
      <c r="AN35" s="26">
        <f>+SUMPRODUCT(1*($BP$4:$YQ$4=$P$4)*($BP$1:$YQ$1=AN$3)*($BP35:$YQ35))</f>
        <v>0</v>
      </c>
      <c r="AO35" s="26">
        <f>+SUMPRODUCT(1*($BP$4:$YQ$4=$Q$4)*($BP$1:$YQ$1=AN$3)*($BP35:$YQ35))</f>
        <v>0</v>
      </c>
      <c r="AP35" s="26">
        <f>+SUMPRODUCT(1*($BP$4:$YQ$4=$P$4)*($BP$1:$YQ$1=AP$3)*($BP35:$YQ35))</f>
        <v>0</v>
      </c>
      <c r="AQ35" s="26">
        <f>+SUMPRODUCT(1*($BP$4:$YQ$4=$Q$4)*($BP$1:$YQ$1=AP$3)*($BP35:$YQ35))</f>
        <v>0</v>
      </c>
      <c r="AR35" s="26">
        <f>+SUMPRODUCT(1*($BP$4:$YQ$4=$P$4)*($BP$1:$YQ$1=AR$3)*($BP35:$YQ35))</f>
        <v>0</v>
      </c>
      <c r="AS35" s="26">
        <f>+SUMPRODUCT(1*($BP$4:$YQ$4=$Q$4)*($BP$1:$YQ$1=AR$3)*($BP35:$YQ35))</f>
        <v>0</v>
      </c>
      <c r="AT35" s="26">
        <f>+SUMPRODUCT(1*($BP$4:$YQ$4=$P$4)*($BP$1:$YQ$1=AT$3)*($BP35:$YQ35))</f>
        <v>0</v>
      </c>
      <c r="AU35" s="26">
        <f>+SUMPRODUCT(1*($BP$4:$YQ$4=$Q$4)*($BP$1:$YQ$1=AT$3)*($BP35:$YQ35))</f>
        <v>0</v>
      </c>
      <c r="AV35" s="26">
        <f>+SUMPRODUCT(1*($BP$4:$YQ$4=$P$4)*($BP$1:$YQ$1=AV$3)*($BP35:$YQ35))</f>
        <v>0</v>
      </c>
      <c r="AW35" s="26">
        <f>+SUMPRODUCT(1*($BP$4:$YQ$4=$Q$4)*($BP$1:$YQ$1=AV$3)*($BP35:$YQ35))</f>
        <v>0</v>
      </c>
      <c r="AX35" s="26">
        <f>+SUMPRODUCT(1*($BP$4:$YQ$4=$P$4)*($BP$1:$YQ$1=AX$3)*($BP35:$YQ35))</f>
        <v>0</v>
      </c>
      <c r="AY35" s="26">
        <f>+SUMPRODUCT(1*($BP$4:$YQ$4=$Q$4)*($BP$1:$YQ$1=AX$3)*($BP35:$YQ35))</f>
        <v>0</v>
      </c>
      <c r="AZ35" s="26">
        <f>+SUMPRODUCT(1*($BP$4:$YQ$4=$P$4)*($BP$1:$YQ$1=AZ$3)*($BP35:$YQ35))</f>
        <v>0</v>
      </c>
      <c r="BA35" s="26">
        <f>+SUMPRODUCT(1*($BP$4:$YQ$4=$Q$4)*($BP$1:$YQ$1=AZ$3)*($BP35:$YQ35))</f>
        <v>0</v>
      </c>
      <c r="BB35" s="26">
        <f>+SUMPRODUCT(1*($BP$4:$YQ$4=$P$4)*($BP$1:$YQ$1=BB$3)*($BP35:$YQ35))</f>
        <v>0</v>
      </c>
      <c r="BC35" s="26">
        <f>+SUMPRODUCT(1*($BP$4:$YQ$4=$Q$4)*($BP$1:$YQ$1=BB$3)*($BP35:$YQ35))</f>
        <v>0</v>
      </c>
      <c r="BD35" s="26">
        <f>+SUMPRODUCT(1*($BP$4:$YQ$4=$P$4)*($BP$1:$YQ$1=BD$3)*($BP35:$YQ35))</f>
        <v>0</v>
      </c>
      <c r="BE35" s="26">
        <f>+SUMPRODUCT(1*($BP$4:$YQ$4=$Q$4)*($BP$1:$YQ$1=BD$3)*($BP35:$YQ35))</f>
        <v>0</v>
      </c>
      <c r="BF35" s="26">
        <f>+SUMPRODUCT(1*($BP$4:$YQ$4=$P$4)*($BP$1:$YQ$1=BF$3)*($BP35:$YQ35))</f>
        <v>0</v>
      </c>
      <c r="BG35" s="26">
        <f>+SUMPRODUCT(1*($BP$4:$YQ$4=$Q$4)*($BP$1:$YQ$1=BF$3)*($BP35:$YQ35))</f>
        <v>0</v>
      </c>
      <c r="BH35" s="26">
        <f>+SUMPRODUCT(1*($BP$4:$YQ$4=$P$4)*($BP$1:$YQ$1=BH$3)*($BP35:$YQ35))</f>
        <v>0</v>
      </c>
      <c r="BI35" s="26">
        <f>+SUMPRODUCT(1*($BP$4:$YQ$4=$Q$4)*($BP$1:$YQ$1=BH$3)*($BP35:$YQ35))</f>
        <v>0</v>
      </c>
      <c r="BJ35" s="26">
        <f>+SUMPRODUCT(1*($BP$4:$YQ$4=$P$4)*($BP$1:$YQ$1=BJ$3)*($BP35:$YQ35))</f>
        <v>0</v>
      </c>
      <c r="BK35" s="26">
        <f>+SUMPRODUCT(1*($BP$4:$YQ$4=$Q$4)*($BP$1:$YQ$1=BJ$3)*($BP35:$YQ35))</f>
        <v>0</v>
      </c>
      <c r="BL35" s="26">
        <f>+SUMPRODUCT(1*($BP$4:$YQ$4=$P$4)*($BP$1:$YQ$1=BL$3)*($BP35:$YQ35))</f>
        <v>0</v>
      </c>
      <c r="BM35" s="26">
        <f>+SUMPRODUCT(1*($BP$4:$YQ$4=$Q$4)*($BP$1:$YQ$1=BL$3)*($BP35:$YQ35))</f>
        <v>0</v>
      </c>
      <c r="BN35" s="27"/>
      <c r="BO35" s="94"/>
      <c r="BP35" s="28">
        <v>0</v>
      </c>
      <c r="BQ35" s="28">
        <v>0</v>
      </c>
      <c r="BR35" s="28">
        <v>0</v>
      </c>
      <c r="BS35" s="28">
        <v>0</v>
      </c>
      <c r="BT35" s="28">
        <v>0</v>
      </c>
      <c r="BU35" s="28">
        <v>0</v>
      </c>
      <c r="BV35" s="28">
        <v>0</v>
      </c>
      <c r="BW35" s="28">
        <v>0</v>
      </c>
      <c r="BX35" s="28">
        <v>0</v>
      </c>
      <c r="BY35" s="28">
        <v>0</v>
      </c>
      <c r="BZ35" s="28">
        <v>2050272.7801937147</v>
      </c>
      <c r="CA35" s="28">
        <v>47860492.079806291</v>
      </c>
      <c r="CB35" s="28">
        <v>0</v>
      </c>
      <c r="CC35" s="28">
        <v>0</v>
      </c>
      <c r="CD35" s="28">
        <v>0</v>
      </c>
      <c r="CE35" s="28">
        <v>0</v>
      </c>
      <c r="CF35" s="28">
        <v>0</v>
      </c>
      <c r="CG35" s="28">
        <v>0</v>
      </c>
      <c r="CH35" s="28">
        <v>0</v>
      </c>
      <c r="CI35" s="28">
        <v>0</v>
      </c>
      <c r="CJ35" s="28">
        <v>0</v>
      </c>
      <c r="CK35" s="28">
        <v>0</v>
      </c>
      <c r="CL35" s="28">
        <v>1205831.3902958175</v>
      </c>
      <c r="CM35" s="28">
        <v>55988958.998501897</v>
      </c>
      <c r="CN35" s="28">
        <v>0</v>
      </c>
      <c r="CO35" s="28">
        <v>0</v>
      </c>
      <c r="CP35" s="28">
        <v>0</v>
      </c>
      <c r="CQ35" s="28">
        <v>0</v>
      </c>
      <c r="CR35" s="28">
        <v>0</v>
      </c>
      <c r="CS35" s="28">
        <v>0</v>
      </c>
      <c r="CT35" s="28">
        <v>0</v>
      </c>
      <c r="CU35" s="28">
        <v>0</v>
      </c>
      <c r="CV35" s="28">
        <v>0</v>
      </c>
      <c r="CW35" s="28">
        <v>0</v>
      </c>
      <c r="CX35" s="28">
        <v>0</v>
      </c>
      <c r="CY35" s="28">
        <v>0</v>
      </c>
      <c r="CZ35" s="28">
        <v>0</v>
      </c>
      <c r="DA35" s="28">
        <v>0</v>
      </c>
      <c r="DB35" s="28">
        <v>0</v>
      </c>
      <c r="DC35" s="28">
        <v>0</v>
      </c>
      <c r="DD35" s="28">
        <v>0</v>
      </c>
      <c r="DE35" s="28">
        <v>0</v>
      </c>
      <c r="DF35" s="28">
        <v>0</v>
      </c>
      <c r="DG35" s="28">
        <v>0</v>
      </c>
      <c r="DH35" s="28">
        <v>0</v>
      </c>
      <c r="DI35" s="28">
        <v>0</v>
      </c>
      <c r="DJ35" s="28">
        <v>0</v>
      </c>
      <c r="DK35" s="28">
        <v>0</v>
      </c>
      <c r="DL35" s="28">
        <v>0</v>
      </c>
      <c r="DM35" s="28">
        <v>0</v>
      </c>
      <c r="DN35" s="28">
        <v>0</v>
      </c>
      <c r="DO35" s="28">
        <v>0</v>
      </c>
      <c r="DP35" s="28">
        <v>0</v>
      </c>
      <c r="DQ35" s="28">
        <v>0</v>
      </c>
      <c r="DR35" s="28">
        <v>0</v>
      </c>
      <c r="DS35" s="28">
        <v>0</v>
      </c>
      <c r="DT35" s="28">
        <v>0</v>
      </c>
      <c r="DU35" s="28">
        <v>0</v>
      </c>
      <c r="DV35" s="28">
        <v>0</v>
      </c>
      <c r="DW35" s="28">
        <v>0</v>
      </c>
      <c r="DX35" s="28">
        <v>0</v>
      </c>
      <c r="DY35" s="28">
        <v>0</v>
      </c>
      <c r="DZ35" s="28">
        <v>0</v>
      </c>
      <c r="EA35" s="28">
        <v>0</v>
      </c>
      <c r="EB35" s="28">
        <v>0</v>
      </c>
      <c r="EC35" s="28">
        <v>0</v>
      </c>
      <c r="ED35" s="28">
        <v>0</v>
      </c>
      <c r="EE35" s="28">
        <v>0</v>
      </c>
      <c r="EF35" s="28">
        <v>0</v>
      </c>
      <c r="EG35" s="28">
        <v>0</v>
      </c>
      <c r="EH35" s="28">
        <v>0</v>
      </c>
      <c r="EI35" s="28">
        <v>0</v>
      </c>
      <c r="EJ35" s="28">
        <v>0</v>
      </c>
      <c r="EK35" s="28">
        <v>0</v>
      </c>
      <c r="EL35" s="28">
        <v>0</v>
      </c>
      <c r="EM35" s="28">
        <v>0</v>
      </c>
      <c r="EN35" s="28">
        <v>0</v>
      </c>
      <c r="EO35" s="28">
        <v>0</v>
      </c>
      <c r="EP35" s="28">
        <v>0</v>
      </c>
      <c r="EQ35" s="28">
        <v>0</v>
      </c>
      <c r="ER35" s="28">
        <v>0</v>
      </c>
      <c r="ES35" s="28">
        <v>0</v>
      </c>
      <c r="ET35" s="28">
        <v>0</v>
      </c>
      <c r="EU35" s="28">
        <v>0</v>
      </c>
      <c r="EV35" s="28">
        <v>0</v>
      </c>
      <c r="EW35" s="28">
        <v>0</v>
      </c>
      <c r="EX35" s="28">
        <v>0</v>
      </c>
      <c r="EY35" s="28">
        <v>0</v>
      </c>
      <c r="EZ35" s="28">
        <v>0</v>
      </c>
      <c r="FA35" s="28">
        <v>0</v>
      </c>
      <c r="FB35" s="28">
        <v>0</v>
      </c>
      <c r="FC35" s="28">
        <v>0</v>
      </c>
      <c r="FD35" s="28">
        <v>0</v>
      </c>
      <c r="FE35" s="28">
        <v>0</v>
      </c>
      <c r="FF35" s="28">
        <v>0</v>
      </c>
      <c r="FG35" s="28">
        <v>0</v>
      </c>
      <c r="FH35" s="28">
        <v>0</v>
      </c>
      <c r="FI35" s="28">
        <v>0</v>
      </c>
      <c r="FJ35" s="28">
        <v>0</v>
      </c>
      <c r="FK35" s="28">
        <v>0</v>
      </c>
      <c r="FL35" s="28">
        <v>0</v>
      </c>
      <c r="FM35" s="28">
        <v>0</v>
      </c>
      <c r="FN35" s="28">
        <v>0</v>
      </c>
      <c r="FO35" s="28">
        <v>0</v>
      </c>
      <c r="FP35" s="28">
        <v>0</v>
      </c>
      <c r="FQ35" s="28">
        <v>0</v>
      </c>
      <c r="FR35" s="28">
        <v>0</v>
      </c>
      <c r="FS35" s="28">
        <v>0</v>
      </c>
      <c r="FT35" s="28">
        <v>0</v>
      </c>
      <c r="FU35" s="28">
        <v>0</v>
      </c>
      <c r="FV35" s="28">
        <v>0</v>
      </c>
      <c r="FW35" s="28">
        <v>0</v>
      </c>
      <c r="FX35" s="28">
        <v>0</v>
      </c>
      <c r="FY35" s="28">
        <v>0</v>
      </c>
      <c r="FZ35" s="28">
        <v>0</v>
      </c>
      <c r="GA35" s="28">
        <v>0</v>
      </c>
      <c r="GB35" s="28">
        <v>0</v>
      </c>
      <c r="GC35" s="28">
        <v>0</v>
      </c>
      <c r="GD35" s="28">
        <v>0</v>
      </c>
      <c r="GE35" s="28">
        <v>0</v>
      </c>
      <c r="GF35" s="28">
        <v>0</v>
      </c>
      <c r="GG35" s="28">
        <v>0</v>
      </c>
      <c r="GH35" s="28">
        <v>0</v>
      </c>
      <c r="GI35" s="28">
        <v>0</v>
      </c>
      <c r="GJ35" s="28">
        <v>0</v>
      </c>
      <c r="GK35" s="28">
        <v>0</v>
      </c>
      <c r="GL35" s="28">
        <v>0</v>
      </c>
      <c r="GM35" s="28">
        <v>0</v>
      </c>
      <c r="GN35" s="28">
        <v>0</v>
      </c>
      <c r="GO35" s="28">
        <v>0</v>
      </c>
      <c r="GP35" s="28">
        <v>0</v>
      </c>
      <c r="GQ35" s="28">
        <v>0</v>
      </c>
      <c r="GR35" s="28">
        <v>0</v>
      </c>
      <c r="GS35" s="28">
        <v>0</v>
      </c>
      <c r="GT35" s="28">
        <v>0</v>
      </c>
      <c r="GU35" s="28">
        <v>0</v>
      </c>
      <c r="GV35" s="28">
        <v>0</v>
      </c>
      <c r="GW35" s="28">
        <v>0</v>
      </c>
      <c r="GX35" s="28">
        <v>0</v>
      </c>
      <c r="GY35" s="28">
        <v>0</v>
      </c>
      <c r="GZ35" s="28">
        <v>0</v>
      </c>
      <c r="HA35" s="28">
        <v>0</v>
      </c>
      <c r="HB35" s="28">
        <v>0</v>
      </c>
      <c r="HC35" s="28">
        <v>0</v>
      </c>
      <c r="HD35" s="28">
        <v>0</v>
      </c>
      <c r="HE35" s="28">
        <v>0</v>
      </c>
      <c r="HF35" s="28">
        <v>0</v>
      </c>
      <c r="HG35" s="28">
        <v>0</v>
      </c>
      <c r="HH35" s="28">
        <v>0</v>
      </c>
      <c r="HI35" s="28">
        <v>0</v>
      </c>
      <c r="HJ35" s="28">
        <v>0</v>
      </c>
      <c r="HK35" s="28">
        <v>0</v>
      </c>
      <c r="HL35" s="28">
        <v>0</v>
      </c>
      <c r="HM35" s="28">
        <v>0</v>
      </c>
      <c r="HN35" s="28">
        <v>0</v>
      </c>
      <c r="HO35" s="28">
        <v>0</v>
      </c>
      <c r="HP35" s="28">
        <v>0</v>
      </c>
      <c r="HQ35" s="28">
        <v>0</v>
      </c>
      <c r="HR35" s="28">
        <v>0</v>
      </c>
      <c r="HS35" s="28">
        <v>0</v>
      </c>
      <c r="HT35" s="28">
        <v>0</v>
      </c>
      <c r="HU35" s="28">
        <v>0</v>
      </c>
      <c r="HV35" s="28">
        <v>0</v>
      </c>
      <c r="HW35" s="28">
        <v>0</v>
      </c>
      <c r="HX35" s="28">
        <v>0</v>
      </c>
      <c r="HY35" s="28">
        <v>0</v>
      </c>
      <c r="HZ35" s="28">
        <v>0</v>
      </c>
      <c r="IA35" s="28">
        <v>0</v>
      </c>
      <c r="IB35" s="28">
        <v>0</v>
      </c>
      <c r="IC35" s="28">
        <v>0</v>
      </c>
      <c r="ID35" s="28">
        <v>0</v>
      </c>
      <c r="IE35" s="28">
        <v>0</v>
      </c>
      <c r="IF35" s="28">
        <v>0</v>
      </c>
      <c r="IG35" s="28">
        <v>0</v>
      </c>
      <c r="IH35" s="28">
        <v>0</v>
      </c>
      <c r="II35" s="28">
        <v>0</v>
      </c>
      <c r="IJ35" s="28">
        <v>0</v>
      </c>
      <c r="IK35" s="28">
        <v>0</v>
      </c>
      <c r="IL35" s="28">
        <v>0</v>
      </c>
      <c r="IM35" s="28">
        <v>0</v>
      </c>
      <c r="IN35" s="28">
        <v>0</v>
      </c>
      <c r="IO35" s="28">
        <v>0</v>
      </c>
      <c r="IP35" s="28">
        <v>0</v>
      </c>
      <c r="IQ35" s="28">
        <v>0</v>
      </c>
      <c r="IR35" s="28">
        <v>0</v>
      </c>
      <c r="IS35" s="28">
        <v>0</v>
      </c>
      <c r="IT35" s="28">
        <v>0</v>
      </c>
      <c r="IU35" s="28">
        <v>0</v>
      </c>
      <c r="IV35" s="28">
        <v>0</v>
      </c>
      <c r="IW35" s="28">
        <v>0</v>
      </c>
      <c r="IX35" s="28">
        <v>0</v>
      </c>
      <c r="IY35" s="28">
        <v>0</v>
      </c>
      <c r="IZ35" s="28">
        <v>0</v>
      </c>
      <c r="JA35" s="28">
        <v>0</v>
      </c>
      <c r="JB35" s="28">
        <v>0</v>
      </c>
      <c r="JC35" s="28">
        <v>0</v>
      </c>
      <c r="JD35" s="28">
        <v>0</v>
      </c>
      <c r="JE35" s="28">
        <v>0</v>
      </c>
      <c r="JF35" s="28">
        <v>0</v>
      </c>
      <c r="JG35" s="28">
        <v>0</v>
      </c>
      <c r="JH35" s="28">
        <v>0</v>
      </c>
      <c r="JI35" s="28">
        <v>0</v>
      </c>
      <c r="JJ35" s="28">
        <v>0</v>
      </c>
      <c r="JK35" s="28">
        <v>0</v>
      </c>
      <c r="JL35" s="28">
        <v>0</v>
      </c>
      <c r="JM35" s="28">
        <v>0</v>
      </c>
      <c r="JN35" s="28">
        <v>0</v>
      </c>
      <c r="JO35" s="28">
        <v>0</v>
      </c>
      <c r="JP35" s="28">
        <v>0</v>
      </c>
      <c r="JQ35" s="28">
        <v>0</v>
      </c>
      <c r="JR35" s="28">
        <v>0</v>
      </c>
      <c r="JS35" s="28">
        <v>0</v>
      </c>
      <c r="JT35" s="28">
        <v>0</v>
      </c>
      <c r="JU35" s="28">
        <v>0</v>
      </c>
      <c r="JV35" s="28">
        <v>0</v>
      </c>
      <c r="JW35" s="28">
        <v>0</v>
      </c>
      <c r="JX35" s="28">
        <v>0</v>
      </c>
      <c r="JY35" s="28">
        <v>0</v>
      </c>
      <c r="JZ35" s="28">
        <v>0</v>
      </c>
      <c r="KA35" s="28">
        <v>0</v>
      </c>
      <c r="KB35" s="28">
        <v>0</v>
      </c>
      <c r="KC35" s="28">
        <v>0</v>
      </c>
      <c r="KD35" s="28">
        <v>0</v>
      </c>
      <c r="KE35" s="28">
        <v>0</v>
      </c>
      <c r="KF35" s="28">
        <v>0</v>
      </c>
      <c r="KG35" s="28">
        <v>0</v>
      </c>
      <c r="KH35" s="28">
        <v>0</v>
      </c>
      <c r="KI35" s="28">
        <v>0</v>
      </c>
      <c r="KJ35" s="28">
        <v>0</v>
      </c>
      <c r="KK35" s="28">
        <v>0</v>
      </c>
      <c r="KL35" s="28">
        <v>0</v>
      </c>
      <c r="KM35" s="28">
        <v>0</v>
      </c>
      <c r="KN35" s="28">
        <v>0</v>
      </c>
      <c r="KO35" s="28">
        <v>0</v>
      </c>
      <c r="KP35" s="28">
        <v>0</v>
      </c>
      <c r="KQ35" s="28">
        <v>0</v>
      </c>
      <c r="KR35" s="28">
        <v>0</v>
      </c>
      <c r="KS35" s="28">
        <v>0</v>
      </c>
      <c r="KT35" s="28">
        <v>0</v>
      </c>
      <c r="KU35" s="28">
        <v>0</v>
      </c>
      <c r="KV35" s="28">
        <v>0</v>
      </c>
      <c r="KW35" s="28">
        <v>0</v>
      </c>
      <c r="KX35" s="28">
        <v>0</v>
      </c>
      <c r="KY35" s="28">
        <v>0</v>
      </c>
      <c r="KZ35" s="28">
        <v>0</v>
      </c>
      <c r="LA35" s="28">
        <v>0</v>
      </c>
      <c r="LB35" s="28">
        <v>0</v>
      </c>
      <c r="LC35" s="28">
        <v>0</v>
      </c>
      <c r="LD35" s="28">
        <v>0</v>
      </c>
      <c r="LE35" s="28">
        <v>0</v>
      </c>
      <c r="LF35" s="28">
        <v>0</v>
      </c>
      <c r="LG35" s="28">
        <v>0</v>
      </c>
      <c r="LH35" s="28">
        <v>0</v>
      </c>
      <c r="LI35" s="28">
        <v>0</v>
      </c>
      <c r="LJ35" s="28">
        <v>0</v>
      </c>
      <c r="LK35" s="28">
        <v>0</v>
      </c>
      <c r="LL35" s="28">
        <v>0</v>
      </c>
      <c r="LM35" s="28">
        <v>0</v>
      </c>
      <c r="LN35" s="28">
        <v>0</v>
      </c>
      <c r="LO35" s="28">
        <v>0</v>
      </c>
      <c r="LP35" s="28">
        <v>0</v>
      </c>
      <c r="LQ35" s="28">
        <v>0</v>
      </c>
      <c r="LR35" s="28">
        <v>0</v>
      </c>
      <c r="LS35" s="28">
        <v>0</v>
      </c>
      <c r="LT35" s="28">
        <v>0</v>
      </c>
      <c r="LU35" s="28">
        <v>0</v>
      </c>
      <c r="LV35" s="28">
        <v>0</v>
      </c>
      <c r="LW35" s="28">
        <v>0</v>
      </c>
      <c r="LX35" s="28">
        <v>0</v>
      </c>
      <c r="LY35" s="28">
        <v>0</v>
      </c>
      <c r="LZ35" s="28">
        <v>0</v>
      </c>
      <c r="MA35" s="28">
        <v>0</v>
      </c>
      <c r="MB35" s="28">
        <v>0</v>
      </c>
      <c r="MC35" s="28">
        <v>0</v>
      </c>
      <c r="MD35" s="28">
        <v>0</v>
      </c>
      <c r="ME35" s="28">
        <v>0</v>
      </c>
      <c r="MF35" s="28">
        <v>0</v>
      </c>
      <c r="MG35" s="28">
        <v>0</v>
      </c>
      <c r="MH35" s="28">
        <v>0</v>
      </c>
      <c r="MI35" s="28">
        <v>0</v>
      </c>
      <c r="MJ35" s="28">
        <v>0</v>
      </c>
      <c r="MK35" s="28">
        <v>0</v>
      </c>
      <c r="ML35" s="28">
        <v>0</v>
      </c>
      <c r="MM35" s="28">
        <v>0</v>
      </c>
      <c r="MN35" s="28">
        <v>0</v>
      </c>
      <c r="MO35" s="28">
        <v>0</v>
      </c>
      <c r="MP35" s="28">
        <v>0</v>
      </c>
      <c r="MQ35" s="28">
        <v>0</v>
      </c>
      <c r="MR35" s="28">
        <v>0</v>
      </c>
      <c r="MS35" s="28">
        <v>0</v>
      </c>
      <c r="MT35" s="28">
        <v>0</v>
      </c>
      <c r="MU35" s="28">
        <v>0</v>
      </c>
      <c r="MV35" s="28">
        <v>0</v>
      </c>
      <c r="MW35" s="28">
        <v>0</v>
      </c>
      <c r="MX35" s="28">
        <v>0</v>
      </c>
      <c r="MY35" s="28">
        <v>0</v>
      </c>
      <c r="MZ35" s="28">
        <v>0</v>
      </c>
      <c r="NA35" s="28">
        <v>0</v>
      </c>
      <c r="NB35" s="28">
        <v>0</v>
      </c>
      <c r="NC35" s="28">
        <v>0</v>
      </c>
      <c r="ND35" s="28">
        <v>0</v>
      </c>
      <c r="NE35" s="28">
        <v>0</v>
      </c>
      <c r="NF35" s="28">
        <v>0</v>
      </c>
      <c r="NG35" s="28">
        <v>0</v>
      </c>
      <c r="NH35" s="28">
        <v>0</v>
      </c>
      <c r="NI35" s="28">
        <v>0</v>
      </c>
      <c r="NJ35" s="28">
        <v>0</v>
      </c>
      <c r="NK35" s="28">
        <v>0</v>
      </c>
      <c r="NL35" s="28">
        <v>0</v>
      </c>
      <c r="NM35" s="28">
        <v>0</v>
      </c>
      <c r="NN35" s="28">
        <v>0</v>
      </c>
      <c r="NO35" s="28">
        <v>0</v>
      </c>
      <c r="NP35" s="28">
        <v>0</v>
      </c>
      <c r="NQ35" s="28">
        <v>0</v>
      </c>
      <c r="NR35" s="28">
        <v>0</v>
      </c>
      <c r="NS35" s="28">
        <v>0</v>
      </c>
      <c r="NT35" s="28">
        <v>0</v>
      </c>
      <c r="NU35" s="28">
        <v>0</v>
      </c>
      <c r="NV35" s="28">
        <v>0</v>
      </c>
      <c r="NW35" s="28">
        <v>0</v>
      </c>
      <c r="NX35" s="28">
        <v>0</v>
      </c>
      <c r="NY35" s="28">
        <v>0</v>
      </c>
      <c r="NZ35" s="28">
        <v>0</v>
      </c>
      <c r="OA35" s="28">
        <v>0</v>
      </c>
      <c r="OB35" s="28">
        <v>0</v>
      </c>
      <c r="OC35" s="28">
        <v>0</v>
      </c>
      <c r="OD35" s="28">
        <v>0</v>
      </c>
      <c r="OE35" s="28">
        <v>0</v>
      </c>
      <c r="OF35" s="28">
        <v>0</v>
      </c>
      <c r="OG35" s="28">
        <v>0</v>
      </c>
      <c r="OH35" s="28">
        <v>0</v>
      </c>
      <c r="OI35" s="28">
        <v>0</v>
      </c>
      <c r="OJ35" s="28">
        <v>0</v>
      </c>
      <c r="OK35" s="28">
        <v>0</v>
      </c>
      <c r="OL35" s="28">
        <v>0</v>
      </c>
      <c r="OM35" s="28">
        <v>0</v>
      </c>
      <c r="ON35" s="28">
        <v>0</v>
      </c>
      <c r="OO35" s="28">
        <v>0</v>
      </c>
      <c r="OP35" s="28">
        <v>0</v>
      </c>
      <c r="OQ35" s="28">
        <v>0</v>
      </c>
      <c r="OR35" s="28">
        <v>0</v>
      </c>
      <c r="OS35" s="28">
        <v>0</v>
      </c>
      <c r="OT35" s="28">
        <v>0</v>
      </c>
      <c r="OU35" s="28">
        <v>0</v>
      </c>
      <c r="OV35" s="28">
        <v>0</v>
      </c>
      <c r="OW35" s="28">
        <v>0</v>
      </c>
      <c r="OX35" s="28">
        <v>0</v>
      </c>
      <c r="OY35" s="28">
        <v>0</v>
      </c>
      <c r="OZ35" s="28">
        <v>0</v>
      </c>
      <c r="PA35" s="28">
        <v>0</v>
      </c>
      <c r="PB35" s="28">
        <v>0</v>
      </c>
      <c r="PC35" s="28">
        <v>0</v>
      </c>
      <c r="PD35" s="28">
        <v>0</v>
      </c>
      <c r="PE35" s="28">
        <v>0</v>
      </c>
      <c r="PF35" s="28">
        <v>0</v>
      </c>
      <c r="PG35" s="28">
        <v>0</v>
      </c>
      <c r="PH35" s="28">
        <v>0</v>
      </c>
      <c r="PI35" s="28">
        <v>0</v>
      </c>
      <c r="PJ35" s="28">
        <v>0</v>
      </c>
      <c r="PK35" s="28">
        <v>0</v>
      </c>
      <c r="PL35" s="28">
        <v>0</v>
      </c>
      <c r="PM35" s="28">
        <v>0</v>
      </c>
      <c r="PN35" s="28">
        <v>0</v>
      </c>
      <c r="PO35" s="28">
        <v>0</v>
      </c>
      <c r="PP35" s="28">
        <v>0</v>
      </c>
      <c r="PQ35" s="28">
        <v>0</v>
      </c>
      <c r="PR35" s="28">
        <v>0</v>
      </c>
      <c r="PS35" s="28">
        <v>0</v>
      </c>
      <c r="PT35" s="28">
        <v>0</v>
      </c>
      <c r="PU35" s="28">
        <v>0</v>
      </c>
      <c r="PV35" s="28">
        <v>0</v>
      </c>
      <c r="PW35" s="28">
        <v>0</v>
      </c>
      <c r="PX35" s="28">
        <v>0</v>
      </c>
      <c r="PY35" s="28">
        <v>0</v>
      </c>
      <c r="PZ35" s="28">
        <v>0</v>
      </c>
      <c r="QA35" s="28">
        <v>0</v>
      </c>
      <c r="QB35" s="28">
        <v>0</v>
      </c>
      <c r="QC35" s="28">
        <v>0</v>
      </c>
      <c r="QD35" s="28">
        <v>0</v>
      </c>
      <c r="QE35" s="28">
        <v>0</v>
      </c>
      <c r="QF35" s="28">
        <v>0</v>
      </c>
      <c r="QG35" s="28">
        <v>0</v>
      </c>
      <c r="QH35" s="28">
        <v>0</v>
      </c>
      <c r="QI35" s="28">
        <v>0</v>
      </c>
      <c r="QJ35" s="28">
        <v>0</v>
      </c>
      <c r="QK35" s="28">
        <v>0</v>
      </c>
      <c r="QL35" s="28">
        <v>0</v>
      </c>
      <c r="QM35" s="28">
        <v>0</v>
      </c>
      <c r="QN35" s="28">
        <v>0</v>
      </c>
      <c r="QO35" s="28">
        <v>0</v>
      </c>
      <c r="QP35" s="28">
        <v>0</v>
      </c>
      <c r="QQ35" s="28">
        <v>0</v>
      </c>
      <c r="QR35" s="28">
        <v>0</v>
      </c>
      <c r="QS35" s="28">
        <v>0</v>
      </c>
      <c r="QT35" s="28">
        <v>0</v>
      </c>
      <c r="QU35" s="28">
        <v>0</v>
      </c>
      <c r="QV35" s="28">
        <v>0</v>
      </c>
      <c r="QW35" s="28">
        <v>0</v>
      </c>
      <c r="QX35" s="28">
        <v>0</v>
      </c>
      <c r="QY35" s="28">
        <v>0</v>
      </c>
      <c r="QZ35" s="28">
        <v>0</v>
      </c>
      <c r="RA35" s="28">
        <v>0</v>
      </c>
      <c r="RB35" s="28">
        <v>0</v>
      </c>
      <c r="RC35" s="28">
        <v>0</v>
      </c>
      <c r="RD35" s="28">
        <v>0</v>
      </c>
      <c r="RE35" s="28">
        <v>0</v>
      </c>
      <c r="RF35" s="28">
        <v>0</v>
      </c>
      <c r="RG35" s="28">
        <v>0</v>
      </c>
      <c r="RH35" s="28">
        <v>0</v>
      </c>
      <c r="RI35" s="28">
        <v>0</v>
      </c>
      <c r="RJ35" s="28">
        <v>0</v>
      </c>
      <c r="RK35" s="28">
        <v>0</v>
      </c>
      <c r="RL35" s="28">
        <v>0</v>
      </c>
      <c r="RM35" s="28">
        <v>0</v>
      </c>
      <c r="RN35" s="28">
        <v>0</v>
      </c>
      <c r="RO35" s="28">
        <v>0</v>
      </c>
      <c r="RP35" s="28">
        <v>0</v>
      </c>
      <c r="RQ35" s="28">
        <v>0</v>
      </c>
      <c r="RR35" s="28">
        <v>0</v>
      </c>
      <c r="RS35" s="28">
        <v>0</v>
      </c>
      <c r="RT35" s="28">
        <v>0</v>
      </c>
      <c r="RU35" s="28">
        <v>0</v>
      </c>
      <c r="RV35" s="28">
        <v>0</v>
      </c>
      <c r="RW35" s="28">
        <v>0</v>
      </c>
      <c r="RX35" s="28">
        <v>0</v>
      </c>
      <c r="RY35" s="28">
        <v>0</v>
      </c>
      <c r="RZ35" s="28">
        <v>0</v>
      </c>
      <c r="SA35" s="28">
        <v>0</v>
      </c>
      <c r="SB35" s="28">
        <v>0</v>
      </c>
      <c r="SC35" s="28">
        <v>0</v>
      </c>
      <c r="SD35" s="28">
        <v>0</v>
      </c>
      <c r="SE35" s="28">
        <v>0</v>
      </c>
      <c r="SF35" s="28">
        <v>0</v>
      </c>
      <c r="SG35" s="28">
        <v>0</v>
      </c>
      <c r="SH35" s="28">
        <v>0</v>
      </c>
      <c r="SI35" s="28">
        <v>0</v>
      </c>
      <c r="SJ35" s="28">
        <v>0</v>
      </c>
      <c r="SK35" s="28">
        <v>0</v>
      </c>
      <c r="SL35" s="28">
        <v>0</v>
      </c>
      <c r="SM35" s="28">
        <v>0</v>
      </c>
      <c r="SN35" s="28">
        <v>0</v>
      </c>
      <c r="SO35" s="28">
        <v>0</v>
      </c>
      <c r="SP35" s="28">
        <v>0</v>
      </c>
      <c r="SQ35" s="28">
        <v>0</v>
      </c>
      <c r="SR35" s="28">
        <v>0</v>
      </c>
      <c r="SS35" s="28">
        <v>0</v>
      </c>
      <c r="ST35" s="28">
        <v>0</v>
      </c>
      <c r="SU35" s="28">
        <v>0</v>
      </c>
      <c r="SV35" s="28">
        <v>0</v>
      </c>
      <c r="SW35" s="28">
        <v>0</v>
      </c>
      <c r="SX35" s="28">
        <v>0</v>
      </c>
      <c r="SY35" s="28">
        <v>0</v>
      </c>
      <c r="SZ35" s="28">
        <v>0</v>
      </c>
      <c r="TA35" s="28">
        <v>0</v>
      </c>
      <c r="TB35" s="28">
        <v>0</v>
      </c>
      <c r="TC35" s="28">
        <v>0</v>
      </c>
      <c r="TD35" s="28">
        <v>0</v>
      </c>
      <c r="TE35" s="28">
        <v>0</v>
      </c>
      <c r="TF35" s="28">
        <v>0</v>
      </c>
      <c r="TG35" s="28">
        <v>0</v>
      </c>
      <c r="TH35" s="28">
        <v>0</v>
      </c>
      <c r="TI35" s="28">
        <v>0</v>
      </c>
      <c r="TJ35" s="28">
        <v>0</v>
      </c>
      <c r="TK35" s="28">
        <v>0</v>
      </c>
      <c r="TL35" s="28">
        <v>0</v>
      </c>
      <c r="TM35" s="28">
        <v>0</v>
      </c>
      <c r="TN35" s="28">
        <v>0</v>
      </c>
      <c r="TO35" s="28">
        <v>0</v>
      </c>
      <c r="TP35" s="28">
        <v>0</v>
      </c>
      <c r="TQ35" s="28">
        <v>0</v>
      </c>
      <c r="TR35" s="28">
        <v>0</v>
      </c>
      <c r="TS35" s="28">
        <v>0</v>
      </c>
      <c r="TT35" s="28">
        <v>0</v>
      </c>
      <c r="TU35" s="28">
        <v>0</v>
      </c>
      <c r="TV35" s="28">
        <v>0</v>
      </c>
      <c r="TW35" s="28">
        <v>0</v>
      </c>
      <c r="TX35" s="28">
        <v>0</v>
      </c>
      <c r="TY35" s="28">
        <v>0</v>
      </c>
      <c r="TZ35" s="28">
        <v>0</v>
      </c>
      <c r="UA35" s="28">
        <v>0</v>
      </c>
      <c r="UB35" s="28">
        <v>0</v>
      </c>
      <c r="UC35" s="28">
        <v>0</v>
      </c>
      <c r="UD35" s="28">
        <v>0</v>
      </c>
      <c r="UE35" s="28">
        <v>0</v>
      </c>
      <c r="UF35" s="28">
        <v>0</v>
      </c>
      <c r="UG35" s="28">
        <v>0</v>
      </c>
      <c r="UH35" s="28">
        <v>0</v>
      </c>
      <c r="UI35" s="28">
        <v>0</v>
      </c>
      <c r="UJ35" s="28">
        <v>0</v>
      </c>
      <c r="UK35" s="28">
        <v>0</v>
      </c>
      <c r="UL35" s="28">
        <v>0</v>
      </c>
      <c r="UM35" s="28">
        <v>0</v>
      </c>
      <c r="UN35" s="28">
        <v>0</v>
      </c>
      <c r="UO35" s="28">
        <v>0</v>
      </c>
      <c r="UP35" s="28">
        <v>0</v>
      </c>
      <c r="UQ35" s="28">
        <v>0</v>
      </c>
      <c r="UR35" s="28">
        <v>0</v>
      </c>
      <c r="US35" s="28">
        <v>0</v>
      </c>
      <c r="UT35" s="28">
        <v>0</v>
      </c>
      <c r="UU35" s="28">
        <v>0</v>
      </c>
      <c r="UV35" s="28">
        <v>0</v>
      </c>
      <c r="UW35" s="28">
        <v>0</v>
      </c>
      <c r="UX35" s="28">
        <v>0</v>
      </c>
      <c r="UY35" s="28">
        <v>0</v>
      </c>
      <c r="UZ35" s="28">
        <v>0</v>
      </c>
      <c r="VA35" s="28">
        <v>0</v>
      </c>
      <c r="VB35" s="28">
        <v>0</v>
      </c>
      <c r="VC35" s="28">
        <v>0</v>
      </c>
      <c r="VD35" s="28">
        <v>0</v>
      </c>
      <c r="VE35" s="28">
        <v>0</v>
      </c>
      <c r="VF35" s="28">
        <v>0</v>
      </c>
      <c r="VG35" s="28">
        <v>0</v>
      </c>
      <c r="VH35" s="28">
        <v>0</v>
      </c>
      <c r="VI35" s="28">
        <v>0</v>
      </c>
      <c r="VJ35" s="28">
        <v>0</v>
      </c>
      <c r="VK35" s="28">
        <v>0</v>
      </c>
      <c r="VL35" s="28">
        <v>0</v>
      </c>
      <c r="VM35" s="28">
        <v>0</v>
      </c>
      <c r="VN35" s="28">
        <v>0</v>
      </c>
      <c r="VO35" s="28">
        <v>0</v>
      </c>
      <c r="VP35" s="28">
        <v>0</v>
      </c>
      <c r="VQ35" s="28">
        <v>0</v>
      </c>
      <c r="VR35" s="28">
        <v>0</v>
      </c>
      <c r="VS35" s="28">
        <v>0</v>
      </c>
      <c r="VT35" s="28">
        <v>0</v>
      </c>
      <c r="VU35" s="28">
        <v>0</v>
      </c>
      <c r="VV35" s="28">
        <v>0</v>
      </c>
      <c r="VW35" s="28">
        <v>0</v>
      </c>
      <c r="VX35" s="28">
        <v>0</v>
      </c>
      <c r="VY35" s="28">
        <v>0</v>
      </c>
      <c r="VZ35" s="28">
        <v>0</v>
      </c>
      <c r="WA35" s="28">
        <v>0</v>
      </c>
      <c r="WB35" s="28">
        <v>0</v>
      </c>
      <c r="WC35" s="28">
        <v>0</v>
      </c>
      <c r="WD35" s="28">
        <v>0</v>
      </c>
      <c r="WE35" s="28">
        <v>0</v>
      </c>
      <c r="WF35" s="28">
        <v>0</v>
      </c>
      <c r="WG35" s="28">
        <v>0</v>
      </c>
      <c r="WH35" s="28">
        <v>0</v>
      </c>
      <c r="WI35" s="28">
        <v>0</v>
      </c>
      <c r="WJ35" s="28">
        <v>0</v>
      </c>
      <c r="WK35" s="28">
        <v>0</v>
      </c>
      <c r="WL35" s="28">
        <v>0</v>
      </c>
      <c r="WM35" s="28">
        <v>0</v>
      </c>
      <c r="WN35" s="28">
        <v>0</v>
      </c>
      <c r="WO35" s="28">
        <v>0</v>
      </c>
      <c r="WP35" s="28">
        <v>0</v>
      </c>
      <c r="WQ35" s="28">
        <v>0</v>
      </c>
      <c r="WR35" s="28">
        <v>0</v>
      </c>
      <c r="WS35" s="28">
        <v>0</v>
      </c>
      <c r="WT35" s="28">
        <v>0</v>
      </c>
      <c r="WU35" s="28">
        <v>0</v>
      </c>
      <c r="WV35" s="28">
        <v>0</v>
      </c>
      <c r="WW35" s="28">
        <v>0</v>
      </c>
      <c r="WX35" s="28">
        <v>0</v>
      </c>
      <c r="WY35" s="28">
        <v>0</v>
      </c>
      <c r="WZ35" s="28">
        <v>0</v>
      </c>
      <c r="XA35" s="28">
        <v>0</v>
      </c>
      <c r="XB35" s="28">
        <v>0</v>
      </c>
      <c r="XC35" s="28">
        <v>0</v>
      </c>
      <c r="XD35" s="28">
        <v>0</v>
      </c>
      <c r="XE35" s="28">
        <v>0</v>
      </c>
      <c r="XF35" s="28">
        <v>0</v>
      </c>
      <c r="XG35" s="28">
        <v>0</v>
      </c>
      <c r="XH35" s="28">
        <v>0</v>
      </c>
      <c r="XI35" s="28">
        <v>0</v>
      </c>
      <c r="XJ35" s="28">
        <v>0</v>
      </c>
      <c r="XK35" s="28">
        <v>0</v>
      </c>
      <c r="XL35" s="28">
        <v>0</v>
      </c>
      <c r="XM35" s="28">
        <v>0</v>
      </c>
      <c r="XN35" s="28">
        <v>0</v>
      </c>
      <c r="XO35" s="28">
        <v>0</v>
      </c>
      <c r="XP35" s="28">
        <v>0</v>
      </c>
      <c r="XQ35" s="28">
        <v>0</v>
      </c>
      <c r="XR35" s="28">
        <v>0</v>
      </c>
      <c r="XS35" s="28">
        <v>0</v>
      </c>
      <c r="XT35" s="28">
        <v>0</v>
      </c>
      <c r="XU35" s="28">
        <v>0</v>
      </c>
      <c r="XV35" s="28">
        <v>0</v>
      </c>
      <c r="XW35" s="28">
        <v>0</v>
      </c>
      <c r="XX35" s="28">
        <v>0</v>
      </c>
      <c r="XY35" s="28">
        <v>0</v>
      </c>
      <c r="XZ35" s="28">
        <v>0</v>
      </c>
      <c r="YA35" s="28">
        <v>0</v>
      </c>
      <c r="YB35" s="28">
        <v>0</v>
      </c>
      <c r="YC35" s="28">
        <v>0</v>
      </c>
      <c r="YD35" s="28">
        <v>0</v>
      </c>
      <c r="YE35" s="28">
        <v>0</v>
      </c>
      <c r="YF35" s="28">
        <v>0</v>
      </c>
      <c r="YG35" s="28">
        <v>0</v>
      </c>
      <c r="YH35" s="28">
        <v>0</v>
      </c>
      <c r="YI35" s="28">
        <v>0</v>
      </c>
      <c r="YJ35" s="28">
        <v>0</v>
      </c>
      <c r="YK35" s="28">
        <v>0</v>
      </c>
      <c r="YL35" s="28">
        <v>0</v>
      </c>
      <c r="YM35" s="28">
        <v>0</v>
      </c>
      <c r="YN35" s="28">
        <v>0</v>
      </c>
      <c r="YO35" s="28">
        <v>0</v>
      </c>
      <c r="YP35" s="28">
        <v>0</v>
      </c>
      <c r="YQ35" s="28">
        <v>0</v>
      </c>
    </row>
    <row r="36" spans="1:667" ht="15.75" x14ac:dyDescent="0.25">
      <c r="A36" s="19" t="s">
        <v>76</v>
      </c>
      <c r="B36" s="19" t="s">
        <v>77</v>
      </c>
      <c r="C36" s="20">
        <f t="shared" si="23"/>
        <v>45.121802525681034</v>
      </c>
      <c r="D36" s="21"/>
      <c r="E36" s="22">
        <v>1.5633799300000013</v>
      </c>
      <c r="F36" s="23" t="s">
        <v>57</v>
      </c>
      <c r="G36" s="23" t="s">
        <v>128</v>
      </c>
      <c r="H36" s="34">
        <v>38643</v>
      </c>
      <c r="I36" s="48" t="s">
        <v>64</v>
      </c>
      <c r="J36" s="50">
        <v>228</v>
      </c>
      <c r="K36" s="33" t="s">
        <v>131</v>
      </c>
      <c r="L36" s="24">
        <f t="shared" si="24"/>
        <v>45583</v>
      </c>
      <c r="M36" s="23" t="s">
        <v>11</v>
      </c>
      <c r="N36" s="20" t="s">
        <v>65</v>
      </c>
      <c r="O36" s="2"/>
      <c r="P36" s="26">
        <f>+SUMPRODUCT(1*($BP$4:$YQ$4=$P$4)*($BP$1:$YQ$1=P$3)*($BP36:$YQ36))</f>
        <v>6190380.5839926666</v>
      </c>
      <c r="Q36" s="26">
        <f>+SUMPRODUCT(1*($BP$4:$YQ$4=$Q$4)*($BP$1:$YQ$1=P$3)*($BP36:$YQ36))</f>
        <v>2377194.1223410084</v>
      </c>
      <c r="R36" s="26">
        <f>+SUMPRODUCT(1*($BP$4:$YQ$4=$P$4)*($BP$1:$YQ$1=R$3)*($BP36:$YQ36))</f>
        <v>8860331.5039774962</v>
      </c>
      <c r="S36" s="26">
        <f>+SUMPRODUCT(1*($BP$4:$YQ$4=$Q$4)*($BP$1:$YQ$1=R$3)*($BP36:$YQ36))</f>
        <v>2914124.9987462591</v>
      </c>
      <c r="T36" s="26">
        <f>+SUMPRODUCT(1*($BP$4:$YQ$4=$P$4)*($BP$1:$YQ$1=T$3)*($BP36:$YQ36))</f>
        <v>10656553.739109026</v>
      </c>
      <c r="U36" s="26">
        <f>+SUMPRODUCT(1*($BP$4:$YQ$4=$Q$4)*($BP$1:$YQ$1=T$3)*($BP36:$YQ36))</f>
        <v>2903035.6544530084</v>
      </c>
      <c r="V36" s="26">
        <f>+SUMPRODUCT(1*($BP$4:$YQ$4=$P$4)*($BP$1:$YQ$1=V$3)*($BP36:$YQ36))</f>
        <v>12232451.135587756</v>
      </c>
      <c r="W36" s="26">
        <f>+SUMPRODUCT(1*($BP$4:$YQ$4=$Q$4)*($BP$1:$YQ$1=V$3)*($BP36:$YQ36))</f>
        <v>2624330.4493358433</v>
      </c>
      <c r="X36" s="26">
        <f>+SUMPRODUCT(1*($BP$4:$YQ$4=$P$4)*($BP$1:$YQ$1=X$3)*($BP36:$YQ36))</f>
        <v>13399257.651187427</v>
      </c>
      <c r="Y36" s="26">
        <f>+SUMPRODUCT(1*($BP$4:$YQ$4=$Q$4)*($BP$1:$YQ$1=X$3)*($BP36:$YQ36))</f>
        <v>2107992.2709230091</v>
      </c>
      <c r="Z36" s="26">
        <f>+SUMPRODUCT(1*($BP$4:$YQ$4=$P$4)*($BP$1:$YQ$1=Z$3)*($BP36:$YQ36))</f>
        <v>14443042.572006352</v>
      </c>
      <c r="AA36" s="26">
        <f>+SUMPRODUCT(1*($BP$4:$YQ$4=$Q$4)*($BP$1:$YQ$1=Z$3)*($BP36:$YQ36))</f>
        <v>1444651.8462989761</v>
      </c>
      <c r="AB36" s="26">
        <f>+SUMPRODUCT(1*($BP$4:$YQ$4=$P$4)*($BP$1:$YQ$1=AB$3)*($BP36:$YQ36))</f>
        <v>15323624.673047304</v>
      </c>
      <c r="AC36" s="26">
        <f>+SUMPRODUCT(1*($BP$4:$YQ$4=$Q$4)*($BP$1:$YQ$1=AB$3)*($BP36:$YQ36))</f>
        <v>657895.0325532303</v>
      </c>
      <c r="AD36" s="26">
        <f>+SUMPRODUCT(1*($BP$4:$YQ$4=$P$4)*($BP$1:$YQ$1=AD$3)*($BP36:$YQ36))</f>
        <v>0</v>
      </c>
      <c r="AE36" s="26">
        <f>+SUMPRODUCT(1*($BP$4:$YQ$4=$Q$4)*($BP$1:$YQ$1=AD$3)*($BP36:$YQ36))</f>
        <v>0</v>
      </c>
      <c r="AF36" s="26">
        <f>+SUMPRODUCT(1*($BP$4:$YQ$4=$P$4)*($BP$1:$YQ$1=AF$3)*($BP36:$YQ36))</f>
        <v>0</v>
      </c>
      <c r="AG36" s="26">
        <f>+SUMPRODUCT(1*($BP$4:$YQ$4=$Q$4)*($BP$1:$YQ$1=AF$3)*($BP36:$YQ36))</f>
        <v>0</v>
      </c>
      <c r="AH36" s="26">
        <f>+SUMPRODUCT(1*($BP$4:$YQ$4=$P$4)*($BP$1:$YQ$1=AH$3)*($BP36:$YQ36))</f>
        <v>0</v>
      </c>
      <c r="AI36" s="26">
        <f>+SUMPRODUCT(1*($BP$4:$YQ$4=$Q$4)*($BP$1:$YQ$1=AH$3)*($BP36:$YQ36))</f>
        <v>0</v>
      </c>
      <c r="AJ36" s="26">
        <f>+SUMPRODUCT(1*($BP$4:$YQ$4=$P$4)*($BP$1:$YQ$1=AJ$3)*($BP36:$YQ36))</f>
        <v>0</v>
      </c>
      <c r="AK36" s="26">
        <f>+SUMPRODUCT(1*($BP$4:$YQ$4=$Q$4)*($BP$1:$YQ$1=AJ$3)*($BP36:$YQ36))</f>
        <v>0</v>
      </c>
      <c r="AL36" s="26">
        <f>+SUMPRODUCT(1*($BP$4:$YQ$4=$P$4)*($BP$1:$YQ$1=AL$3)*($BP36:$YQ36))</f>
        <v>0</v>
      </c>
      <c r="AM36" s="26">
        <f>+SUMPRODUCT(1*($BP$4:$YQ$4=$Q$4)*($BP$1:$YQ$1=AL$3)*($BP36:$YQ36))</f>
        <v>0</v>
      </c>
      <c r="AN36" s="26">
        <f>+SUMPRODUCT(1*($BP$4:$YQ$4=$P$4)*($BP$1:$YQ$1=AN$3)*($BP36:$YQ36))</f>
        <v>0</v>
      </c>
      <c r="AO36" s="26">
        <f>+SUMPRODUCT(1*($BP$4:$YQ$4=$Q$4)*($BP$1:$YQ$1=AN$3)*($BP36:$YQ36))</f>
        <v>0</v>
      </c>
      <c r="AP36" s="26">
        <f>+SUMPRODUCT(1*($BP$4:$YQ$4=$P$4)*($BP$1:$YQ$1=AP$3)*($BP36:$YQ36))</f>
        <v>0</v>
      </c>
      <c r="AQ36" s="26">
        <f>+SUMPRODUCT(1*($BP$4:$YQ$4=$Q$4)*($BP$1:$YQ$1=AP$3)*($BP36:$YQ36))</f>
        <v>0</v>
      </c>
      <c r="AR36" s="26">
        <f>+SUMPRODUCT(1*($BP$4:$YQ$4=$P$4)*($BP$1:$YQ$1=AR$3)*($BP36:$YQ36))</f>
        <v>0</v>
      </c>
      <c r="AS36" s="26">
        <f>+SUMPRODUCT(1*($BP$4:$YQ$4=$Q$4)*($BP$1:$YQ$1=AR$3)*($BP36:$YQ36))</f>
        <v>0</v>
      </c>
      <c r="AT36" s="26">
        <f>+SUMPRODUCT(1*($BP$4:$YQ$4=$P$4)*($BP$1:$YQ$1=AT$3)*($BP36:$YQ36))</f>
        <v>0</v>
      </c>
      <c r="AU36" s="26">
        <f>+SUMPRODUCT(1*($BP$4:$YQ$4=$Q$4)*($BP$1:$YQ$1=AT$3)*($BP36:$YQ36))</f>
        <v>0</v>
      </c>
      <c r="AV36" s="26">
        <f>+SUMPRODUCT(1*($BP$4:$YQ$4=$P$4)*($BP$1:$YQ$1=AV$3)*($BP36:$YQ36))</f>
        <v>0</v>
      </c>
      <c r="AW36" s="26">
        <f>+SUMPRODUCT(1*($BP$4:$YQ$4=$Q$4)*($BP$1:$YQ$1=AV$3)*($BP36:$YQ36))</f>
        <v>0</v>
      </c>
      <c r="AX36" s="26">
        <f>+SUMPRODUCT(1*($BP$4:$YQ$4=$P$4)*($BP$1:$YQ$1=AX$3)*($BP36:$YQ36))</f>
        <v>0</v>
      </c>
      <c r="AY36" s="26">
        <f>+SUMPRODUCT(1*($BP$4:$YQ$4=$Q$4)*($BP$1:$YQ$1=AX$3)*($BP36:$YQ36))</f>
        <v>0</v>
      </c>
      <c r="AZ36" s="26">
        <f>+SUMPRODUCT(1*($BP$4:$YQ$4=$P$4)*($BP$1:$YQ$1=AZ$3)*($BP36:$YQ36))</f>
        <v>0</v>
      </c>
      <c r="BA36" s="26">
        <f>+SUMPRODUCT(1*($BP$4:$YQ$4=$Q$4)*($BP$1:$YQ$1=AZ$3)*($BP36:$YQ36))</f>
        <v>0</v>
      </c>
      <c r="BB36" s="26">
        <f>+SUMPRODUCT(1*($BP$4:$YQ$4=$P$4)*($BP$1:$YQ$1=BB$3)*($BP36:$YQ36))</f>
        <v>0</v>
      </c>
      <c r="BC36" s="26">
        <f>+SUMPRODUCT(1*($BP$4:$YQ$4=$Q$4)*($BP$1:$YQ$1=BB$3)*($BP36:$YQ36))</f>
        <v>0</v>
      </c>
      <c r="BD36" s="26">
        <f>+SUMPRODUCT(1*($BP$4:$YQ$4=$P$4)*($BP$1:$YQ$1=BD$3)*($BP36:$YQ36))</f>
        <v>0</v>
      </c>
      <c r="BE36" s="26">
        <f>+SUMPRODUCT(1*($BP$4:$YQ$4=$Q$4)*($BP$1:$YQ$1=BD$3)*($BP36:$YQ36))</f>
        <v>0</v>
      </c>
      <c r="BF36" s="26">
        <f>+SUMPRODUCT(1*($BP$4:$YQ$4=$P$4)*($BP$1:$YQ$1=BF$3)*($BP36:$YQ36))</f>
        <v>0</v>
      </c>
      <c r="BG36" s="26">
        <f>+SUMPRODUCT(1*($BP$4:$YQ$4=$Q$4)*($BP$1:$YQ$1=BF$3)*($BP36:$YQ36))</f>
        <v>0</v>
      </c>
      <c r="BH36" s="26">
        <f>+SUMPRODUCT(1*($BP$4:$YQ$4=$P$4)*($BP$1:$YQ$1=BH$3)*($BP36:$YQ36))</f>
        <v>0</v>
      </c>
      <c r="BI36" s="26">
        <f>+SUMPRODUCT(1*($BP$4:$YQ$4=$Q$4)*($BP$1:$YQ$1=BH$3)*($BP36:$YQ36))</f>
        <v>0</v>
      </c>
      <c r="BJ36" s="26">
        <f>+SUMPRODUCT(1*($BP$4:$YQ$4=$P$4)*($BP$1:$YQ$1=BJ$3)*($BP36:$YQ36))</f>
        <v>0</v>
      </c>
      <c r="BK36" s="26">
        <f>+SUMPRODUCT(1*($BP$4:$YQ$4=$Q$4)*($BP$1:$YQ$1=BJ$3)*($BP36:$YQ36))</f>
        <v>0</v>
      </c>
      <c r="BL36" s="26">
        <f>+SUMPRODUCT(1*($BP$4:$YQ$4=$P$4)*($BP$1:$YQ$1=BL$3)*($BP36:$YQ36))</f>
        <v>0</v>
      </c>
      <c r="BM36" s="26">
        <f>+SUMPRODUCT(1*($BP$4:$YQ$4=$Q$4)*($BP$1:$YQ$1=BL$3)*($BP36:$YQ36))</f>
        <v>0</v>
      </c>
      <c r="BN36" s="27"/>
      <c r="BO36" s="94"/>
      <c r="BP36" s="28">
        <v>0</v>
      </c>
      <c r="BQ36" s="28">
        <v>0</v>
      </c>
      <c r="BR36" s="28">
        <v>0</v>
      </c>
      <c r="BS36" s="28">
        <v>0</v>
      </c>
      <c r="BT36" s="28">
        <v>0</v>
      </c>
      <c r="BU36" s="28">
        <v>0</v>
      </c>
      <c r="BV36" s="28">
        <v>970166.37316849828</v>
      </c>
      <c r="BW36" s="28">
        <v>2424442.0032000002</v>
      </c>
      <c r="BX36" s="28">
        <v>0</v>
      </c>
      <c r="BY36" s="28">
        <v>0</v>
      </c>
      <c r="BZ36" s="28">
        <v>0</v>
      </c>
      <c r="CA36" s="28">
        <v>0</v>
      </c>
      <c r="CB36" s="28">
        <v>0</v>
      </c>
      <c r="CC36" s="28">
        <v>0</v>
      </c>
      <c r="CD36" s="28">
        <v>0</v>
      </c>
      <c r="CE36" s="28">
        <v>0</v>
      </c>
      <c r="CF36" s="28">
        <v>0</v>
      </c>
      <c r="CG36" s="28">
        <v>0</v>
      </c>
      <c r="CH36" s="28">
        <v>1407027.7491725101</v>
      </c>
      <c r="CI36" s="28">
        <v>3765938.5807926664</v>
      </c>
      <c r="CJ36" s="28">
        <v>0</v>
      </c>
      <c r="CK36" s="28">
        <v>0</v>
      </c>
      <c r="CL36" s="28">
        <v>0</v>
      </c>
      <c r="CM36" s="28">
        <v>0</v>
      </c>
      <c r="CN36" s="28">
        <v>0</v>
      </c>
      <c r="CO36" s="28">
        <v>0</v>
      </c>
      <c r="CP36" s="28">
        <v>0</v>
      </c>
      <c r="CQ36" s="28">
        <v>0</v>
      </c>
      <c r="CR36" s="28">
        <v>0</v>
      </c>
      <c r="CS36" s="28">
        <v>0</v>
      </c>
      <c r="CT36" s="28">
        <v>1443538.4691559481</v>
      </c>
      <c r="CU36" s="28">
        <v>4208630.0114492457</v>
      </c>
      <c r="CV36" s="28">
        <v>0</v>
      </c>
      <c r="CW36" s="28">
        <v>0</v>
      </c>
      <c r="CX36" s="28">
        <v>0</v>
      </c>
      <c r="CY36" s="28">
        <v>0</v>
      </c>
      <c r="CZ36" s="28">
        <v>0</v>
      </c>
      <c r="DA36" s="28">
        <v>0</v>
      </c>
      <c r="DB36" s="28">
        <v>0</v>
      </c>
      <c r="DC36" s="28">
        <v>0</v>
      </c>
      <c r="DD36" s="28">
        <v>0</v>
      </c>
      <c r="DE36" s="28">
        <v>0</v>
      </c>
      <c r="DF36" s="28">
        <v>1470586.5295903108</v>
      </c>
      <c r="DG36" s="28">
        <v>4651701.4925282495</v>
      </c>
      <c r="DH36" s="28">
        <v>0</v>
      </c>
      <c r="DI36" s="28">
        <v>0</v>
      </c>
      <c r="DJ36" s="28">
        <v>0</v>
      </c>
      <c r="DK36" s="28">
        <v>0</v>
      </c>
      <c r="DL36" s="28">
        <v>0</v>
      </c>
      <c r="DM36" s="28">
        <v>0</v>
      </c>
      <c r="DN36" s="28">
        <v>0</v>
      </c>
      <c r="DO36" s="28">
        <v>0</v>
      </c>
      <c r="DP36" s="28">
        <v>0</v>
      </c>
      <c r="DQ36" s="28">
        <v>0</v>
      </c>
      <c r="DR36" s="28">
        <v>1466160.3834383404</v>
      </c>
      <c r="DS36" s="28">
        <v>5101471.0964045906</v>
      </c>
      <c r="DT36" s="28">
        <v>0</v>
      </c>
      <c r="DU36" s="28">
        <v>0</v>
      </c>
      <c r="DV36" s="28">
        <v>0</v>
      </c>
      <c r="DW36" s="28">
        <v>0</v>
      </c>
      <c r="DX36" s="28">
        <v>0</v>
      </c>
      <c r="DY36" s="28">
        <v>0</v>
      </c>
      <c r="DZ36" s="28">
        <v>0</v>
      </c>
      <c r="EA36" s="28">
        <v>0</v>
      </c>
      <c r="EB36" s="28">
        <v>0</v>
      </c>
      <c r="EC36" s="28">
        <v>0</v>
      </c>
      <c r="ED36" s="28">
        <v>1436875.2710146678</v>
      </c>
      <c r="EE36" s="28">
        <v>5555082.6427044356</v>
      </c>
      <c r="EF36" s="28">
        <v>0</v>
      </c>
      <c r="EG36" s="28">
        <v>0</v>
      </c>
      <c r="EH36" s="28">
        <v>0</v>
      </c>
      <c r="EI36" s="28">
        <v>0</v>
      </c>
      <c r="EJ36" s="28">
        <v>0</v>
      </c>
      <c r="EK36" s="28">
        <v>0</v>
      </c>
      <c r="EL36" s="28">
        <v>0</v>
      </c>
      <c r="EM36" s="28">
        <v>0</v>
      </c>
      <c r="EN36" s="28">
        <v>0</v>
      </c>
      <c r="EO36" s="28">
        <v>0</v>
      </c>
      <c r="EP36" s="28">
        <v>1359572.9077185064</v>
      </c>
      <c r="EQ36" s="28">
        <v>5945743.863422581</v>
      </c>
      <c r="ER36" s="28">
        <v>0</v>
      </c>
      <c r="ES36" s="28">
        <v>0</v>
      </c>
      <c r="ET36" s="28">
        <v>0</v>
      </c>
      <c r="EU36" s="28">
        <v>0</v>
      </c>
      <c r="EV36" s="28">
        <v>0</v>
      </c>
      <c r="EW36" s="28">
        <v>0</v>
      </c>
      <c r="EX36" s="28">
        <v>0</v>
      </c>
      <c r="EY36" s="28">
        <v>0</v>
      </c>
      <c r="EZ36" s="28">
        <v>0</v>
      </c>
      <c r="FA36" s="28">
        <v>0</v>
      </c>
      <c r="FB36" s="28">
        <v>1264757.5416173369</v>
      </c>
      <c r="FC36" s="28">
        <v>6286707.2721651755</v>
      </c>
      <c r="FD36" s="28">
        <v>0</v>
      </c>
      <c r="FE36" s="28">
        <v>0</v>
      </c>
      <c r="FF36" s="28">
        <v>0</v>
      </c>
      <c r="FG36" s="28">
        <v>0</v>
      </c>
      <c r="FH36" s="28">
        <v>0</v>
      </c>
      <c r="FI36" s="28">
        <v>0</v>
      </c>
      <c r="FJ36" s="28">
        <v>0</v>
      </c>
      <c r="FK36" s="28">
        <v>0</v>
      </c>
      <c r="FL36" s="28">
        <v>0</v>
      </c>
      <c r="FM36" s="28">
        <v>0</v>
      </c>
      <c r="FN36" s="28">
        <v>1126071.3442806047</v>
      </c>
      <c r="FO36" s="28">
        <v>6566113.5322100241</v>
      </c>
      <c r="FP36" s="28">
        <v>0</v>
      </c>
      <c r="FQ36" s="28">
        <v>0</v>
      </c>
      <c r="FR36" s="28">
        <v>0</v>
      </c>
      <c r="FS36" s="28">
        <v>0</v>
      </c>
      <c r="FT36" s="28">
        <v>0</v>
      </c>
      <c r="FU36" s="28">
        <v>0</v>
      </c>
      <c r="FV36" s="28">
        <v>0</v>
      </c>
      <c r="FW36" s="28">
        <v>0</v>
      </c>
      <c r="FX36" s="28">
        <v>0</v>
      </c>
      <c r="FY36" s="28">
        <v>0</v>
      </c>
      <c r="FZ36" s="28">
        <v>981920.92664240464</v>
      </c>
      <c r="GA36" s="28">
        <v>6833144.1189774042</v>
      </c>
      <c r="GB36" s="28">
        <v>0</v>
      </c>
      <c r="GC36" s="28">
        <v>0</v>
      </c>
      <c r="GD36" s="28">
        <v>0</v>
      </c>
      <c r="GE36" s="28">
        <v>0</v>
      </c>
      <c r="GF36" s="28">
        <v>0</v>
      </c>
      <c r="GG36" s="28">
        <v>0</v>
      </c>
      <c r="GH36" s="28">
        <v>0</v>
      </c>
      <c r="GI36" s="28">
        <v>0</v>
      </c>
      <c r="GJ36" s="28">
        <v>0</v>
      </c>
      <c r="GK36" s="28">
        <v>0</v>
      </c>
      <c r="GL36" s="28">
        <v>810867.62944284244</v>
      </c>
      <c r="GM36" s="28">
        <v>7092246.1872345358</v>
      </c>
      <c r="GN36" s="28">
        <v>0</v>
      </c>
      <c r="GO36" s="28">
        <v>0</v>
      </c>
      <c r="GP36" s="28">
        <v>0</v>
      </c>
      <c r="GQ36" s="28">
        <v>0</v>
      </c>
      <c r="GR36" s="28">
        <v>0</v>
      </c>
      <c r="GS36" s="28">
        <v>0</v>
      </c>
      <c r="GT36" s="28">
        <v>0</v>
      </c>
      <c r="GU36" s="28">
        <v>0</v>
      </c>
      <c r="GV36" s="28">
        <v>0</v>
      </c>
      <c r="GW36" s="28">
        <v>0</v>
      </c>
      <c r="GX36" s="28">
        <v>633784.21685613366</v>
      </c>
      <c r="GY36" s="28">
        <v>7350796.3847718164</v>
      </c>
      <c r="GZ36" s="28">
        <v>0</v>
      </c>
      <c r="HA36" s="28">
        <v>0</v>
      </c>
      <c r="HB36" s="28">
        <v>0</v>
      </c>
      <c r="HC36" s="28">
        <v>0</v>
      </c>
      <c r="HD36" s="28">
        <v>0</v>
      </c>
      <c r="HE36" s="28">
        <v>0</v>
      </c>
      <c r="HF36" s="28">
        <v>0</v>
      </c>
      <c r="HG36" s="28">
        <v>0</v>
      </c>
      <c r="HH36" s="28">
        <v>0</v>
      </c>
      <c r="HI36" s="28">
        <v>0</v>
      </c>
      <c r="HJ36" s="28">
        <v>434989.92163785786</v>
      </c>
      <c r="HK36" s="28">
        <v>7567695.0941126309</v>
      </c>
      <c r="HL36" s="28">
        <v>0</v>
      </c>
      <c r="HM36" s="28">
        <v>0</v>
      </c>
      <c r="HN36" s="28">
        <v>0</v>
      </c>
      <c r="HO36" s="28">
        <v>0</v>
      </c>
      <c r="HP36" s="28">
        <v>0</v>
      </c>
      <c r="HQ36" s="28">
        <v>0</v>
      </c>
      <c r="HR36" s="28">
        <v>0</v>
      </c>
      <c r="HS36" s="28">
        <v>0</v>
      </c>
      <c r="HT36" s="28">
        <v>0</v>
      </c>
      <c r="HU36" s="28">
        <v>0</v>
      </c>
      <c r="HV36" s="28">
        <v>222905.11091537241</v>
      </c>
      <c r="HW36" s="28">
        <v>7755929.5789346732</v>
      </c>
      <c r="HX36" s="28">
        <v>0</v>
      </c>
      <c r="HY36" s="28">
        <v>0</v>
      </c>
      <c r="HZ36" s="28">
        <v>0</v>
      </c>
      <c r="IA36" s="28">
        <v>0</v>
      </c>
      <c r="IB36" s="28">
        <v>0</v>
      </c>
      <c r="IC36" s="28">
        <v>0</v>
      </c>
      <c r="ID36" s="28">
        <v>0</v>
      </c>
      <c r="IE36" s="28">
        <v>0</v>
      </c>
      <c r="IF36" s="28">
        <v>0</v>
      </c>
      <c r="IG36" s="28">
        <v>0</v>
      </c>
      <c r="IH36" s="28">
        <v>0</v>
      </c>
      <c r="II36" s="28">
        <v>0</v>
      </c>
      <c r="IJ36" s="28">
        <v>0</v>
      </c>
      <c r="IK36" s="28">
        <v>0</v>
      </c>
      <c r="IL36" s="28">
        <v>0</v>
      </c>
      <c r="IM36" s="28">
        <v>0</v>
      </c>
      <c r="IN36" s="28">
        <v>0</v>
      </c>
      <c r="IO36" s="28">
        <v>0</v>
      </c>
      <c r="IP36" s="28">
        <v>0</v>
      </c>
      <c r="IQ36" s="28">
        <v>0</v>
      </c>
      <c r="IR36" s="28">
        <v>0</v>
      </c>
      <c r="IS36" s="28">
        <v>0</v>
      </c>
      <c r="IT36" s="28">
        <v>0</v>
      </c>
      <c r="IU36" s="28">
        <v>0</v>
      </c>
      <c r="IV36" s="28">
        <v>0</v>
      </c>
      <c r="IW36" s="28">
        <v>0</v>
      </c>
      <c r="IX36" s="28">
        <v>0</v>
      </c>
      <c r="IY36" s="28">
        <v>0</v>
      </c>
      <c r="IZ36" s="28">
        <v>0</v>
      </c>
      <c r="JA36" s="28">
        <v>0</v>
      </c>
      <c r="JB36" s="28">
        <v>0</v>
      </c>
      <c r="JC36" s="28">
        <v>0</v>
      </c>
      <c r="JD36" s="28">
        <v>0</v>
      </c>
      <c r="JE36" s="28">
        <v>0</v>
      </c>
      <c r="JF36" s="28">
        <v>0</v>
      </c>
      <c r="JG36" s="28">
        <v>0</v>
      </c>
      <c r="JH36" s="28">
        <v>0</v>
      </c>
      <c r="JI36" s="28">
        <v>0</v>
      </c>
      <c r="JJ36" s="28">
        <v>0</v>
      </c>
      <c r="JK36" s="28">
        <v>0</v>
      </c>
      <c r="JL36" s="28">
        <v>0</v>
      </c>
      <c r="JM36" s="28">
        <v>0</v>
      </c>
      <c r="JN36" s="28">
        <v>0</v>
      </c>
      <c r="JO36" s="28">
        <v>0</v>
      </c>
      <c r="JP36" s="28">
        <v>0</v>
      </c>
      <c r="JQ36" s="28">
        <v>0</v>
      </c>
      <c r="JR36" s="28">
        <v>0</v>
      </c>
      <c r="JS36" s="28">
        <v>0</v>
      </c>
      <c r="JT36" s="28">
        <v>0</v>
      </c>
      <c r="JU36" s="28">
        <v>0</v>
      </c>
      <c r="JV36" s="28">
        <v>0</v>
      </c>
      <c r="JW36" s="28">
        <v>0</v>
      </c>
      <c r="JX36" s="28">
        <v>0</v>
      </c>
      <c r="JY36" s="28">
        <v>0</v>
      </c>
      <c r="JZ36" s="28">
        <v>0</v>
      </c>
      <c r="KA36" s="28">
        <v>0</v>
      </c>
      <c r="KB36" s="28">
        <v>0</v>
      </c>
      <c r="KC36" s="28">
        <v>0</v>
      </c>
      <c r="KD36" s="28">
        <v>0</v>
      </c>
      <c r="KE36" s="28">
        <v>0</v>
      </c>
      <c r="KF36" s="28">
        <v>0</v>
      </c>
      <c r="KG36" s="28">
        <v>0</v>
      </c>
      <c r="KH36" s="28">
        <v>0</v>
      </c>
      <c r="KI36" s="28">
        <v>0</v>
      </c>
      <c r="KJ36" s="28">
        <v>0</v>
      </c>
      <c r="KK36" s="28">
        <v>0</v>
      </c>
      <c r="KL36" s="28">
        <v>0</v>
      </c>
      <c r="KM36" s="28">
        <v>0</v>
      </c>
      <c r="KN36" s="28">
        <v>0</v>
      </c>
      <c r="KO36" s="28">
        <v>0</v>
      </c>
      <c r="KP36" s="28">
        <v>0</v>
      </c>
      <c r="KQ36" s="28">
        <v>0</v>
      </c>
      <c r="KR36" s="28">
        <v>0</v>
      </c>
      <c r="KS36" s="28">
        <v>0</v>
      </c>
      <c r="KT36" s="28">
        <v>0</v>
      </c>
      <c r="KU36" s="28">
        <v>0</v>
      </c>
      <c r="KV36" s="28">
        <v>0</v>
      </c>
      <c r="KW36" s="28">
        <v>0</v>
      </c>
      <c r="KX36" s="28">
        <v>0</v>
      </c>
      <c r="KY36" s="28">
        <v>0</v>
      </c>
      <c r="KZ36" s="28">
        <v>0</v>
      </c>
      <c r="LA36" s="28">
        <v>0</v>
      </c>
      <c r="LB36" s="28">
        <v>0</v>
      </c>
      <c r="LC36" s="28">
        <v>0</v>
      </c>
      <c r="LD36" s="28">
        <v>0</v>
      </c>
      <c r="LE36" s="28">
        <v>0</v>
      </c>
      <c r="LF36" s="28">
        <v>0</v>
      </c>
      <c r="LG36" s="28">
        <v>0</v>
      </c>
      <c r="LH36" s="28">
        <v>0</v>
      </c>
      <c r="LI36" s="28">
        <v>0</v>
      </c>
      <c r="LJ36" s="28">
        <v>0</v>
      </c>
      <c r="LK36" s="28">
        <v>0</v>
      </c>
      <c r="LL36" s="28">
        <v>0</v>
      </c>
      <c r="LM36" s="28">
        <v>0</v>
      </c>
      <c r="LN36" s="28">
        <v>0</v>
      </c>
      <c r="LO36" s="28">
        <v>0</v>
      </c>
      <c r="LP36" s="28">
        <v>0</v>
      </c>
      <c r="LQ36" s="28">
        <v>0</v>
      </c>
      <c r="LR36" s="28">
        <v>0</v>
      </c>
      <c r="LS36" s="28">
        <v>0</v>
      </c>
      <c r="LT36" s="28">
        <v>0</v>
      </c>
      <c r="LU36" s="28">
        <v>0</v>
      </c>
      <c r="LV36" s="28">
        <v>0</v>
      </c>
      <c r="LW36" s="28">
        <v>0</v>
      </c>
      <c r="LX36" s="28">
        <v>0</v>
      </c>
      <c r="LY36" s="28">
        <v>0</v>
      </c>
      <c r="LZ36" s="28">
        <v>0</v>
      </c>
      <c r="MA36" s="28">
        <v>0</v>
      </c>
      <c r="MB36" s="28">
        <v>0</v>
      </c>
      <c r="MC36" s="28">
        <v>0</v>
      </c>
      <c r="MD36" s="28">
        <v>0</v>
      </c>
      <c r="ME36" s="28">
        <v>0</v>
      </c>
      <c r="MF36" s="28">
        <v>0</v>
      </c>
      <c r="MG36" s="28">
        <v>0</v>
      </c>
      <c r="MH36" s="28">
        <v>0</v>
      </c>
      <c r="MI36" s="28">
        <v>0</v>
      </c>
      <c r="MJ36" s="28">
        <v>0</v>
      </c>
      <c r="MK36" s="28">
        <v>0</v>
      </c>
      <c r="ML36" s="28">
        <v>0</v>
      </c>
      <c r="MM36" s="28">
        <v>0</v>
      </c>
      <c r="MN36" s="28">
        <v>0</v>
      </c>
      <c r="MO36" s="28">
        <v>0</v>
      </c>
      <c r="MP36" s="28">
        <v>0</v>
      </c>
      <c r="MQ36" s="28">
        <v>0</v>
      </c>
      <c r="MR36" s="28">
        <v>0</v>
      </c>
      <c r="MS36" s="28">
        <v>0</v>
      </c>
      <c r="MT36" s="28">
        <v>0</v>
      </c>
      <c r="MU36" s="28">
        <v>0</v>
      </c>
      <c r="MV36" s="28">
        <v>0</v>
      </c>
      <c r="MW36" s="28">
        <v>0</v>
      </c>
      <c r="MX36" s="28">
        <v>0</v>
      </c>
      <c r="MY36" s="28">
        <v>0</v>
      </c>
      <c r="MZ36" s="28">
        <v>0</v>
      </c>
      <c r="NA36" s="28">
        <v>0</v>
      </c>
      <c r="NB36" s="28">
        <v>0</v>
      </c>
      <c r="NC36" s="28">
        <v>0</v>
      </c>
      <c r="ND36" s="28">
        <v>0</v>
      </c>
      <c r="NE36" s="28">
        <v>0</v>
      </c>
      <c r="NF36" s="28">
        <v>0</v>
      </c>
      <c r="NG36" s="28">
        <v>0</v>
      </c>
      <c r="NH36" s="28">
        <v>0</v>
      </c>
      <c r="NI36" s="28">
        <v>0</v>
      </c>
      <c r="NJ36" s="28">
        <v>0</v>
      </c>
      <c r="NK36" s="28">
        <v>0</v>
      </c>
      <c r="NL36" s="28">
        <v>0</v>
      </c>
      <c r="NM36" s="28">
        <v>0</v>
      </c>
      <c r="NN36" s="28">
        <v>0</v>
      </c>
      <c r="NO36" s="28">
        <v>0</v>
      </c>
      <c r="NP36" s="28">
        <v>0</v>
      </c>
      <c r="NQ36" s="28">
        <v>0</v>
      </c>
      <c r="NR36" s="28">
        <v>0</v>
      </c>
      <c r="NS36" s="28">
        <v>0</v>
      </c>
      <c r="NT36" s="28">
        <v>0</v>
      </c>
      <c r="NU36" s="28">
        <v>0</v>
      </c>
      <c r="NV36" s="28">
        <v>0</v>
      </c>
      <c r="NW36" s="28">
        <v>0</v>
      </c>
      <c r="NX36" s="28">
        <v>0</v>
      </c>
      <c r="NY36" s="28">
        <v>0</v>
      </c>
      <c r="NZ36" s="28">
        <v>0</v>
      </c>
      <c r="OA36" s="28">
        <v>0</v>
      </c>
      <c r="OB36" s="28">
        <v>0</v>
      </c>
      <c r="OC36" s="28">
        <v>0</v>
      </c>
      <c r="OD36" s="28">
        <v>0</v>
      </c>
      <c r="OE36" s="28">
        <v>0</v>
      </c>
      <c r="OF36" s="28">
        <v>0</v>
      </c>
      <c r="OG36" s="28">
        <v>0</v>
      </c>
      <c r="OH36" s="28">
        <v>0</v>
      </c>
      <c r="OI36" s="28">
        <v>0</v>
      </c>
      <c r="OJ36" s="28">
        <v>0</v>
      </c>
      <c r="OK36" s="28">
        <v>0</v>
      </c>
      <c r="OL36" s="28">
        <v>0</v>
      </c>
      <c r="OM36" s="28">
        <v>0</v>
      </c>
      <c r="ON36" s="28">
        <v>0</v>
      </c>
      <c r="OO36" s="28">
        <v>0</v>
      </c>
      <c r="OP36" s="28">
        <v>0</v>
      </c>
      <c r="OQ36" s="28">
        <v>0</v>
      </c>
      <c r="OR36" s="28">
        <v>0</v>
      </c>
      <c r="OS36" s="28">
        <v>0</v>
      </c>
      <c r="OT36" s="28">
        <v>0</v>
      </c>
      <c r="OU36" s="28">
        <v>0</v>
      </c>
      <c r="OV36" s="28">
        <v>0</v>
      </c>
      <c r="OW36" s="28">
        <v>0</v>
      </c>
      <c r="OX36" s="28">
        <v>0</v>
      </c>
      <c r="OY36" s="28">
        <v>0</v>
      </c>
      <c r="OZ36" s="28">
        <v>0</v>
      </c>
      <c r="PA36" s="28">
        <v>0</v>
      </c>
      <c r="PB36" s="28">
        <v>0</v>
      </c>
      <c r="PC36" s="28">
        <v>0</v>
      </c>
      <c r="PD36" s="28">
        <v>0</v>
      </c>
      <c r="PE36" s="28">
        <v>0</v>
      </c>
      <c r="PF36" s="28">
        <v>0</v>
      </c>
      <c r="PG36" s="28">
        <v>0</v>
      </c>
      <c r="PH36" s="28">
        <v>0</v>
      </c>
      <c r="PI36" s="28">
        <v>0</v>
      </c>
      <c r="PJ36" s="28">
        <v>0</v>
      </c>
      <c r="PK36" s="28">
        <v>0</v>
      </c>
      <c r="PL36" s="28">
        <v>0</v>
      </c>
      <c r="PM36" s="28">
        <v>0</v>
      </c>
      <c r="PN36" s="28">
        <v>0</v>
      </c>
      <c r="PO36" s="28">
        <v>0</v>
      </c>
      <c r="PP36" s="28">
        <v>0</v>
      </c>
      <c r="PQ36" s="28">
        <v>0</v>
      </c>
      <c r="PR36" s="28">
        <v>0</v>
      </c>
      <c r="PS36" s="28">
        <v>0</v>
      </c>
      <c r="PT36" s="28">
        <v>0</v>
      </c>
      <c r="PU36" s="28">
        <v>0</v>
      </c>
      <c r="PV36" s="28">
        <v>0</v>
      </c>
      <c r="PW36" s="28">
        <v>0</v>
      </c>
      <c r="PX36" s="28">
        <v>0</v>
      </c>
      <c r="PY36" s="28">
        <v>0</v>
      </c>
      <c r="PZ36" s="28">
        <v>0</v>
      </c>
      <c r="QA36" s="28">
        <v>0</v>
      </c>
      <c r="QB36" s="28">
        <v>0</v>
      </c>
      <c r="QC36" s="28">
        <v>0</v>
      </c>
      <c r="QD36" s="28">
        <v>0</v>
      </c>
      <c r="QE36" s="28">
        <v>0</v>
      </c>
      <c r="QF36" s="28">
        <v>0</v>
      </c>
      <c r="QG36" s="28">
        <v>0</v>
      </c>
      <c r="QH36" s="28">
        <v>0</v>
      </c>
      <c r="QI36" s="28">
        <v>0</v>
      </c>
      <c r="QJ36" s="28">
        <v>0</v>
      </c>
      <c r="QK36" s="28">
        <v>0</v>
      </c>
      <c r="QL36" s="28">
        <v>0</v>
      </c>
      <c r="QM36" s="28">
        <v>0</v>
      </c>
      <c r="QN36" s="28">
        <v>0</v>
      </c>
      <c r="QO36" s="28">
        <v>0</v>
      </c>
      <c r="QP36" s="28">
        <v>0</v>
      </c>
      <c r="QQ36" s="28">
        <v>0</v>
      </c>
      <c r="QR36" s="28">
        <v>0</v>
      </c>
      <c r="QS36" s="28">
        <v>0</v>
      </c>
      <c r="QT36" s="28">
        <v>0</v>
      </c>
      <c r="QU36" s="28">
        <v>0</v>
      </c>
      <c r="QV36" s="28">
        <v>0</v>
      </c>
      <c r="QW36" s="28">
        <v>0</v>
      </c>
      <c r="QX36" s="28">
        <v>0</v>
      </c>
      <c r="QY36" s="28">
        <v>0</v>
      </c>
      <c r="QZ36" s="28">
        <v>0</v>
      </c>
      <c r="RA36" s="28">
        <v>0</v>
      </c>
      <c r="RB36" s="28">
        <v>0</v>
      </c>
      <c r="RC36" s="28">
        <v>0</v>
      </c>
      <c r="RD36" s="28">
        <v>0</v>
      </c>
      <c r="RE36" s="28">
        <v>0</v>
      </c>
      <c r="RF36" s="28">
        <v>0</v>
      </c>
      <c r="RG36" s="28">
        <v>0</v>
      </c>
      <c r="RH36" s="28">
        <v>0</v>
      </c>
      <c r="RI36" s="28">
        <v>0</v>
      </c>
      <c r="RJ36" s="28">
        <v>0</v>
      </c>
      <c r="RK36" s="28">
        <v>0</v>
      </c>
      <c r="RL36" s="28">
        <v>0</v>
      </c>
      <c r="RM36" s="28">
        <v>0</v>
      </c>
      <c r="RN36" s="28">
        <v>0</v>
      </c>
      <c r="RO36" s="28">
        <v>0</v>
      </c>
      <c r="RP36" s="28">
        <v>0</v>
      </c>
      <c r="RQ36" s="28">
        <v>0</v>
      </c>
      <c r="RR36" s="28">
        <v>0</v>
      </c>
      <c r="RS36" s="28">
        <v>0</v>
      </c>
      <c r="RT36" s="28">
        <v>0</v>
      </c>
      <c r="RU36" s="28">
        <v>0</v>
      </c>
      <c r="RV36" s="28">
        <v>0</v>
      </c>
      <c r="RW36" s="28">
        <v>0</v>
      </c>
      <c r="RX36" s="28">
        <v>0</v>
      </c>
      <c r="RY36" s="28">
        <v>0</v>
      </c>
      <c r="RZ36" s="28">
        <v>0</v>
      </c>
      <c r="SA36" s="28">
        <v>0</v>
      </c>
      <c r="SB36" s="28">
        <v>0</v>
      </c>
      <c r="SC36" s="28">
        <v>0</v>
      </c>
      <c r="SD36" s="28">
        <v>0</v>
      </c>
      <c r="SE36" s="28">
        <v>0</v>
      </c>
      <c r="SF36" s="28">
        <v>0</v>
      </c>
      <c r="SG36" s="28">
        <v>0</v>
      </c>
      <c r="SH36" s="28">
        <v>0</v>
      </c>
      <c r="SI36" s="28">
        <v>0</v>
      </c>
      <c r="SJ36" s="28">
        <v>0</v>
      </c>
      <c r="SK36" s="28">
        <v>0</v>
      </c>
      <c r="SL36" s="28">
        <v>0</v>
      </c>
      <c r="SM36" s="28">
        <v>0</v>
      </c>
      <c r="SN36" s="28">
        <v>0</v>
      </c>
      <c r="SO36" s="28">
        <v>0</v>
      </c>
      <c r="SP36" s="28">
        <v>0</v>
      </c>
      <c r="SQ36" s="28">
        <v>0</v>
      </c>
      <c r="SR36" s="28">
        <v>0</v>
      </c>
      <c r="SS36" s="28">
        <v>0</v>
      </c>
      <c r="ST36" s="28">
        <v>0</v>
      </c>
      <c r="SU36" s="28">
        <v>0</v>
      </c>
      <c r="SV36" s="28">
        <v>0</v>
      </c>
      <c r="SW36" s="28">
        <v>0</v>
      </c>
      <c r="SX36" s="28">
        <v>0</v>
      </c>
      <c r="SY36" s="28">
        <v>0</v>
      </c>
      <c r="SZ36" s="28">
        <v>0</v>
      </c>
      <c r="TA36" s="28">
        <v>0</v>
      </c>
      <c r="TB36" s="28">
        <v>0</v>
      </c>
      <c r="TC36" s="28">
        <v>0</v>
      </c>
      <c r="TD36" s="28">
        <v>0</v>
      </c>
      <c r="TE36" s="28">
        <v>0</v>
      </c>
      <c r="TF36" s="28">
        <v>0</v>
      </c>
      <c r="TG36" s="28">
        <v>0</v>
      </c>
      <c r="TH36" s="28">
        <v>0</v>
      </c>
      <c r="TI36" s="28">
        <v>0</v>
      </c>
      <c r="TJ36" s="28">
        <v>0</v>
      </c>
      <c r="TK36" s="28">
        <v>0</v>
      </c>
      <c r="TL36" s="28">
        <v>0</v>
      </c>
      <c r="TM36" s="28">
        <v>0</v>
      </c>
      <c r="TN36" s="28">
        <v>0</v>
      </c>
      <c r="TO36" s="28">
        <v>0</v>
      </c>
      <c r="TP36" s="28">
        <v>0</v>
      </c>
      <c r="TQ36" s="28">
        <v>0</v>
      </c>
      <c r="TR36" s="28">
        <v>0</v>
      </c>
      <c r="TS36" s="28">
        <v>0</v>
      </c>
      <c r="TT36" s="28">
        <v>0</v>
      </c>
      <c r="TU36" s="28">
        <v>0</v>
      </c>
      <c r="TV36" s="28">
        <v>0</v>
      </c>
      <c r="TW36" s="28">
        <v>0</v>
      </c>
      <c r="TX36" s="28">
        <v>0</v>
      </c>
      <c r="TY36" s="28">
        <v>0</v>
      </c>
      <c r="TZ36" s="28">
        <v>0</v>
      </c>
      <c r="UA36" s="28">
        <v>0</v>
      </c>
      <c r="UB36" s="28">
        <v>0</v>
      </c>
      <c r="UC36" s="28">
        <v>0</v>
      </c>
      <c r="UD36" s="28">
        <v>0</v>
      </c>
      <c r="UE36" s="28">
        <v>0</v>
      </c>
      <c r="UF36" s="28">
        <v>0</v>
      </c>
      <c r="UG36" s="28">
        <v>0</v>
      </c>
      <c r="UH36" s="28">
        <v>0</v>
      </c>
      <c r="UI36" s="28">
        <v>0</v>
      </c>
      <c r="UJ36" s="28">
        <v>0</v>
      </c>
      <c r="UK36" s="28">
        <v>0</v>
      </c>
      <c r="UL36" s="28">
        <v>0</v>
      </c>
      <c r="UM36" s="28">
        <v>0</v>
      </c>
      <c r="UN36" s="28">
        <v>0</v>
      </c>
      <c r="UO36" s="28">
        <v>0</v>
      </c>
      <c r="UP36" s="28">
        <v>0</v>
      </c>
      <c r="UQ36" s="28">
        <v>0</v>
      </c>
      <c r="UR36" s="28">
        <v>0</v>
      </c>
      <c r="US36" s="28">
        <v>0</v>
      </c>
      <c r="UT36" s="28">
        <v>0</v>
      </c>
      <c r="UU36" s="28">
        <v>0</v>
      </c>
      <c r="UV36" s="28">
        <v>0</v>
      </c>
      <c r="UW36" s="28">
        <v>0</v>
      </c>
      <c r="UX36" s="28">
        <v>0</v>
      </c>
      <c r="UY36" s="28">
        <v>0</v>
      </c>
      <c r="UZ36" s="28">
        <v>0</v>
      </c>
      <c r="VA36" s="28">
        <v>0</v>
      </c>
      <c r="VB36" s="28">
        <v>0</v>
      </c>
      <c r="VC36" s="28">
        <v>0</v>
      </c>
      <c r="VD36" s="28">
        <v>0</v>
      </c>
      <c r="VE36" s="28">
        <v>0</v>
      </c>
      <c r="VF36" s="28">
        <v>0</v>
      </c>
      <c r="VG36" s="28">
        <v>0</v>
      </c>
      <c r="VH36" s="28">
        <v>0</v>
      </c>
      <c r="VI36" s="28">
        <v>0</v>
      </c>
      <c r="VJ36" s="28">
        <v>0</v>
      </c>
      <c r="VK36" s="28">
        <v>0</v>
      </c>
      <c r="VL36" s="28">
        <v>0</v>
      </c>
      <c r="VM36" s="28">
        <v>0</v>
      </c>
      <c r="VN36" s="28">
        <v>0</v>
      </c>
      <c r="VO36" s="28">
        <v>0</v>
      </c>
      <c r="VP36" s="28">
        <v>0</v>
      </c>
      <c r="VQ36" s="28">
        <v>0</v>
      </c>
      <c r="VR36" s="28">
        <v>0</v>
      </c>
      <c r="VS36" s="28">
        <v>0</v>
      </c>
      <c r="VT36" s="28">
        <v>0</v>
      </c>
      <c r="VU36" s="28">
        <v>0</v>
      </c>
      <c r="VV36" s="28">
        <v>0</v>
      </c>
      <c r="VW36" s="28">
        <v>0</v>
      </c>
      <c r="VX36" s="28">
        <v>0</v>
      </c>
      <c r="VY36" s="28">
        <v>0</v>
      </c>
      <c r="VZ36" s="28">
        <v>0</v>
      </c>
      <c r="WA36" s="28">
        <v>0</v>
      </c>
      <c r="WB36" s="28">
        <v>0</v>
      </c>
      <c r="WC36" s="28">
        <v>0</v>
      </c>
      <c r="WD36" s="28">
        <v>0</v>
      </c>
      <c r="WE36" s="28">
        <v>0</v>
      </c>
      <c r="WF36" s="28">
        <v>0</v>
      </c>
      <c r="WG36" s="28">
        <v>0</v>
      </c>
      <c r="WH36" s="28">
        <v>0</v>
      </c>
      <c r="WI36" s="28">
        <v>0</v>
      </c>
      <c r="WJ36" s="28">
        <v>0</v>
      </c>
      <c r="WK36" s="28">
        <v>0</v>
      </c>
      <c r="WL36" s="28">
        <v>0</v>
      </c>
      <c r="WM36" s="28">
        <v>0</v>
      </c>
      <c r="WN36" s="28">
        <v>0</v>
      </c>
      <c r="WO36" s="28">
        <v>0</v>
      </c>
      <c r="WP36" s="28">
        <v>0</v>
      </c>
      <c r="WQ36" s="28">
        <v>0</v>
      </c>
      <c r="WR36" s="28">
        <v>0</v>
      </c>
      <c r="WS36" s="28">
        <v>0</v>
      </c>
      <c r="WT36" s="28">
        <v>0</v>
      </c>
      <c r="WU36" s="28">
        <v>0</v>
      </c>
      <c r="WV36" s="28">
        <v>0</v>
      </c>
      <c r="WW36" s="28">
        <v>0</v>
      </c>
      <c r="WX36" s="28">
        <v>0</v>
      </c>
      <c r="WY36" s="28">
        <v>0</v>
      </c>
      <c r="WZ36" s="28">
        <v>0</v>
      </c>
      <c r="XA36" s="28">
        <v>0</v>
      </c>
      <c r="XB36" s="28">
        <v>0</v>
      </c>
      <c r="XC36" s="28">
        <v>0</v>
      </c>
      <c r="XD36" s="28">
        <v>0</v>
      </c>
      <c r="XE36" s="28">
        <v>0</v>
      </c>
      <c r="XF36" s="28">
        <v>0</v>
      </c>
      <c r="XG36" s="28">
        <v>0</v>
      </c>
      <c r="XH36" s="28">
        <v>0</v>
      </c>
      <c r="XI36" s="28">
        <v>0</v>
      </c>
      <c r="XJ36" s="28">
        <v>0</v>
      </c>
      <c r="XK36" s="28">
        <v>0</v>
      </c>
      <c r="XL36" s="28">
        <v>0</v>
      </c>
      <c r="XM36" s="28">
        <v>0</v>
      </c>
      <c r="XN36" s="28">
        <v>0</v>
      </c>
      <c r="XO36" s="28">
        <v>0</v>
      </c>
      <c r="XP36" s="28">
        <v>0</v>
      </c>
      <c r="XQ36" s="28">
        <v>0</v>
      </c>
      <c r="XR36" s="28">
        <v>0</v>
      </c>
      <c r="XS36" s="28">
        <v>0</v>
      </c>
      <c r="XT36" s="28">
        <v>0</v>
      </c>
      <c r="XU36" s="28">
        <v>0</v>
      </c>
      <c r="XV36" s="28">
        <v>0</v>
      </c>
      <c r="XW36" s="28">
        <v>0</v>
      </c>
      <c r="XX36" s="28">
        <v>0</v>
      </c>
      <c r="XY36" s="28">
        <v>0</v>
      </c>
      <c r="XZ36" s="28">
        <v>0</v>
      </c>
      <c r="YA36" s="28">
        <v>0</v>
      </c>
      <c r="YB36" s="28">
        <v>0</v>
      </c>
      <c r="YC36" s="28">
        <v>0</v>
      </c>
      <c r="YD36" s="28">
        <v>0</v>
      </c>
      <c r="YE36" s="28">
        <v>0</v>
      </c>
      <c r="YF36" s="28">
        <v>0</v>
      </c>
      <c r="YG36" s="28">
        <v>0</v>
      </c>
      <c r="YH36" s="28">
        <v>0</v>
      </c>
      <c r="YI36" s="28">
        <v>0</v>
      </c>
      <c r="YJ36" s="28">
        <v>0</v>
      </c>
      <c r="YK36" s="28">
        <v>0</v>
      </c>
      <c r="YL36" s="28">
        <v>0</v>
      </c>
      <c r="YM36" s="28">
        <v>0</v>
      </c>
      <c r="YN36" s="28">
        <v>0</v>
      </c>
      <c r="YO36" s="28">
        <v>0</v>
      </c>
      <c r="YP36" s="28">
        <v>0</v>
      </c>
      <c r="YQ36" s="28">
        <v>0</v>
      </c>
    </row>
    <row r="37" spans="1:667" ht="15.75" x14ac:dyDescent="0.25">
      <c r="A37" s="19" t="s">
        <v>78</v>
      </c>
      <c r="B37" s="19" t="s">
        <v>79</v>
      </c>
      <c r="C37" s="20">
        <f t="shared" si="23"/>
        <v>40.961556157158</v>
      </c>
      <c r="D37" s="21"/>
      <c r="E37" s="49">
        <v>1.41923574</v>
      </c>
      <c r="F37" s="33" t="s">
        <v>57</v>
      </c>
      <c r="G37" s="23" t="s">
        <v>128</v>
      </c>
      <c r="H37" s="24">
        <v>43084</v>
      </c>
      <c r="I37" s="48" t="s">
        <v>64</v>
      </c>
      <c r="J37" s="23">
        <v>292</v>
      </c>
      <c r="K37" s="33" t="s">
        <v>131</v>
      </c>
      <c r="L37" s="24">
        <f>+EDATE(H37,J37)</f>
        <v>51971</v>
      </c>
      <c r="M37" s="23" t="s">
        <v>11</v>
      </c>
      <c r="N37" s="20" t="s">
        <v>65</v>
      </c>
      <c r="O37" s="2"/>
      <c r="P37" s="26">
        <f>+SUMPRODUCT(1*($BP$4:$YQ$4=$P$4)*($BP$1:$YQ$1=P$3)*($BP37:$YQ37))</f>
        <v>0</v>
      </c>
      <c r="Q37" s="26">
        <f>+SUMPRODUCT(1*($BP$4:$YQ$4=$Q$4)*($BP$1:$YQ$1=P$3)*($BP37:$YQ37))</f>
        <v>793207.14161257923</v>
      </c>
      <c r="R37" s="26">
        <f>+SUMPRODUCT(1*($BP$4:$YQ$4=$P$4)*($BP$1:$YQ$1=R$3)*($BP37:$YQ37))</f>
        <v>0</v>
      </c>
      <c r="S37" s="26">
        <f>+SUMPRODUCT(1*($BP$4:$YQ$4=$Q$4)*($BP$1:$YQ$1=R$3)*($BP37:$YQ37))</f>
        <v>1382502.3941009208</v>
      </c>
      <c r="T37" s="26">
        <f>+SUMPRODUCT(1*($BP$4:$YQ$4=$P$4)*($BP$1:$YQ$1=T$3)*($BP37:$YQ37))</f>
        <v>0</v>
      </c>
      <c r="U37" s="26">
        <f>+SUMPRODUCT(1*($BP$4:$YQ$4=$Q$4)*($BP$1:$YQ$1=T$3)*($BP37:$YQ37))</f>
        <v>1669255.5377240758</v>
      </c>
      <c r="V37" s="26">
        <f>+SUMPRODUCT(1*($BP$4:$YQ$4=$P$4)*($BP$1:$YQ$1=V$3)*($BP37:$YQ37))</f>
        <v>0</v>
      </c>
      <c r="W37" s="26">
        <f>+SUMPRODUCT(1*($BP$4:$YQ$4=$Q$4)*($BP$1:$YQ$1=V$3)*($BP37:$YQ37))</f>
        <v>1912103.0538286034</v>
      </c>
      <c r="X37" s="26">
        <f>+SUMPRODUCT(1*($BP$4:$YQ$4=$P$4)*($BP$1:$YQ$1=X$3)*($BP37:$YQ37))</f>
        <v>2014792.4545208025</v>
      </c>
      <c r="Y37" s="26">
        <f>+SUMPRODUCT(1*($BP$4:$YQ$4=$Q$4)*($BP$1:$YQ$1=X$3)*($BP37:$YQ37))</f>
        <v>2094373.2000043844</v>
      </c>
      <c r="Z37" s="26">
        <f>+SUMPRODUCT(1*($BP$4:$YQ$4=$P$4)*($BP$1:$YQ$1=Z$3)*($BP37:$YQ37))</f>
        <v>4258281.1766832629</v>
      </c>
      <c r="AA37" s="26">
        <f>+SUMPRODUCT(1*($BP$4:$YQ$4=$Q$4)*($BP$1:$YQ$1=Z$3)*($BP37:$YQ37))</f>
        <v>2171782.9066638383</v>
      </c>
      <c r="AB37" s="26">
        <f>+SUMPRODUCT(1*($BP$4:$YQ$4=$P$4)*($BP$1:$YQ$1=AB$3)*($BP37:$YQ37))</f>
        <v>4518465.6948090512</v>
      </c>
      <c r="AC37" s="26">
        <f>+SUMPRODUCT(1*($BP$4:$YQ$4=$Q$4)*($BP$1:$YQ$1=AB$3)*($BP37:$YQ37))</f>
        <v>2190861.0915852315</v>
      </c>
      <c r="AD37" s="26">
        <f>+SUMPRODUCT(1*($BP$4:$YQ$4=$P$4)*($BP$1:$YQ$1=AD$3)*($BP37:$YQ37))</f>
        <v>4715562.3200932937</v>
      </c>
      <c r="AE37" s="26">
        <f>+SUMPRODUCT(1*($BP$4:$YQ$4=$Q$4)*($BP$1:$YQ$1=AD$3)*($BP37:$YQ37))</f>
        <v>2155278.6281627296</v>
      </c>
      <c r="AF37" s="26">
        <f>+SUMPRODUCT(1*($BP$4:$YQ$4=$P$4)*($BP$1:$YQ$1=AF$3)*($BP37:$YQ37))</f>
        <v>4892527.7734332904</v>
      </c>
      <c r="AG37" s="26">
        <f>+SUMPRODUCT(1*($BP$4:$YQ$4=$Q$4)*($BP$1:$YQ$1=AF$3)*($BP37:$YQ37))</f>
        <v>2106512.7727676462</v>
      </c>
      <c r="AH37" s="26">
        <f>+SUMPRODUCT(1*($BP$4:$YQ$4=$P$4)*($BP$1:$YQ$1=AH$3)*($BP37:$YQ37))</f>
        <v>5071400.6591130272</v>
      </c>
      <c r="AI37" s="26">
        <f>+SUMPRODUCT(1*($BP$4:$YQ$4=$Q$4)*($BP$1:$YQ$1=AH$3)*($BP37:$YQ37))</f>
        <v>2049138.8442381043</v>
      </c>
      <c r="AJ37" s="26">
        <f>+SUMPRODUCT(1*($BP$4:$YQ$4=$P$4)*($BP$1:$YQ$1=AJ$3)*($BP37:$YQ37))</f>
        <v>5241474.6278173793</v>
      </c>
      <c r="AK37" s="26">
        <f>+SUMPRODUCT(1*($BP$4:$YQ$4=$Q$4)*($BP$1:$YQ$1=AJ$3)*($BP37:$YQ37))</f>
        <v>1984466.3254132867</v>
      </c>
      <c r="AL37" s="26">
        <f>+SUMPRODUCT(1*($BP$4:$YQ$4=$P$4)*($BP$1:$YQ$1=AL$3)*($BP37:$YQ37))</f>
        <v>5403344.1673577633</v>
      </c>
      <c r="AM37" s="26">
        <f>+SUMPRODUCT(1*($BP$4:$YQ$4=$Q$4)*($BP$1:$YQ$1=AL$3)*($BP37:$YQ37))</f>
        <v>1896920.7028626921</v>
      </c>
      <c r="AN37" s="26">
        <f>+SUMPRODUCT(1*($BP$4:$YQ$4=$P$4)*($BP$1:$YQ$1=AN$3)*($BP37:$YQ37))</f>
        <v>5565347.8317352813</v>
      </c>
      <c r="AO37" s="26">
        <f>+SUMPRODUCT(1*($BP$4:$YQ$4=$Q$4)*($BP$1:$YQ$1=AN$3)*($BP37:$YQ37))</f>
        <v>1806317.103423032</v>
      </c>
      <c r="AP37" s="26">
        <f>+SUMPRODUCT(1*($BP$4:$YQ$4=$P$4)*($BP$1:$YQ$1=AP$3)*($BP37:$YQ37))</f>
        <v>5726863.0192436632</v>
      </c>
      <c r="AQ37" s="26">
        <f>+SUMPRODUCT(1*($BP$4:$YQ$4=$Q$4)*($BP$1:$YQ$1=AP$3)*($BP37:$YQ37))</f>
        <v>1706982.1642624224</v>
      </c>
      <c r="AR37" s="26">
        <f>+SUMPRODUCT(1*($BP$4:$YQ$4=$P$4)*($BP$1:$YQ$1=AR$3)*($BP37:$YQ37))</f>
        <v>5888183.6771794651</v>
      </c>
      <c r="AS37" s="26">
        <f>+SUMPRODUCT(1*($BP$4:$YQ$4=$Q$4)*($BP$1:$YQ$1=AR$3)*($BP37:$YQ37))</f>
        <v>1603492.6760550709</v>
      </c>
      <c r="AT37" s="26">
        <f>+SUMPRODUCT(1*($BP$4:$YQ$4=$P$4)*($BP$1:$YQ$1=AT$3)*($BP37:$YQ37))</f>
        <v>6047446.9605589351</v>
      </c>
      <c r="AU37" s="26">
        <f>+SUMPRODUCT(1*($BP$4:$YQ$4=$Q$4)*($BP$1:$YQ$1=AT$3)*($BP37:$YQ37))</f>
        <v>1482035.0796505585</v>
      </c>
      <c r="AV37" s="26">
        <f>+SUMPRODUCT(1*($BP$4:$YQ$4=$P$4)*($BP$1:$YQ$1=AV$3)*($BP37:$YQ37))</f>
        <v>6204946.0316364672</v>
      </c>
      <c r="AW37" s="26">
        <f>+SUMPRODUCT(1*($BP$4:$YQ$4=$Q$4)*($BP$1:$YQ$1=AV$3)*($BP37:$YQ37))</f>
        <v>1356207.6823898996</v>
      </c>
      <c r="AX37" s="26">
        <f>+SUMPRODUCT(1*($BP$4:$YQ$4=$P$4)*($BP$1:$YQ$1=AX$3)*($BP37:$YQ37))</f>
        <v>6360951.5098139681</v>
      </c>
      <c r="AY37" s="26">
        <f>+SUMPRODUCT(1*($BP$4:$YQ$4=$Q$4)*($BP$1:$YQ$1=AX$3)*($BP37:$YQ37))</f>
        <v>1221744.6668772623</v>
      </c>
      <c r="AZ37" s="26">
        <f>+SUMPRODUCT(1*($BP$4:$YQ$4=$P$4)*($BP$1:$YQ$1=AZ$3)*($BP37:$YQ37))</f>
        <v>6515701.3493688162</v>
      </c>
      <c r="BA37" s="26">
        <f>+SUMPRODUCT(1*($BP$4:$YQ$4=$Q$4)*($BP$1:$YQ$1=AZ$3)*($BP37:$YQ37))</f>
        <v>1081864.6141699241</v>
      </c>
      <c r="BB37" s="26">
        <f>+SUMPRODUCT(1*($BP$4:$YQ$4=$P$4)*($BP$1:$YQ$1=BB$3)*($BP37:$YQ37))</f>
        <v>6667368.0113318674</v>
      </c>
      <c r="BC37" s="26">
        <f>+SUMPRODUCT(1*($BP$4:$YQ$4=$Q$4)*($BP$1:$YQ$1=BB$3)*($BP37:$YQ37))</f>
        <v>927241.02257846296</v>
      </c>
      <c r="BD37" s="26">
        <f>+SUMPRODUCT(1*($BP$4:$YQ$4=$P$4)*($BP$1:$YQ$1=BD$3)*($BP37:$YQ37))</f>
        <v>6816202.3520809058</v>
      </c>
      <c r="BE37" s="26">
        <f>+SUMPRODUCT(1*($BP$4:$YQ$4=$Q$4)*($BP$1:$YQ$1=BD$3)*($BP37:$YQ37))</f>
        <v>767317.5602165421</v>
      </c>
      <c r="BF37" s="26">
        <f>+SUMPRODUCT(1*($BP$4:$YQ$4=$P$4)*($BP$1:$YQ$1=BF$3)*($BP37:$YQ37))</f>
        <v>6961586.3222450074</v>
      </c>
      <c r="BG37" s="26">
        <f>+SUMPRODUCT(1*($BP$4:$YQ$4=$Q$4)*($BP$1:$YQ$1=BF$3)*($BP37:$YQ37))</f>
        <v>599211.1886658601</v>
      </c>
      <c r="BH37" s="26">
        <f>+SUMPRODUCT(1*($BP$4:$YQ$4=$P$4)*($BP$1:$YQ$1=BH$3)*($BP37:$YQ37))</f>
        <v>7103462.2873617224</v>
      </c>
      <c r="BI37" s="26">
        <f>+SUMPRODUCT(1*($BP$4:$YQ$4=$Q$4)*($BP$1:$YQ$1=BH$3)*($BP37:$YQ37))</f>
        <v>424470.45150344342</v>
      </c>
      <c r="BJ37" s="26">
        <f>+SUMPRODUCT(1*($BP$4:$YQ$4=$P$4)*($BP$1:$YQ$1=BJ$3)*($BP37:$YQ37))</f>
        <v>7241758.5831604451</v>
      </c>
      <c r="BK37" s="26">
        <f>+SUMPRODUCT(1*($BP$4:$YQ$4=$Q$4)*($BP$1:$YQ$1=BJ$3)*($BP37:$YQ37))</f>
        <v>239528.36423858936</v>
      </c>
      <c r="BL37" s="26">
        <f>+SUMPRODUCT(1*($BP$4:$YQ$4=$P$4)*($BP$1:$YQ$1=BL$3)*($BP37:$YQ37))</f>
        <v>3671379.9634072385</v>
      </c>
      <c r="BM37" s="26">
        <f>+SUMPRODUCT(1*($BP$4:$YQ$4=$Q$4)*($BP$1:$YQ$1=BL$3)*($BP37:$YQ37))</f>
        <v>48512.508393185431</v>
      </c>
      <c r="BN37" s="27"/>
      <c r="BO37" s="94"/>
      <c r="BP37" s="28">
        <v>0</v>
      </c>
      <c r="BQ37" s="28">
        <v>0</v>
      </c>
      <c r="BR37" s="28">
        <v>0</v>
      </c>
      <c r="BS37" s="28">
        <v>0</v>
      </c>
      <c r="BT37" s="28">
        <v>0</v>
      </c>
      <c r="BU37" s="28">
        <v>0</v>
      </c>
      <c r="BV37" s="28">
        <v>204236.27752482748</v>
      </c>
      <c r="BW37" s="28">
        <v>0</v>
      </c>
      <c r="BX37" s="28">
        <v>0</v>
      </c>
      <c r="BY37" s="28">
        <v>0</v>
      </c>
      <c r="BZ37" s="28">
        <v>0</v>
      </c>
      <c r="CA37" s="28">
        <v>0</v>
      </c>
      <c r="CB37" s="28">
        <v>0</v>
      </c>
      <c r="CC37" s="28">
        <v>0</v>
      </c>
      <c r="CD37" s="28">
        <v>0</v>
      </c>
      <c r="CE37" s="28">
        <v>0</v>
      </c>
      <c r="CF37" s="28">
        <v>0</v>
      </c>
      <c r="CG37" s="28">
        <v>0</v>
      </c>
      <c r="CH37" s="28">
        <v>588970.86408775172</v>
      </c>
      <c r="CI37" s="28">
        <v>0</v>
      </c>
      <c r="CJ37" s="28">
        <v>0</v>
      </c>
      <c r="CK37" s="28">
        <v>0</v>
      </c>
      <c r="CL37" s="28">
        <v>0</v>
      </c>
      <c r="CM37" s="28">
        <v>0</v>
      </c>
      <c r="CN37" s="28">
        <v>0</v>
      </c>
      <c r="CO37" s="28">
        <v>0</v>
      </c>
      <c r="CP37" s="28">
        <v>0</v>
      </c>
      <c r="CQ37" s="28">
        <v>0</v>
      </c>
      <c r="CR37" s="28">
        <v>0</v>
      </c>
      <c r="CS37" s="28">
        <v>0</v>
      </c>
      <c r="CT37" s="28">
        <v>654647.18288571178</v>
      </c>
      <c r="CU37" s="28">
        <v>0</v>
      </c>
      <c r="CV37" s="28">
        <v>0</v>
      </c>
      <c r="CW37" s="28">
        <v>0</v>
      </c>
      <c r="CX37" s="28">
        <v>0</v>
      </c>
      <c r="CY37" s="28">
        <v>0</v>
      </c>
      <c r="CZ37" s="28">
        <v>0</v>
      </c>
      <c r="DA37" s="28">
        <v>0</v>
      </c>
      <c r="DB37" s="28">
        <v>0</v>
      </c>
      <c r="DC37" s="28">
        <v>0</v>
      </c>
      <c r="DD37" s="28">
        <v>0</v>
      </c>
      <c r="DE37" s="28">
        <v>0</v>
      </c>
      <c r="DF37" s="28">
        <v>727855.21121520898</v>
      </c>
      <c r="DG37" s="28">
        <v>0</v>
      </c>
      <c r="DH37" s="28">
        <v>0</v>
      </c>
      <c r="DI37" s="28">
        <v>0</v>
      </c>
      <c r="DJ37" s="28">
        <v>0</v>
      </c>
      <c r="DK37" s="28">
        <v>0</v>
      </c>
      <c r="DL37" s="28">
        <v>0</v>
      </c>
      <c r="DM37" s="28">
        <v>0</v>
      </c>
      <c r="DN37" s="28">
        <v>0</v>
      </c>
      <c r="DO37" s="28">
        <v>0</v>
      </c>
      <c r="DP37" s="28">
        <v>0</v>
      </c>
      <c r="DQ37" s="28">
        <v>0</v>
      </c>
      <c r="DR37" s="28">
        <v>798760.45483668521</v>
      </c>
      <c r="DS37" s="28">
        <v>0</v>
      </c>
      <c r="DT37" s="28">
        <v>0</v>
      </c>
      <c r="DU37" s="28">
        <v>0</v>
      </c>
      <c r="DV37" s="28">
        <v>0</v>
      </c>
      <c r="DW37" s="28">
        <v>0</v>
      </c>
      <c r="DX37" s="28">
        <v>0</v>
      </c>
      <c r="DY37" s="28">
        <v>0</v>
      </c>
      <c r="DZ37" s="28">
        <v>0</v>
      </c>
      <c r="EA37" s="28">
        <v>0</v>
      </c>
      <c r="EB37" s="28">
        <v>0</v>
      </c>
      <c r="EC37" s="28">
        <v>0</v>
      </c>
      <c r="ED37" s="28">
        <v>870495.08288739051</v>
      </c>
      <c r="EE37" s="28">
        <v>0</v>
      </c>
      <c r="EF37" s="28">
        <v>0</v>
      </c>
      <c r="EG37" s="28">
        <v>0</v>
      </c>
      <c r="EH37" s="28">
        <v>0</v>
      </c>
      <c r="EI37" s="28">
        <v>0</v>
      </c>
      <c r="EJ37" s="28">
        <v>0</v>
      </c>
      <c r="EK37" s="28">
        <v>0</v>
      </c>
      <c r="EL37" s="28">
        <v>0</v>
      </c>
      <c r="EM37" s="28">
        <v>0</v>
      </c>
      <c r="EN37" s="28">
        <v>0</v>
      </c>
      <c r="EO37" s="28">
        <v>0</v>
      </c>
      <c r="EP37" s="28">
        <v>926751.50350969681</v>
      </c>
      <c r="EQ37" s="28">
        <v>0</v>
      </c>
      <c r="ER37" s="28">
        <v>0</v>
      </c>
      <c r="ES37" s="28">
        <v>0</v>
      </c>
      <c r="ET37" s="28">
        <v>0</v>
      </c>
      <c r="EU37" s="28">
        <v>0</v>
      </c>
      <c r="EV37" s="28">
        <v>0</v>
      </c>
      <c r="EW37" s="28">
        <v>0</v>
      </c>
      <c r="EX37" s="28">
        <v>0</v>
      </c>
      <c r="EY37" s="28">
        <v>0</v>
      </c>
      <c r="EZ37" s="28">
        <v>0</v>
      </c>
      <c r="FA37" s="28">
        <v>0</v>
      </c>
      <c r="FB37" s="28">
        <v>985351.55031890655</v>
      </c>
      <c r="FC37" s="28">
        <v>0</v>
      </c>
      <c r="FD37" s="28">
        <v>0</v>
      </c>
      <c r="FE37" s="28">
        <v>0</v>
      </c>
      <c r="FF37" s="28">
        <v>0</v>
      </c>
      <c r="FG37" s="28">
        <v>0</v>
      </c>
      <c r="FH37" s="28">
        <v>0</v>
      </c>
      <c r="FI37" s="28">
        <v>0</v>
      </c>
      <c r="FJ37" s="28">
        <v>0</v>
      </c>
      <c r="FK37" s="28">
        <v>0</v>
      </c>
      <c r="FL37" s="28">
        <v>0</v>
      </c>
      <c r="FM37" s="28">
        <v>0</v>
      </c>
      <c r="FN37" s="28">
        <v>1023607.6100648082</v>
      </c>
      <c r="FO37" s="28">
        <v>0</v>
      </c>
      <c r="FP37" s="28">
        <v>0</v>
      </c>
      <c r="FQ37" s="28">
        <v>0</v>
      </c>
      <c r="FR37" s="28">
        <v>0</v>
      </c>
      <c r="FS37" s="28">
        <v>0</v>
      </c>
      <c r="FT37" s="28">
        <v>0</v>
      </c>
      <c r="FU37" s="28">
        <v>0</v>
      </c>
      <c r="FV37" s="28">
        <v>0</v>
      </c>
      <c r="FW37" s="28">
        <v>0</v>
      </c>
      <c r="FX37" s="28">
        <v>0</v>
      </c>
      <c r="FY37" s="28">
        <v>0</v>
      </c>
      <c r="FZ37" s="28">
        <v>1070765.5899395761</v>
      </c>
      <c r="GA37" s="28">
        <v>2014792.4545208025</v>
      </c>
      <c r="GB37" s="28">
        <v>0</v>
      </c>
      <c r="GC37" s="28">
        <v>0</v>
      </c>
      <c r="GD37" s="28">
        <v>0</v>
      </c>
      <c r="GE37" s="28">
        <v>0</v>
      </c>
      <c r="GF37" s="28">
        <v>0</v>
      </c>
      <c r="GG37" s="28">
        <v>0</v>
      </c>
      <c r="GH37" s="28">
        <v>0</v>
      </c>
      <c r="GI37" s="28">
        <v>0</v>
      </c>
      <c r="GJ37" s="28">
        <v>0</v>
      </c>
      <c r="GK37" s="28">
        <v>0</v>
      </c>
      <c r="GL37" s="28">
        <v>1077724.8046023296</v>
      </c>
      <c r="GM37" s="28">
        <v>2091312.214867065</v>
      </c>
      <c r="GN37" s="28">
        <v>0</v>
      </c>
      <c r="GO37" s="28">
        <v>0</v>
      </c>
      <c r="GP37" s="28">
        <v>0</v>
      </c>
      <c r="GQ37" s="28">
        <v>0</v>
      </c>
      <c r="GR37" s="28">
        <v>0</v>
      </c>
      <c r="GS37" s="28">
        <v>0</v>
      </c>
      <c r="GT37" s="28">
        <v>0</v>
      </c>
      <c r="GU37" s="28">
        <v>0</v>
      </c>
      <c r="GV37" s="28">
        <v>0</v>
      </c>
      <c r="GW37" s="28">
        <v>0</v>
      </c>
      <c r="GX37" s="28">
        <v>1094058.1020615087</v>
      </c>
      <c r="GY37" s="28">
        <v>2166968.9618161977</v>
      </c>
      <c r="GZ37" s="28">
        <v>0</v>
      </c>
      <c r="HA37" s="28">
        <v>0</v>
      </c>
      <c r="HB37" s="28">
        <v>0</v>
      </c>
      <c r="HC37" s="28">
        <v>0</v>
      </c>
      <c r="HD37" s="28">
        <v>0</v>
      </c>
      <c r="HE37" s="28">
        <v>0</v>
      </c>
      <c r="HF37" s="28">
        <v>0</v>
      </c>
      <c r="HG37" s="28">
        <v>0</v>
      </c>
      <c r="HH37" s="28">
        <v>0</v>
      </c>
      <c r="HI37" s="28">
        <v>0</v>
      </c>
      <c r="HJ37" s="28">
        <v>1096976.0504270184</v>
      </c>
      <c r="HK37" s="28">
        <v>2231471.3882783218</v>
      </c>
      <c r="HL37" s="28">
        <v>0</v>
      </c>
      <c r="HM37" s="28">
        <v>0</v>
      </c>
      <c r="HN37" s="28">
        <v>0</v>
      </c>
      <c r="HO37" s="28">
        <v>0</v>
      </c>
      <c r="HP37" s="28">
        <v>0</v>
      </c>
      <c r="HQ37" s="28">
        <v>0</v>
      </c>
      <c r="HR37" s="28">
        <v>0</v>
      </c>
      <c r="HS37" s="28">
        <v>0</v>
      </c>
      <c r="HT37" s="28">
        <v>0</v>
      </c>
      <c r="HU37" s="28">
        <v>0</v>
      </c>
      <c r="HV37" s="28">
        <v>1093885.041158213</v>
      </c>
      <c r="HW37" s="28">
        <v>2286994.3065307289</v>
      </c>
      <c r="HX37" s="28">
        <v>0</v>
      </c>
      <c r="HY37" s="28">
        <v>0</v>
      </c>
      <c r="HZ37" s="28">
        <v>0</v>
      </c>
      <c r="IA37" s="28">
        <v>0</v>
      </c>
      <c r="IB37" s="28">
        <v>0</v>
      </c>
      <c r="IC37" s="28">
        <v>0</v>
      </c>
      <c r="ID37" s="28">
        <v>0</v>
      </c>
      <c r="IE37" s="28">
        <v>0</v>
      </c>
      <c r="IF37" s="28">
        <v>0</v>
      </c>
      <c r="IG37" s="28">
        <v>0</v>
      </c>
      <c r="IH37" s="28">
        <v>1080215.8333439888</v>
      </c>
      <c r="II37" s="28">
        <v>2335705.5725278044</v>
      </c>
      <c r="IJ37" s="28">
        <v>0</v>
      </c>
      <c r="IK37" s="28">
        <v>0</v>
      </c>
      <c r="IL37" s="28">
        <v>0</v>
      </c>
      <c r="IM37" s="28">
        <v>0</v>
      </c>
      <c r="IN37" s="28">
        <v>0</v>
      </c>
      <c r="IO37" s="28">
        <v>0</v>
      </c>
      <c r="IP37" s="28">
        <v>0</v>
      </c>
      <c r="IQ37" s="28">
        <v>0</v>
      </c>
      <c r="IR37" s="28">
        <v>0</v>
      </c>
      <c r="IS37" s="28">
        <v>0</v>
      </c>
      <c r="IT37" s="28">
        <v>1075062.794818741</v>
      </c>
      <c r="IU37" s="28">
        <v>2379856.7475654893</v>
      </c>
      <c r="IV37" s="28">
        <v>0</v>
      </c>
      <c r="IW37" s="28">
        <v>0</v>
      </c>
      <c r="IX37" s="28">
        <v>0</v>
      </c>
      <c r="IY37" s="28">
        <v>0</v>
      </c>
      <c r="IZ37" s="28">
        <v>0</v>
      </c>
      <c r="JA37" s="28">
        <v>0</v>
      </c>
      <c r="JB37" s="28">
        <v>0</v>
      </c>
      <c r="JC37" s="28">
        <v>0</v>
      </c>
      <c r="JD37" s="28">
        <v>0</v>
      </c>
      <c r="JE37" s="28">
        <v>0</v>
      </c>
      <c r="JF37" s="28">
        <v>1056960.789017753</v>
      </c>
      <c r="JG37" s="28">
        <v>2423932.5956526492</v>
      </c>
      <c r="JH37" s="28">
        <v>0</v>
      </c>
      <c r="JI37" s="28">
        <v>0</v>
      </c>
      <c r="JJ37" s="28">
        <v>0</v>
      </c>
      <c r="JK37" s="28">
        <v>0</v>
      </c>
      <c r="JL37" s="28">
        <v>0</v>
      </c>
      <c r="JM37" s="28">
        <v>0</v>
      </c>
      <c r="JN37" s="28">
        <v>0</v>
      </c>
      <c r="JO37" s="28">
        <v>0</v>
      </c>
      <c r="JP37" s="28">
        <v>0</v>
      </c>
      <c r="JQ37" s="28">
        <v>0</v>
      </c>
      <c r="JR37" s="28">
        <v>1049551.9837498933</v>
      </c>
      <c r="JS37" s="28">
        <v>2468595.1777806417</v>
      </c>
      <c r="JT37" s="28">
        <v>0</v>
      </c>
      <c r="JU37" s="28">
        <v>0</v>
      </c>
      <c r="JV37" s="28">
        <v>0</v>
      </c>
      <c r="JW37" s="28">
        <v>0</v>
      </c>
      <c r="JX37" s="28">
        <v>0</v>
      </c>
      <c r="JY37" s="28">
        <v>0</v>
      </c>
      <c r="JZ37" s="28">
        <v>0</v>
      </c>
      <c r="KA37" s="28">
        <v>0</v>
      </c>
      <c r="KB37" s="28">
        <v>0</v>
      </c>
      <c r="KC37" s="28">
        <v>0</v>
      </c>
      <c r="KD37" s="28">
        <v>1029446.6883472018</v>
      </c>
      <c r="KE37" s="28">
        <v>2513146.28993284</v>
      </c>
      <c r="KF37" s="28">
        <v>0</v>
      </c>
      <c r="KG37" s="28">
        <v>0</v>
      </c>
      <c r="KH37" s="28">
        <v>0</v>
      </c>
      <c r="KI37" s="28">
        <v>0</v>
      </c>
      <c r="KJ37" s="28">
        <v>0</v>
      </c>
      <c r="KK37" s="28">
        <v>0</v>
      </c>
      <c r="KL37" s="28">
        <v>0</v>
      </c>
      <c r="KM37" s="28">
        <v>0</v>
      </c>
      <c r="KN37" s="28">
        <v>0</v>
      </c>
      <c r="KO37" s="28">
        <v>0</v>
      </c>
      <c r="KP37" s="28">
        <v>1019692.1558909025</v>
      </c>
      <c r="KQ37" s="28">
        <v>2558254.3691801871</v>
      </c>
      <c r="KR37" s="28">
        <v>0</v>
      </c>
      <c r="KS37" s="28">
        <v>0</v>
      </c>
      <c r="KT37" s="28">
        <v>0</v>
      </c>
      <c r="KU37" s="28">
        <v>0</v>
      </c>
      <c r="KV37" s="28">
        <v>0</v>
      </c>
      <c r="KW37" s="28">
        <v>0</v>
      </c>
      <c r="KX37" s="28">
        <v>0</v>
      </c>
      <c r="KY37" s="28">
        <v>0</v>
      </c>
      <c r="KZ37" s="28">
        <v>0</v>
      </c>
      <c r="LA37" s="28">
        <v>0</v>
      </c>
      <c r="LB37" s="28">
        <v>1001996.4765154361</v>
      </c>
      <c r="LC37" s="28">
        <v>2600543.3473634627</v>
      </c>
      <c r="LD37" s="28">
        <v>0</v>
      </c>
      <c r="LE37" s="28">
        <v>0</v>
      </c>
      <c r="LF37" s="28">
        <v>0</v>
      </c>
      <c r="LG37" s="28">
        <v>0</v>
      </c>
      <c r="LH37" s="28">
        <v>0</v>
      </c>
      <c r="LI37" s="28">
        <v>0</v>
      </c>
      <c r="LJ37" s="28">
        <v>0</v>
      </c>
      <c r="LK37" s="28">
        <v>0</v>
      </c>
      <c r="LL37" s="28">
        <v>0</v>
      </c>
      <c r="LM37" s="28">
        <v>0</v>
      </c>
      <c r="LN37" s="28">
        <v>982469.84889785049</v>
      </c>
      <c r="LO37" s="28">
        <v>2640931.2804539171</v>
      </c>
      <c r="LP37" s="28">
        <v>0</v>
      </c>
      <c r="LQ37" s="28">
        <v>0</v>
      </c>
      <c r="LR37" s="28">
        <v>0</v>
      </c>
      <c r="LS37" s="28">
        <v>0</v>
      </c>
      <c r="LT37" s="28">
        <v>0</v>
      </c>
      <c r="LU37" s="28">
        <v>0</v>
      </c>
      <c r="LV37" s="28">
        <v>0</v>
      </c>
      <c r="LW37" s="28">
        <v>0</v>
      </c>
      <c r="LX37" s="28">
        <v>0</v>
      </c>
      <c r="LY37" s="28">
        <v>0</v>
      </c>
      <c r="LZ37" s="28">
        <v>956616.2088498798</v>
      </c>
      <c r="MA37" s="28">
        <v>2681325.7172822072</v>
      </c>
      <c r="MB37" s="28">
        <v>0</v>
      </c>
      <c r="MC37" s="28">
        <v>0</v>
      </c>
      <c r="MD37" s="28">
        <v>0</v>
      </c>
      <c r="ME37" s="28">
        <v>0</v>
      </c>
      <c r="MF37" s="28">
        <v>0</v>
      </c>
      <c r="MG37" s="28">
        <v>0</v>
      </c>
      <c r="MH37" s="28">
        <v>0</v>
      </c>
      <c r="MI37" s="28">
        <v>0</v>
      </c>
      <c r="MJ37" s="28">
        <v>0</v>
      </c>
      <c r="MK37" s="28">
        <v>0</v>
      </c>
      <c r="ML37" s="28">
        <v>940304.49401281215</v>
      </c>
      <c r="MM37" s="28">
        <v>2722018.4500755561</v>
      </c>
      <c r="MN37" s="28">
        <v>0</v>
      </c>
      <c r="MO37" s="28">
        <v>0</v>
      </c>
      <c r="MP37" s="28">
        <v>0</v>
      </c>
      <c r="MQ37" s="28">
        <v>0</v>
      </c>
      <c r="MR37" s="28">
        <v>0</v>
      </c>
      <c r="MS37" s="28">
        <v>0</v>
      </c>
      <c r="MT37" s="28">
        <v>0</v>
      </c>
      <c r="MU37" s="28">
        <v>0</v>
      </c>
      <c r="MV37" s="28">
        <v>0</v>
      </c>
      <c r="MW37" s="28">
        <v>0</v>
      </c>
      <c r="MX37" s="28">
        <v>912527.81095501094</v>
      </c>
      <c r="MY37" s="28">
        <v>2762369.0731791761</v>
      </c>
      <c r="MZ37" s="28">
        <v>0</v>
      </c>
      <c r="NA37" s="28">
        <v>0</v>
      </c>
      <c r="NB37" s="28">
        <v>0</v>
      </c>
      <c r="NC37" s="28">
        <v>0</v>
      </c>
      <c r="ND37" s="28">
        <v>0</v>
      </c>
      <c r="NE37" s="28">
        <v>0</v>
      </c>
      <c r="NF37" s="28">
        <v>0</v>
      </c>
      <c r="NG37" s="28">
        <v>0</v>
      </c>
      <c r="NH37" s="28">
        <v>0</v>
      </c>
      <c r="NI37" s="28">
        <v>0</v>
      </c>
      <c r="NJ37" s="28">
        <v>893789.29246802104</v>
      </c>
      <c r="NK37" s="28">
        <v>2802978.7585561052</v>
      </c>
      <c r="NL37" s="28">
        <v>0</v>
      </c>
      <c r="NM37" s="28">
        <v>0</v>
      </c>
      <c r="NN37" s="28">
        <v>0</v>
      </c>
      <c r="NO37" s="28">
        <v>0</v>
      </c>
      <c r="NP37" s="28">
        <v>0</v>
      </c>
      <c r="NQ37" s="28">
        <v>0</v>
      </c>
      <c r="NR37" s="28">
        <v>0</v>
      </c>
      <c r="NS37" s="28">
        <v>0</v>
      </c>
      <c r="NT37" s="28">
        <v>0</v>
      </c>
      <c r="NU37" s="28">
        <v>0</v>
      </c>
      <c r="NV37" s="28">
        <v>864093.70931146364</v>
      </c>
      <c r="NW37" s="28">
        <v>2843207.8527588318</v>
      </c>
      <c r="NX37" s="28">
        <v>0</v>
      </c>
      <c r="NY37" s="28">
        <v>0</v>
      </c>
      <c r="NZ37" s="28">
        <v>0</v>
      </c>
      <c r="OA37" s="28">
        <v>0</v>
      </c>
      <c r="OB37" s="28">
        <v>0</v>
      </c>
      <c r="OC37" s="28">
        <v>0</v>
      </c>
      <c r="OD37" s="28">
        <v>0</v>
      </c>
      <c r="OE37" s="28">
        <v>0</v>
      </c>
      <c r="OF37" s="28">
        <v>0</v>
      </c>
      <c r="OG37" s="28">
        <v>0</v>
      </c>
      <c r="OH37" s="28">
        <v>842888.45495095861</v>
      </c>
      <c r="OI37" s="28">
        <v>2883655.1664848309</v>
      </c>
      <c r="OJ37" s="28">
        <v>0</v>
      </c>
      <c r="OK37" s="28">
        <v>0</v>
      </c>
      <c r="OL37" s="28">
        <v>0</v>
      </c>
      <c r="OM37" s="28">
        <v>0</v>
      </c>
      <c r="ON37" s="28">
        <v>0</v>
      </c>
      <c r="OO37" s="28">
        <v>0</v>
      </c>
      <c r="OP37" s="28">
        <v>0</v>
      </c>
      <c r="OQ37" s="28">
        <v>0</v>
      </c>
      <c r="OR37" s="28">
        <v>0</v>
      </c>
      <c r="OS37" s="28">
        <v>0</v>
      </c>
      <c r="OT37" s="28">
        <v>815829.39758839575</v>
      </c>
      <c r="OU37" s="28">
        <v>2923990.4960232982</v>
      </c>
      <c r="OV37" s="28">
        <v>0</v>
      </c>
      <c r="OW37" s="28">
        <v>0</v>
      </c>
      <c r="OX37" s="28">
        <v>0</v>
      </c>
      <c r="OY37" s="28">
        <v>0</v>
      </c>
      <c r="OZ37" s="28">
        <v>0</v>
      </c>
      <c r="PA37" s="28">
        <v>0</v>
      </c>
      <c r="PB37" s="28">
        <v>0</v>
      </c>
      <c r="PC37" s="28">
        <v>0</v>
      </c>
      <c r="PD37" s="28">
        <v>0</v>
      </c>
      <c r="PE37" s="28">
        <v>0</v>
      </c>
      <c r="PF37" s="28">
        <v>787663.27846667508</v>
      </c>
      <c r="PG37" s="28">
        <v>2964193.1811561673</v>
      </c>
      <c r="PH37" s="28">
        <v>0</v>
      </c>
      <c r="PI37" s="28">
        <v>0</v>
      </c>
      <c r="PJ37" s="28">
        <v>0</v>
      </c>
      <c r="PK37" s="28">
        <v>0</v>
      </c>
      <c r="PL37" s="28">
        <v>0</v>
      </c>
      <c r="PM37" s="28">
        <v>0</v>
      </c>
      <c r="PN37" s="28">
        <v>0</v>
      </c>
      <c r="PO37" s="28">
        <v>0</v>
      </c>
      <c r="PP37" s="28">
        <v>0</v>
      </c>
      <c r="PQ37" s="28">
        <v>0</v>
      </c>
      <c r="PR37" s="28">
        <v>754169.31763543189</v>
      </c>
      <c r="PS37" s="28">
        <v>3003937.2844695146</v>
      </c>
      <c r="PT37" s="28">
        <v>0</v>
      </c>
      <c r="PU37" s="28">
        <v>0</v>
      </c>
      <c r="PV37" s="28">
        <v>0</v>
      </c>
      <c r="PW37" s="28">
        <v>0</v>
      </c>
      <c r="PX37" s="28">
        <v>0</v>
      </c>
      <c r="PY37" s="28">
        <v>0</v>
      </c>
      <c r="PZ37" s="28">
        <v>0</v>
      </c>
      <c r="QA37" s="28">
        <v>0</v>
      </c>
      <c r="QB37" s="28">
        <v>0</v>
      </c>
      <c r="QC37" s="28">
        <v>0</v>
      </c>
      <c r="QD37" s="28">
        <v>727865.76201512676</v>
      </c>
      <c r="QE37" s="28">
        <v>3043509.6760894204</v>
      </c>
      <c r="QF37" s="28">
        <v>0</v>
      </c>
      <c r="QG37" s="28">
        <v>0</v>
      </c>
      <c r="QH37" s="28">
        <v>0</v>
      </c>
      <c r="QI37" s="28">
        <v>0</v>
      </c>
      <c r="QJ37" s="28">
        <v>0</v>
      </c>
      <c r="QK37" s="28">
        <v>0</v>
      </c>
      <c r="QL37" s="28">
        <v>0</v>
      </c>
      <c r="QM37" s="28">
        <v>0</v>
      </c>
      <c r="QN37" s="28">
        <v>0</v>
      </c>
      <c r="QO37" s="28">
        <v>0</v>
      </c>
      <c r="QP37" s="28">
        <v>692518.3714437366</v>
      </c>
      <c r="QQ37" s="28">
        <v>3082889.653461528</v>
      </c>
      <c r="QR37" s="28">
        <v>0</v>
      </c>
      <c r="QS37" s="28">
        <v>0</v>
      </c>
      <c r="QT37" s="28">
        <v>0</v>
      </c>
      <c r="QU37" s="28">
        <v>0</v>
      </c>
      <c r="QV37" s="28">
        <v>0</v>
      </c>
      <c r="QW37" s="28">
        <v>0</v>
      </c>
      <c r="QX37" s="28">
        <v>0</v>
      </c>
      <c r="QY37" s="28">
        <v>0</v>
      </c>
      <c r="QZ37" s="28">
        <v>0</v>
      </c>
      <c r="RA37" s="28">
        <v>0</v>
      </c>
      <c r="RB37" s="28">
        <v>663689.31094616314</v>
      </c>
      <c r="RC37" s="28">
        <v>3122056.3781749387</v>
      </c>
      <c r="RD37" s="28">
        <v>0</v>
      </c>
      <c r="RE37" s="28">
        <v>0</v>
      </c>
      <c r="RF37" s="28">
        <v>0</v>
      </c>
      <c r="RG37" s="28">
        <v>0</v>
      </c>
      <c r="RH37" s="28">
        <v>0</v>
      </c>
      <c r="RI37" s="28">
        <v>0</v>
      </c>
      <c r="RJ37" s="28">
        <v>0</v>
      </c>
      <c r="RK37" s="28">
        <v>0</v>
      </c>
      <c r="RL37" s="28">
        <v>0</v>
      </c>
      <c r="RM37" s="28">
        <v>0</v>
      </c>
      <c r="RN37" s="28">
        <v>626525.31920281227</v>
      </c>
      <c r="RO37" s="28">
        <v>3160988.8936212156</v>
      </c>
      <c r="RP37" s="28">
        <v>0</v>
      </c>
      <c r="RQ37" s="28">
        <v>0</v>
      </c>
      <c r="RR37" s="28">
        <v>0</v>
      </c>
      <c r="RS37" s="28">
        <v>0</v>
      </c>
      <c r="RT37" s="28">
        <v>0</v>
      </c>
      <c r="RU37" s="28">
        <v>0</v>
      </c>
      <c r="RV37" s="28">
        <v>0</v>
      </c>
      <c r="RW37" s="28">
        <v>0</v>
      </c>
      <c r="RX37" s="28">
        <v>0</v>
      </c>
      <c r="RY37" s="28">
        <v>0</v>
      </c>
      <c r="RZ37" s="28">
        <v>595219.34767444991</v>
      </c>
      <c r="SA37" s="28">
        <v>3199962.616192753</v>
      </c>
      <c r="SB37" s="28">
        <v>0</v>
      </c>
      <c r="SC37" s="28">
        <v>0</v>
      </c>
      <c r="SD37" s="28">
        <v>0</v>
      </c>
      <c r="SE37" s="28">
        <v>0</v>
      </c>
      <c r="SF37" s="28">
        <v>0</v>
      </c>
      <c r="SG37" s="28">
        <v>0</v>
      </c>
      <c r="SH37" s="28">
        <v>0</v>
      </c>
      <c r="SI37" s="28">
        <v>0</v>
      </c>
      <c r="SJ37" s="28">
        <v>0</v>
      </c>
      <c r="SK37" s="28">
        <v>0</v>
      </c>
      <c r="SL37" s="28">
        <v>559386.78906603798</v>
      </c>
      <c r="SM37" s="28">
        <v>3238655.4999183775</v>
      </c>
      <c r="SN37" s="28">
        <v>0</v>
      </c>
      <c r="SO37" s="28">
        <v>0</v>
      </c>
      <c r="SP37" s="28">
        <v>0</v>
      </c>
      <c r="SQ37" s="28">
        <v>0</v>
      </c>
      <c r="SR37" s="28">
        <v>0</v>
      </c>
      <c r="SS37" s="28">
        <v>0</v>
      </c>
      <c r="ST37" s="28">
        <v>0</v>
      </c>
      <c r="SU37" s="28">
        <v>0</v>
      </c>
      <c r="SV37" s="28">
        <v>0</v>
      </c>
      <c r="SW37" s="28">
        <v>0</v>
      </c>
      <c r="SX37" s="28">
        <v>522477.82510388619</v>
      </c>
      <c r="SY37" s="28">
        <v>3277045.8494504387</v>
      </c>
      <c r="SZ37" s="28">
        <v>0</v>
      </c>
      <c r="TA37" s="28">
        <v>0</v>
      </c>
      <c r="TB37" s="28">
        <v>0</v>
      </c>
      <c r="TC37" s="28">
        <v>0</v>
      </c>
      <c r="TD37" s="28">
        <v>0</v>
      </c>
      <c r="TE37" s="28">
        <v>0</v>
      </c>
      <c r="TF37" s="28">
        <v>0</v>
      </c>
      <c r="TG37" s="28">
        <v>0</v>
      </c>
      <c r="TH37" s="28">
        <v>0</v>
      </c>
      <c r="TI37" s="28">
        <v>0</v>
      </c>
      <c r="TJ37" s="28">
        <v>481811.7391886742</v>
      </c>
      <c r="TK37" s="28">
        <v>3314822.6265030536</v>
      </c>
      <c r="TL37" s="28">
        <v>0</v>
      </c>
      <c r="TM37" s="28">
        <v>0</v>
      </c>
      <c r="TN37" s="28">
        <v>0</v>
      </c>
      <c r="TO37" s="28">
        <v>0</v>
      </c>
      <c r="TP37" s="28">
        <v>0</v>
      </c>
      <c r="TQ37" s="28">
        <v>0</v>
      </c>
      <c r="TR37" s="28">
        <v>0</v>
      </c>
      <c r="TS37" s="28">
        <v>0</v>
      </c>
      <c r="TT37" s="28">
        <v>0</v>
      </c>
      <c r="TU37" s="28">
        <v>0</v>
      </c>
      <c r="TV37" s="28">
        <v>445429.2833897887</v>
      </c>
      <c r="TW37" s="28">
        <v>3352545.3848288134</v>
      </c>
      <c r="TX37" s="28">
        <v>0</v>
      </c>
      <c r="TY37" s="28">
        <v>0</v>
      </c>
      <c r="TZ37" s="28">
        <v>0</v>
      </c>
      <c r="UA37" s="28">
        <v>0</v>
      </c>
      <c r="UB37" s="28">
        <v>0</v>
      </c>
      <c r="UC37" s="28">
        <v>0</v>
      </c>
      <c r="UD37" s="28">
        <v>0</v>
      </c>
      <c r="UE37" s="28">
        <v>0</v>
      </c>
      <c r="UF37" s="28">
        <v>0</v>
      </c>
      <c r="UG37" s="28">
        <v>0</v>
      </c>
      <c r="UH37" s="28">
        <v>403104.37284499011</v>
      </c>
      <c r="UI37" s="28">
        <v>3389616.7919557164</v>
      </c>
      <c r="UJ37" s="28">
        <v>0</v>
      </c>
      <c r="UK37" s="28">
        <v>0</v>
      </c>
      <c r="UL37" s="28">
        <v>0</v>
      </c>
      <c r="UM37" s="28">
        <v>0</v>
      </c>
      <c r="UN37" s="28">
        <v>0</v>
      </c>
      <c r="UO37" s="28">
        <v>0</v>
      </c>
      <c r="UP37" s="28">
        <v>0</v>
      </c>
      <c r="UQ37" s="28">
        <v>0</v>
      </c>
      <c r="UR37" s="28">
        <v>0</v>
      </c>
      <c r="US37" s="28">
        <v>0</v>
      </c>
      <c r="UT37" s="28">
        <v>364213.18737155193</v>
      </c>
      <c r="UU37" s="28">
        <v>3426585.5601251898</v>
      </c>
      <c r="UV37" s="28">
        <v>0</v>
      </c>
      <c r="UW37" s="28">
        <v>0</v>
      </c>
      <c r="UX37" s="28">
        <v>0</v>
      </c>
      <c r="UY37" s="28">
        <v>0</v>
      </c>
      <c r="UZ37" s="28">
        <v>0</v>
      </c>
      <c r="VA37" s="28">
        <v>0</v>
      </c>
      <c r="VB37" s="28">
        <v>0</v>
      </c>
      <c r="VC37" s="28">
        <v>0</v>
      </c>
      <c r="VD37" s="28">
        <v>0</v>
      </c>
      <c r="VE37" s="28">
        <v>0</v>
      </c>
      <c r="VF37" s="28">
        <v>320300.86652114254</v>
      </c>
      <c r="VG37" s="28">
        <v>3462865.918669987</v>
      </c>
      <c r="VH37" s="28">
        <v>0</v>
      </c>
      <c r="VI37" s="28">
        <v>0</v>
      </c>
      <c r="VJ37" s="28">
        <v>0</v>
      </c>
      <c r="VK37" s="28">
        <v>0</v>
      </c>
      <c r="VL37" s="28">
        <v>0</v>
      </c>
      <c r="VM37" s="28">
        <v>0</v>
      </c>
      <c r="VN37" s="28">
        <v>0</v>
      </c>
      <c r="VO37" s="28">
        <v>0</v>
      </c>
      <c r="VP37" s="28">
        <v>0</v>
      </c>
      <c r="VQ37" s="28">
        <v>0</v>
      </c>
      <c r="VR37" s="28">
        <v>278910.32214471762</v>
      </c>
      <c r="VS37" s="28">
        <v>3498720.4035750204</v>
      </c>
      <c r="VT37" s="28">
        <v>0</v>
      </c>
      <c r="VU37" s="28">
        <v>0</v>
      </c>
      <c r="VV37" s="28">
        <v>0</v>
      </c>
      <c r="VW37" s="28">
        <v>0</v>
      </c>
      <c r="VX37" s="28">
        <v>0</v>
      </c>
      <c r="VY37" s="28">
        <v>0</v>
      </c>
      <c r="VZ37" s="28">
        <v>0</v>
      </c>
      <c r="WA37" s="28">
        <v>0</v>
      </c>
      <c r="WB37" s="28">
        <v>0</v>
      </c>
      <c r="WC37" s="28">
        <v>0</v>
      </c>
      <c r="WD37" s="28">
        <v>234777.44313034081</v>
      </c>
      <c r="WE37" s="28">
        <v>3534127.9200979406</v>
      </c>
      <c r="WF37" s="28">
        <v>0</v>
      </c>
      <c r="WG37" s="28">
        <v>0</v>
      </c>
      <c r="WH37" s="28">
        <v>0</v>
      </c>
      <c r="WI37" s="28">
        <v>0</v>
      </c>
      <c r="WJ37" s="28">
        <v>0</v>
      </c>
      <c r="WK37" s="28">
        <v>0</v>
      </c>
      <c r="WL37" s="28">
        <v>0</v>
      </c>
      <c r="WM37" s="28">
        <v>0</v>
      </c>
      <c r="WN37" s="28">
        <v>0</v>
      </c>
      <c r="WO37" s="28">
        <v>0</v>
      </c>
      <c r="WP37" s="28">
        <v>189693.00837310261</v>
      </c>
      <c r="WQ37" s="28">
        <v>3569334.3672637823</v>
      </c>
      <c r="WR37" s="28">
        <v>0</v>
      </c>
      <c r="WS37" s="28">
        <v>0</v>
      </c>
      <c r="WT37" s="28">
        <v>0</v>
      </c>
      <c r="WU37" s="28">
        <v>0</v>
      </c>
      <c r="WV37" s="28">
        <v>0</v>
      </c>
      <c r="WW37" s="28">
        <v>0</v>
      </c>
      <c r="WX37" s="28">
        <v>0</v>
      </c>
      <c r="WY37" s="28">
        <v>0</v>
      </c>
      <c r="WZ37" s="28">
        <v>0</v>
      </c>
      <c r="XA37" s="28">
        <v>0</v>
      </c>
      <c r="XB37" s="28">
        <v>142857.8371561782</v>
      </c>
      <c r="XC37" s="28">
        <v>3603781.2262081318</v>
      </c>
      <c r="XD37" s="28">
        <v>0</v>
      </c>
      <c r="XE37" s="28">
        <v>0</v>
      </c>
      <c r="XF37" s="28">
        <v>0</v>
      </c>
      <c r="XG37" s="28">
        <v>0</v>
      </c>
      <c r="XH37" s="28">
        <v>0</v>
      </c>
      <c r="XI37" s="28">
        <v>0</v>
      </c>
      <c r="XJ37" s="28">
        <v>0</v>
      </c>
      <c r="XK37" s="28">
        <v>0</v>
      </c>
      <c r="XL37" s="28">
        <v>0</v>
      </c>
      <c r="XM37" s="28">
        <v>0</v>
      </c>
      <c r="XN37" s="28">
        <v>96670.52708241115</v>
      </c>
      <c r="XO37" s="28">
        <v>3637977.3569523138</v>
      </c>
      <c r="XP37" s="28">
        <v>0</v>
      </c>
      <c r="XQ37" s="28">
        <v>0</v>
      </c>
      <c r="XR37" s="28">
        <v>0</v>
      </c>
      <c r="XS37" s="28">
        <v>0</v>
      </c>
      <c r="XT37" s="28">
        <v>0</v>
      </c>
      <c r="XU37" s="28">
        <v>0</v>
      </c>
      <c r="XV37" s="28">
        <v>0</v>
      </c>
      <c r="XW37" s="28">
        <v>0</v>
      </c>
      <c r="XX37" s="28">
        <v>0</v>
      </c>
      <c r="XY37" s="28">
        <v>0</v>
      </c>
      <c r="XZ37" s="28">
        <v>48512.508393185431</v>
      </c>
      <c r="YA37" s="28">
        <v>3671379.9634072385</v>
      </c>
      <c r="YB37" s="28">
        <v>0</v>
      </c>
      <c r="YC37" s="28">
        <v>0</v>
      </c>
      <c r="YD37" s="28">
        <v>0</v>
      </c>
      <c r="YE37" s="28">
        <v>0</v>
      </c>
      <c r="YF37" s="28">
        <v>0</v>
      </c>
      <c r="YG37" s="28">
        <v>0</v>
      </c>
      <c r="YH37" s="28">
        <v>0</v>
      </c>
      <c r="YI37" s="28">
        <v>0</v>
      </c>
      <c r="YJ37" s="28">
        <v>0</v>
      </c>
      <c r="YK37" s="28">
        <v>0</v>
      </c>
      <c r="YL37" s="28">
        <v>0</v>
      </c>
      <c r="YM37" s="28">
        <v>0</v>
      </c>
      <c r="YN37" s="28">
        <v>0</v>
      </c>
      <c r="YO37" s="28">
        <v>0</v>
      </c>
      <c r="YP37" s="28">
        <v>0</v>
      </c>
      <c r="YQ37" s="28">
        <v>0</v>
      </c>
    </row>
    <row r="38" spans="1:667" ht="15.75" x14ac:dyDescent="0.25">
      <c r="A38" s="19" t="s">
        <v>80</v>
      </c>
      <c r="B38" s="19" t="s">
        <v>81</v>
      </c>
      <c r="C38" s="20">
        <f t="shared" si="23"/>
        <v>15.952612282816965</v>
      </c>
      <c r="D38" s="21"/>
      <c r="E38" s="22">
        <v>0.55272600999999877</v>
      </c>
      <c r="F38" s="23" t="s">
        <v>57</v>
      </c>
      <c r="G38" s="23" t="s">
        <v>128</v>
      </c>
      <c r="H38" s="24">
        <v>37672</v>
      </c>
      <c r="I38" s="48" t="s">
        <v>64</v>
      </c>
      <c r="J38" s="23">
        <v>228</v>
      </c>
      <c r="K38" s="33" t="s">
        <v>131</v>
      </c>
      <c r="L38" s="24">
        <f t="shared" si="24"/>
        <v>44612</v>
      </c>
      <c r="M38" s="23" t="s">
        <v>11</v>
      </c>
      <c r="N38" s="20" t="s">
        <v>65</v>
      </c>
      <c r="O38" s="2"/>
      <c r="P38" s="26">
        <f>+SUMPRODUCT(1*($BP$4:$YQ$4=$P$4)*($BP$1:$YQ$1=P$3)*($BP38:$YQ38))</f>
        <v>3472588.3106886158</v>
      </c>
      <c r="Q38" s="26">
        <f>+SUMPRODUCT(1*($BP$4:$YQ$4=$Q$4)*($BP$1:$YQ$1=P$3)*($BP38:$YQ38))</f>
        <v>816374.7204109201</v>
      </c>
      <c r="R38" s="26">
        <f>+SUMPRODUCT(1*($BP$4:$YQ$4=$P$4)*($BP$1:$YQ$1=R$3)*($BP38:$YQ38))</f>
        <v>4925742.2324753739</v>
      </c>
      <c r="S38" s="26">
        <f>+SUMPRODUCT(1*($BP$4:$YQ$4=$Q$4)*($BP$1:$YQ$1=R$3)*($BP38:$YQ38))</f>
        <v>893677.94947959506</v>
      </c>
      <c r="T38" s="26">
        <f>+SUMPRODUCT(1*($BP$4:$YQ$4=$P$4)*($BP$1:$YQ$1=T$3)*($BP38:$YQ38))</f>
        <v>5956476.48980923</v>
      </c>
      <c r="U38" s="26">
        <f>+SUMPRODUCT(1*($BP$4:$YQ$4=$Q$4)*($BP$1:$YQ$1=T$3)*($BP38:$YQ38))</f>
        <v>749615.29905329808</v>
      </c>
      <c r="V38" s="26">
        <f>+SUMPRODUCT(1*($BP$4:$YQ$4=$P$4)*($BP$1:$YQ$1=V$3)*($BP38:$YQ38))</f>
        <v>6904831.2561563514</v>
      </c>
      <c r="W38" s="26">
        <f>+SUMPRODUCT(1*($BP$4:$YQ$4=$Q$4)*($BP$1:$YQ$1=V$3)*($BP38:$YQ38))</f>
        <v>481532.95761580754</v>
      </c>
      <c r="X38" s="26">
        <f>+SUMPRODUCT(1*($BP$4:$YQ$4=$P$4)*($BP$1:$YQ$1=X$3)*($BP38:$YQ38))</f>
        <v>3725356.1246483689</v>
      </c>
      <c r="Y38" s="26">
        <f>+SUMPRODUCT(1*($BP$4:$YQ$4=$Q$4)*($BP$1:$YQ$1=X$3)*($BP38:$YQ38))</f>
        <v>105239.22007617803</v>
      </c>
      <c r="Z38" s="26">
        <f>+SUMPRODUCT(1*($BP$4:$YQ$4=$P$4)*($BP$1:$YQ$1=Z$3)*($BP38:$YQ38))</f>
        <v>0</v>
      </c>
      <c r="AA38" s="26">
        <f>+SUMPRODUCT(1*($BP$4:$YQ$4=$Q$4)*($BP$1:$YQ$1=Z$3)*($BP38:$YQ38))</f>
        <v>0</v>
      </c>
      <c r="AB38" s="26">
        <f>+SUMPRODUCT(1*($BP$4:$YQ$4=$P$4)*($BP$1:$YQ$1=AB$3)*($BP38:$YQ38))</f>
        <v>0</v>
      </c>
      <c r="AC38" s="26">
        <f>+SUMPRODUCT(1*($BP$4:$YQ$4=$Q$4)*($BP$1:$YQ$1=AB$3)*($BP38:$YQ38))</f>
        <v>0</v>
      </c>
      <c r="AD38" s="26">
        <f>+SUMPRODUCT(1*($BP$4:$YQ$4=$P$4)*($BP$1:$YQ$1=AD$3)*($BP38:$YQ38))</f>
        <v>0</v>
      </c>
      <c r="AE38" s="26">
        <f>+SUMPRODUCT(1*($BP$4:$YQ$4=$Q$4)*($BP$1:$YQ$1=AD$3)*($BP38:$YQ38))</f>
        <v>0</v>
      </c>
      <c r="AF38" s="26">
        <f>+SUMPRODUCT(1*($BP$4:$YQ$4=$P$4)*($BP$1:$YQ$1=AF$3)*($BP38:$YQ38))</f>
        <v>0</v>
      </c>
      <c r="AG38" s="26">
        <f>+SUMPRODUCT(1*($BP$4:$YQ$4=$Q$4)*($BP$1:$YQ$1=AF$3)*($BP38:$YQ38))</f>
        <v>0</v>
      </c>
      <c r="AH38" s="26">
        <f>+SUMPRODUCT(1*($BP$4:$YQ$4=$P$4)*($BP$1:$YQ$1=AH$3)*($BP38:$YQ38))</f>
        <v>0</v>
      </c>
      <c r="AI38" s="26">
        <f>+SUMPRODUCT(1*($BP$4:$YQ$4=$Q$4)*($BP$1:$YQ$1=AH$3)*($BP38:$YQ38))</f>
        <v>0</v>
      </c>
      <c r="AJ38" s="26">
        <f>+SUMPRODUCT(1*($BP$4:$YQ$4=$P$4)*($BP$1:$YQ$1=AJ$3)*($BP38:$YQ38))</f>
        <v>0</v>
      </c>
      <c r="AK38" s="26">
        <f>+SUMPRODUCT(1*($BP$4:$YQ$4=$Q$4)*($BP$1:$YQ$1=AJ$3)*($BP38:$YQ38))</f>
        <v>0</v>
      </c>
      <c r="AL38" s="26">
        <f>+SUMPRODUCT(1*($BP$4:$YQ$4=$P$4)*($BP$1:$YQ$1=AL$3)*($BP38:$YQ38))</f>
        <v>0</v>
      </c>
      <c r="AM38" s="26">
        <f>+SUMPRODUCT(1*($BP$4:$YQ$4=$Q$4)*($BP$1:$YQ$1=AL$3)*($BP38:$YQ38))</f>
        <v>0</v>
      </c>
      <c r="AN38" s="26">
        <f>+SUMPRODUCT(1*($BP$4:$YQ$4=$P$4)*($BP$1:$YQ$1=AN$3)*($BP38:$YQ38))</f>
        <v>0</v>
      </c>
      <c r="AO38" s="26">
        <f>+SUMPRODUCT(1*($BP$4:$YQ$4=$Q$4)*($BP$1:$YQ$1=AN$3)*($BP38:$YQ38))</f>
        <v>0</v>
      </c>
      <c r="AP38" s="26">
        <f>+SUMPRODUCT(1*($BP$4:$YQ$4=$P$4)*($BP$1:$YQ$1=AP$3)*($BP38:$YQ38))</f>
        <v>0</v>
      </c>
      <c r="AQ38" s="26">
        <f>+SUMPRODUCT(1*($BP$4:$YQ$4=$Q$4)*($BP$1:$YQ$1=AP$3)*($BP38:$YQ38))</f>
        <v>0</v>
      </c>
      <c r="AR38" s="26">
        <f>+SUMPRODUCT(1*($BP$4:$YQ$4=$P$4)*($BP$1:$YQ$1=AR$3)*($BP38:$YQ38))</f>
        <v>0</v>
      </c>
      <c r="AS38" s="26">
        <f>+SUMPRODUCT(1*($BP$4:$YQ$4=$Q$4)*($BP$1:$YQ$1=AR$3)*($BP38:$YQ38))</f>
        <v>0</v>
      </c>
      <c r="AT38" s="26">
        <f>+SUMPRODUCT(1*($BP$4:$YQ$4=$P$4)*($BP$1:$YQ$1=AT$3)*($BP38:$YQ38))</f>
        <v>0</v>
      </c>
      <c r="AU38" s="26">
        <f>+SUMPRODUCT(1*($BP$4:$YQ$4=$Q$4)*($BP$1:$YQ$1=AT$3)*($BP38:$YQ38))</f>
        <v>0</v>
      </c>
      <c r="AV38" s="26">
        <f>+SUMPRODUCT(1*($BP$4:$YQ$4=$P$4)*($BP$1:$YQ$1=AV$3)*($BP38:$YQ38))</f>
        <v>0</v>
      </c>
      <c r="AW38" s="26">
        <f>+SUMPRODUCT(1*($BP$4:$YQ$4=$Q$4)*($BP$1:$YQ$1=AV$3)*($BP38:$YQ38))</f>
        <v>0</v>
      </c>
      <c r="AX38" s="26">
        <f>+SUMPRODUCT(1*($BP$4:$YQ$4=$P$4)*($BP$1:$YQ$1=AX$3)*($BP38:$YQ38))</f>
        <v>0</v>
      </c>
      <c r="AY38" s="26">
        <f>+SUMPRODUCT(1*($BP$4:$YQ$4=$Q$4)*($BP$1:$YQ$1=AX$3)*($BP38:$YQ38))</f>
        <v>0</v>
      </c>
      <c r="AZ38" s="26">
        <f>+SUMPRODUCT(1*($BP$4:$YQ$4=$P$4)*($BP$1:$YQ$1=AZ$3)*($BP38:$YQ38))</f>
        <v>0</v>
      </c>
      <c r="BA38" s="26">
        <f>+SUMPRODUCT(1*($BP$4:$YQ$4=$Q$4)*($BP$1:$YQ$1=AZ$3)*($BP38:$YQ38))</f>
        <v>0</v>
      </c>
      <c r="BB38" s="26">
        <f>+SUMPRODUCT(1*($BP$4:$YQ$4=$P$4)*($BP$1:$YQ$1=BB$3)*($BP38:$YQ38))</f>
        <v>0</v>
      </c>
      <c r="BC38" s="26">
        <f>+SUMPRODUCT(1*($BP$4:$YQ$4=$Q$4)*($BP$1:$YQ$1=BB$3)*($BP38:$YQ38))</f>
        <v>0</v>
      </c>
      <c r="BD38" s="26">
        <f>+SUMPRODUCT(1*($BP$4:$YQ$4=$P$4)*($BP$1:$YQ$1=BD$3)*($BP38:$YQ38))</f>
        <v>0</v>
      </c>
      <c r="BE38" s="26">
        <f>+SUMPRODUCT(1*($BP$4:$YQ$4=$Q$4)*($BP$1:$YQ$1=BD$3)*($BP38:$YQ38))</f>
        <v>0</v>
      </c>
      <c r="BF38" s="26">
        <f>+SUMPRODUCT(1*($BP$4:$YQ$4=$P$4)*($BP$1:$YQ$1=BF$3)*($BP38:$YQ38))</f>
        <v>0</v>
      </c>
      <c r="BG38" s="26">
        <f>+SUMPRODUCT(1*($BP$4:$YQ$4=$Q$4)*($BP$1:$YQ$1=BF$3)*($BP38:$YQ38))</f>
        <v>0</v>
      </c>
      <c r="BH38" s="26">
        <f>+SUMPRODUCT(1*($BP$4:$YQ$4=$P$4)*($BP$1:$YQ$1=BH$3)*($BP38:$YQ38))</f>
        <v>0</v>
      </c>
      <c r="BI38" s="26">
        <f>+SUMPRODUCT(1*($BP$4:$YQ$4=$Q$4)*($BP$1:$YQ$1=BH$3)*($BP38:$YQ38))</f>
        <v>0</v>
      </c>
      <c r="BJ38" s="26">
        <f>+SUMPRODUCT(1*($BP$4:$YQ$4=$P$4)*($BP$1:$YQ$1=BJ$3)*($BP38:$YQ38))</f>
        <v>0</v>
      </c>
      <c r="BK38" s="26">
        <f>+SUMPRODUCT(1*($BP$4:$YQ$4=$Q$4)*($BP$1:$YQ$1=BJ$3)*($BP38:$YQ38))</f>
        <v>0</v>
      </c>
      <c r="BL38" s="26">
        <f>+SUMPRODUCT(1*($BP$4:$YQ$4=$P$4)*($BP$1:$YQ$1=BL$3)*($BP38:$YQ38))</f>
        <v>0</v>
      </c>
      <c r="BM38" s="26">
        <f>+SUMPRODUCT(1*($BP$4:$YQ$4=$Q$4)*($BP$1:$YQ$1=BL$3)*($BP38:$YQ38))</f>
        <v>0</v>
      </c>
      <c r="BN38" s="27"/>
      <c r="BO38" s="94"/>
      <c r="BP38" s="28">
        <v>0</v>
      </c>
      <c r="BQ38" s="28">
        <v>0</v>
      </c>
      <c r="BR38" s="28">
        <v>353339.57795142266</v>
      </c>
      <c r="BS38" s="28">
        <v>1389760.4362499998</v>
      </c>
      <c r="BT38" s="28">
        <v>0</v>
      </c>
      <c r="BU38" s="28">
        <v>0</v>
      </c>
      <c r="BV38" s="28">
        <v>0</v>
      </c>
      <c r="BW38" s="28">
        <v>0</v>
      </c>
      <c r="BX38" s="28">
        <v>0</v>
      </c>
      <c r="BY38" s="28">
        <v>0</v>
      </c>
      <c r="BZ38" s="28">
        <v>0</v>
      </c>
      <c r="CA38" s="28">
        <v>0</v>
      </c>
      <c r="CB38" s="28">
        <v>0</v>
      </c>
      <c r="CC38" s="28">
        <v>0</v>
      </c>
      <c r="CD38" s="28">
        <v>463035.14245949744</v>
      </c>
      <c r="CE38" s="28">
        <v>2082827.874438616</v>
      </c>
      <c r="CF38" s="28">
        <v>0</v>
      </c>
      <c r="CG38" s="28">
        <v>0</v>
      </c>
      <c r="CH38" s="28">
        <v>0</v>
      </c>
      <c r="CI38" s="28">
        <v>0</v>
      </c>
      <c r="CJ38" s="28">
        <v>0</v>
      </c>
      <c r="CK38" s="28">
        <v>0</v>
      </c>
      <c r="CL38" s="28">
        <v>0</v>
      </c>
      <c r="CM38" s="28">
        <v>0</v>
      </c>
      <c r="CN38" s="28">
        <v>0</v>
      </c>
      <c r="CO38" s="28">
        <v>0</v>
      </c>
      <c r="CP38" s="28">
        <v>461599.13635013107</v>
      </c>
      <c r="CQ38" s="28">
        <v>2334302.3812570116</v>
      </c>
      <c r="CR38" s="28">
        <v>0</v>
      </c>
      <c r="CS38" s="28">
        <v>0</v>
      </c>
      <c r="CT38" s="28">
        <v>0</v>
      </c>
      <c r="CU38" s="28">
        <v>0</v>
      </c>
      <c r="CV38" s="28">
        <v>0</v>
      </c>
      <c r="CW38" s="28">
        <v>0</v>
      </c>
      <c r="CX38" s="28">
        <v>0</v>
      </c>
      <c r="CY38" s="28">
        <v>0</v>
      </c>
      <c r="CZ38" s="28">
        <v>0</v>
      </c>
      <c r="DA38" s="28">
        <v>0</v>
      </c>
      <c r="DB38" s="28">
        <v>432078.81312946405</v>
      </c>
      <c r="DC38" s="28">
        <v>2591439.8512183628</v>
      </c>
      <c r="DD38" s="28">
        <v>0</v>
      </c>
      <c r="DE38" s="28">
        <v>0</v>
      </c>
      <c r="DF38" s="28">
        <v>0</v>
      </c>
      <c r="DG38" s="28">
        <v>0</v>
      </c>
      <c r="DH38" s="28">
        <v>0</v>
      </c>
      <c r="DI38" s="28">
        <v>0</v>
      </c>
      <c r="DJ38" s="28">
        <v>0</v>
      </c>
      <c r="DK38" s="28">
        <v>0</v>
      </c>
      <c r="DL38" s="28">
        <v>0</v>
      </c>
      <c r="DM38" s="28">
        <v>0</v>
      </c>
      <c r="DN38" s="28">
        <v>401842.41681314027</v>
      </c>
      <c r="DO38" s="28">
        <v>2844958.4939915156</v>
      </c>
      <c r="DP38" s="28">
        <v>0</v>
      </c>
      <c r="DQ38" s="28">
        <v>0</v>
      </c>
      <c r="DR38" s="28">
        <v>0</v>
      </c>
      <c r="DS38" s="28">
        <v>0</v>
      </c>
      <c r="DT38" s="28">
        <v>0</v>
      </c>
      <c r="DU38" s="28">
        <v>0</v>
      </c>
      <c r="DV38" s="28">
        <v>0</v>
      </c>
      <c r="DW38" s="28">
        <v>0</v>
      </c>
      <c r="DX38" s="28">
        <v>0</v>
      </c>
      <c r="DY38" s="28">
        <v>0</v>
      </c>
      <c r="DZ38" s="28">
        <v>347772.88224015787</v>
      </c>
      <c r="EA38" s="28">
        <v>3111517.9958177148</v>
      </c>
      <c r="EB38" s="28">
        <v>0</v>
      </c>
      <c r="EC38" s="28">
        <v>0</v>
      </c>
      <c r="ED38" s="28">
        <v>0</v>
      </c>
      <c r="EE38" s="28">
        <v>0</v>
      </c>
      <c r="EF38" s="28">
        <v>0</v>
      </c>
      <c r="EG38" s="28">
        <v>0</v>
      </c>
      <c r="EH38" s="28">
        <v>0</v>
      </c>
      <c r="EI38" s="28">
        <v>0</v>
      </c>
      <c r="EJ38" s="28">
        <v>0</v>
      </c>
      <c r="EK38" s="28">
        <v>0</v>
      </c>
      <c r="EL38" s="28">
        <v>284071.66852381098</v>
      </c>
      <c r="EM38" s="28">
        <v>3351944.5138143445</v>
      </c>
      <c r="EN38" s="28">
        <v>0</v>
      </c>
      <c r="EO38" s="28">
        <v>0</v>
      </c>
      <c r="EP38" s="28">
        <v>0</v>
      </c>
      <c r="EQ38" s="28">
        <v>0</v>
      </c>
      <c r="ER38" s="28">
        <v>0</v>
      </c>
      <c r="ES38" s="28">
        <v>0</v>
      </c>
      <c r="ET38" s="28">
        <v>0</v>
      </c>
      <c r="EU38" s="28">
        <v>0</v>
      </c>
      <c r="EV38" s="28">
        <v>0</v>
      </c>
      <c r="EW38" s="28">
        <v>0</v>
      </c>
      <c r="EX38" s="28">
        <v>197461.28909199659</v>
      </c>
      <c r="EY38" s="28">
        <v>3552886.7423420069</v>
      </c>
      <c r="EZ38" s="28">
        <v>0</v>
      </c>
      <c r="FA38" s="28">
        <v>0</v>
      </c>
      <c r="FB38" s="28">
        <v>0</v>
      </c>
      <c r="FC38" s="28">
        <v>0</v>
      </c>
      <c r="FD38" s="28">
        <v>0</v>
      </c>
      <c r="FE38" s="28">
        <v>0</v>
      </c>
      <c r="FF38" s="28">
        <v>0</v>
      </c>
      <c r="FG38" s="28">
        <v>0</v>
      </c>
      <c r="FH38" s="28">
        <v>0</v>
      </c>
      <c r="FI38" s="28">
        <v>0</v>
      </c>
      <c r="FJ38" s="28">
        <v>105239.22007617803</v>
      </c>
      <c r="FK38" s="28">
        <v>3725356.1246483689</v>
      </c>
      <c r="FL38" s="28">
        <v>0</v>
      </c>
      <c r="FM38" s="28">
        <v>0</v>
      </c>
      <c r="FN38" s="28">
        <v>0</v>
      </c>
      <c r="FO38" s="28">
        <v>0</v>
      </c>
      <c r="FP38" s="28">
        <v>0</v>
      </c>
      <c r="FQ38" s="28">
        <v>0</v>
      </c>
      <c r="FR38" s="28">
        <v>0</v>
      </c>
      <c r="FS38" s="28">
        <v>0</v>
      </c>
      <c r="FT38" s="28">
        <v>0</v>
      </c>
      <c r="FU38" s="28">
        <v>0</v>
      </c>
      <c r="FV38" s="28">
        <v>0</v>
      </c>
      <c r="FW38" s="28">
        <v>0</v>
      </c>
      <c r="FX38" s="28">
        <v>0</v>
      </c>
      <c r="FY38" s="28">
        <v>0</v>
      </c>
      <c r="FZ38" s="28">
        <v>0</v>
      </c>
      <c r="GA38" s="28">
        <v>0</v>
      </c>
      <c r="GB38" s="28">
        <v>0</v>
      </c>
      <c r="GC38" s="28">
        <v>0</v>
      </c>
      <c r="GD38" s="28">
        <v>0</v>
      </c>
      <c r="GE38" s="28">
        <v>0</v>
      </c>
      <c r="GF38" s="28">
        <v>0</v>
      </c>
      <c r="GG38" s="28">
        <v>0</v>
      </c>
      <c r="GH38" s="28">
        <v>0</v>
      </c>
      <c r="GI38" s="28">
        <v>0</v>
      </c>
      <c r="GJ38" s="28">
        <v>0</v>
      </c>
      <c r="GK38" s="28">
        <v>0</v>
      </c>
      <c r="GL38" s="28">
        <v>0</v>
      </c>
      <c r="GM38" s="28">
        <v>0</v>
      </c>
      <c r="GN38" s="28">
        <v>0</v>
      </c>
      <c r="GO38" s="28">
        <v>0</v>
      </c>
      <c r="GP38" s="28">
        <v>0</v>
      </c>
      <c r="GQ38" s="28">
        <v>0</v>
      </c>
      <c r="GR38" s="28">
        <v>0</v>
      </c>
      <c r="GS38" s="28">
        <v>0</v>
      </c>
      <c r="GT38" s="28">
        <v>0</v>
      </c>
      <c r="GU38" s="28">
        <v>0</v>
      </c>
      <c r="GV38" s="28">
        <v>0</v>
      </c>
      <c r="GW38" s="28">
        <v>0</v>
      </c>
      <c r="GX38" s="28">
        <v>0</v>
      </c>
      <c r="GY38" s="28">
        <v>0</v>
      </c>
      <c r="GZ38" s="28">
        <v>0</v>
      </c>
      <c r="HA38" s="28">
        <v>0</v>
      </c>
      <c r="HB38" s="28">
        <v>0</v>
      </c>
      <c r="HC38" s="28">
        <v>0</v>
      </c>
      <c r="HD38" s="28">
        <v>0</v>
      </c>
      <c r="HE38" s="28">
        <v>0</v>
      </c>
      <c r="HF38" s="28">
        <v>0</v>
      </c>
      <c r="HG38" s="28">
        <v>0</v>
      </c>
      <c r="HH38" s="28">
        <v>0</v>
      </c>
      <c r="HI38" s="28">
        <v>0</v>
      </c>
      <c r="HJ38" s="28">
        <v>0</v>
      </c>
      <c r="HK38" s="28">
        <v>0</v>
      </c>
      <c r="HL38" s="28">
        <v>0</v>
      </c>
      <c r="HM38" s="28">
        <v>0</v>
      </c>
      <c r="HN38" s="28">
        <v>0</v>
      </c>
      <c r="HO38" s="28">
        <v>0</v>
      </c>
      <c r="HP38" s="28">
        <v>0</v>
      </c>
      <c r="HQ38" s="28">
        <v>0</v>
      </c>
      <c r="HR38" s="28">
        <v>0</v>
      </c>
      <c r="HS38" s="28">
        <v>0</v>
      </c>
      <c r="HT38" s="28">
        <v>0</v>
      </c>
      <c r="HU38" s="28">
        <v>0</v>
      </c>
      <c r="HV38" s="28">
        <v>0</v>
      </c>
      <c r="HW38" s="28">
        <v>0</v>
      </c>
      <c r="HX38" s="28">
        <v>0</v>
      </c>
      <c r="HY38" s="28">
        <v>0</v>
      </c>
      <c r="HZ38" s="28">
        <v>0</v>
      </c>
      <c r="IA38" s="28">
        <v>0</v>
      </c>
      <c r="IB38" s="28">
        <v>0</v>
      </c>
      <c r="IC38" s="28">
        <v>0</v>
      </c>
      <c r="ID38" s="28">
        <v>0</v>
      </c>
      <c r="IE38" s="28">
        <v>0</v>
      </c>
      <c r="IF38" s="28">
        <v>0</v>
      </c>
      <c r="IG38" s="28">
        <v>0</v>
      </c>
      <c r="IH38" s="28">
        <v>0</v>
      </c>
      <c r="II38" s="28">
        <v>0</v>
      </c>
      <c r="IJ38" s="28">
        <v>0</v>
      </c>
      <c r="IK38" s="28">
        <v>0</v>
      </c>
      <c r="IL38" s="28">
        <v>0</v>
      </c>
      <c r="IM38" s="28">
        <v>0</v>
      </c>
      <c r="IN38" s="28">
        <v>0</v>
      </c>
      <c r="IO38" s="28">
        <v>0</v>
      </c>
      <c r="IP38" s="28">
        <v>0</v>
      </c>
      <c r="IQ38" s="28">
        <v>0</v>
      </c>
      <c r="IR38" s="28">
        <v>0</v>
      </c>
      <c r="IS38" s="28">
        <v>0</v>
      </c>
      <c r="IT38" s="28">
        <v>0</v>
      </c>
      <c r="IU38" s="28">
        <v>0</v>
      </c>
      <c r="IV38" s="28">
        <v>0</v>
      </c>
      <c r="IW38" s="28">
        <v>0</v>
      </c>
      <c r="IX38" s="28">
        <v>0</v>
      </c>
      <c r="IY38" s="28">
        <v>0</v>
      </c>
      <c r="IZ38" s="28">
        <v>0</v>
      </c>
      <c r="JA38" s="28">
        <v>0</v>
      </c>
      <c r="JB38" s="28">
        <v>0</v>
      </c>
      <c r="JC38" s="28">
        <v>0</v>
      </c>
      <c r="JD38" s="28">
        <v>0</v>
      </c>
      <c r="JE38" s="28">
        <v>0</v>
      </c>
      <c r="JF38" s="28">
        <v>0</v>
      </c>
      <c r="JG38" s="28">
        <v>0</v>
      </c>
      <c r="JH38" s="28">
        <v>0</v>
      </c>
      <c r="JI38" s="28">
        <v>0</v>
      </c>
      <c r="JJ38" s="28">
        <v>0</v>
      </c>
      <c r="JK38" s="28">
        <v>0</v>
      </c>
      <c r="JL38" s="28">
        <v>0</v>
      </c>
      <c r="JM38" s="28">
        <v>0</v>
      </c>
      <c r="JN38" s="28">
        <v>0</v>
      </c>
      <c r="JO38" s="28">
        <v>0</v>
      </c>
      <c r="JP38" s="28">
        <v>0</v>
      </c>
      <c r="JQ38" s="28">
        <v>0</v>
      </c>
      <c r="JR38" s="28">
        <v>0</v>
      </c>
      <c r="JS38" s="28">
        <v>0</v>
      </c>
      <c r="JT38" s="28">
        <v>0</v>
      </c>
      <c r="JU38" s="28">
        <v>0</v>
      </c>
      <c r="JV38" s="28">
        <v>0</v>
      </c>
      <c r="JW38" s="28">
        <v>0</v>
      </c>
      <c r="JX38" s="28">
        <v>0</v>
      </c>
      <c r="JY38" s="28">
        <v>0</v>
      </c>
      <c r="JZ38" s="28">
        <v>0</v>
      </c>
      <c r="KA38" s="28">
        <v>0</v>
      </c>
      <c r="KB38" s="28">
        <v>0</v>
      </c>
      <c r="KC38" s="28">
        <v>0</v>
      </c>
      <c r="KD38" s="28">
        <v>0</v>
      </c>
      <c r="KE38" s="28">
        <v>0</v>
      </c>
      <c r="KF38" s="28">
        <v>0</v>
      </c>
      <c r="KG38" s="28">
        <v>0</v>
      </c>
      <c r="KH38" s="28">
        <v>0</v>
      </c>
      <c r="KI38" s="28">
        <v>0</v>
      </c>
      <c r="KJ38" s="28">
        <v>0</v>
      </c>
      <c r="KK38" s="28">
        <v>0</v>
      </c>
      <c r="KL38" s="28">
        <v>0</v>
      </c>
      <c r="KM38" s="28">
        <v>0</v>
      </c>
      <c r="KN38" s="28">
        <v>0</v>
      </c>
      <c r="KO38" s="28">
        <v>0</v>
      </c>
      <c r="KP38" s="28">
        <v>0</v>
      </c>
      <c r="KQ38" s="28">
        <v>0</v>
      </c>
      <c r="KR38" s="28">
        <v>0</v>
      </c>
      <c r="KS38" s="28">
        <v>0</v>
      </c>
      <c r="KT38" s="28">
        <v>0</v>
      </c>
      <c r="KU38" s="28">
        <v>0</v>
      </c>
      <c r="KV38" s="28">
        <v>0</v>
      </c>
      <c r="KW38" s="28">
        <v>0</v>
      </c>
      <c r="KX38" s="28">
        <v>0</v>
      </c>
      <c r="KY38" s="28">
        <v>0</v>
      </c>
      <c r="KZ38" s="28">
        <v>0</v>
      </c>
      <c r="LA38" s="28">
        <v>0</v>
      </c>
      <c r="LB38" s="28">
        <v>0</v>
      </c>
      <c r="LC38" s="28">
        <v>0</v>
      </c>
      <c r="LD38" s="28">
        <v>0</v>
      </c>
      <c r="LE38" s="28">
        <v>0</v>
      </c>
      <c r="LF38" s="28">
        <v>0</v>
      </c>
      <c r="LG38" s="28">
        <v>0</v>
      </c>
      <c r="LH38" s="28">
        <v>0</v>
      </c>
      <c r="LI38" s="28">
        <v>0</v>
      </c>
      <c r="LJ38" s="28">
        <v>0</v>
      </c>
      <c r="LK38" s="28">
        <v>0</v>
      </c>
      <c r="LL38" s="28">
        <v>0</v>
      </c>
      <c r="LM38" s="28">
        <v>0</v>
      </c>
      <c r="LN38" s="28">
        <v>0</v>
      </c>
      <c r="LO38" s="28">
        <v>0</v>
      </c>
      <c r="LP38" s="28">
        <v>0</v>
      </c>
      <c r="LQ38" s="28">
        <v>0</v>
      </c>
      <c r="LR38" s="28">
        <v>0</v>
      </c>
      <c r="LS38" s="28">
        <v>0</v>
      </c>
      <c r="LT38" s="28">
        <v>0</v>
      </c>
      <c r="LU38" s="28">
        <v>0</v>
      </c>
      <c r="LV38" s="28">
        <v>0</v>
      </c>
      <c r="LW38" s="28">
        <v>0</v>
      </c>
      <c r="LX38" s="28">
        <v>0</v>
      </c>
      <c r="LY38" s="28">
        <v>0</v>
      </c>
      <c r="LZ38" s="28">
        <v>0</v>
      </c>
      <c r="MA38" s="28">
        <v>0</v>
      </c>
      <c r="MB38" s="28">
        <v>0</v>
      </c>
      <c r="MC38" s="28">
        <v>0</v>
      </c>
      <c r="MD38" s="28">
        <v>0</v>
      </c>
      <c r="ME38" s="28">
        <v>0</v>
      </c>
      <c r="MF38" s="28">
        <v>0</v>
      </c>
      <c r="MG38" s="28">
        <v>0</v>
      </c>
      <c r="MH38" s="28">
        <v>0</v>
      </c>
      <c r="MI38" s="28">
        <v>0</v>
      </c>
      <c r="MJ38" s="28">
        <v>0</v>
      </c>
      <c r="MK38" s="28">
        <v>0</v>
      </c>
      <c r="ML38" s="28">
        <v>0</v>
      </c>
      <c r="MM38" s="28">
        <v>0</v>
      </c>
      <c r="MN38" s="28">
        <v>0</v>
      </c>
      <c r="MO38" s="28">
        <v>0</v>
      </c>
      <c r="MP38" s="28">
        <v>0</v>
      </c>
      <c r="MQ38" s="28">
        <v>0</v>
      </c>
      <c r="MR38" s="28">
        <v>0</v>
      </c>
      <c r="MS38" s="28">
        <v>0</v>
      </c>
      <c r="MT38" s="28">
        <v>0</v>
      </c>
      <c r="MU38" s="28">
        <v>0</v>
      </c>
      <c r="MV38" s="28">
        <v>0</v>
      </c>
      <c r="MW38" s="28">
        <v>0</v>
      </c>
      <c r="MX38" s="28">
        <v>0</v>
      </c>
      <c r="MY38" s="28">
        <v>0</v>
      </c>
      <c r="MZ38" s="28">
        <v>0</v>
      </c>
      <c r="NA38" s="28">
        <v>0</v>
      </c>
      <c r="NB38" s="28">
        <v>0</v>
      </c>
      <c r="NC38" s="28">
        <v>0</v>
      </c>
      <c r="ND38" s="28">
        <v>0</v>
      </c>
      <c r="NE38" s="28">
        <v>0</v>
      </c>
      <c r="NF38" s="28">
        <v>0</v>
      </c>
      <c r="NG38" s="28">
        <v>0</v>
      </c>
      <c r="NH38" s="28">
        <v>0</v>
      </c>
      <c r="NI38" s="28">
        <v>0</v>
      </c>
      <c r="NJ38" s="28">
        <v>0</v>
      </c>
      <c r="NK38" s="28">
        <v>0</v>
      </c>
      <c r="NL38" s="28">
        <v>0</v>
      </c>
      <c r="NM38" s="28">
        <v>0</v>
      </c>
      <c r="NN38" s="28">
        <v>0</v>
      </c>
      <c r="NO38" s="28">
        <v>0</v>
      </c>
      <c r="NP38" s="28">
        <v>0</v>
      </c>
      <c r="NQ38" s="28">
        <v>0</v>
      </c>
      <c r="NR38" s="28">
        <v>0</v>
      </c>
      <c r="NS38" s="28">
        <v>0</v>
      </c>
      <c r="NT38" s="28">
        <v>0</v>
      </c>
      <c r="NU38" s="28">
        <v>0</v>
      </c>
      <c r="NV38" s="28">
        <v>0</v>
      </c>
      <c r="NW38" s="28">
        <v>0</v>
      </c>
      <c r="NX38" s="28">
        <v>0</v>
      </c>
      <c r="NY38" s="28">
        <v>0</v>
      </c>
      <c r="NZ38" s="28">
        <v>0</v>
      </c>
      <c r="OA38" s="28">
        <v>0</v>
      </c>
      <c r="OB38" s="28">
        <v>0</v>
      </c>
      <c r="OC38" s="28">
        <v>0</v>
      </c>
      <c r="OD38" s="28">
        <v>0</v>
      </c>
      <c r="OE38" s="28">
        <v>0</v>
      </c>
      <c r="OF38" s="28">
        <v>0</v>
      </c>
      <c r="OG38" s="28">
        <v>0</v>
      </c>
      <c r="OH38" s="28">
        <v>0</v>
      </c>
      <c r="OI38" s="28">
        <v>0</v>
      </c>
      <c r="OJ38" s="28">
        <v>0</v>
      </c>
      <c r="OK38" s="28">
        <v>0</v>
      </c>
      <c r="OL38" s="28">
        <v>0</v>
      </c>
      <c r="OM38" s="28">
        <v>0</v>
      </c>
      <c r="ON38" s="28">
        <v>0</v>
      </c>
      <c r="OO38" s="28">
        <v>0</v>
      </c>
      <c r="OP38" s="28">
        <v>0</v>
      </c>
      <c r="OQ38" s="28">
        <v>0</v>
      </c>
      <c r="OR38" s="28">
        <v>0</v>
      </c>
      <c r="OS38" s="28">
        <v>0</v>
      </c>
      <c r="OT38" s="28">
        <v>0</v>
      </c>
      <c r="OU38" s="28">
        <v>0</v>
      </c>
      <c r="OV38" s="28">
        <v>0</v>
      </c>
      <c r="OW38" s="28">
        <v>0</v>
      </c>
      <c r="OX38" s="28">
        <v>0</v>
      </c>
      <c r="OY38" s="28">
        <v>0</v>
      </c>
      <c r="OZ38" s="28">
        <v>0</v>
      </c>
      <c r="PA38" s="28">
        <v>0</v>
      </c>
      <c r="PB38" s="28">
        <v>0</v>
      </c>
      <c r="PC38" s="28">
        <v>0</v>
      </c>
      <c r="PD38" s="28">
        <v>0</v>
      </c>
      <c r="PE38" s="28">
        <v>0</v>
      </c>
      <c r="PF38" s="28">
        <v>0</v>
      </c>
      <c r="PG38" s="28">
        <v>0</v>
      </c>
      <c r="PH38" s="28">
        <v>0</v>
      </c>
      <c r="PI38" s="28">
        <v>0</v>
      </c>
      <c r="PJ38" s="28">
        <v>0</v>
      </c>
      <c r="PK38" s="28">
        <v>0</v>
      </c>
      <c r="PL38" s="28">
        <v>0</v>
      </c>
      <c r="PM38" s="28">
        <v>0</v>
      </c>
      <c r="PN38" s="28">
        <v>0</v>
      </c>
      <c r="PO38" s="28">
        <v>0</v>
      </c>
      <c r="PP38" s="28">
        <v>0</v>
      </c>
      <c r="PQ38" s="28">
        <v>0</v>
      </c>
      <c r="PR38" s="28">
        <v>0</v>
      </c>
      <c r="PS38" s="28">
        <v>0</v>
      </c>
      <c r="PT38" s="28">
        <v>0</v>
      </c>
      <c r="PU38" s="28">
        <v>0</v>
      </c>
      <c r="PV38" s="28">
        <v>0</v>
      </c>
      <c r="PW38" s="28">
        <v>0</v>
      </c>
      <c r="PX38" s="28">
        <v>0</v>
      </c>
      <c r="PY38" s="28">
        <v>0</v>
      </c>
      <c r="PZ38" s="28">
        <v>0</v>
      </c>
      <c r="QA38" s="28">
        <v>0</v>
      </c>
      <c r="QB38" s="28">
        <v>0</v>
      </c>
      <c r="QC38" s="28">
        <v>0</v>
      </c>
      <c r="QD38" s="28">
        <v>0</v>
      </c>
      <c r="QE38" s="28">
        <v>0</v>
      </c>
      <c r="QF38" s="28">
        <v>0</v>
      </c>
      <c r="QG38" s="28">
        <v>0</v>
      </c>
      <c r="QH38" s="28">
        <v>0</v>
      </c>
      <c r="QI38" s="28">
        <v>0</v>
      </c>
      <c r="QJ38" s="28">
        <v>0</v>
      </c>
      <c r="QK38" s="28">
        <v>0</v>
      </c>
      <c r="QL38" s="28">
        <v>0</v>
      </c>
      <c r="QM38" s="28">
        <v>0</v>
      </c>
      <c r="QN38" s="28">
        <v>0</v>
      </c>
      <c r="QO38" s="28">
        <v>0</v>
      </c>
      <c r="QP38" s="28">
        <v>0</v>
      </c>
      <c r="QQ38" s="28">
        <v>0</v>
      </c>
      <c r="QR38" s="28">
        <v>0</v>
      </c>
      <c r="QS38" s="28">
        <v>0</v>
      </c>
      <c r="QT38" s="28">
        <v>0</v>
      </c>
      <c r="QU38" s="28">
        <v>0</v>
      </c>
      <c r="QV38" s="28">
        <v>0</v>
      </c>
      <c r="QW38" s="28">
        <v>0</v>
      </c>
      <c r="QX38" s="28">
        <v>0</v>
      </c>
      <c r="QY38" s="28">
        <v>0</v>
      </c>
      <c r="QZ38" s="28">
        <v>0</v>
      </c>
      <c r="RA38" s="28">
        <v>0</v>
      </c>
      <c r="RB38" s="28">
        <v>0</v>
      </c>
      <c r="RC38" s="28">
        <v>0</v>
      </c>
      <c r="RD38" s="28">
        <v>0</v>
      </c>
      <c r="RE38" s="28">
        <v>0</v>
      </c>
      <c r="RF38" s="28">
        <v>0</v>
      </c>
      <c r="RG38" s="28">
        <v>0</v>
      </c>
      <c r="RH38" s="28">
        <v>0</v>
      </c>
      <c r="RI38" s="28">
        <v>0</v>
      </c>
      <c r="RJ38" s="28">
        <v>0</v>
      </c>
      <c r="RK38" s="28">
        <v>0</v>
      </c>
      <c r="RL38" s="28">
        <v>0</v>
      </c>
      <c r="RM38" s="28">
        <v>0</v>
      </c>
      <c r="RN38" s="28">
        <v>0</v>
      </c>
      <c r="RO38" s="28">
        <v>0</v>
      </c>
      <c r="RP38" s="28">
        <v>0</v>
      </c>
      <c r="RQ38" s="28">
        <v>0</v>
      </c>
      <c r="RR38" s="28">
        <v>0</v>
      </c>
      <c r="RS38" s="28">
        <v>0</v>
      </c>
      <c r="RT38" s="28">
        <v>0</v>
      </c>
      <c r="RU38" s="28">
        <v>0</v>
      </c>
      <c r="RV38" s="28">
        <v>0</v>
      </c>
      <c r="RW38" s="28">
        <v>0</v>
      </c>
      <c r="RX38" s="28">
        <v>0</v>
      </c>
      <c r="RY38" s="28">
        <v>0</v>
      </c>
      <c r="RZ38" s="28">
        <v>0</v>
      </c>
      <c r="SA38" s="28">
        <v>0</v>
      </c>
      <c r="SB38" s="28">
        <v>0</v>
      </c>
      <c r="SC38" s="28">
        <v>0</v>
      </c>
      <c r="SD38" s="28">
        <v>0</v>
      </c>
      <c r="SE38" s="28">
        <v>0</v>
      </c>
      <c r="SF38" s="28">
        <v>0</v>
      </c>
      <c r="SG38" s="28">
        <v>0</v>
      </c>
      <c r="SH38" s="28">
        <v>0</v>
      </c>
      <c r="SI38" s="28">
        <v>0</v>
      </c>
      <c r="SJ38" s="28">
        <v>0</v>
      </c>
      <c r="SK38" s="28">
        <v>0</v>
      </c>
      <c r="SL38" s="28">
        <v>0</v>
      </c>
      <c r="SM38" s="28">
        <v>0</v>
      </c>
      <c r="SN38" s="28">
        <v>0</v>
      </c>
      <c r="SO38" s="28">
        <v>0</v>
      </c>
      <c r="SP38" s="28">
        <v>0</v>
      </c>
      <c r="SQ38" s="28">
        <v>0</v>
      </c>
      <c r="SR38" s="28">
        <v>0</v>
      </c>
      <c r="SS38" s="28">
        <v>0</v>
      </c>
      <c r="ST38" s="28">
        <v>0</v>
      </c>
      <c r="SU38" s="28">
        <v>0</v>
      </c>
      <c r="SV38" s="28">
        <v>0</v>
      </c>
      <c r="SW38" s="28">
        <v>0</v>
      </c>
      <c r="SX38" s="28">
        <v>0</v>
      </c>
      <c r="SY38" s="28">
        <v>0</v>
      </c>
      <c r="SZ38" s="28">
        <v>0</v>
      </c>
      <c r="TA38" s="28">
        <v>0</v>
      </c>
      <c r="TB38" s="28">
        <v>0</v>
      </c>
      <c r="TC38" s="28">
        <v>0</v>
      </c>
      <c r="TD38" s="28">
        <v>0</v>
      </c>
      <c r="TE38" s="28">
        <v>0</v>
      </c>
      <c r="TF38" s="28">
        <v>0</v>
      </c>
      <c r="TG38" s="28">
        <v>0</v>
      </c>
      <c r="TH38" s="28">
        <v>0</v>
      </c>
      <c r="TI38" s="28">
        <v>0</v>
      </c>
      <c r="TJ38" s="28">
        <v>0</v>
      </c>
      <c r="TK38" s="28">
        <v>0</v>
      </c>
      <c r="TL38" s="28">
        <v>0</v>
      </c>
      <c r="TM38" s="28">
        <v>0</v>
      </c>
      <c r="TN38" s="28">
        <v>0</v>
      </c>
      <c r="TO38" s="28">
        <v>0</v>
      </c>
      <c r="TP38" s="28">
        <v>0</v>
      </c>
      <c r="TQ38" s="28">
        <v>0</v>
      </c>
      <c r="TR38" s="28">
        <v>0</v>
      </c>
      <c r="TS38" s="28">
        <v>0</v>
      </c>
      <c r="TT38" s="28">
        <v>0</v>
      </c>
      <c r="TU38" s="28">
        <v>0</v>
      </c>
      <c r="TV38" s="28">
        <v>0</v>
      </c>
      <c r="TW38" s="28">
        <v>0</v>
      </c>
      <c r="TX38" s="28">
        <v>0</v>
      </c>
      <c r="TY38" s="28">
        <v>0</v>
      </c>
      <c r="TZ38" s="28">
        <v>0</v>
      </c>
      <c r="UA38" s="28">
        <v>0</v>
      </c>
      <c r="UB38" s="28">
        <v>0</v>
      </c>
      <c r="UC38" s="28">
        <v>0</v>
      </c>
      <c r="UD38" s="28">
        <v>0</v>
      </c>
      <c r="UE38" s="28">
        <v>0</v>
      </c>
      <c r="UF38" s="28">
        <v>0</v>
      </c>
      <c r="UG38" s="28">
        <v>0</v>
      </c>
      <c r="UH38" s="28">
        <v>0</v>
      </c>
      <c r="UI38" s="28">
        <v>0</v>
      </c>
      <c r="UJ38" s="28">
        <v>0</v>
      </c>
      <c r="UK38" s="28">
        <v>0</v>
      </c>
      <c r="UL38" s="28">
        <v>0</v>
      </c>
      <c r="UM38" s="28">
        <v>0</v>
      </c>
      <c r="UN38" s="28">
        <v>0</v>
      </c>
      <c r="UO38" s="28">
        <v>0</v>
      </c>
      <c r="UP38" s="28">
        <v>0</v>
      </c>
      <c r="UQ38" s="28">
        <v>0</v>
      </c>
      <c r="UR38" s="28">
        <v>0</v>
      </c>
      <c r="US38" s="28">
        <v>0</v>
      </c>
      <c r="UT38" s="28">
        <v>0</v>
      </c>
      <c r="UU38" s="28">
        <v>0</v>
      </c>
      <c r="UV38" s="28">
        <v>0</v>
      </c>
      <c r="UW38" s="28">
        <v>0</v>
      </c>
      <c r="UX38" s="28">
        <v>0</v>
      </c>
      <c r="UY38" s="28">
        <v>0</v>
      </c>
      <c r="UZ38" s="28">
        <v>0</v>
      </c>
      <c r="VA38" s="28">
        <v>0</v>
      </c>
      <c r="VB38" s="28">
        <v>0</v>
      </c>
      <c r="VC38" s="28">
        <v>0</v>
      </c>
      <c r="VD38" s="28">
        <v>0</v>
      </c>
      <c r="VE38" s="28">
        <v>0</v>
      </c>
      <c r="VF38" s="28">
        <v>0</v>
      </c>
      <c r="VG38" s="28">
        <v>0</v>
      </c>
      <c r="VH38" s="28">
        <v>0</v>
      </c>
      <c r="VI38" s="28">
        <v>0</v>
      </c>
      <c r="VJ38" s="28">
        <v>0</v>
      </c>
      <c r="VK38" s="28">
        <v>0</v>
      </c>
      <c r="VL38" s="28">
        <v>0</v>
      </c>
      <c r="VM38" s="28">
        <v>0</v>
      </c>
      <c r="VN38" s="28">
        <v>0</v>
      </c>
      <c r="VO38" s="28">
        <v>0</v>
      </c>
      <c r="VP38" s="28">
        <v>0</v>
      </c>
      <c r="VQ38" s="28">
        <v>0</v>
      </c>
      <c r="VR38" s="28">
        <v>0</v>
      </c>
      <c r="VS38" s="28">
        <v>0</v>
      </c>
      <c r="VT38" s="28">
        <v>0</v>
      </c>
      <c r="VU38" s="28">
        <v>0</v>
      </c>
      <c r="VV38" s="28">
        <v>0</v>
      </c>
      <c r="VW38" s="28">
        <v>0</v>
      </c>
      <c r="VX38" s="28">
        <v>0</v>
      </c>
      <c r="VY38" s="28">
        <v>0</v>
      </c>
      <c r="VZ38" s="28">
        <v>0</v>
      </c>
      <c r="WA38" s="28">
        <v>0</v>
      </c>
      <c r="WB38" s="28">
        <v>0</v>
      </c>
      <c r="WC38" s="28">
        <v>0</v>
      </c>
      <c r="WD38" s="28">
        <v>0</v>
      </c>
      <c r="WE38" s="28">
        <v>0</v>
      </c>
      <c r="WF38" s="28">
        <v>0</v>
      </c>
      <c r="WG38" s="28">
        <v>0</v>
      </c>
      <c r="WH38" s="28">
        <v>0</v>
      </c>
      <c r="WI38" s="28">
        <v>0</v>
      </c>
      <c r="WJ38" s="28">
        <v>0</v>
      </c>
      <c r="WK38" s="28">
        <v>0</v>
      </c>
      <c r="WL38" s="28">
        <v>0</v>
      </c>
      <c r="WM38" s="28">
        <v>0</v>
      </c>
      <c r="WN38" s="28">
        <v>0</v>
      </c>
      <c r="WO38" s="28">
        <v>0</v>
      </c>
      <c r="WP38" s="28">
        <v>0</v>
      </c>
      <c r="WQ38" s="28">
        <v>0</v>
      </c>
      <c r="WR38" s="28">
        <v>0</v>
      </c>
      <c r="WS38" s="28">
        <v>0</v>
      </c>
      <c r="WT38" s="28">
        <v>0</v>
      </c>
      <c r="WU38" s="28">
        <v>0</v>
      </c>
      <c r="WV38" s="28">
        <v>0</v>
      </c>
      <c r="WW38" s="28">
        <v>0</v>
      </c>
      <c r="WX38" s="28">
        <v>0</v>
      </c>
      <c r="WY38" s="28">
        <v>0</v>
      </c>
      <c r="WZ38" s="28">
        <v>0</v>
      </c>
      <c r="XA38" s="28">
        <v>0</v>
      </c>
      <c r="XB38" s="28">
        <v>0</v>
      </c>
      <c r="XC38" s="28">
        <v>0</v>
      </c>
      <c r="XD38" s="28">
        <v>0</v>
      </c>
      <c r="XE38" s="28">
        <v>0</v>
      </c>
      <c r="XF38" s="28">
        <v>0</v>
      </c>
      <c r="XG38" s="28">
        <v>0</v>
      </c>
      <c r="XH38" s="28">
        <v>0</v>
      </c>
      <c r="XI38" s="28">
        <v>0</v>
      </c>
      <c r="XJ38" s="28">
        <v>0</v>
      </c>
      <c r="XK38" s="28">
        <v>0</v>
      </c>
      <c r="XL38" s="28">
        <v>0</v>
      </c>
      <c r="XM38" s="28">
        <v>0</v>
      </c>
      <c r="XN38" s="28">
        <v>0</v>
      </c>
      <c r="XO38" s="28">
        <v>0</v>
      </c>
      <c r="XP38" s="28">
        <v>0</v>
      </c>
      <c r="XQ38" s="28">
        <v>0</v>
      </c>
      <c r="XR38" s="28">
        <v>0</v>
      </c>
      <c r="XS38" s="28">
        <v>0</v>
      </c>
      <c r="XT38" s="28">
        <v>0</v>
      </c>
      <c r="XU38" s="28">
        <v>0</v>
      </c>
      <c r="XV38" s="28">
        <v>0</v>
      </c>
      <c r="XW38" s="28">
        <v>0</v>
      </c>
      <c r="XX38" s="28">
        <v>0</v>
      </c>
      <c r="XY38" s="28">
        <v>0</v>
      </c>
      <c r="XZ38" s="28">
        <v>0</v>
      </c>
      <c r="YA38" s="28">
        <v>0</v>
      </c>
      <c r="YB38" s="28">
        <v>0</v>
      </c>
      <c r="YC38" s="28">
        <v>0</v>
      </c>
      <c r="YD38" s="28">
        <v>0</v>
      </c>
      <c r="YE38" s="28">
        <v>0</v>
      </c>
      <c r="YF38" s="28">
        <v>0</v>
      </c>
      <c r="YG38" s="28">
        <v>0</v>
      </c>
      <c r="YH38" s="28">
        <v>0</v>
      </c>
      <c r="YI38" s="28">
        <v>0</v>
      </c>
      <c r="YJ38" s="28">
        <v>0</v>
      </c>
      <c r="YK38" s="28">
        <v>0</v>
      </c>
      <c r="YL38" s="28">
        <v>0</v>
      </c>
      <c r="YM38" s="28">
        <v>0</v>
      </c>
      <c r="YN38" s="28">
        <v>0</v>
      </c>
      <c r="YO38" s="28">
        <v>0</v>
      </c>
      <c r="YP38" s="28">
        <v>0</v>
      </c>
      <c r="YQ38" s="28">
        <v>0</v>
      </c>
    </row>
    <row r="39" spans="1:667" ht="15.75" x14ac:dyDescent="0.25">
      <c r="A39" s="19" t="s">
        <v>82</v>
      </c>
      <c r="B39" s="19" t="s">
        <v>83</v>
      </c>
      <c r="C39" s="20">
        <f t="shared" si="23"/>
        <v>12.393145289153994</v>
      </c>
      <c r="D39" s="21"/>
      <c r="E39" s="22">
        <v>0.42939761999999981</v>
      </c>
      <c r="F39" s="23" t="s">
        <v>57</v>
      </c>
      <c r="G39" s="23" t="s">
        <v>128</v>
      </c>
      <c r="H39" s="34">
        <v>40360</v>
      </c>
      <c r="I39" s="48" t="s">
        <v>64</v>
      </c>
      <c r="J39" s="50">
        <v>290</v>
      </c>
      <c r="K39" s="23" t="s">
        <v>132</v>
      </c>
      <c r="L39" s="24">
        <v>49188</v>
      </c>
      <c r="M39" s="23" t="s">
        <v>11</v>
      </c>
      <c r="N39" s="20" t="s">
        <v>65</v>
      </c>
      <c r="O39" s="2"/>
      <c r="P39" s="26">
        <f>+SUMPRODUCT(1*($BP$4:$YQ$4=$P$4)*($BP$1:$YQ$1=P$3)*($BP39:$YQ39))</f>
        <v>675798.52369951352</v>
      </c>
      <c r="Q39" s="26">
        <f>+SUMPRODUCT(1*($BP$4:$YQ$4=$Q$4)*($BP$1:$YQ$1=P$3)*($BP39:$YQ39))</f>
        <v>142056.0156637466</v>
      </c>
      <c r="R39" s="26">
        <f>+SUMPRODUCT(1*($BP$4:$YQ$4=$P$4)*($BP$1:$YQ$1=R$3)*($BP39:$YQ39))</f>
        <v>906747.40039791865</v>
      </c>
      <c r="S39" s="26">
        <f>+SUMPRODUCT(1*($BP$4:$YQ$4=$Q$4)*($BP$1:$YQ$1=R$3)*($BP39:$YQ39))</f>
        <v>178221.25772462488</v>
      </c>
      <c r="T39" s="26">
        <f>+SUMPRODUCT(1*($BP$4:$YQ$4=$P$4)*($BP$1:$YQ$1=T$3)*($BP39:$YQ39))</f>
        <v>1102143.8748494827</v>
      </c>
      <c r="U39" s="26">
        <f>+SUMPRODUCT(1*($BP$4:$YQ$4=$Q$4)*($BP$1:$YQ$1=T$3)*($BP39:$YQ39))</f>
        <v>201340.36935258174</v>
      </c>
      <c r="V39" s="26">
        <f>+SUMPRODUCT(1*($BP$4:$YQ$4=$P$4)*($BP$1:$YQ$1=V$3)*($BP39:$YQ39))</f>
        <v>1274543.6765296625</v>
      </c>
      <c r="W39" s="26">
        <f>+SUMPRODUCT(1*($BP$4:$YQ$4=$Q$4)*($BP$1:$YQ$1=V$3)*($BP39:$YQ39))</f>
        <v>215406.29366511069</v>
      </c>
      <c r="X39" s="26">
        <f>+SUMPRODUCT(1*($BP$4:$YQ$4=$P$4)*($BP$1:$YQ$1=X$3)*($BP39:$YQ39))</f>
        <v>1409554.5453411443</v>
      </c>
      <c r="Y39" s="26">
        <f>+SUMPRODUCT(1*($BP$4:$YQ$4=$Q$4)*($BP$1:$YQ$1=X$3)*($BP39:$YQ39))</f>
        <v>219128.27160707372</v>
      </c>
      <c r="Z39" s="26">
        <f>+SUMPRODUCT(1*($BP$4:$YQ$4=$P$4)*($BP$1:$YQ$1=Z$3)*($BP39:$YQ39))</f>
        <v>1536008.0057295642</v>
      </c>
      <c r="AA39" s="26">
        <f>+SUMPRODUCT(1*($BP$4:$YQ$4=$Q$4)*($BP$1:$YQ$1=Z$3)*($BP39:$YQ39))</f>
        <v>218186.42298765271</v>
      </c>
      <c r="AB39" s="26">
        <f>+SUMPRODUCT(1*($BP$4:$YQ$4=$P$4)*($BP$1:$YQ$1=AB$3)*($BP39:$YQ39))</f>
        <v>1645568.8648384928</v>
      </c>
      <c r="AC39" s="26">
        <f>+SUMPRODUCT(1*($BP$4:$YQ$4=$Q$4)*($BP$1:$YQ$1=AB$3)*($BP39:$YQ39))</f>
        <v>211959.17927455271</v>
      </c>
      <c r="AD39" s="26">
        <f>+SUMPRODUCT(1*($BP$4:$YQ$4=$P$4)*($BP$1:$YQ$1=AD$3)*($BP39:$YQ39))</f>
        <v>1735768.1089453762</v>
      </c>
      <c r="AE39" s="26">
        <f>+SUMPRODUCT(1*($BP$4:$YQ$4=$Q$4)*($BP$1:$YQ$1=AD$3)*($BP39:$YQ39))</f>
        <v>200839.42495806751</v>
      </c>
      <c r="AF39" s="26">
        <f>+SUMPRODUCT(1*($BP$4:$YQ$4=$P$4)*($BP$1:$YQ$1=AF$3)*($BP39:$YQ39))</f>
        <v>1821930.7377996063</v>
      </c>
      <c r="AG39" s="26">
        <f>+SUMPRODUCT(1*($BP$4:$YQ$4=$Q$4)*($BP$1:$YQ$1=AF$3)*($BP39:$YQ39))</f>
        <v>187201.37139340374</v>
      </c>
      <c r="AH39" s="26">
        <f>+SUMPRODUCT(1*($BP$4:$YQ$4=$P$4)*($BP$1:$YQ$1=AH$3)*($BP39:$YQ39))</f>
        <v>1910587.3695560298</v>
      </c>
      <c r="AI39" s="26">
        <f>+SUMPRODUCT(1*($BP$4:$YQ$4=$Q$4)*($BP$1:$YQ$1=AH$3)*($BP39:$YQ39))</f>
        <v>171840.15977832972</v>
      </c>
      <c r="AJ39" s="26">
        <f>+SUMPRODUCT(1*($BP$4:$YQ$4=$P$4)*($BP$1:$YQ$1=AJ$3)*($BP39:$YQ39))</f>
        <v>1997355.6721837651</v>
      </c>
      <c r="AK39" s="26">
        <f>+SUMPRODUCT(1*($BP$4:$YQ$4=$Q$4)*($BP$1:$YQ$1=AJ$3)*($BP39:$YQ39))</f>
        <v>154368.33264570945</v>
      </c>
      <c r="AL39" s="26">
        <f>+SUMPRODUCT(1*($BP$4:$YQ$4=$P$4)*($BP$1:$YQ$1=AL$3)*($BP39:$YQ39))</f>
        <v>2083007.6650293693</v>
      </c>
      <c r="AM39" s="26">
        <f>+SUMPRODUCT(1*($BP$4:$YQ$4=$Q$4)*($BP$1:$YQ$1=AL$3)*($BP39:$YQ39))</f>
        <v>134926.20313374003</v>
      </c>
      <c r="AN39" s="26">
        <f>+SUMPRODUCT(1*($BP$4:$YQ$4=$P$4)*($BP$1:$YQ$1=AN$3)*($BP39:$YQ39))</f>
        <v>2170378.9371314617</v>
      </c>
      <c r="AO39" s="26">
        <f>+SUMPRODUCT(1*($BP$4:$YQ$4=$Q$4)*($BP$1:$YQ$1=AN$3)*($BP39:$YQ39))</f>
        <v>113745.7094519566</v>
      </c>
      <c r="AP39" s="26">
        <f>+SUMPRODUCT(1*($BP$4:$YQ$4=$P$4)*($BP$1:$YQ$1=AP$3)*($BP39:$YQ39))</f>
        <v>2259375.6710938839</v>
      </c>
      <c r="AQ39" s="26">
        <f>+SUMPRODUCT(1*($BP$4:$YQ$4=$Q$4)*($BP$1:$YQ$1=AP$3)*($BP39:$YQ39))</f>
        <v>90793.792611417652</v>
      </c>
      <c r="AR39" s="26">
        <f>+SUMPRODUCT(1*($BP$4:$YQ$4=$P$4)*($BP$1:$YQ$1=AR$3)*($BP39:$YQ39))</f>
        <v>2350135.766666228</v>
      </c>
      <c r="AS39" s="26">
        <f>+SUMPRODUCT(1*($BP$4:$YQ$4=$Q$4)*($BP$1:$YQ$1=AR$3)*($BP39:$YQ39))</f>
        <v>66048.954090739877</v>
      </c>
      <c r="AT39" s="26">
        <f>+SUMPRODUCT(1*($BP$4:$YQ$4=$P$4)*($BP$1:$YQ$1=AT$3)*($BP39:$YQ39))</f>
        <v>2442001.4416383049</v>
      </c>
      <c r="AU39" s="26">
        <f>+SUMPRODUCT(1*($BP$4:$YQ$4=$Q$4)*($BP$1:$YQ$1=AT$3)*($BP39:$YQ39))</f>
        <v>39472.077695882326</v>
      </c>
      <c r="AV39" s="26">
        <f>+SUMPRODUCT(1*($BP$4:$YQ$4=$P$4)*($BP$1:$YQ$1=AV$3)*($BP39:$YQ39))</f>
        <v>1892444.9539877877</v>
      </c>
      <c r="AW39" s="26">
        <f>+SUMPRODUCT(1*($BP$4:$YQ$4=$Q$4)*($BP$1:$YQ$1=AV$3)*($BP39:$YQ39))</f>
        <v>11058.14569283604</v>
      </c>
      <c r="AX39" s="26">
        <f>+SUMPRODUCT(1*($BP$4:$YQ$4=$P$4)*($BP$1:$YQ$1=AX$3)*($BP39:$YQ39))</f>
        <v>0</v>
      </c>
      <c r="AY39" s="26">
        <f>+SUMPRODUCT(1*($BP$4:$YQ$4=$Q$4)*($BP$1:$YQ$1=AX$3)*($BP39:$YQ39))</f>
        <v>0</v>
      </c>
      <c r="AZ39" s="26">
        <f>+SUMPRODUCT(1*($BP$4:$YQ$4=$P$4)*($BP$1:$YQ$1=AZ$3)*($BP39:$YQ39))</f>
        <v>0</v>
      </c>
      <c r="BA39" s="26">
        <f>+SUMPRODUCT(1*($BP$4:$YQ$4=$Q$4)*($BP$1:$YQ$1=AZ$3)*($BP39:$YQ39))</f>
        <v>0</v>
      </c>
      <c r="BB39" s="26">
        <f>+SUMPRODUCT(1*($BP$4:$YQ$4=$P$4)*($BP$1:$YQ$1=BB$3)*($BP39:$YQ39))</f>
        <v>0</v>
      </c>
      <c r="BC39" s="26">
        <f>+SUMPRODUCT(1*($BP$4:$YQ$4=$Q$4)*($BP$1:$YQ$1=BB$3)*($BP39:$YQ39))</f>
        <v>0</v>
      </c>
      <c r="BD39" s="26">
        <f>+SUMPRODUCT(1*($BP$4:$YQ$4=$P$4)*($BP$1:$YQ$1=BD$3)*($BP39:$YQ39))</f>
        <v>0</v>
      </c>
      <c r="BE39" s="26">
        <f>+SUMPRODUCT(1*($BP$4:$YQ$4=$Q$4)*($BP$1:$YQ$1=BD$3)*($BP39:$YQ39))</f>
        <v>0</v>
      </c>
      <c r="BF39" s="26">
        <f>+SUMPRODUCT(1*($BP$4:$YQ$4=$P$4)*($BP$1:$YQ$1=BF$3)*($BP39:$YQ39))</f>
        <v>0</v>
      </c>
      <c r="BG39" s="26">
        <f>+SUMPRODUCT(1*($BP$4:$YQ$4=$Q$4)*($BP$1:$YQ$1=BF$3)*($BP39:$YQ39))</f>
        <v>0</v>
      </c>
      <c r="BH39" s="26">
        <f>+SUMPRODUCT(1*($BP$4:$YQ$4=$P$4)*($BP$1:$YQ$1=BH$3)*($BP39:$YQ39))</f>
        <v>0</v>
      </c>
      <c r="BI39" s="26">
        <f>+SUMPRODUCT(1*($BP$4:$YQ$4=$Q$4)*($BP$1:$YQ$1=BH$3)*($BP39:$YQ39))</f>
        <v>0</v>
      </c>
      <c r="BJ39" s="26">
        <f>+SUMPRODUCT(1*($BP$4:$YQ$4=$P$4)*($BP$1:$YQ$1=BJ$3)*($BP39:$YQ39))</f>
        <v>0</v>
      </c>
      <c r="BK39" s="26">
        <f>+SUMPRODUCT(1*($BP$4:$YQ$4=$Q$4)*($BP$1:$YQ$1=BJ$3)*($BP39:$YQ39))</f>
        <v>0</v>
      </c>
      <c r="BL39" s="26">
        <f>+SUMPRODUCT(1*($BP$4:$YQ$4=$P$4)*($BP$1:$YQ$1=BL$3)*($BP39:$YQ39))</f>
        <v>0</v>
      </c>
      <c r="BM39" s="26">
        <f>+SUMPRODUCT(1*($BP$4:$YQ$4=$Q$4)*($BP$1:$YQ$1=BL$3)*($BP39:$YQ39))</f>
        <v>0</v>
      </c>
      <c r="BN39" s="27"/>
      <c r="BO39" s="94"/>
      <c r="BP39" s="28">
        <v>0</v>
      </c>
      <c r="BQ39" s="28">
        <v>0</v>
      </c>
      <c r="BR39" s="28">
        <v>0</v>
      </c>
      <c r="BS39" s="28">
        <v>0</v>
      </c>
      <c r="BT39" s="28">
        <v>26004.597433999999</v>
      </c>
      <c r="BU39" s="28">
        <v>120308.88074499999</v>
      </c>
      <c r="BV39" s="28">
        <v>0</v>
      </c>
      <c r="BW39" s="28">
        <v>0</v>
      </c>
      <c r="BX39" s="28">
        <v>0</v>
      </c>
      <c r="BY39" s="28">
        <v>0</v>
      </c>
      <c r="BZ39" s="28">
        <v>36755.663566999996</v>
      </c>
      <c r="CA39" s="28">
        <v>172885.04640399999</v>
      </c>
      <c r="CB39" s="28">
        <v>0</v>
      </c>
      <c r="CC39" s="28">
        <v>0</v>
      </c>
      <c r="CD39" s="28">
        <v>0</v>
      </c>
      <c r="CE39" s="28">
        <v>0</v>
      </c>
      <c r="CF39" s="28">
        <v>38858.022358896007</v>
      </c>
      <c r="CG39" s="28">
        <v>185865.34084204334</v>
      </c>
      <c r="CH39" s="28">
        <v>0</v>
      </c>
      <c r="CI39" s="28">
        <v>0</v>
      </c>
      <c r="CJ39" s="28">
        <v>0</v>
      </c>
      <c r="CK39" s="28">
        <v>0</v>
      </c>
      <c r="CL39" s="28">
        <v>40437.732303850593</v>
      </c>
      <c r="CM39" s="28">
        <v>196739.25570847015</v>
      </c>
      <c r="CN39" s="28">
        <v>0</v>
      </c>
      <c r="CO39" s="28">
        <v>0</v>
      </c>
      <c r="CP39" s="28">
        <v>0</v>
      </c>
      <c r="CQ39" s="28">
        <v>0</v>
      </c>
      <c r="CR39" s="28">
        <v>42221.336693744415</v>
      </c>
      <c r="CS39" s="28">
        <v>208992.83252079357</v>
      </c>
      <c r="CT39" s="28">
        <v>0</v>
      </c>
      <c r="CU39" s="28">
        <v>0</v>
      </c>
      <c r="CV39" s="28">
        <v>0</v>
      </c>
      <c r="CW39" s="28">
        <v>0</v>
      </c>
      <c r="CX39" s="28">
        <v>43875.537606308346</v>
      </c>
      <c r="CY39" s="28">
        <v>221015.47178868926</v>
      </c>
      <c r="CZ39" s="28">
        <v>0</v>
      </c>
      <c r="DA39" s="28">
        <v>0</v>
      </c>
      <c r="DB39" s="28">
        <v>0</v>
      </c>
      <c r="DC39" s="28">
        <v>0</v>
      </c>
      <c r="DD39" s="28">
        <v>45404.151430828599</v>
      </c>
      <c r="DE39" s="28">
        <v>232815.63822279553</v>
      </c>
      <c r="DF39" s="28">
        <v>0</v>
      </c>
      <c r="DG39" s="28">
        <v>0</v>
      </c>
      <c r="DH39" s="28">
        <v>0</v>
      </c>
      <c r="DI39" s="28">
        <v>0</v>
      </c>
      <c r="DJ39" s="28">
        <v>46720.231993743495</v>
      </c>
      <c r="DK39" s="28">
        <v>243923.45786564032</v>
      </c>
      <c r="DL39" s="28">
        <v>0</v>
      </c>
      <c r="DM39" s="28">
        <v>0</v>
      </c>
      <c r="DN39" s="28">
        <v>0</v>
      </c>
      <c r="DO39" s="28">
        <v>0</v>
      </c>
      <c r="DP39" s="28">
        <v>48288.67123972471</v>
      </c>
      <c r="DQ39" s="28">
        <v>256770.59320825804</v>
      </c>
      <c r="DR39" s="28">
        <v>0</v>
      </c>
      <c r="DS39" s="28">
        <v>0</v>
      </c>
      <c r="DT39" s="28">
        <v>0</v>
      </c>
      <c r="DU39" s="28">
        <v>0</v>
      </c>
      <c r="DV39" s="28">
        <v>49762.670985272962</v>
      </c>
      <c r="DW39" s="28">
        <v>269574.39929368999</v>
      </c>
      <c r="DX39" s="28">
        <v>0</v>
      </c>
      <c r="DY39" s="28">
        <v>0</v>
      </c>
      <c r="DZ39" s="28">
        <v>0</v>
      </c>
      <c r="EA39" s="28">
        <v>0</v>
      </c>
      <c r="EB39" s="28">
        <v>51083.009947291393</v>
      </c>
      <c r="EC39" s="28">
        <v>282005.76587351429</v>
      </c>
      <c r="ED39" s="28">
        <v>0</v>
      </c>
      <c r="EE39" s="28">
        <v>0</v>
      </c>
      <c r="EF39" s="28">
        <v>0</v>
      </c>
      <c r="EG39" s="28">
        <v>0</v>
      </c>
      <c r="EH39" s="28">
        <v>52206.017180292656</v>
      </c>
      <c r="EI39" s="28">
        <v>293793.11647402024</v>
      </c>
      <c r="EJ39" s="28">
        <v>0</v>
      </c>
      <c r="EK39" s="28">
        <v>0</v>
      </c>
      <c r="EL39" s="28">
        <v>0</v>
      </c>
      <c r="EM39" s="28">
        <v>0</v>
      </c>
      <c r="EN39" s="28">
        <v>52972.396862453032</v>
      </c>
      <c r="EO39" s="28">
        <v>303981.54383689765</v>
      </c>
      <c r="EP39" s="28">
        <v>0</v>
      </c>
      <c r="EQ39" s="28">
        <v>0</v>
      </c>
      <c r="ER39" s="28">
        <v>0</v>
      </c>
      <c r="ES39" s="28">
        <v>0</v>
      </c>
      <c r="ET39" s="28">
        <v>53655.548445418193</v>
      </c>
      <c r="EU39" s="28">
        <v>314073.59119319986</v>
      </c>
      <c r="EV39" s="28">
        <v>0</v>
      </c>
      <c r="EW39" s="28">
        <v>0</v>
      </c>
      <c r="EX39" s="28">
        <v>0</v>
      </c>
      <c r="EY39" s="28">
        <v>0</v>
      </c>
      <c r="EZ39" s="28">
        <v>54199.083992813408</v>
      </c>
      <c r="FA39" s="28">
        <v>323726.73892175744</v>
      </c>
      <c r="FB39" s="28">
        <v>0</v>
      </c>
      <c r="FC39" s="28">
        <v>0</v>
      </c>
      <c r="FD39" s="28">
        <v>0</v>
      </c>
      <c r="FE39" s="28">
        <v>0</v>
      </c>
      <c r="FF39" s="28">
        <v>54579.264364426046</v>
      </c>
      <c r="FG39" s="28">
        <v>332761.80257780745</v>
      </c>
      <c r="FH39" s="28">
        <v>0</v>
      </c>
      <c r="FI39" s="28">
        <v>0</v>
      </c>
      <c r="FJ39" s="28">
        <v>0</v>
      </c>
      <c r="FK39" s="28">
        <v>0</v>
      </c>
      <c r="FL39" s="28">
        <v>54668.01523371361</v>
      </c>
      <c r="FM39" s="28">
        <v>340349.78032944235</v>
      </c>
      <c r="FN39" s="28">
        <v>0</v>
      </c>
      <c r="FO39" s="28">
        <v>0</v>
      </c>
      <c r="FP39" s="28">
        <v>0</v>
      </c>
      <c r="FQ39" s="28">
        <v>0</v>
      </c>
      <c r="FR39" s="28">
        <v>54763.895102948503</v>
      </c>
      <c r="FS39" s="28">
        <v>348284.58949249785</v>
      </c>
      <c r="FT39" s="28">
        <v>0</v>
      </c>
      <c r="FU39" s="28">
        <v>0</v>
      </c>
      <c r="FV39" s="28">
        <v>0</v>
      </c>
      <c r="FW39" s="28">
        <v>0</v>
      </c>
      <c r="FX39" s="28">
        <v>54834.413507116995</v>
      </c>
      <c r="FY39" s="28">
        <v>356382.9262920738</v>
      </c>
      <c r="FZ39" s="28">
        <v>0</v>
      </c>
      <c r="GA39" s="28">
        <v>0</v>
      </c>
      <c r="GB39" s="28">
        <v>0</v>
      </c>
      <c r="GC39" s="28">
        <v>0</v>
      </c>
      <c r="GD39" s="28">
        <v>54861.947763294615</v>
      </c>
      <c r="GE39" s="28">
        <v>364537.2492271302</v>
      </c>
      <c r="GF39" s="28">
        <v>0</v>
      </c>
      <c r="GG39" s="28">
        <v>0</v>
      </c>
      <c r="GH39" s="28">
        <v>0</v>
      </c>
      <c r="GI39" s="28">
        <v>0</v>
      </c>
      <c r="GJ39" s="28">
        <v>54750.724558660928</v>
      </c>
      <c r="GK39" s="28">
        <v>372091.61248762679</v>
      </c>
      <c r="GL39" s="28">
        <v>0</v>
      </c>
      <c r="GM39" s="28">
        <v>0</v>
      </c>
      <c r="GN39" s="28">
        <v>0</v>
      </c>
      <c r="GO39" s="28">
        <v>0</v>
      </c>
      <c r="GP39" s="28">
        <v>54641.507934978443</v>
      </c>
      <c r="GQ39" s="28">
        <v>379988.79089082533</v>
      </c>
      <c r="GR39" s="28">
        <v>0</v>
      </c>
      <c r="GS39" s="28">
        <v>0</v>
      </c>
      <c r="GT39" s="28">
        <v>0</v>
      </c>
      <c r="GU39" s="28">
        <v>0</v>
      </c>
      <c r="GV39" s="28">
        <v>54488.316336080461</v>
      </c>
      <c r="GW39" s="28">
        <v>387924.40924527519</v>
      </c>
      <c r="GX39" s="28">
        <v>0</v>
      </c>
      <c r="GY39" s="28">
        <v>0</v>
      </c>
      <c r="GZ39" s="28">
        <v>0</v>
      </c>
      <c r="HA39" s="28">
        <v>0</v>
      </c>
      <c r="HB39" s="28">
        <v>54305.874157932878</v>
      </c>
      <c r="HC39" s="28">
        <v>396003.19310583686</v>
      </c>
      <c r="HD39" s="28">
        <v>0</v>
      </c>
      <c r="HE39" s="28">
        <v>0</v>
      </c>
      <c r="HF39" s="28">
        <v>0</v>
      </c>
      <c r="HG39" s="28">
        <v>0</v>
      </c>
      <c r="HH39" s="28">
        <v>53805.121591364979</v>
      </c>
      <c r="HI39" s="28">
        <v>402073.86375161866</v>
      </c>
      <c r="HJ39" s="28">
        <v>0</v>
      </c>
      <c r="HK39" s="28">
        <v>0</v>
      </c>
      <c r="HL39" s="28">
        <v>0</v>
      </c>
      <c r="HM39" s="28">
        <v>0</v>
      </c>
      <c r="HN39" s="28">
        <v>53276.780789677614</v>
      </c>
      <c r="HO39" s="28">
        <v>408213.67684233718</v>
      </c>
      <c r="HP39" s="28">
        <v>0</v>
      </c>
      <c r="HQ39" s="28">
        <v>0</v>
      </c>
      <c r="HR39" s="28">
        <v>0</v>
      </c>
      <c r="HS39" s="28">
        <v>0</v>
      </c>
      <c r="HT39" s="28">
        <v>52730.867292688898</v>
      </c>
      <c r="HU39" s="28">
        <v>414500.40721838002</v>
      </c>
      <c r="HV39" s="28">
        <v>0</v>
      </c>
      <c r="HW39" s="28">
        <v>0</v>
      </c>
      <c r="HX39" s="28">
        <v>0</v>
      </c>
      <c r="HY39" s="28">
        <v>0</v>
      </c>
      <c r="HZ39" s="28">
        <v>52146.409600821207</v>
      </c>
      <c r="IA39" s="28">
        <v>420780.91702615685</v>
      </c>
      <c r="IB39" s="28">
        <v>0</v>
      </c>
      <c r="IC39" s="28">
        <v>0</v>
      </c>
      <c r="ID39" s="28">
        <v>0</v>
      </c>
      <c r="IE39" s="28">
        <v>0</v>
      </c>
      <c r="IF39" s="28">
        <v>51390.189172254875</v>
      </c>
      <c r="IG39" s="28">
        <v>425948.43726684223</v>
      </c>
      <c r="IH39" s="28">
        <v>0</v>
      </c>
      <c r="II39" s="28">
        <v>0</v>
      </c>
      <c r="IJ39" s="28">
        <v>0</v>
      </c>
      <c r="IK39" s="28">
        <v>0</v>
      </c>
      <c r="IL39" s="28">
        <v>50622.236785227884</v>
      </c>
      <c r="IM39" s="28">
        <v>431261.25417904032</v>
      </c>
      <c r="IN39" s="28">
        <v>0</v>
      </c>
      <c r="IO39" s="28">
        <v>0</v>
      </c>
      <c r="IP39" s="28">
        <v>0</v>
      </c>
      <c r="IQ39" s="28">
        <v>0</v>
      </c>
      <c r="IR39" s="28">
        <v>49827.344331636756</v>
      </c>
      <c r="IS39" s="28">
        <v>436613.9212546479</v>
      </c>
      <c r="IT39" s="28">
        <v>0</v>
      </c>
      <c r="IU39" s="28">
        <v>0</v>
      </c>
      <c r="IV39" s="28">
        <v>0</v>
      </c>
      <c r="IW39" s="28">
        <v>0</v>
      </c>
      <c r="IX39" s="28">
        <v>48999.654668947995</v>
      </c>
      <c r="IY39" s="28">
        <v>441944.49624484591</v>
      </c>
      <c r="IZ39" s="28">
        <v>0</v>
      </c>
      <c r="JA39" s="28">
        <v>0</v>
      </c>
      <c r="JB39" s="28">
        <v>0</v>
      </c>
      <c r="JC39" s="28">
        <v>0</v>
      </c>
      <c r="JD39" s="28">
        <v>48139.414284881677</v>
      </c>
      <c r="JE39" s="28">
        <v>447251.74204246601</v>
      </c>
      <c r="JF39" s="28">
        <v>0</v>
      </c>
      <c r="JG39" s="28">
        <v>0</v>
      </c>
      <c r="JH39" s="28">
        <v>0</v>
      </c>
      <c r="JI39" s="28">
        <v>0</v>
      </c>
      <c r="JJ39" s="28">
        <v>47265.982374257321</v>
      </c>
      <c r="JK39" s="28">
        <v>452723.2518218903</v>
      </c>
      <c r="JL39" s="28">
        <v>0</v>
      </c>
      <c r="JM39" s="28">
        <v>0</v>
      </c>
      <c r="JN39" s="28">
        <v>0</v>
      </c>
      <c r="JO39" s="28">
        <v>0</v>
      </c>
      <c r="JP39" s="28">
        <v>46365.254578565829</v>
      </c>
      <c r="JQ39" s="28">
        <v>458234.62872506329</v>
      </c>
      <c r="JR39" s="28">
        <v>0</v>
      </c>
      <c r="JS39" s="28">
        <v>0</v>
      </c>
      <c r="JT39" s="28">
        <v>0</v>
      </c>
      <c r="JU39" s="28">
        <v>0</v>
      </c>
      <c r="JV39" s="28">
        <v>45430.720155698931</v>
      </c>
      <c r="JW39" s="28">
        <v>463721.11521018681</v>
      </c>
      <c r="JX39" s="28">
        <v>0</v>
      </c>
      <c r="JY39" s="28">
        <v>0</v>
      </c>
      <c r="JZ39" s="28">
        <v>0</v>
      </c>
      <c r="KA39" s="28">
        <v>0</v>
      </c>
      <c r="KB39" s="28">
        <v>44463.352922713799</v>
      </c>
      <c r="KC39" s="28">
        <v>469182.17653397535</v>
      </c>
      <c r="KD39" s="28">
        <v>0</v>
      </c>
      <c r="KE39" s="28">
        <v>0</v>
      </c>
      <c r="KF39" s="28">
        <v>0</v>
      </c>
      <c r="KG39" s="28">
        <v>0</v>
      </c>
      <c r="KH39" s="28">
        <v>43481.188133959404</v>
      </c>
      <c r="KI39" s="28">
        <v>474810.26462129853</v>
      </c>
      <c r="KJ39" s="28">
        <v>0</v>
      </c>
      <c r="KK39" s="28">
        <v>0</v>
      </c>
      <c r="KL39" s="28">
        <v>0</v>
      </c>
      <c r="KM39" s="28">
        <v>0</v>
      </c>
      <c r="KN39" s="28">
        <v>42470.048250730215</v>
      </c>
      <c r="KO39" s="28">
        <v>480477.42856813996</v>
      </c>
      <c r="KP39" s="28">
        <v>0</v>
      </c>
      <c r="KQ39" s="28">
        <v>0</v>
      </c>
      <c r="KR39" s="28">
        <v>0</v>
      </c>
      <c r="KS39" s="28">
        <v>0</v>
      </c>
      <c r="KT39" s="28">
        <v>41425.570470926294</v>
      </c>
      <c r="KU39" s="28">
        <v>486117.4998326159</v>
      </c>
      <c r="KV39" s="28">
        <v>0</v>
      </c>
      <c r="KW39" s="28">
        <v>0</v>
      </c>
      <c r="KX39" s="28">
        <v>0</v>
      </c>
      <c r="KY39" s="28">
        <v>0</v>
      </c>
      <c r="KZ39" s="28">
        <v>40317.401792334167</v>
      </c>
      <c r="LA39" s="28">
        <v>491364.30845972517</v>
      </c>
      <c r="LB39" s="28">
        <v>0</v>
      </c>
      <c r="LC39" s="28">
        <v>0</v>
      </c>
      <c r="LD39" s="28">
        <v>0</v>
      </c>
      <c r="LE39" s="28">
        <v>0</v>
      </c>
      <c r="LF39" s="28">
        <v>39187.450708855467</v>
      </c>
      <c r="LG39" s="28">
        <v>496692.1030919312</v>
      </c>
      <c r="LH39" s="28">
        <v>0</v>
      </c>
      <c r="LI39" s="28">
        <v>0</v>
      </c>
      <c r="LJ39" s="28">
        <v>0</v>
      </c>
      <c r="LK39" s="28">
        <v>0</v>
      </c>
      <c r="LL39" s="28">
        <v>38025.93765884306</v>
      </c>
      <c r="LM39" s="28">
        <v>501988.02487518016</v>
      </c>
      <c r="LN39" s="28">
        <v>0</v>
      </c>
      <c r="LO39" s="28">
        <v>0</v>
      </c>
      <c r="LP39" s="28">
        <v>0</v>
      </c>
      <c r="LQ39" s="28">
        <v>0</v>
      </c>
      <c r="LR39" s="28">
        <v>36837.542485676771</v>
      </c>
      <c r="LS39" s="28">
        <v>507311.23575692863</v>
      </c>
      <c r="LT39" s="28">
        <v>0</v>
      </c>
      <c r="LU39" s="28">
        <v>0</v>
      </c>
      <c r="LV39" s="28">
        <v>0</v>
      </c>
      <c r="LW39" s="28">
        <v>0</v>
      </c>
      <c r="LX39" s="28">
        <v>35622.128394909661</v>
      </c>
      <c r="LY39" s="28">
        <v>512661.39523858257</v>
      </c>
      <c r="LZ39" s="28">
        <v>0</v>
      </c>
      <c r="MA39" s="28">
        <v>0</v>
      </c>
      <c r="MB39" s="28">
        <v>0</v>
      </c>
      <c r="MC39" s="28">
        <v>0</v>
      </c>
      <c r="MD39" s="28">
        <v>34379.563568705016</v>
      </c>
      <c r="ME39" s="28">
        <v>518037.39369026438</v>
      </c>
      <c r="MF39" s="28">
        <v>0</v>
      </c>
      <c r="MG39" s="28">
        <v>0</v>
      </c>
      <c r="MH39" s="28">
        <v>0</v>
      </c>
      <c r="MI39" s="28">
        <v>0</v>
      </c>
      <c r="MJ39" s="28">
        <v>33110.487475950875</v>
      </c>
      <c r="MK39" s="28">
        <v>523440.38875328819</v>
      </c>
      <c r="ML39" s="28">
        <v>0</v>
      </c>
      <c r="MM39" s="28">
        <v>0</v>
      </c>
      <c r="MN39" s="28">
        <v>0</v>
      </c>
      <c r="MO39" s="28">
        <v>0</v>
      </c>
      <c r="MP39" s="28">
        <v>31814.023694174473</v>
      </c>
      <c r="MQ39" s="28">
        <v>528868.48734723404</v>
      </c>
      <c r="MR39" s="28">
        <v>0</v>
      </c>
      <c r="MS39" s="28">
        <v>0</v>
      </c>
      <c r="MT39" s="28">
        <v>0</v>
      </c>
      <c r="MU39" s="28">
        <v>0</v>
      </c>
      <c r="MV39" s="28">
        <v>30490.055888934061</v>
      </c>
      <c r="MW39" s="28">
        <v>534322.07503488357</v>
      </c>
      <c r="MX39" s="28">
        <v>0</v>
      </c>
      <c r="MY39" s="28">
        <v>0</v>
      </c>
      <c r="MZ39" s="28">
        <v>0</v>
      </c>
      <c r="NA39" s="28">
        <v>0</v>
      </c>
      <c r="NB39" s="28">
        <v>29138.473071287644</v>
      </c>
      <c r="NC39" s="28">
        <v>539800.76822544378</v>
      </c>
      <c r="ND39" s="28">
        <v>0</v>
      </c>
      <c r="NE39" s="28">
        <v>0</v>
      </c>
      <c r="NF39" s="28">
        <v>0</v>
      </c>
      <c r="NG39" s="28">
        <v>0</v>
      </c>
      <c r="NH39" s="28">
        <v>27762.241829854567</v>
      </c>
      <c r="NI39" s="28">
        <v>545364.52418573876</v>
      </c>
      <c r="NJ39" s="28">
        <v>0</v>
      </c>
      <c r="NK39" s="28">
        <v>0</v>
      </c>
      <c r="NL39" s="28">
        <v>0</v>
      </c>
      <c r="NM39" s="28">
        <v>0</v>
      </c>
      <c r="NN39" s="28">
        <v>26354.938661880322</v>
      </c>
      <c r="NO39" s="28">
        <v>550891.56968539569</v>
      </c>
      <c r="NP39" s="28">
        <v>0</v>
      </c>
      <c r="NQ39" s="28">
        <v>0</v>
      </c>
      <c r="NR39" s="28">
        <v>0</v>
      </c>
      <c r="NS39" s="28">
        <v>0</v>
      </c>
      <c r="NT39" s="28">
        <v>24917.807020068096</v>
      </c>
      <c r="NU39" s="28">
        <v>556382.71522163681</v>
      </c>
      <c r="NV39" s="28">
        <v>0</v>
      </c>
      <c r="NW39" s="28">
        <v>0</v>
      </c>
      <c r="NX39" s="28">
        <v>0</v>
      </c>
      <c r="NY39" s="28">
        <v>0</v>
      </c>
      <c r="NZ39" s="28">
        <v>23457.303096109135</v>
      </c>
      <c r="OA39" s="28">
        <v>562018.50780345523</v>
      </c>
      <c r="OB39" s="28">
        <v>0</v>
      </c>
      <c r="OC39" s="28">
        <v>0</v>
      </c>
      <c r="OD39" s="28">
        <v>0</v>
      </c>
      <c r="OE39" s="28">
        <v>0</v>
      </c>
      <c r="OF39" s="28">
        <v>21969.163055414676</v>
      </c>
      <c r="OG39" s="28">
        <v>567676.7440657533</v>
      </c>
      <c r="OH39" s="28">
        <v>0</v>
      </c>
      <c r="OI39" s="28">
        <v>0</v>
      </c>
      <c r="OJ39" s="28">
        <v>0</v>
      </c>
      <c r="OK39" s="28">
        <v>0</v>
      </c>
      <c r="OL39" s="28">
        <v>20449.519439825737</v>
      </c>
      <c r="OM39" s="28">
        <v>573297.70400303882</v>
      </c>
      <c r="ON39" s="28">
        <v>0</v>
      </c>
      <c r="OO39" s="28">
        <v>0</v>
      </c>
      <c r="OP39" s="28">
        <v>0</v>
      </c>
      <c r="OQ39" s="28">
        <v>0</v>
      </c>
      <c r="OR39" s="28">
        <v>18902.463541300924</v>
      </c>
      <c r="OS39" s="28">
        <v>578940.00468346453</v>
      </c>
      <c r="OT39" s="28">
        <v>0</v>
      </c>
      <c r="OU39" s="28">
        <v>0</v>
      </c>
      <c r="OV39" s="28">
        <v>0</v>
      </c>
      <c r="OW39" s="28">
        <v>0</v>
      </c>
      <c r="OX39" s="28">
        <v>17328.098994339849</v>
      </c>
      <c r="OY39" s="28">
        <v>584665.04438267765</v>
      </c>
      <c r="OZ39" s="28">
        <v>0</v>
      </c>
      <c r="PA39" s="28">
        <v>0</v>
      </c>
      <c r="PB39" s="28">
        <v>0</v>
      </c>
      <c r="PC39" s="28">
        <v>0</v>
      </c>
      <c r="PD39" s="28">
        <v>15725.846743817219</v>
      </c>
      <c r="PE39" s="28">
        <v>590412.29166845698</v>
      </c>
      <c r="PF39" s="28">
        <v>0</v>
      </c>
      <c r="PG39" s="28">
        <v>0</v>
      </c>
      <c r="PH39" s="28">
        <v>0</v>
      </c>
      <c r="PI39" s="28">
        <v>0</v>
      </c>
      <c r="PJ39" s="28">
        <v>14092.544811281883</v>
      </c>
      <c r="PK39" s="28">
        <v>596118.42593162903</v>
      </c>
      <c r="PL39" s="28">
        <v>0</v>
      </c>
      <c r="PM39" s="28">
        <v>0</v>
      </c>
      <c r="PN39" s="28">
        <v>0</v>
      </c>
      <c r="PO39" s="28">
        <v>0</v>
      </c>
      <c r="PP39" s="28">
        <v>12430.366081910019</v>
      </c>
      <c r="PQ39" s="28">
        <v>601784.4637381176</v>
      </c>
      <c r="PR39" s="28">
        <v>0</v>
      </c>
      <c r="PS39" s="28">
        <v>0</v>
      </c>
      <c r="PT39" s="28">
        <v>0</v>
      </c>
      <c r="PU39" s="28">
        <v>0</v>
      </c>
      <c r="PV39" s="28">
        <v>10741.37841078169</v>
      </c>
      <c r="PW39" s="28">
        <v>607592.73528319679</v>
      </c>
      <c r="PX39" s="28">
        <v>0</v>
      </c>
      <c r="PY39" s="28">
        <v>0</v>
      </c>
      <c r="PZ39" s="28">
        <v>0</v>
      </c>
      <c r="QA39" s="28">
        <v>0</v>
      </c>
      <c r="QB39" s="28">
        <v>9023.4966596303784</v>
      </c>
      <c r="QC39" s="28">
        <v>613419.53094553971</v>
      </c>
      <c r="QD39" s="28">
        <v>0</v>
      </c>
      <c r="QE39" s="28">
        <v>0</v>
      </c>
      <c r="QF39" s="28">
        <v>0</v>
      </c>
      <c r="QG39" s="28">
        <v>0</v>
      </c>
      <c r="QH39" s="28">
        <v>7276.8365435602409</v>
      </c>
      <c r="QI39" s="28">
        <v>619204.71167145076</v>
      </c>
      <c r="QJ39" s="28">
        <v>0</v>
      </c>
      <c r="QK39" s="28">
        <v>0</v>
      </c>
      <c r="QL39" s="28">
        <v>0</v>
      </c>
      <c r="QM39" s="28">
        <v>0</v>
      </c>
      <c r="QN39" s="28">
        <v>5500.2015011193234</v>
      </c>
      <c r="QO39" s="28">
        <v>624946.83384013607</v>
      </c>
      <c r="QP39" s="28">
        <v>0</v>
      </c>
      <c r="QQ39" s="28">
        <v>0</v>
      </c>
      <c r="QR39" s="28">
        <v>0</v>
      </c>
      <c r="QS39" s="28">
        <v>0</v>
      </c>
      <c r="QT39" s="28">
        <v>3696.0544143310458</v>
      </c>
      <c r="QU39" s="28">
        <v>630829.39407461754</v>
      </c>
      <c r="QV39" s="28">
        <v>0</v>
      </c>
      <c r="QW39" s="28">
        <v>0</v>
      </c>
      <c r="QX39" s="28">
        <v>0</v>
      </c>
      <c r="QY39" s="28">
        <v>0</v>
      </c>
      <c r="QZ39" s="28">
        <v>1861.8897773856722</v>
      </c>
      <c r="RA39" s="28">
        <v>636668.72607303411</v>
      </c>
      <c r="RB39" s="28">
        <v>0</v>
      </c>
      <c r="RC39" s="28">
        <v>0</v>
      </c>
      <c r="RD39" s="28">
        <v>0</v>
      </c>
      <c r="RE39" s="28">
        <v>0</v>
      </c>
      <c r="RF39" s="28">
        <v>0</v>
      </c>
      <c r="RG39" s="28">
        <v>0</v>
      </c>
      <c r="RH39" s="28">
        <v>0</v>
      </c>
      <c r="RI39" s="28">
        <v>0</v>
      </c>
      <c r="RJ39" s="28">
        <v>0</v>
      </c>
      <c r="RK39" s="28">
        <v>0</v>
      </c>
      <c r="RL39" s="28">
        <v>0</v>
      </c>
      <c r="RM39" s="28">
        <v>0</v>
      </c>
      <c r="RN39" s="28">
        <v>0</v>
      </c>
      <c r="RO39" s="28">
        <v>0</v>
      </c>
      <c r="RP39" s="28">
        <v>0</v>
      </c>
      <c r="RQ39" s="28">
        <v>0</v>
      </c>
      <c r="RR39" s="28">
        <v>0</v>
      </c>
      <c r="RS39" s="28">
        <v>0</v>
      </c>
      <c r="RT39" s="28">
        <v>0</v>
      </c>
      <c r="RU39" s="28">
        <v>0</v>
      </c>
      <c r="RV39" s="28">
        <v>0</v>
      </c>
      <c r="RW39" s="28">
        <v>0</v>
      </c>
      <c r="RX39" s="28">
        <v>0</v>
      </c>
      <c r="RY39" s="28">
        <v>0</v>
      </c>
      <c r="RZ39" s="28">
        <v>0</v>
      </c>
      <c r="SA39" s="28">
        <v>0</v>
      </c>
      <c r="SB39" s="28">
        <v>0</v>
      </c>
      <c r="SC39" s="28">
        <v>0</v>
      </c>
      <c r="SD39" s="28">
        <v>0</v>
      </c>
      <c r="SE39" s="28">
        <v>0</v>
      </c>
      <c r="SF39" s="28">
        <v>0</v>
      </c>
      <c r="SG39" s="28">
        <v>0</v>
      </c>
      <c r="SH39" s="28">
        <v>0</v>
      </c>
      <c r="SI39" s="28">
        <v>0</v>
      </c>
      <c r="SJ39" s="28">
        <v>0</v>
      </c>
      <c r="SK39" s="28">
        <v>0</v>
      </c>
      <c r="SL39" s="28">
        <v>0</v>
      </c>
      <c r="SM39" s="28">
        <v>0</v>
      </c>
      <c r="SN39" s="28">
        <v>0</v>
      </c>
      <c r="SO39" s="28">
        <v>0</v>
      </c>
      <c r="SP39" s="28">
        <v>0</v>
      </c>
      <c r="SQ39" s="28">
        <v>0</v>
      </c>
      <c r="SR39" s="28">
        <v>0</v>
      </c>
      <c r="SS39" s="28">
        <v>0</v>
      </c>
      <c r="ST39" s="28">
        <v>0</v>
      </c>
      <c r="SU39" s="28">
        <v>0</v>
      </c>
      <c r="SV39" s="28">
        <v>0</v>
      </c>
      <c r="SW39" s="28">
        <v>0</v>
      </c>
      <c r="SX39" s="28">
        <v>0</v>
      </c>
      <c r="SY39" s="28">
        <v>0</v>
      </c>
      <c r="SZ39" s="28">
        <v>0</v>
      </c>
      <c r="TA39" s="28">
        <v>0</v>
      </c>
      <c r="TB39" s="28">
        <v>0</v>
      </c>
      <c r="TC39" s="28">
        <v>0</v>
      </c>
      <c r="TD39" s="28">
        <v>0</v>
      </c>
      <c r="TE39" s="28">
        <v>0</v>
      </c>
      <c r="TF39" s="28">
        <v>0</v>
      </c>
      <c r="TG39" s="28">
        <v>0</v>
      </c>
      <c r="TH39" s="28">
        <v>0</v>
      </c>
      <c r="TI39" s="28">
        <v>0</v>
      </c>
      <c r="TJ39" s="28">
        <v>0</v>
      </c>
      <c r="TK39" s="28">
        <v>0</v>
      </c>
      <c r="TL39" s="28">
        <v>0</v>
      </c>
      <c r="TM39" s="28">
        <v>0</v>
      </c>
      <c r="TN39" s="28">
        <v>0</v>
      </c>
      <c r="TO39" s="28">
        <v>0</v>
      </c>
      <c r="TP39" s="28">
        <v>0</v>
      </c>
      <c r="TQ39" s="28">
        <v>0</v>
      </c>
      <c r="TR39" s="28">
        <v>0</v>
      </c>
      <c r="TS39" s="28">
        <v>0</v>
      </c>
      <c r="TT39" s="28">
        <v>0</v>
      </c>
      <c r="TU39" s="28">
        <v>0</v>
      </c>
      <c r="TV39" s="28">
        <v>0</v>
      </c>
      <c r="TW39" s="28">
        <v>0</v>
      </c>
      <c r="TX39" s="28">
        <v>0</v>
      </c>
      <c r="TY39" s="28">
        <v>0</v>
      </c>
      <c r="TZ39" s="28">
        <v>0</v>
      </c>
      <c r="UA39" s="28">
        <v>0</v>
      </c>
      <c r="UB39" s="28">
        <v>0</v>
      </c>
      <c r="UC39" s="28">
        <v>0</v>
      </c>
      <c r="UD39" s="28">
        <v>0</v>
      </c>
      <c r="UE39" s="28">
        <v>0</v>
      </c>
      <c r="UF39" s="28">
        <v>0</v>
      </c>
      <c r="UG39" s="28">
        <v>0</v>
      </c>
      <c r="UH39" s="28">
        <v>0</v>
      </c>
      <c r="UI39" s="28">
        <v>0</v>
      </c>
      <c r="UJ39" s="28">
        <v>0</v>
      </c>
      <c r="UK39" s="28">
        <v>0</v>
      </c>
      <c r="UL39" s="28">
        <v>0</v>
      </c>
      <c r="UM39" s="28">
        <v>0</v>
      </c>
      <c r="UN39" s="28">
        <v>0</v>
      </c>
      <c r="UO39" s="28">
        <v>0</v>
      </c>
      <c r="UP39" s="28">
        <v>0</v>
      </c>
      <c r="UQ39" s="28">
        <v>0</v>
      </c>
      <c r="UR39" s="28">
        <v>0</v>
      </c>
      <c r="US39" s="28">
        <v>0</v>
      </c>
      <c r="UT39" s="28">
        <v>0</v>
      </c>
      <c r="UU39" s="28">
        <v>0</v>
      </c>
      <c r="UV39" s="28">
        <v>0</v>
      </c>
      <c r="UW39" s="28">
        <v>0</v>
      </c>
      <c r="UX39" s="28">
        <v>0</v>
      </c>
      <c r="UY39" s="28">
        <v>0</v>
      </c>
      <c r="UZ39" s="28">
        <v>0</v>
      </c>
      <c r="VA39" s="28">
        <v>0</v>
      </c>
      <c r="VB39" s="28">
        <v>0</v>
      </c>
      <c r="VC39" s="28">
        <v>0</v>
      </c>
      <c r="VD39" s="28">
        <v>0</v>
      </c>
      <c r="VE39" s="28">
        <v>0</v>
      </c>
      <c r="VF39" s="28">
        <v>0</v>
      </c>
      <c r="VG39" s="28">
        <v>0</v>
      </c>
      <c r="VH39" s="28">
        <v>0</v>
      </c>
      <c r="VI39" s="28">
        <v>0</v>
      </c>
      <c r="VJ39" s="28">
        <v>0</v>
      </c>
      <c r="VK39" s="28">
        <v>0</v>
      </c>
      <c r="VL39" s="28">
        <v>0</v>
      </c>
      <c r="VM39" s="28">
        <v>0</v>
      </c>
      <c r="VN39" s="28">
        <v>0</v>
      </c>
      <c r="VO39" s="28">
        <v>0</v>
      </c>
      <c r="VP39" s="28">
        <v>0</v>
      </c>
      <c r="VQ39" s="28">
        <v>0</v>
      </c>
      <c r="VR39" s="28">
        <v>0</v>
      </c>
      <c r="VS39" s="28">
        <v>0</v>
      </c>
      <c r="VT39" s="28">
        <v>0</v>
      </c>
      <c r="VU39" s="28">
        <v>0</v>
      </c>
      <c r="VV39" s="28">
        <v>0</v>
      </c>
      <c r="VW39" s="28">
        <v>0</v>
      </c>
      <c r="VX39" s="28">
        <v>0</v>
      </c>
      <c r="VY39" s="28">
        <v>0</v>
      </c>
      <c r="VZ39" s="28">
        <v>0</v>
      </c>
      <c r="WA39" s="28">
        <v>0</v>
      </c>
      <c r="WB39" s="28">
        <v>0</v>
      </c>
      <c r="WC39" s="28">
        <v>0</v>
      </c>
      <c r="WD39" s="28">
        <v>0</v>
      </c>
      <c r="WE39" s="28">
        <v>0</v>
      </c>
      <c r="WF39" s="28">
        <v>0</v>
      </c>
      <c r="WG39" s="28">
        <v>0</v>
      </c>
      <c r="WH39" s="28">
        <v>0</v>
      </c>
      <c r="WI39" s="28">
        <v>0</v>
      </c>
      <c r="WJ39" s="28">
        <v>0</v>
      </c>
      <c r="WK39" s="28">
        <v>0</v>
      </c>
      <c r="WL39" s="28">
        <v>0</v>
      </c>
      <c r="WM39" s="28">
        <v>0</v>
      </c>
      <c r="WN39" s="28">
        <v>0</v>
      </c>
      <c r="WO39" s="28">
        <v>0</v>
      </c>
      <c r="WP39" s="28">
        <v>0</v>
      </c>
      <c r="WQ39" s="28">
        <v>0</v>
      </c>
      <c r="WR39" s="28">
        <v>0</v>
      </c>
      <c r="WS39" s="28">
        <v>0</v>
      </c>
      <c r="WT39" s="28">
        <v>0</v>
      </c>
      <c r="WU39" s="28">
        <v>0</v>
      </c>
      <c r="WV39" s="28">
        <v>0</v>
      </c>
      <c r="WW39" s="28">
        <v>0</v>
      </c>
      <c r="WX39" s="28">
        <v>0</v>
      </c>
      <c r="WY39" s="28">
        <v>0</v>
      </c>
      <c r="WZ39" s="28">
        <v>0</v>
      </c>
      <c r="XA39" s="28">
        <v>0</v>
      </c>
      <c r="XB39" s="28">
        <v>0</v>
      </c>
      <c r="XC39" s="28">
        <v>0</v>
      </c>
      <c r="XD39" s="28">
        <v>0</v>
      </c>
      <c r="XE39" s="28">
        <v>0</v>
      </c>
      <c r="XF39" s="28">
        <v>0</v>
      </c>
      <c r="XG39" s="28">
        <v>0</v>
      </c>
      <c r="XH39" s="28">
        <v>0</v>
      </c>
      <c r="XI39" s="28">
        <v>0</v>
      </c>
      <c r="XJ39" s="28">
        <v>0</v>
      </c>
      <c r="XK39" s="28">
        <v>0</v>
      </c>
      <c r="XL39" s="28">
        <v>0</v>
      </c>
      <c r="XM39" s="28">
        <v>0</v>
      </c>
      <c r="XN39" s="28">
        <v>0</v>
      </c>
      <c r="XO39" s="28">
        <v>0</v>
      </c>
      <c r="XP39" s="28">
        <v>0</v>
      </c>
      <c r="XQ39" s="28">
        <v>0</v>
      </c>
      <c r="XR39" s="28">
        <v>0</v>
      </c>
      <c r="XS39" s="28">
        <v>0</v>
      </c>
      <c r="XT39" s="28">
        <v>0</v>
      </c>
      <c r="XU39" s="28">
        <v>0</v>
      </c>
      <c r="XV39" s="28">
        <v>0</v>
      </c>
      <c r="XW39" s="28">
        <v>0</v>
      </c>
      <c r="XX39" s="28">
        <v>0</v>
      </c>
      <c r="XY39" s="28">
        <v>0</v>
      </c>
      <c r="XZ39" s="28">
        <v>0</v>
      </c>
      <c r="YA39" s="28">
        <v>0</v>
      </c>
      <c r="YB39" s="28">
        <v>0</v>
      </c>
      <c r="YC39" s="28">
        <v>0</v>
      </c>
      <c r="YD39" s="28">
        <v>0</v>
      </c>
      <c r="YE39" s="28">
        <v>0</v>
      </c>
      <c r="YF39" s="28">
        <v>0</v>
      </c>
      <c r="YG39" s="28">
        <v>0</v>
      </c>
      <c r="YH39" s="28">
        <v>0</v>
      </c>
      <c r="YI39" s="28">
        <v>0</v>
      </c>
      <c r="YJ39" s="28">
        <v>0</v>
      </c>
      <c r="YK39" s="28">
        <v>0</v>
      </c>
      <c r="YL39" s="28">
        <v>0</v>
      </c>
      <c r="YM39" s="28">
        <v>0</v>
      </c>
      <c r="YN39" s="28">
        <v>0</v>
      </c>
      <c r="YO39" s="28">
        <v>0</v>
      </c>
      <c r="YP39" s="28">
        <v>0</v>
      </c>
      <c r="YQ39" s="28">
        <v>0</v>
      </c>
    </row>
    <row r="40" spans="1:667" ht="15.75" x14ac:dyDescent="0.25">
      <c r="A40" s="19" t="s">
        <v>84</v>
      </c>
      <c r="B40" s="19" t="s">
        <v>85</v>
      </c>
      <c r="C40" s="20">
        <f t="shared" si="23"/>
        <v>5.0269811137769986</v>
      </c>
      <c r="D40" s="21"/>
      <c r="E40" s="22">
        <v>0.17417480999999996</v>
      </c>
      <c r="F40" s="23" t="s">
        <v>57</v>
      </c>
      <c r="G40" s="23" t="s">
        <v>128</v>
      </c>
      <c r="H40" s="34">
        <v>40360</v>
      </c>
      <c r="I40" s="48" t="s">
        <v>64</v>
      </c>
      <c r="J40" s="50">
        <v>158</v>
      </c>
      <c r="K40" s="23" t="s">
        <v>132</v>
      </c>
      <c r="L40" s="24">
        <v>45170</v>
      </c>
      <c r="M40" s="23" t="s">
        <v>11</v>
      </c>
      <c r="N40" s="20" t="s">
        <v>65</v>
      </c>
      <c r="O40" s="2"/>
      <c r="P40" s="26">
        <f>+SUMPRODUCT(1*($BP$4:$YQ$4=$P$4)*($BP$1:$YQ$1=P$3)*($BP40:$YQ40))</f>
        <v>905997.50630777795</v>
      </c>
      <c r="Q40" s="26">
        <f>+SUMPRODUCT(1*($BP$4:$YQ$4=$Q$4)*($BP$1:$YQ$1=P$3)*($BP40:$YQ40))</f>
        <v>58216.664302150843</v>
      </c>
      <c r="R40" s="26">
        <f>+SUMPRODUCT(1*($BP$4:$YQ$4=$P$4)*($BP$1:$YQ$1=R$3)*($BP40:$YQ40))</f>
        <v>1215615.018607765</v>
      </c>
      <c r="S40" s="26">
        <f>+SUMPRODUCT(1*($BP$4:$YQ$4=$Q$4)*($BP$1:$YQ$1=R$3)*($BP40:$YQ40))</f>
        <v>63515.289976654298</v>
      </c>
      <c r="T40" s="26">
        <f>+SUMPRODUCT(1*($BP$4:$YQ$4=$P$4)*($BP$1:$YQ$1=T$3)*($BP40:$YQ40))</f>
        <v>1477570.4505430725</v>
      </c>
      <c r="U40" s="26">
        <f>+SUMPRODUCT(1*($BP$4:$YQ$4=$Q$4)*($BP$1:$YQ$1=T$3)*($BP40:$YQ40))</f>
        <v>59181.191732607032</v>
      </c>
      <c r="V40" s="26">
        <f>+SUMPRODUCT(1*($BP$4:$YQ$4=$P$4)*($BP$1:$YQ$1=V$3)*($BP40:$YQ40))</f>
        <v>1708694.5545911819</v>
      </c>
      <c r="W40" s="26">
        <f>+SUMPRODUCT(1*($BP$4:$YQ$4=$Q$4)*($BP$1:$YQ$1=V$3)*($BP40:$YQ40))</f>
        <v>47891.006761703567</v>
      </c>
      <c r="X40" s="26">
        <f>+SUMPRODUCT(1*($BP$4:$YQ$4=$P$4)*($BP$1:$YQ$1=X$3)*($BP40:$YQ40))</f>
        <v>1889695.1600376093</v>
      </c>
      <c r="Y40" s="26">
        <f>+SUMPRODUCT(1*($BP$4:$YQ$4=$Q$4)*($BP$1:$YQ$1=X$3)*($BP40:$YQ40))</f>
        <v>30450.381569817397</v>
      </c>
      <c r="Z40" s="26">
        <f>+SUMPRODUCT(1*($BP$4:$YQ$4=$P$4)*($BP$1:$YQ$1=Z$3)*($BP40:$YQ40))</f>
        <v>1528327.7470437014</v>
      </c>
      <c r="AA40" s="26">
        <f>+SUMPRODUCT(1*($BP$4:$YQ$4=$Q$4)*($BP$1:$YQ$1=Z$3)*($BP40:$YQ40))</f>
        <v>8896.410666017593</v>
      </c>
      <c r="AB40" s="26">
        <f>+SUMPRODUCT(1*($BP$4:$YQ$4=$P$4)*($BP$1:$YQ$1=AB$3)*($BP40:$YQ40))</f>
        <v>0</v>
      </c>
      <c r="AC40" s="26">
        <f>+SUMPRODUCT(1*($BP$4:$YQ$4=$Q$4)*($BP$1:$YQ$1=AB$3)*($BP40:$YQ40))</f>
        <v>0</v>
      </c>
      <c r="AD40" s="26">
        <f>+SUMPRODUCT(1*($BP$4:$YQ$4=$P$4)*($BP$1:$YQ$1=AD$3)*($BP40:$YQ40))</f>
        <v>0</v>
      </c>
      <c r="AE40" s="26">
        <f>+SUMPRODUCT(1*($BP$4:$YQ$4=$Q$4)*($BP$1:$YQ$1=AD$3)*($BP40:$YQ40))</f>
        <v>0</v>
      </c>
      <c r="AF40" s="26">
        <f>+SUMPRODUCT(1*($BP$4:$YQ$4=$P$4)*($BP$1:$YQ$1=AF$3)*($BP40:$YQ40))</f>
        <v>0</v>
      </c>
      <c r="AG40" s="26">
        <f>+SUMPRODUCT(1*($BP$4:$YQ$4=$Q$4)*($BP$1:$YQ$1=AF$3)*($BP40:$YQ40))</f>
        <v>0</v>
      </c>
      <c r="AH40" s="26">
        <f>+SUMPRODUCT(1*($BP$4:$YQ$4=$P$4)*($BP$1:$YQ$1=AH$3)*($BP40:$YQ40))</f>
        <v>0</v>
      </c>
      <c r="AI40" s="26">
        <f>+SUMPRODUCT(1*($BP$4:$YQ$4=$Q$4)*($BP$1:$YQ$1=AH$3)*($BP40:$YQ40))</f>
        <v>0</v>
      </c>
      <c r="AJ40" s="26">
        <f>+SUMPRODUCT(1*($BP$4:$YQ$4=$P$4)*($BP$1:$YQ$1=AJ$3)*($BP40:$YQ40))</f>
        <v>0</v>
      </c>
      <c r="AK40" s="26">
        <f>+SUMPRODUCT(1*($BP$4:$YQ$4=$Q$4)*($BP$1:$YQ$1=AJ$3)*($BP40:$YQ40))</f>
        <v>0</v>
      </c>
      <c r="AL40" s="26">
        <f>+SUMPRODUCT(1*($BP$4:$YQ$4=$P$4)*($BP$1:$YQ$1=AL$3)*($BP40:$YQ40))</f>
        <v>0</v>
      </c>
      <c r="AM40" s="26">
        <f>+SUMPRODUCT(1*($BP$4:$YQ$4=$Q$4)*($BP$1:$YQ$1=AL$3)*($BP40:$YQ40))</f>
        <v>0</v>
      </c>
      <c r="AN40" s="26">
        <f>+SUMPRODUCT(1*($BP$4:$YQ$4=$P$4)*($BP$1:$YQ$1=AN$3)*($BP40:$YQ40))</f>
        <v>0</v>
      </c>
      <c r="AO40" s="26">
        <f>+SUMPRODUCT(1*($BP$4:$YQ$4=$Q$4)*($BP$1:$YQ$1=AN$3)*($BP40:$YQ40))</f>
        <v>0</v>
      </c>
      <c r="AP40" s="26">
        <f>+SUMPRODUCT(1*($BP$4:$YQ$4=$P$4)*($BP$1:$YQ$1=AP$3)*($BP40:$YQ40))</f>
        <v>0</v>
      </c>
      <c r="AQ40" s="26">
        <f>+SUMPRODUCT(1*($BP$4:$YQ$4=$Q$4)*($BP$1:$YQ$1=AP$3)*($BP40:$YQ40))</f>
        <v>0</v>
      </c>
      <c r="AR40" s="26">
        <f>+SUMPRODUCT(1*($BP$4:$YQ$4=$P$4)*($BP$1:$YQ$1=AR$3)*($BP40:$YQ40))</f>
        <v>0</v>
      </c>
      <c r="AS40" s="26">
        <f>+SUMPRODUCT(1*($BP$4:$YQ$4=$Q$4)*($BP$1:$YQ$1=AR$3)*($BP40:$YQ40))</f>
        <v>0</v>
      </c>
      <c r="AT40" s="26">
        <f>+SUMPRODUCT(1*($BP$4:$YQ$4=$P$4)*($BP$1:$YQ$1=AT$3)*($BP40:$YQ40))</f>
        <v>0</v>
      </c>
      <c r="AU40" s="26">
        <f>+SUMPRODUCT(1*($BP$4:$YQ$4=$Q$4)*($BP$1:$YQ$1=AT$3)*($BP40:$YQ40))</f>
        <v>0</v>
      </c>
      <c r="AV40" s="26">
        <f>+SUMPRODUCT(1*($BP$4:$YQ$4=$P$4)*($BP$1:$YQ$1=AV$3)*($BP40:$YQ40))</f>
        <v>0</v>
      </c>
      <c r="AW40" s="26">
        <f>+SUMPRODUCT(1*($BP$4:$YQ$4=$Q$4)*($BP$1:$YQ$1=AV$3)*($BP40:$YQ40))</f>
        <v>0</v>
      </c>
      <c r="AX40" s="26">
        <f>+SUMPRODUCT(1*($BP$4:$YQ$4=$P$4)*($BP$1:$YQ$1=AX$3)*($BP40:$YQ40))</f>
        <v>0</v>
      </c>
      <c r="AY40" s="26">
        <f>+SUMPRODUCT(1*($BP$4:$YQ$4=$Q$4)*($BP$1:$YQ$1=AX$3)*($BP40:$YQ40))</f>
        <v>0</v>
      </c>
      <c r="AZ40" s="26">
        <f>+SUMPRODUCT(1*($BP$4:$YQ$4=$P$4)*($BP$1:$YQ$1=AZ$3)*($BP40:$YQ40))</f>
        <v>0</v>
      </c>
      <c r="BA40" s="26">
        <f>+SUMPRODUCT(1*($BP$4:$YQ$4=$Q$4)*($BP$1:$YQ$1=AZ$3)*($BP40:$YQ40))</f>
        <v>0</v>
      </c>
      <c r="BB40" s="26">
        <f>+SUMPRODUCT(1*($BP$4:$YQ$4=$P$4)*($BP$1:$YQ$1=BB$3)*($BP40:$YQ40))</f>
        <v>0</v>
      </c>
      <c r="BC40" s="26">
        <f>+SUMPRODUCT(1*($BP$4:$YQ$4=$Q$4)*($BP$1:$YQ$1=BB$3)*($BP40:$YQ40))</f>
        <v>0</v>
      </c>
      <c r="BD40" s="26">
        <f>+SUMPRODUCT(1*($BP$4:$YQ$4=$P$4)*($BP$1:$YQ$1=BD$3)*($BP40:$YQ40))</f>
        <v>0</v>
      </c>
      <c r="BE40" s="26">
        <f>+SUMPRODUCT(1*($BP$4:$YQ$4=$Q$4)*($BP$1:$YQ$1=BD$3)*($BP40:$YQ40))</f>
        <v>0</v>
      </c>
      <c r="BF40" s="26">
        <f>+SUMPRODUCT(1*($BP$4:$YQ$4=$P$4)*($BP$1:$YQ$1=BF$3)*($BP40:$YQ40))</f>
        <v>0</v>
      </c>
      <c r="BG40" s="26">
        <f>+SUMPRODUCT(1*($BP$4:$YQ$4=$Q$4)*($BP$1:$YQ$1=BF$3)*($BP40:$YQ40))</f>
        <v>0</v>
      </c>
      <c r="BH40" s="26">
        <f>+SUMPRODUCT(1*($BP$4:$YQ$4=$P$4)*($BP$1:$YQ$1=BH$3)*($BP40:$YQ40))</f>
        <v>0</v>
      </c>
      <c r="BI40" s="26">
        <f>+SUMPRODUCT(1*($BP$4:$YQ$4=$Q$4)*($BP$1:$YQ$1=BH$3)*($BP40:$YQ40))</f>
        <v>0</v>
      </c>
      <c r="BJ40" s="26">
        <f>+SUMPRODUCT(1*($BP$4:$YQ$4=$P$4)*($BP$1:$YQ$1=BJ$3)*($BP40:$YQ40))</f>
        <v>0</v>
      </c>
      <c r="BK40" s="26">
        <f>+SUMPRODUCT(1*($BP$4:$YQ$4=$Q$4)*($BP$1:$YQ$1=BJ$3)*($BP40:$YQ40))</f>
        <v>0</v>
      </c>
      <c r="BL40" s="26">
        <f>+SUMPRODUCT(1*($BP$4:$YQ$4=$P$4)*($BP$1:$YQ$1=BL$3)*($BP40:$YQ40))</f>
        <v>0</v>
      </c>
      <c r="BM40" s="26">
        <f>+SUMPRODUCT(1*($BP$4:$YQ$4=$Q$4)*($BP$1:$YQ$1=BL$3)*($BP40:$YQ40))</f>
        <v>0</v>
      </c>
      <c r="BN40" s="27"/>
      <c r="BO40" s="94"/>
      <c r="BP40" s="28">
        <v>0</v>
      </c>
      <c r="BQ40" s="28">
        <v>0</v>
      </c>
      <c r="BR40" s="28">
        <v>0</v>
      </c>
      <c r="BS40" s="28">
        <v>0</v>
      </c>
      <c r="BT40" s="28">
        <v>11207.127821</v>
      </c>
      <c r="BU40" s="28">
        <v>161290.021729</v>
      </c>
      <c r="BV40" s="28">
        <v>0</v>
      </c>
      <c r="BW40" s="28">
        <v>0</v>
      </c>
      <c r="BX40" s="28">
        <v>0</v>
      </c>
      <c r="BY40" s="28">
        <v>0</v>
      </c>
      <c r="BZ40" s="28">
        <v>15381.843015</v>
      </c>
      <c r="CA40" s="28">
        <v>231775.32493500001</v>
      </c>
      <c r="CB40" s="28">
        <v>0</v>
      </c>
      <c r="CC40" s="28">
        <v>0</v>
      </c>
      <c r="CD40" s="28">
        <v>0</v>
      </c>
      <c r="CE40" s="28">
        <v>0</v>
      </c>
      <c r="CF40" s="28">
        <v>15761.756121436603</v>
      </c>
      <c r="CG40" s="28">
        <v>249177.19599633978</v>
      </c>
      <c r="CH40" s="28">
        <v>0</v>
      </c>
      <c r="CI40" s="28">
        <v>0</v>
      </c>
      <c r="CJ40" s="28">
        <v>0</v>
      </c>
      <c r="CK40" s="28">
        <v>0</v>
      </c>
      <c r="CL40" s="28">
        <v>15865.937344714233</v>
      </c>
      <c r="CM40" s="28">
        <v>263754.96364743827</v>
      </c>
      <c r="CN40" s="28">
        <v>0</v>
      </c>
      <c r="CO40" s="28">
        <v>0</v>
      </c>
      <c r="CP40" s="28">
        <v>0</v>
      </c>
      <c r="CQ40" s="28">
        <v>0</v>
      </c>
      <c r="CR40" s="28">
        <v>15988.072909168792</v>
      </c>
      <c r="CS40" s="28">
        <v>280182.78102711868</v>
      </c>
      <c r="CT40" s="28">
        <v>0</v>
      </c>
      <c r="CU40" s="28">
        <v>0</v>
      </c>
      <c r="CV40" s="28">
        <v>0</v>
      </c>
      <c r="CW40" s="28">
        <v>0</v>
      </c>
      <c r="CX40" s="28">
        <v>15994.19283477518</v>
      </c>
      <c r="CY40" s="28">
        <v>296300.64582772029</v>
      </c>
      <c r="CZ40" s="28">
        <v>0</v>
      </c>
      <c r="DA40" s="28">
        <v>0</v>
      </c>
      <c r="DB40" s="28">
        <v>0</v>
      </c>
      <c r="DC40" s="28">
        <v>0</v>
      </c>
      <c r="DD40" s="28">
        <v>15888.522811076533</v>
      </c>
      <c r="DE40" s="28">
        <v>312119.97796620894</v>
      </c>
      <c r="DF40" s="28">
        <v>0</v>
      </c>
      <c r="DG40" s="28">
        <v>0</v>
      </c>
      <c r="DH40" s="28">
        <v>0</v>
      </c>
      <c r="DI40" s="28">
        <v>0</v>
      </c>
      <c r="DJ40" s="28">
        <v>15644.501421633795</v>
      </c>
      <c r="DK40" s="28">
        <v>327011.613786717</v>
      </c>
      <c r="DL40" s="28">
        <v>0</v>
      </c>
      <c r="DM40" s="28">
        <v>0</v>
      </c>
      <c r="DN40" s="28">
        <v>0</v>
      </c>
      <c r="DO40" s="28">
        <v>0</v>
      </c>
      <c r="DP40" s="28">
        <v>15416.693140146937</v>
      </c>
      <c r="DQ40" s="28">
        <v>344234.74988493836</v>
      </c>
      <c r="DR40" s="28">
        <v>0</v>
      </c>
      <c r="DS40" s="28">
        <v>0</v>
      </c>
      <c r="DT40" s="28">
        <v>0</v>
      </c>
      <c r="DU40" s="28">
        <v>0</v>
      </c>
      <c r="DV40" s="28">
        <v>15083.993652307758</v>
      </c>
      <c r="DW40" s="28">
        <v>361400.35388933454</v>
      </c>
      <c r="DX40" s="28">
        <v>0</v>
      </c>
      <c r="DY40" s="28">
        <v>0</v>
      </c>
      <c r="DZ40" s="28">
        <v>0</v>
      </c>
      <c r="EA40" s="28">
        <v>0</v>
      </c>
      <c r="EB40" s="28">
        <v>14631.176302365247</v>
      </c>
      <c r="EC40" s="28">
        <v>378066.36731107673</v>
      </c>
      <c r="ED40" s="28">
        <v>0</v>
      </c>
      <c r="EE40" s="28">
        <v>0</v>
      </c>
      <c r="EF40" s="28">
        <v>0</v>
      </c>
      <c r="EG40" s="28">
        <v>0</v>
      </c>
      <c r="EH40" s="28">
        <v>14049.328637787088</v>
      </c>
      <c r="EI40" s="28">
        <v>393868.97945772292</v>
      </c>
      <c r="EJ40" s="28">
        <v>0</v>
      </c>
      <c r="EK40" s="28">
        <v>0</v>
      </c>
      <c r="EL40" s="28">
        <v>0</v>
      </c>
      <c r="EM40" s="28">
        <v>0</v>
      </c>
      <c r="EN40" s="28">
        <v>13305.879022272116</v>
      </c>
      <c r="EO40" s="28">
        <v>407527.68209173018</v>
      </c>
      <c r="EP40" s="28">
        <v>0</v>
      </c>
      <c r="EQ40" s="28">
        <v>0</v>
      </c>
      <c r="ER40" s="28">
        <v>0</v>
      </c>
      <c r="ES40" s="28">
        <v>0</v>
      </c>
      <c r="ET40" s="28">
        <v>12479.32960804988</v>
      </c>
      <c r="EU40" s="28">
        <v>421057.13732312724</v>
      </c>
      <c r="EV40" s="28">
        <v>0</v>
      </c>
      <c r="EW40" s="28">
        <v>0</v>
      </c>
      <c r="EX40" s="28">
        <v>0</v>
      </c>
      <c r="EY40" s="28">
        <v>0</v>
      </c>
      <c r="EZ40" s="28">
        <v>11559.49513836492</v>
      </c>
      <c r="FA40" s="28">
        <v>433998.50559277163</v>
      </c>
      <c r="FB40" s="28">
        <v>0</v>
      </c>
      <c r="FC40" s="28">
        <v>0</v>
      </c>
      <c r="FD40" s="28">
        <v>0</v>
      </c>
      <c r="FE40" s="28">
        <v>0</v>
      </c>
      <c r="FF40" s="28">
        <v>10546.302993016649</v>
      </c>
      <c r="FG40" s="28">
        <v>446111.22958355275</v>
      </c>
      <c r="FH40" s="28">
        <v>0</v>
      </c>
      <c r="FI40" s="28">
        <v>0</v>
      </c>
      <c r="FJ40" s="28">
        <v>0</v>
      </c>
      <c r="FK40" s="28">
        <v>0</v>
      </c>
      <c r="FL40" s="28">
        <v>9424.5822291219702</v>
      </c>
      <c r="FM40" s="28">
        <v>456284.10601821617</v>
      </c>
      <c r="FN40" s="28">
        <v>0</v>
      </c>
      <c r="FO40" s="28">
        <v>0</v>
      </c>
      <c r="FP40" s="28">
        <v>0</v>
      </c>
      <c r="FQ40" s="28">
        <v>0</v>
      </c>
      <c r="FR40" s="28">
        <v>8254.4805515174357</v>
      </c>
      <c r="FS40" s="28">
        <v>466921.93920459691</v>
      </c>
      <c r="FT40" s="28">
        <v>0</v>
      </c>
      <c r="FU40" s="28">
        <v>0</v>
      </c>
      <c r="FV40" s="28">
        <v>0</v>
      </c>
      <c r="FW40" s="28">
        <v>0</v>
      </c>
      <c r="FX40" s="28">
        <v>7028.5288121875064</v>
      </c>
      <c r="FY40" s="28">
        <v>477778.61160801153</v>
      </c>
      <c r="FZ40" s="28">
        <v>0</v>
      </c>
      <c r="GA40" s="28">
        <v>0</v>
      </c>
      <c r="GB40" s="28">
        <v>0</v>
      </c>
      <c r="GC40" s="28">
        <v>0</v>
      </c>
      <c r="GD40" s="28">
        <v>5742.789976990488</v>
      </c>
      <c r="GE40" s="28">
        <v>488710.50320678472</v>
      </c>
      <c r="GF40" s="28">
        <v>0</v>
      </c>
      <c r="GG40" s="28">
        <v>0</v>
      </c>
      <c r="GH40" s="28">
        <v>0</v>
      </c>
      <c r="GI40" s="28">
        <v>0</v>
      </c>
      <c r="GJ40" s="28">
        <v>4390.2829577949524</v>
      </c>
      <c r="GK40" s="28">
        <v>498838.04135055846</v>
      </c>
      <c r="GL40" s="28">
        <v>0</v>
      </c>
      <c r="GM40" s="28">
        <v>0</v>
      </c>
      <c r="GN40" s="28">
        <v>0</v>
      </c>
      <c r="GO40" s="28">
        <v>0</v>
      </c>
      <c r="GP40" s="28">
        <v>2984.6453227148263</v>
      </c>
      <c r="GQ40" s="28">
        <v>509425.34307079791</v>
      </c>
      <c r="GR40" s="28">
        <v>0</v>
      </c>
      <c r="GS40" s="28">
        <v>0</v>
      </c>
      <c r="GT40" s="28">
        <v>0</v>
      </c>
      <c r="GU40" s="28">
        <v>0</v>
      </c>
      <c r="GV40" s="28">
        <v>1521.4823855078134</v>
      </c>
      <c r="GW40" s="28">
        <v>520064.36262234492</v>
      </c>
      <c r="GX40" s="28">
        <v>0</v>
      </c>
      <c r="GY40" s="28">
        <v>0</v>
      </c>
      <c r="GZ40" s="28">
        <v>0</v>
      </c>
      <c r="HA40" s="28">
        <v>0</v>
      </c>
      <c r="HB40" s="28">
        <v>0</v>
      </c>
      <c r="HC40" s="28">
        <v>0</v>
      </c>
      <c r="HD40" s="28">
        <v>0</v>
      </c>
      <c r="HE40" s="28">
        <v>0</v>
      </c>
      <c r="HF40" s="28">
        <v>0</v>
      </c>
      <c r="HG40" s="28">
        <v>0</v>
      </c>
      <c r="HH40" s="28">
        <v>0</v>
      </c>
      <c r="HI40" s="28">
        <v>0</v>
      </c>
      <c r="HJ40" s="28">
        <v>0</v>
      </c>
      <c r="HK40" s="28">
        <v>0</v>
      </c>
      <c r="HL40" s="28">
        <v>0</v>
      </c>
      <c r="HM40" s="28">
        <v>0</v>
      </c>
      <c r="HN40" s="28">
        <v>0</v>
      </c>
      <c r="HO40" s="28">
        <v>0</v>
      </c>
      <c r="HP40" s="28">
        <v>0</v>
      </c>
      <c r="HQ40" s="28">
        <v>0</v>
      </c>
      <c r="HR40" s="28">
        <v>0</v>
      </c>
      <c r="HS40" s="28">
        <v>0</v>
      </c>
      <c r="HT40" s="28">
        <v>0</v>
      </c>
      <c r="HU40" s="28">
        <v>0</v>
      </c>
      <c r="HV40" s="28">
        <v>0</v>
      </c>
      <c r="HW40" s="28">
        <v>0</v>
      </c>
      <c r="HX40" s="28">
        <v>0</v>
      </c>
      <c r="HY40" s="28">
        <v>0</v>
      </c>
      <c r="HZ40" s="28">
        <v>0</v>
      </c>
      <c r="IA40" s="28">
        <v>0</v>
      </c>
      <c r="IB40" s="28">
        <v>0</v>
      </c>
      <c r="IC40" s="28">
        <v>0</v>
      </c>
      <c r="ID40" s="28">
        <v>0</v>
      </c>
      <c r="IE40" s="28">
        <v>0</v>
      </c>
      <c r="IF40" s="28">
        <v>0</v>
      </c>
      <c r="IG40" s="28">
        <v>0</v>
      </c>
      <c r="IH40" s="28">
        <v>0</v>
      </c>
      <c r="II40" s="28">
        <v>0</v>
      </c>
      <c r="IJ40" s="28">
        <v>0</v>
      </c>
      <c r="IK40" s="28">
        <v>0</v>
      </c>
      <c r="IL40" s="28">
        <v>0</v>
      </c>
      <c r="IM40" s="28">
        <v>0</v>
      </c>
      <c r="IN40" s="28">
        <v>0</v>
      </c>
      <c r="IO40" s="28">
        <v>0</v>
      </c>
      <c r="IP40" s="28">
        <v>0</v>
      </c>
      <c r="IQ40" s="28">
        <v>0</v>
      </c>
      <c r="IR40" s="28">
        <v>0</v>
      </c>
      <c r="IS40" s="28">
        <v>0</v>
      </c>
      <c r="IT40" s="28">
        <v>0</v>
      </c>
      <c r="IU40" s="28">
        <v>0</v>
      </c>
      <c r="IV40" s="28">
        <v>0</v>
      </c>
      <c r="IW40" s="28">
        <v>0</v>
      </c>
      <c r="IX40" s="28">
        <v>0</v>
      </c>
      <c r="IY40" s="28">
        <v>0</v>
      </c>
      <c r="IZ40" s="28">
        <v>0</v>
      </c>
      <c r="JA40" s="28">
        <v>0</v>
      </c>
      <c r="JB40" s="28">
        <v>0</v>
      </c>
      <c r="JC40" s="28">
        <v>0</v>
      </c>
      <c r="JD40" s="28">
        <v>0</v>
      </c>
      <c r="JE40" s="28">
        <v>0</v>
      </c>
      <c r="JF40" s="28">
        <v>0</v>
      </c>
      <c r="JG40" s="28">
        <v>0</v>
      </c>
      <c r="JH40" s="28">
        <v>0</v>
      </c>
      <c r="JI40" s="28">
        <v>0</v>
      </c>
      <c r="JJ40" s="28">
        <v>0</v>
      </c>
      <c r="JK40" s="28">
        <v>0</v>
      </c>
      <c r="JL40" s="28">
        <v>0</v>
      </c>
      <c r="JM40" s="28">
        <v>0</v>
      </c>
      <c r="JN40" s="28">
        <v>0</v>
      </c>
      <c r="JO40" s="28">
        <v>0</v>
      </c>
      <c r="JP40" s="28">
        <v>0</v>
      </c>
      <c r="JQ40" s="28">
        <v>0</v>
      </c>
      <c r="JR40" s="28">
        <v>0</v>
      </c>
      <c r="JS40" s="28">
        <v>0</v>
      </c>
      <c r="JT40" s="28">
        <v>0</v>
      </c>
      <c r="JU40" s="28">
        <v>0</v>
      </c>
      <c r="JV40" s="28">
        <v>0</v>
      </c>
      <c r="JW40" s="28">
        <v>0</v>
      </c>
      <c r="JX40" s="28">
        <v>0</v>
      </c>
      <c r="JY40" s="28">
        <v>0</v>
      </c>
      <c r="JZ40" s="28">
        <v>0</v>
      </c>
      <c r="KA40" s="28">
        <v>0</v>
      </c>
      <c r="KB40" s="28">
        <v>0</v>
      </c>
      <c r="KC40" s="28">
        <v>0</v>
      </c>
      <c r="KD40" s="28">
        <v>0</v>
      </c>
      <c r="KE40" s="28">
        <v>0</v>
      </c>
      <c r="KF40" s="28">
        <v>0</v>
      </c>
      <c r="KG40" s="28">
        <v>0</v>
      </c>
      <c r="KH40" s="28">
        <v>0</v>
      </c>
      <c r="KI40" s="28">
        <v>0</v>
      </c>
      <c r="KJ40" s="28">
        <v>0</v>
      </c>
      <c r="KK40" s="28">
        <v>0</v>
      </c>
      <c r="KL40" s="28">
        <v>0</v>
      </c>
      <c r="KM40" s="28">
        <v>0</v>
      </c>
      <c r="KN40" s="28">
        <v>0</v>
      </c>
      <c r="KO40" s="28">
        <v>0</v>
      </c>
      <c r="KP40" s="28">
        <v>0</v>
      </c>
      <c r="KQ40" s="28">
        <v>0</v>
      </c>
      <c r="KR40" s="28">
        <v>0</v>
      </c>
      <c r="KS40" s="28">
        <v>0</v>
      </c>
      <c r="KT40" s="28">
        <v>0</v>
      </c>
      <c r="KU40" s="28">
        <v>0</v>
      </c>
      <c r="KV40" s="28">
        <v>0</v>
      </c>
      <c r="KW40" s="28">
        <v>0</v>
      </c>
      <c r="KX40" s="28">
        <v>0</v>
      </c>
      <c r="KY40" s="28">
        <v>0</v>
      </c>
      <c r="KZ40" s="28">
        <v>0</v>
      </c>
      <c r="LA40" s="28">
        <v>0</v>
      </c>
      <c r="LB40" s="28">
        <v>0</v>
      </c>
      <c r="LC40" s="28">
        <v>0</v>
      </c>
      <c r="LD40" s="28">
        <v>0</v>
      </c>
      <c r="LE40" s="28">
        <v>0</v>
      </c>
      <c r="LF40" s="28">
        <v>0</v>
      </c>
      <c r="LG40" s="28">
        <v>0</v>
      </c>
      <c r="LH40" s="28">
        <v>0</v>
      </c>
      <c r="LI40" s="28">
        <v>0</v>
      </c>
      <c r="LJ40" s="28">
        <v>0</v>
      </c>
      <c r="LK40" s="28">
        <v>0</v>
      </c>
      <c r="LL40" s="28">
        <v>0</v>
      </c>
      <c r="LM40" s="28">
        <v>0</v>
      </c>
      <c r="LN40" s="28">
        <v>0</v>
      </c>
      <c r="LO40" s="28">
        <v>0</v>
      </c>
      <c r="LP40" s="28">
        <v>0</v>
      </c>
      <c r="LQ40" s="28">
        <v>0</v>
      </c>
      <c r="LR40" s="28">
        <v>0</v>
      </c>
      <c r="LS40" s="28">
        <v>0</v>
      </c>
      <c r="LT40" s="28">
        <v>0</v>
      </c>
      <c r="LU40" s="28">
        <v>0</v>
      </c>
      <c r="LV40" s="28">
        <v>0</v>
      </c>
      <c r="LW40" s="28">
        <v>0</v>
      </c>
      <c r="LX40" s="28">
        <v>0</v>
      </c>
      <c r="LY40" s="28">
        <v>0</v>
      </c>
      <c r="LZ40" s="28">
        <v>0</v>
      </c>
      <c r="MA40" s="28">
        <v>0</v>
      </c>
      <c r="MB40" s="28">
        <v>0</v>
      </c>
      <c r="MC40" s="28">
        <v>0</v>
      </c>
      <c r="MD40" s="28">
        <v>0</v>
      </c>
      <c r="ME40" s="28">
        <v>0</v>
      </c>
      <c r="MF40" s="28">
        <v>0</v>
      </c>
      <c r="MG40" s="28">
        <v>0</v>
      </c>
      <c r="MH40" s="28">
        <v>0</v>
      </c>
      <c r="MI40" s="28">
        <v>0</v>
      </c>
      <c r="MJ40" s="28">
        <v>0</v>
      </c>
      <c r="MK40" s="28">
        <v>0</v>
      </c>
      <c r="ML40" s="28">
        <v>0</v>
      </c>
      <c r="MM40" s="28">
        <v>0</v>
      </c>
      <c r="MN40" s="28">
        <v>0</v>
      </c>
      <c r="MO40" s="28">
        <v>0</v>
      </c>
      <c r="MP40" s="28">
        <v>0</v>
      </c>
      <c r="MQ40" s="28">
        <v>0</v>
      </c>
      <c r="MR40" s="28">
        <v>0</v>
      </c>
      <c r="MS40" s="28">
        <v>0</v>
      </c>
      <c r="MT40" s="28">
        <v>0</v>
      </c>
      <c r="MU40" s="28">
        <v>0</v>
      </c>
      <c r="MV40" s="28">
        <v>0</v>
      </c>
      <c r="MW40" s="28">
        <v>0</v>
      </c>
      <c r="MX40" s="28">
        <v>0</v>
      </c>
      <c r="MY40" s="28">
        <v>0</v>
      </c>
      <c r="MZ40" s="28">
        <v>0</v>
      </c>
      <c r="NA40" s="28">
        <v>0</v>
      </c>
      <c r="NB40" s="28">
        <v>0</v>
      </c>
      <c r="NC40" s="28">
        <v>0</v>
      </c>
      <c r="ND40" s="28">
        <v>0</v>
      </c>
      <c r="NE40" s="28">
        <v>0</v>
      </c>
      <c r="NF40" s="28">
        <v>0</v>
      </c>
      <c r="NG40" s="28">
        <v>0</v>
      </c>
      <c r="NH40" s="28">
        <v>0</v>
      </c>
      <c r="NI40" s="28">
        <v>0</v>
      </c>
      <c r="NJ40" s="28">
        <v>0</v>
      </c>
      <c r="NK40" s="28">
        <v>0</v>
      </c>
      <c r="NL40" s="28">
        <v>0</v>
      </c>
      <c r="NM40" s="28">
        <v>0</v>
      </c>
      <c r="NN40" s="28">
        <v>0</v>
      </c>
      <c r="NO40" s="28">
        <v>0</v>
      </c>
      <c r="NP40" s="28">
        <v>0</v>
      </c>
      <c r="NQ40" s="28">
        <v>0</v>
      </c>
      <c r="NR40" s="28">
        <v>0</v>
      </c>
      <c r="NS40" s="28">
        <v>0</v>
      </c>
      <c r="NT40" s="28">
        <v>0</v>
      </c>
      <c r="NU40" s="28">
        <v>0</v>
      </c>
      <c r="NV40" s="28">
        <v>0</v>
      </c>
      <c r="NW40" s="28">
        <v>0</v>
      </c>
      <c r="NX40" s="28">
        <v>0</v>
      </c>
      <c r="NY40" s="28">
        <v>0</v>
      </c>
      <c r="NZ40" s="28">
        <v>0</v>
      </c>
      <c r="OA40" s="28">
        <v>0</v>
      </c>
      <c r="OB40" s="28">
        <v>0</v>
      </c>
      <c r="OC40" s="28">
        <v>0</v>
      </c>
      <c r="OD40" s="28">
        <v>0</v>
      </c>
      <c r="OE40" s="28">
        <v>0</v>
      </c>
      <c r="OF40" s="28">
        <v>0</v>
      </c>
      <c r="OG40" s="28">
        <v>0</v>
      </c>
      <c r="OH40" s="28">
        <v>0</v>
      </c>
      <c r="OI40" s="28">
        <v>0</v>
      </c>
      <c r="OJ40" s="28">
        <v>0</v>
      </c>
      <c r="OK40" s="28">
        <v>0</v>
      </c>
      <c r="OL40" s="28">
        <v>0</v>
      </c>
      <c r="OM40" s="28">
        <v>0</v>
      </c>
      <c r="ON40" s="28">
        <v>0</v>
      </c>
      <c r="OO40" s="28">
        <v>0</v>
      </c>
      <c r="OP40" s="28">
        <v>0</v>
      </c>
      <c r="OQ40" s="28">
        <v>0</v>
      </c>
      <c r="OR40" s="28">
        <v>0</v>
      </c>
      <c r="OS40" s="28">
        <v>0</v>
      </c>
      <c r="OT40" s="28">
        <v>0</v>
      </c>
      <c r="OU40" s="28">
        <v>0</v>
      </c>
      <c r="OV40" s="28">
        <v>0</v>
      </c>
      <c r="OW40" s="28">
        <v>0</v>
      </c>
      <c r="OX40" s="28">
        <v>0</v>
      </c>
      <c r="OY40" s="28">
        <v>0</v>
      </c>
      <c r="OZ40" s="28">
        <v>0</v>
      </c>
      <c r="PA40" s="28">
        <v>0</v>
      </c>
      <c r="PB40" s="28">
        <v>0</v>
      </c>
      <c r="PC40" s="28">
        <v>0</v>
      </c>
      <c r="PD40" s="28">
        <v>0</v>
      </c>
      <c r="PE40" s="28">
        <v>0</v>
      </c>
      <c r="PF40" s="28">
        <v>0</v>
      </c>
      <c r="PG40" s="28">
        <v>0</v>
      </c>
      <c r="PH40" s="28">
        <v>0</v>
      </c>
      <c r="PI40" s="28">
        <v>0</v>
      </c>
      <c r="PJ40" s="28">
        <v>0</v>
      </c>
      <c r="PK40" s="28">
        <v>0</v>
      </c>
      <c r="PL40" s="28">
        <v>0</v>
      </c>
      <c r="PM40" s="28">
        <v>0</v>
      </c>
      <c r="PN40" s="28">
        <v>0</v>
      </c>
      <c r="PO40" s="28">
        <v>0</v>
      </c>
      <c r="PP40" s="28">
        <v>0</v>
      </c>
      <c r="PQ40" s="28">
        <v>0</v>
      </c>
      <c r="PR40" s="28">
        <v>0</v>
      </c>
      <c r="PS40" s="28">
        <v>0</v>
      </c>
      <c r="PT40" s="28">
        <v>0</v>
      </c>
      <c r="PU40" s="28">
        <v>0</v>
      </c>
      <c r="PV40" s="28">
        <v>0</v>
      </c>
      <c r="PW40" s="28">
        <v>0</v>
      </c>
      <c r="PX40" s="28">
        <v>0</v>
      </c>
      <c r="PY40" s="28">
        <v>0</v>
      </c>
      <c r="PZ40" s="28">
        <v>0</v>
      </c>
      <c r="QA40" s="28">
        <v>0</v>
      </c>
      <c r="QB40" s="28">
        <v>0</v>
      </c>
      <c r="QC40" s="28">
        <v>0</v>
      </c>
      <c r="QD40" s="28">
        <v>0</v>
      </c>
      <c r="QE40" s="28">
        <v>0</v>
      </c>
      <c r="QF40" s="28">
        <v>0</v>
      </c>
      <c r="QG40" s="28">
        <v>0</v>
      </c>
      <c r="QH40" s="28">
        <v>0</v>
      </c>
      <c r="QI40" s="28">
        <v>0</v>
      </c>
      <c r="QJ40" s="28">
        <v>0</v>
      </c>
      <c r="QK40" s="28">
        <v>0</v>
      </c>
      <c r="QL40" s="28">
        <v>0</v>
      </c>
      <c r="QM40" s="28">
        <v>0</v>
      </c>
      <c r="QN40" s="28">
        <v>0</v>
      </c>
      <c r="QO40" s="28">
        <v>0</v>
      </c>
      <c r="QP40" s="28">
        <v>0</v>
      </c>
      <c r="QQ40" s="28">
        <v>0</v>
      </c>
      <c r="QR40" s="28">
        <v>0</v>
      </c>
      <c r="QS40" s="28">
        <v>0</v>
      </c>
      <c r="QT40" s="28">
        <v>0</v>
      </c>
      <c r="QU40" s="28">
        <v>0</v>
      </c>
      <c r="QV40" s="28">
        <v>0</v>
      </c>
      <c r="QW40" s="28">
        <v>0</v>
      </c>
      <c r="QX40" s="28">
        <v>0</v>
      </c>
      <c r="QY40" s="28">
        <v>0</v>
      </c>
      <c r="QZ40" s="28">
        <v>0</v>
      </c>
      <c r="RA40" s="28">
        <v>0</v>
      </c>
      <c r="RB40" s="28">
        <v>0</v>
      </c>
      <c r="RC40" s="28">
        <v>0</v>
      </c>
      <c r="RD40" s="28">
        <v>0</v>
      </c>
      <c r="RE40" s="28">
        <v>0</v>
      </c>
      <c r="RF40" s="28">
        <v>0</v>
      </c>
      <c r="RG40" s="28">
        <v>0</v>
      </c>
      <c r="RH40" s="28">
        <v>0</v>
      </c>
      <c r="RI40" s="28">
        <v>0</v>
      </c>
      <c r="RJ40" s="28">
        <v>0</v>
      </c>
      <c r="RK40" s="28">
        <v>0</v>
      </c>
      <c r="RL40" s="28">
        <v>0</v>
      </c>
      <c r="RM40" s="28">
        <v>0</v>
      </c>
      <c r="RN40" s="28">
        <v>0</v>
      </c>
      <c r="RO40" s="28">
        <v>0</v>
      </c>
      <c r="RP40" s="28">
        <v>0</v>
      </c>
      <c r="RQ40" s="28">
        <v>0</v>
      </c>
      <c r="RR40" s="28">
        <v>0</v>
      </c>
      <c r="RS40" s="28">
        <v>0</v>
      </c>
      <c r="RT40" s="28">
        <v>0</v>
      </c>
      <c r="RU40" s="28">
        <v>0</v>
      </c>
      <c r="RV40" s="28">
        <v>0</v>
      </c>
      <c r="RW40" s="28">
        <v>0</v>
      </c>
      <c r="RX40" s="28">
        <v>0</v>
      </c>
      <c r="RY40" s="28">
        <v>0</v>
      </c>
      <c r="RZ40" s="28">
        <v>0</v>
      </c>
      <c r="SA40" s="28">
        <v>0</v>
      </c>
      <c r="SB40" s="28">
        <v>0</v>
      </c>
      <c r="SC40" s="28">
        <v>0</v>
      </c>
      <c r="SD40" s="28">
        <v>0</v>
      </c>
      <c r="SE40" s="28">
        <v>0</v>
      </c>
      <c r="SF40" s="28">
        <v>0</v>
      </c>
      <c r="SG40" s="28">
        <v>0</v>
      </c>
      <c r="SH40" s="28">
        <v>0</v>
      </c>
      <c r="SI40" s="28">
        <v>0</v>
      </c>
      <c r="SJ40" s="28">
        <v>0</v>
      </c>
      <c r="SK40" s="28">
        <v>0</v>
      </c>
      <c r="SL40" s="28">
        <v>0</v>
      </c>
      <c r="SM40" s="28">
        <v>0</v>
      </c>
      <c r="SN40" s="28">
        <v>0</v>
      </c>
      <c r="SO40" s="28">
        <v>0</v>
      </c>
      <c r="SP40" s="28">
        <v>0</v>
      </c>
      <c r="SQ40" s="28">
        <v>0</v>
      </c>
      <c r="SR40" s="28">
        <v>0</v>
      </c>
      <c r="SS40" s="28">
        <v>0</v>
      </c>
      <c r="ST40" s="28">
        <v>0</v>
      </c>
      <c r="SU40" s="28">
        <v>0</v>
      </c>
      <c r="SV40" s="28">
        <v>0</v>
      </c>
      <c r="SW40" s="28">
        <v>0</v>
      </c>
      <c r="SX40" s="28">
        <v>0</v>
      </c>
      <c r="SY40" s="28">
        <v>0</v>
      </c>
      <c r="SZ40" s="28">
        <v>0</v>
      </c>
      <c r="TA40" s="28">
        <v>0</v>
      </c>
      <c r="TB40" s="28">
        <v>0</v>
      </c>
      <c r="TC40" s="28">
        <v>0</v>
      </c>
      <c r="TD40" s="28">
        <v>0</v>
      </c>
      <c r="TE40" s="28">
        <v>0</v>
      </c>
      <c r="TF40" s="28">
        <v>0</v>
      </c>
      <c r="TG40" s="28">
        <v>0</v>
      </c>
      <c r="TH40" s="28">
        <v>0</v>
      </c>
      <c r="TI40" s="28">
        <v>0</v>
      </c>
      <c r="TJ40" s="28">
        <v>0</v>
      </c>
      <c r="TK40" s="28">
        <v>0</v>
      </c>
      <c r="TL40" s="28">
        <v>0</v>
      </c>
      <c r="TM40" s="28">
        <v>0</v>
      </c>
      <c r="TN40" s="28">
        <v>0</v>
      </c>
      <c r="TO40" s="28">
        <v>0</v>
      </c>
      <c r="TP40" s="28">
        <v>0</v>
      </c>
      <c r="TQ40" s="28">
        <v>0</v>
      </c>
      <c r="TR40" s="28">
        <v>0</v>
      </c>
      <c r="TS40" s="28">
        <v>0</v>
      </c>
      <c r="TT40" s="28">
        <v>0</v>
      </c>
      <c r="TU40" s="28">
        <v>0</v>
      </c>
      <c r="TV40" s="28">
        <v>0</v>
      </c>
      <c r="TW40" s="28">
        <v>0</v>
      </c>
      <c r="TX40" s="28">
        <v>0</v>
      </c>
      <c r="TY40" s="28">
        <v>0</v>
      </c>
      <c r="TZ40" s="28">
        <v>0</v>
      </c>
      <c r="UA40" s="28">
        <v>0</v>
      </c>
      <c r="UB40" s="28">
        <v>0</v>
      </c>
      <c r="UC40" s="28">
        <v>0</v>
      </c>
      <c r="UD40" s="28">
        <v>0</v>
      </c>
      <c r="UE40" s="28">
        <v>0</v>
      </c>
      <c r="UF40" s="28">
        <v>0</v>
      </c>
      <c r="UG40" s="28">
        <v>0</v>
      </c>
      <c r="UH40" s="28">
        <v>0</v>
      </c>
      <c r="UI40" s="28">
        <v>0</v>
      </c>
      <c r="UJ40" s="28">
        <v>0</v>
      </c>
      <c r="UK40" s="28">
        <v>0</v>
      </c>
      <c r="UL40" s="28">
        <v>0</v>
      </c>
      <c r="UM40" s="28">
        <v>0</v>
      </c>
      <c r="UN40" s="28">
        <v>0</v>
      </c>
      <c r="UO40" s="28">
        <v>0</v>
      </c>
      <c r="UP40" s="28">
        <v>0</v>
      </c>
      <c r="UQ40" s="28">
        <v>0</v>
      </c>
      <c r="UR40" s="28">
        <v>0</v>
      </c>
      <c r="US40" s="28">
        <v>0</v>
      </c>
      <c r="UT40" s="28">
        <v>0</v>
      </c>
      <c r="UU40" s="28">
        <v>0</v>
      </c>
      <c r="UV40" s="28">
        <v>0</v>
      </c>
      <c r="UW40" s="28">
        <v>0</v>
      </c>
      <c r="UX40" s="28">
        <v>0</v>
      </c>
      <c r="UY40" s="28">
        <v>0</v>
      </c>
      <c r="UZ40" s="28">
        <v>0</v>
      </c>
      <c r="VA40" s="28">
        <v>0</v>
      </c>
      <c r="VB40" s="28">
        <v>0</v>
      </c>
      <c r="VC40" s="28">
        <v>0</v>
      </c>
      <c r="VD40" s="28">
        <v>0</v>
      </c>
      <c r="VE40" s="28">
        <v>0</v>
      </c>
      <c r="VF40" s="28">
        <v>0</v>
      </c>
      <c r="VG40" s="28">
        <v>0</v>
      </c>
      <c r="VH40" s="28">
        <v>0</v>
      </c>
      <c r="VI40" s="28">
        <v>0</v>
      </c>
      <c r="VJ40" s="28">
        <v>0</v>
      </c>
      <c r="VK40" s="28">
        <v>0</v>
      </c>
      <c r="VL40" s="28">
        <v>0</v>
      </c>
      <c r="VM40" s="28">
        <v>0</v>
      </c>
      <c r="VN40" s="28">
        <v>0</v>
      </c>
      <c r="VO40" s="28">
        <v>0</v>
      </c>
      <c r="VP40" s="28">
        <v>0</v>
      </c>
      <c r="VQ40" s="28">
        <v>0</v>
      </c>
      <c r="VR40" s="28">
        <v>0</v>
      </c>
      <c r="VS40" s="28">
        <v>0</v>
      </c>
      <c r="VT40" s="28">
        <v>0</v>
      </c>
      <c r="VU40" s="28">
        <v>0</v>
      </c>
      <c r="VV40" s="28">
        <v>0</v>
      </c>
      <c r="VW40" s="28">
        <v>0</v>
      </c>
      <c r="VX40" s="28">
        <v>0</v>
      </c>
      <c r="VY40" s="28">
        <v>0</v>
      </c>
      <c r="VZ40" s="28">
        <v>0</v>
      </c>
      <c r="WA40" s="28">
        <v>0</v>
      </c>
      <c r="WB40" s="28">
        <v>0</v>
      </c>
      <c r="WC40" s="28">
        <v>0</v>
      </c>
      <c r="WD40" s="28">
        <v>0</v>
      </c>
      <c r="WE40" s="28">
        <v>0</v>
      </c>
      <c r="WF40" s="28">
        <v>0</v>
      </c>
      <c r="WG40" s="28">
        <v>0</v>
      </c>
      <c r="WH40" s="28">
        <v>0</v>
      </c>
      <c r="WI40" s="28">
        <v>0</v>
      </c>
      <c r="WJ40" s="28">
        <v>0</v>
      </c>
      <c r="WK40" s="28">
        <v>0</v>
      </c>
      <c r="WL40" s="28">
        <v>0</v>
      </c>
      <c r="WM40" s="28">
        <v>0</v>
      </c>
      <c r="WN40" s="28">
        <v>0</v>
      </c>
      <c r="WO40" s="28">
        <v>0</v>
      </c>
      <c r="WP40" s="28">
        <v>0</v>
      </c>
      <c r="WQ40" s="28">
        <v>0</v>
      </c>
      <c r="WR40" s="28">
        <v>0</v>
      </c>
      <c r="WS40" s="28">
        <v>0</v>
      </c>
      <c r="WT40" s="28">
        <v>0</v>
      </c>
      <c r="WU40" s="28">
        <v>0</v>
      </c>
      <c r="WV40" s="28">
        <v>0</v>
      </c>
      <c r="WW40" s="28">
        <v>0</v>
      </c>
      <c r="WX40" s="28">
        <v>0</v>
      </c>
      <c r="WY40" s="28">
        <v>0</v>
      </c>
      <c r="WZ40" s="28">
        <v>0</v>
      </c>
      <c r="XA40" s="28">
        <v>0</v>
      </c>
      <c r="XB40" s="28">
        <v>0</v>
      </c>
      <c r="XC40" s="28">
        <v>0</v>
      </c>
      <c r="XD40" s="28">
        <v>0</v>
      </c>
      <c r="XE40" s="28">
        <v>0</v>
      </c>
      <c r="XF40" s="28">
        <v>0</v>
      </c>
      <c r="XG40" s="28">
        <v>0</v>
      </c>
      <c r="XH40" s="28">
        <v>0</v>
      </c>
      <c r="XI40" s="28">
        <v>0</v>
      </c>
      <c r="XJ40" s="28">
        <v>0</v>
      </c>
      <c r="XK40" s="28">
        <v>0</v>
      </c>
      <c r="XL40" s="28">
        <v>0</v>
      </c>
      <c r="XM40" s="28">
        <v>0</v>
      </c>
      <c r="XN40" s="28">
        <v>0</v>
      </c>
      <c r="XO40" s="28">
        <v>0</v>
      </c>
      <c r="XP40" s="28">
        <v>0</v>
      </c>
      <c r="XQ40" s="28">
        <v>0</v>
      </c>
      <c r="XR40" s="28">
        <v>0</v>
      </c>
      <c r="XS40" s="28">
        <v>0</v>
      </c>
      <c r="XT40" s="28">
        <v>0</v>
      </c>
      <c r="XU40" s="28">
        <v>0</v>
      </c>
      <c r="XV40" s="28">
        <v>0</v>
      </c>
      <c r="XW40" s="28">
        <v>0</v>
      </c>
      <c r="XX40" s="28">
        <v>0</v>
      </c>
      <c r="XY40" s="28">
        <v>0</v>
      </c>
      <c r="XZ40" s="28">
        <v>0</v>
      </c>
      <c r="YA40" s="28">
        <v>0</v>
      </c>
      <c r="YB40" s="28">
        <v>0</v>
      </c>
      <c r="YC40" s="28">
        <v>0</v>
      </c>
      <c r="YD40" s="28">
        <v>0</v>
      </c>
      <c r="YE40" s="28">
        <v>0</v>
      </c>
      <c r="YF40" s="28">
        <v>0</v>
      </c>
      <c r="YG40" s="28">
        <v>0</v>
      </c>
      <c r="YH40" s="28">
        <v>0</v>
      </c>
      <c r="YI40" s="28">
        <v>0</v>
      </c>
      <c r="YJ40" s="28">
        <v>0</v>
      </c>
      <c r="YK40" s="28">
        <v>0</v>
      </c>
      <c r="YL40" s="28">
        <v>0</v>
      </c>
      <c r="YM40" s="28">
        <v>0</v>
      </c>
      <c r="YN40" s="28">
        <v>0</v>
      </c>
      <c r="YO40" s="28">
        <v>0</v>
      </c>
      <c r="YP40" s="28">
        <v>0</v>
      </c>
      <c r="YQ40" s="28">
        <v>0</v>
      </c>
    </row>
    <row r="41" spans="1:667" ht="15.75" x14ac:dyDescent="0.25">
      <c r="A41" s="40" t="s">
        <v>86</v>
      </c>
      <c r="B41" s="40"/>
      <c r="C41" s="40">
        <f>+SUM(C42:C45)</f>
        <v>1212.3710893711939</v>
      </c>
      <c r="D41" s="41"/>
      <c r="E41" s="42">
        <f>+SUM(E42:E45)</f>
        <v>42.006225876202507</v>
      </c>
      <c r="F41" s="43"/>
      <c r="G41" s="136" t="s">
        <v>128</v>
      </c>
      <c r="H41" s="44"/>
      <c r="I41" s="45"/>
      <c r="J41" s="43"/>
      <c r="K41" s="45"/>
      <c r="L41" s="44"/>
      <c r="M41" s="45"/>
      <c r="N41" s="45"/>
      <c r="O41" s="2"/>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27"/>
      <c r="BO41" s="94"/>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row>
    <row r="42" spans="1:667" ht="15.75" x14ac:dyDescent="0.25">
      <c r="A42" s="19" t="s">
        <v>87</v>
      </c>
      <c r="B42" s="19" t="s">
        <v>88</v>
      </c>
      <c r="C42" s="20">
        <f>+E42*$C$58</f>
        <v>1057.931937675703</v>
      </c>
      <c r="D42" s="21"/>
      <c r="E42" s="22">
        <v>36.65521911999997</v>
      </c>
      <c r="F42" s="23" t="s">
        <v>57</v>
      </c>
      <c r="G42" s="23" t="s">
        <v>128</v>
      </c>
      <c r="H42" s="24">
        <v>39706</v>
      </c>
      <c r="I42" s="48" t="s">
        <v>64</v>
      </c>
      <c r="J42" s="23">
        <v>360</v>
      </c>
      <c r="K42" s="33" t="s">
        <v>131</v>
      </c>
      <c r="L42" s="24">
        <f>+EDATE(H42,J42)</f>
        <v>50663</v>
      </c>
      <c r="M42" s="23" t="s">
        <v>11</v>
      </c>
      <c r="N42" s="20" t="s">
        <v>65</v>
      </c>
      <c r="O42" s="2"/>
      <c r="P42" s="26">
        <f>+SUMPRODUCT(1*($BP$4:$YQ$4=$P$4)*($BP$1:$YQ$1=P$3)*($BP42:$YQ42))</f>
        <v>45611392.216013506</v>
      </c>
      <c r="Q42" s="26">
        <f>+SUMPRODUCT(1*($BP$4:$YQ$4=$Q$4)*($BP$1:$YQ$1=P$3)*($BP42:$YQ42))</f>
        <v>25876419.867056042</v>
      </c>
      <c r="R42" s="26">
        <f>+SUMPRODUCT(1*($BP$4:$YQ$4=$P$4)*($BP$1:$YQ$1=R$3)*($BP42:$YQ42))</f>
        <v>64632856.48391749</v>
      </c>
      <c r="S42" s="26">
        <f>+SUMPRODUCT(1*($BP$4:$YQ$4=$Q$4)*($BP$1:$YQ$1=R$3)*($BP42:$YQ42))</f>
        <v>34919530.203143537</v>
      </c>
      <c r="T42" s="26">
        <f>+SUMPRODUCT(1*($BP$4:$YQ$4=$P$4)*($BP$1:$YQ$1=T$3)*($BP42:$YQ42))</f>
        <v>77970175.669666022</v>
      </c>
      <c r="U42" s="26">
        <f>+SUMPRODUCT(1*($BP$4:$YQ$4=$Q$4)*($BP$1:$YQ$1=T$3)*($BP42:$YQ42))</f>
        <v>40098336.478127629</v>
      </c>
      <c r="V42" s="26">
        <f>+SUMPRODUCT(1*($BP$4:$YQ$4=$P$4)*($BP$1:$YQ$1=V$3)*($BP42:$YQ42))</f>
        <v>90020104.128166273</v>
      </c>
      <c r="W42" s="26">
        <f>+SUMPRODUCT(1*($BP$4:$YQ$4=$Q$4)*($BP$1:$YQ$1=V$3)*($BP42:$YQ42))</f>
        <v>43712539.771512732</v>
      </c>
      <c r="X42" s="26">
        <f>+SUMPRODUCT(1*($BP$4:$YQ$4=$P$4)*($BP$1:$YQ$1=X$3)*($BP42:$YQ42))</f>
        <v>98902091.766849816</v>
      </c>
      <c r="Y42" s="26">
        <f>+SUMPRODUCT(1*($BP$4:$YQ$4=$Q$4)*($BP$1:$YQ$1=X$3)*($BP42:$YQ42))</f>
        <v>45321118.724079832</v>
      </c>
      <c r="Z42" s="26">
        <f>+SUMPRODUCT(1*($BP$4:$YQ$4=$P$4)*($BP$1:$YQ$1=Z$3)*($BP42:$YQ42))</f>
        <v>106683970.00712621</v>
      </c>
      <c r="AA42" s="26">
        <f>+SUMPRODUCT(1*($BP$4:$YQ$4=$Q$4)*($BP$1:$YQ$1=Z$3)*($BP42:$YQ42))</f>
        <v>45967956.054619431</v>
      </c>
      <c r="AB42" s="26">
        <f>+SUMPRODUCT(1*($BP$4:$YQ$4=$P$4)*($BP$1:$YQ$1=AB$3)*($BP42:$YQ42))</f>
        <v>113395292.74536057</v>
      </c>
      <c r="AC42" s="26">
        <f>+SUMPRODUCT(1*($BP$4:$YQ$4=$Q$4)*($BP$1:$YQ$1=AB$3)*($BP42:$YQ42))</f>
        <v>45884529.895683192</v>
      </c>
      <c r="AD42" s="26">
        <f>+SUMPRODUCT(1*($BP$4:$YQ$4=$P$4)*($BP$1:$YQ$1=AD$3)*($BP42:$YQ42))</f>
        <v>118446912.59284952</v>
      </c>
      <c r="AE42" s="26">
        <f>+SUMPRODUCT(1*($BP$4:$YQ$4=$Q$4)*($BP$1:$YQ$1=AD$3)*($BP42:$YQ42))</f>
        <v>44556708.873382285</v>
      </c>
      <c r="AF42" s="26">
        <f>+SUMPRODUCT(1*($BP$4:$YQ$4=$P$4)*($BP$1:$YQ$1=AF$3)*($BP42:$YQ42))</f>
        <v>122893089.82736047</v>
      </c>
      <c r="AG42" s="26">
        <f>+SUMPRODUCT(1*($BP$4:$YQ$4=$Q$4)*($BP$1:$YQ$1=AF$3)*($BP42:$YQ42))</f>
        <v>42866124.075598828</v>
      </c>
      <c r="AH42" s="26">
        <f>+SUMPRODUCT(1*($BP$4:$YQ$4=$P$4)*($BP$1:$YQ$1=AH$3)*($BP42:$YQ42))</f>
        <v>127396355.06535193</v>
      </c>
      <c r="AI42" s="26">
        <f>+SUMPRODUCT(1*($BP$4:$YQ$4=$Q$4)*($BP$1:$YQ$1=AH$3)*($BP42:$YQ42))</f>
        <v>40950587.281083032</v>
      </c>
      <c r="AJ42" s="26">
        <f>+SUMPRODUCT(1*($BP$4:$YQ$4=$P$4)*($BP$1:$YQ$1=AJ$3)*($BP42:$YQ42))</f>
        <v>131743285.21066588</v>
      </c>
      <c r="AK42" s="26">
        <f>+SUMPRODUCT(1*($BP$4:$YQ$4=$Q$4)*($BP$1:$YQ$1=AJ$3)*($BP42:$YQ42))</f>
        <v>38850940.723167613</v>
      </c>
      <c r="AL42" s="26">
        <f>+SUMPRODUCT(1*($BP$4:$YQ$4=$P$4)*($BP$1:$YQ$1=AL$3)*($BP42:$YQ42))</f>
        <v>135822012.29417571</v>
      </c>
      <c r="AM42" s="26">
        <f>+SUMPRODUCT(1*($BP$4:$YQ$4=$Q$4)*($BP$1:$YQ$1=AL$3)*($BP42:$YQ42))</f>
        <v>36225823.867098466</v>
      </c>
      <c r="AN42" s="26">
        <f>+SUMPRODUCT(1*($BP$4:$YQ$4=$P$4)*($BP$1:$YQ$1=AN$3)*($BP42:$YQ42))</f>
        <v>139896937.95135897</v>
      </c>
      <c r="AO42" s="26">
        <f>+SUMPRODUCT(1*($BP$4:$YQ$4=$Q$4)*($BP$1:$YQ$1=AN$3)*($BP42:$YQ42))</f>
        <v>33484378.395693548</v>
      </c>
      <c r="AP42" s="26">
        <f>+SUMPRODUCT(1*($BP$4:$YQ$4=$P$4)*($BP$1:$YQ$1=AP$3)*($BP42:$YQ42))</f>
        <v>143960244.11295599</v>
      </c>
      <c r="AQ42" s="26">
        <f>+SUMPRODUCT(1*($BP$4:$YQ$4=$Q$4)*($BP$1:$YQ$1=AP$3)*($BP42:$YQ42))</f>
        <v>30517385.203841455</v>
      </c>
      <c r="AR42" s="26">
        <f>+SUMPRODUCT(1*($BP$4:$YQ$4=$P$4)*($BP$1:$YQ$1=AR$3)*($BP42:$YQ42))</f>
        <v>148019411.7078948</v>
      </c>
      <c r="AS42" s="26">
        <f>+SUMPRODUCT(1*($BP$4:$YQ$4=$Q$4)*($BP$1:$YQ$1=AR$3)*($BP42:$YQ42))</f>
        <v>27404399.556500267</v>
      </c>
      <c r="AT42" s="26">
        <f>+SUMPRODUCT(1*($BP$4:$YQ$4=$P$4)*($BP$1:$YQ$1=AT$3)*($BP42:$YQ42))</f>
        <v>152042892.1006968</v>
      </c>
      <c r="AU42" s="26">
        <f>+SUMPRODUCT(1*($BP$4:$YQ$4=$Q$4)*($BP$1:$YQ$1=AT$3)*($BP42:$YQ42))</f>
        <v>23909407.620456681</v>
      </c>
      <c r="AV42" s="26">
        <f>+SUMPRODUCT(1*($BP$4:$YQ$4=$P$4)*($BP$1:$YQ$1=AV$3)*($BP42:$YQ42))</f>
        <v>156030092.91922867</v>
      </c>
      <c r="AW42" s="26">
        <f>+SUMPRODUCT(1*($BP$4:$YQ$4=$Q$4)*($BP$1:$YQ$1=AV$3)*($BP42:$YQ42))</f>
        <v>20266659.748078573</v>
      </c>
      <c r="AX42" s="26">
        <f>+SUMPRODUCT(1*($BP$4:$YQ$4=$P$4)*($BP$1:$YQ$1=AX$3)*($BP42:$YQ42))</f>
        <v>159965049.37555215</v>
      </c>
      <c r="AY42" s="26">
        <f>+SUMPRODUCT(1*($BP$4:$YQ$4=$Q$4)*($BP$1:$YQ$1=AX$3)*($BP42:$YQ42))</f>
        <v>16400398.161415853</v>
      </c>
      <c r="AZ42" s="26">
        <f>+SUMPRODUCT(1*($BP$4:$YQ$4=$P$4)*($BP$1:$YQ$1=AZ$3)*($BP42:$YQ42))</f>
        <v>163854255.39053568</v>
      </c>
      <c r="BA42" s="26">
        <f>+SUMPRODUCT(1*($BP$4:$YQ$4=$Q$4)*($BP$1:$YQ$1=AZ$3)*($BP42:$YQ42))</f>
        <v>12351948.583493311</v>
      </c>
      <c r="BB42" s="26">
        <f>+SUMPRODUCT(1*($BP$4:$YQ$4=$P$4)*($BP$1:$YQ$1=BB$3)*($BP42:$YQ42))</f>
        <v>167674193.7918216</v>
      </c>
      <c r="BC42" s="26">
        <f>+SUMPRODUCT(1*($BP$4:$YQ$4=$Q$4)*($BP$1:$YQ$1=BB$3)*($BP42:$YQ42))</f>
        <v>8014033.4050658531</v>
      </c>
      <c r="BD42" s="26">
        <f>+SUMPRODUCT(1*($BP$4:$YQ$4=$P$4)*($BP$1:$YQ$1=BD$3)*($BP42:$YQ42))</f>
        <v>171430936.58245009</v>
      </c>
      <c r="BE42" s="26">
        <f>+SUMPRODUCT(1*($BP$4:$YQ$4=$Q$4)*($BP$1:$YQ$1=BD$3)*($BP42:$YQ42))</f>
        <v>3502465.0987756113</v>
      </c>
      <c r="BF42" s="26">
        <f>+SUMPRODUCT(1*($BP$4:$YQ$4=$P$4)*($BP$1:$YQ$1=BF$3)*($BP42:$YQ42))</f>
        <v>0</v>
      </c>
      <c r="BG42" s="26">
        <f>+SUMPRODUCT(1*($BP$4:$YQ$4=$Q$4)*($BP$1:$YQ$1=BF$3)*($BP42:$YQ42))</f>
        <v>0</v>
      </c>
      <c r="BH42" s="26">
        <f>+SUMPRODUCT(1*($BP$4:$YQ$4=$P$4)*($BP$1:$YQ$1=BH$3)*($BP42:$YQ42))</f>
        <v>0</v>
      </c>
      <c r="BI42" s="26">
        <f>+SUMPRODUCT(1*($BP$4:$YQ$4=$Q$4)*($BP$1:$YQ$1=BH$3)*($BP42:$YQ42))</f>
        <v>0</v>
      </c>
      <c r="BJ42" s="26">
        <f>+SUMPRODUCT(1*($BP$4:$YQ$4=$P$4)*($BP$1:$YQ$1=BJ$3)*($BP42:$YQ42))</f>
        <v>0</v>
      </c>
      <c r="BK42" s="26">
        <f>+SUMPRODUCT(1*($BP$4:$YQ$4=$Q$4)*($BP$1:$YQ$1=BJ$3)*($BP42:$YQ42))</f>
        <v>0</v>
      </c>
      <c r="BL42" s="26">
        <f>+SUMPRODUCT(1*($BP$4:$YQ$4=$P$4)*($BP$1:$YQ$1=BL$3)*($BP42:$YQ42))</f>
        <v>0</v>
      </c>
      <c r="BM42" s="26">
        <f>+SUMPRODUCT(1*($BP$4:$YQ$4=$Q$4)*($BP$1:$YQ$1=BL$3)*($BP42:$YQ42))</f>
        <v>0</v>
      </c>
      <c r="BN42" s="27"/>
      <c r="BO42" s="94"/>
      <c r="BP42" s="28">
        <v>0</v>
      </c>
      <c r="BQ42" s="28">
        <v>0</v>
      </c>
      <c r="BR42" s="28">
        <v>0</v>
      </c>
      <c r="BS42" s="28">
        <v>0</v>
      </c>
      <c r="BT42" s="28">
        <v>10369668.890999999</v>
      </c>
      <c r="BU42" s="28">
        <v>18194399.03523</v>
      </c>
      <c r="BV42" s="28">
        <v>0</v>
      </c>
      <c r="BW42" s="28">
        <v>0</v>
      </c>
      <c r="BX42" s="28">
        <v>0</v>
      </c>
      <c r="BY42" s="28">
        <v>0</v>
      </c>
      <c r="BZ42" s="28">
        <v>0</v>
      </c>
      <c r="CA42" s="28">
        <v>0</v>
      </c>
      <c r="CB42" s="28">
        <v>0</v>
      </c>
      <c r="CC42" s="28">
        <v>0</v>
      </c>
      <c r="CD42" s="28">
        <v>0</v>
      </c>
      <c r="CE42" s="28">
        <v>0</v>
      </c>
      <c r="CF42" s="28">
        <v>15506750.976056045</v>
      </c>
      <c r="CG42" s="28">
        <v>27416993.180783506</v>
      </c>
      <c r="CH42" s="28">
        <v>0</v>
      </c>
      <c r="CI42" s="28">
        <v>0</v>
      </c>
      <c r="CJ42" s="28">
        <v>0</v>
      </c>
      <c r="CK42" s="28">
        <v>0</v>
      </c>
      <c r="CL42" s="28">
        <v>0</v>
      </c>
      <c r="CM42" s="28">
        <v>0</v>
      </c>
      <c r="CN42" s="28">
        <v>0</v>
      </c>
      <c r="CO42" s="28">
        <v>0</v>
      </c>
      <c r="CP42" s="28">
        <v>0</v>
      </c>
      <c r="CQ42" s="28">
        <v>0</v>
      </c>
      <c r="CR42" s="28">
        <v>16640278.908823848</v>
      </c>
      <c r="CS42" s="28">
        <v>30656510.975618128</v>
      </c>
      <c r="CT42" s="28">
        <v>0</v>
      </c>
      <c r="CU42" s="28">
        <v>0</v>
      </c>
      <c r="CV42" s="28">
        <v>0</v>
      </c>
      <c r="CW42" s="28">
        <v>0</v>
      </c>
      <c r="CX42" s="28">
        <v>0</v>
      </c>
      <c r="CY42" s="28">
        <v>0</v>
      </c>
      <c r="CZ42" s="28">
        <v>0</v>
      </c>
      <c r="DA42" s="28">
        <v>0</v>
      </c>
      <c r="DB42" s="28">
        <v>0</v>
      </c>
      <c r="DC42" s="28">
        <v>0</v>
      </c>
      <c r="DD42" s="28">
        <v>18279251.294319686</v>
      </c>
      <c r="DE42" s="28">
        <v>33976345.508299366</v>
      </c>
      <c r="DF42" s="28">
        <v>0</v>
      </c>
      <c r="DG42" s="28">
        <v>0</v>
      </c>
      <c r="DH42" s="28">
        <v>0</v>
      </c>
      <c r="DI42" s="28">
        <v>0</v>
      </c>
      <c r="DJ42" s="28">
        <v>0</v>
      </c>
      <c r="DK42" s="28">
        <v>0</v>
      </c>
      <c r="DL42" s="28">
        <v>0</v>
      </c>
      <c r="DM42" s="28">
        <v>0</v>
      </c>
      <c r="DN42" s="28">
        <v>0</v>
      </c>
      <c r="DO42" s="28">
        <v>0</v>
      </c>
      <c r="DP42" s="28">
        <v>19314116.342300422</v>
      </c>
      <c r="DQ42" s="28">
        <v>37249508.743618019</v>
      </c>
      <c r="DR42" s="28">
        <v>0</v>
      </c>
      <c r="DS42" s="28">
        <v>0</v>
      </c>
      <c r="DT42" s="28">
        <v>0</v>
      </c>
      <c r="DU42" s="28">
        <v>0</v>
      </c>
      <c r="DV42" s="28">
        <v>0</v>
      </c>
      <c r="DW42" s="28">
        <v>0</v>
      </c>
      <c r="DX42" s="28">
        <v>0</v>
      </c>
      <c r="DY42" s="28">
        <v>0</v>
      </c>
      <c r="DZ42" s="28">
        <v>0</v>
      </c>
      <c r="EA42" s="28">
        <v>0</v>
      </c>
      <c r="EB42" s="28">
        <v>20784220.13582721</v>
      </c>
      <c r="EC42" s="28">
        <v>40720666.926047996</v>
      </c>
      <c r="ED42" s="28">
        <v>0</v>
      </c>
      <c r="EE42" s="28">
        <v>0</v>
      </c>
      <c r="EF42" s="28">
        <v>0</v>
      </c>
      <c r="EG42" s="28">
        <v>0</v>
      </c>
      <c r="EH42" s="28">
        <v>0</v>
      </c>
      <c r="EI42" s="28">
        <v>0</v>
      </c>
      <c r="EJ42" s="28">
        <v>0</v>
      </c>
      <c r="EK42" s="28">
        <v>0</v>
      </c>
      <c r="EL42" s="28">
        <v>0</v>
      </c>
      <c r="EM42" s="28">
        <v>0</v>
      </c>
      <c r="EN42" s="28">
        <v>21351978.936539803</v>
      </c>
      <c r="EO42" s="28">
        <v>43707679.288493402</v>
      </c>
      <c r="EP42" s="28">
        <v>0</v>
      </c>
      <c r="EQ42" s="28">
        <v>0</v>
      </c>
      <c r="ER42" s="28">
        <v>0</v>
      </c>
      <c r="ES42" s="28">
        <v>0</v>
      </c>
      <c r="ET42" s="28">
        <v>0</v>
      </c>
      <c r="EU42" s="28">
        <v>0</v>
      </c>
      <c r="EV42" s="28">
        <v>0</v>
      </c>
      <c r="EW42" s="28">
        <v>0</v>
      </c>
      <c r="EX42" s="28">
        <v>0</v>
      </c>
      <c r="EY42" s="28">
        <v>0</v>
      </c>
      <c r="EZ42" s="28">
        <v>22360560.834972933</v>
      </c>
      <c r="FA42" s="28">
        <v>46312424.839672871</v>
      </c>
      <c r="FB42" s="28">
        <v>0</v>
      </c>
      <c r="FC42" s="28">
        <v>0</v>
      </c>
      <c r="FD42" s="28">
        <v>0</v>
      </c>
      <c r="FE42" s="28">
        <v>0</v>
      </c>
      <c r="FF42" s="28">
        <v>0</v>
      </c>
      <c r="FG42" s="28">
        <v>0</v>
      </c>
      <c r="FH42" s="28">
        <v>0</v>
      </c>
      <c r="FI42" s="28">
        <v>0</v>
      </c>
      <c r="FJ42" s="28">
        <v>0</v>
      </c>
      <c r="FK42" s="28">
        <v>0</v>
      </c>
      <c r="FL42" s="28">
        <v>22356978.862613965</v>
      </c>
      <c r="FM42" s="28">
        <v>48456976.801123083</v>
      </c>
      <c r="FN42" s="28">
        <v>0</v>
      </c>
      <c r="FO42" s="28">
        <v>0</v>
      </c>
      <c r="FP42" s="28">
        <v>0</v>
      </c>
      <c r="FQ42" s="28">
        <v>0</v>
      </c>
      <c r="FR42" s="28">
        <v>0</v>
      </c>
      <c r="FS42" s="28">
        <v>0</v>
      </c>
      <c r="FT42" s="28">
        <v>0</v>
      </c>
      <c r="FU42" s="28">
        <v>0</v>
      </c>
      <c r="FV42" s="28">
        <v>0</v>
      </c>
      <c r="FW42" s="28">
        <v>0</v>
      </c>
      <c r="FX42" s="28">
        <v>22964139.861465868</v>
      </c>
      <c r="FY42" s="28">
        <v>50445114.965726741</v>
      </c>
      <c r="FZ42" s="28">
        <v>0</v>
      </c>
      <c r="GA42" s="28">
        <v>0</v>
      </c>
      <c r="GB42" s="28">
        <v>0</v>
      </c>
      <c r="GC42" s="28">
        <v>0</v>
      </c>
      <c r="GD42" s="28">
        <v>0</v>
      </c>
      <c r="GE42" s="28">
        <v>0</v>
      </c>
      <c r="GF42" s="28">
        <v>0</v>
      </c>
      <c r="GG42" s="28">
        <v>0</v>
      </c>
      <c r="GH42" s="28">
        <v>0</v>
      </c>
      <c r="GI42" s="28">
        <v>0</v>
      </c>
      <c r="GJ42" s="28">
        <v>22744810.784864407</v>
      </c>
      <c r="GK42" s="28">
        <v>52378669.934719853</v>
      </c>
      <c r="GL42" s="28">
        <v>0</v>
      </c>
      <c r="GM42" s="28">
        <v>0</v>
      </c>
      <c r="GN42" s="28">
        <v>0</v>
      </c>
      <c r="GO42" s="28">
        <v>0</v>
      </c>
      <c r="GP42" s="28">
        <v>0</v>
      </c>
      <c r="GQ42" s="28">
        <v>0</v>
      </c>
      <c r="GR42" s="28">
        <v>0</v>
      </c>
      <c r="GS42" s="28">
        <v>0</v>
      </c>
      <c r="GT42" s="28">
        <v>0</v>
      </c>
      <c r="GU42" s="28">
        <v>0</v>
      </c>
      <c r="GV42" s="28">
        <v>23223145.269755028</v>
      </c>
      <c r="GW42" s="28">
        <v>54305300.072406352</v>
      </c>
      <c r="GX42" s="28">
        <v>0</v>
      </c>
      <c r="GY42" s="28">
        <v>0</v>
      </c>
      <c r="GZ42" s="28">
        <v>0</v>
      </c>
      <c r="HA42" s="28">
        <v>0</v>
      </c>
      <c r="HB42" s="28">
        <v>0</v>
      </c>
      <c r="HC42" s="28">
        <v>0</v>
      </c>
      <c r="HD42" s="28">
        <v>0</v>
      </c>
      <c r="HE42" s="28">
        <v>0</v>
      </c>
      <c r="HF42" s="28">
        <v>0</v>
      </c>
      <c r="HG42" s="28">
        <v>0</v>
      </c>
      <c r="HH42" s="28">
        <v>22925569.528709207</v>
      </c>
      <c r="HI42" s="28">
        <v>56005177.981639624</v>
      </c>
      <c r="HJ42" s="28">
        <v>0</v>
      </c>
      <c r="HK42" s="28">
        <v>0</v>
      </c>
      <c r="HL42" s="28">
        <v>0</v>
      </c>
      <c r="HM42" s="28">
        <v>0</v>
      </c>
      <c r="HN42" s="28">
        <v>0</v>
      </c>
      <c r="HO42" s="28">
        <v>0</v>
      </c>
      <c r="HP42" s="28">
        <v>0</v>
      </c>
      <c r="HQ42" s="28">
        <v>0</v>
      </c>
      <c r="HR42" s="28">
        <v>0</v>
      </c>
      <c r="HS42" s="28">
        <v>0</v>
      </c>
      <c r="HT42" s="28">
        <v>22958960.366973985</v>
      </c>
      <c r="HU42" s="28">
        <v>57390114.763720945</v>
      </c>
      <c r="HV42" s="28">
        <v>0</v>
      </c>
      <c r="HW42" s="28">
        <v>0</v>
      </c>
      <c r="HX42" s="28">
        <v>0</v>
      </c>
      <c r="HY42" s="28">
        <v>0</v>
      </c>
      <c r="HZ42" s="28">
        <v>0</v>
      </c>
      <c r="IA42" s="28">
        <v>0</v>
      </c>
      <c r="IB42" s="28">
        <v>0</v>
      </c>
      <c r="IC42" s="28">
        <v>0</v>
      </c>
      <c r="ID42" s="28">
        <v>0</v>
      </c>
      <c r="IE42" s="28">
        <v>0</v>
      </c>
      <c r="IF42" s="28">
        <v>22291311.146425143</v>
      </c>
      <c r="IG42" s="28">
        <v>58667785.933721349</v>
      </c>
      <c r="IH42" s="28">
        <v>0</v>
      </c>
      <c r="II42" s="28">
        <v>0</v>
      </c>
      <c r="IJ42" s="28">
        <v>0</v>
      </c>
      <c r="IK42" s="28">
        <v>0</v>
      </c>
      <c r="IL42" s="28">
        <v>0</v>
      </c>
      <c r="IM42" s="28">
        <v>0</v>
      </c>
      <c r="IN42" s="28">
        <v>0</v>
      </c>
      <c r="IO42" s="28">
        <v>0</v>
      </c>
      <c r="IP42" s="28">
        <v>0</v>
      </c>
      <c r="IQ42" s="28">
        <v>0</v>
      </c>
      <c r="IR42" s="28">
        <v>22265397.726957142</v>
      </c>
      <c r="IS42" s="28">
        <v>59779126.659128174</v>
      </c>
      <c r="IT42" s="28">
        <v>0</v>
      </c>
      <c r="IU42" s="28">
        <v>0</v>
      </c>
      <c r="IV42" s="28">
        <v>0</v>
      </c>
      <c r="IW42" s="28">
        <v>0</v>
      </c>
      <c r="IX42" s="28">
        <v>0</v>
      </c>
      <c r="IY42" s="28">
        <v>0</v>
      </c>
      <c r="IZ42" s="28">
        <v>0</v>
      </c>
      <c r="JA42" s="28">
        <v>0</v>
      </c>
      <c r="JB42" s="28">
        <v>0</v>
      </c>
      <c r="JC42" s="28">
        <v>0</v>
      </c>
      <c r="JD42" s="28">
        <v>21479614.139461976</v>
      </c>
      <c r="JE42" s="28">
        <v>60880084.08275719</v>
      </c>
      <c r="JF42" s="28">
        <v>0</v>
      </c>
      <c r="JG42" s="28">
        <v>0</v>
      </c>
      <c r="JH42" s="28">
        <v>0</v>
      </c>
      <c r="JI42" s="28">
        <v>0</v>
      </c>
      <c r="JJ42" s="28">
        <v>0</v>
      </c>
      <c r="JK42" s="28">
        <v>0</v>
      </c>
      <c r="JL42" s="28">
        <v>0</v>
      </c>
      <c r="JM42" s="28">
        <v>0</v>
      </c>
      <c r="JN42" s="28">
        <v>0</v>
      </c>
      <c r="JO42" s="28">
        <v>0</v>
      </c>
      <c r="JP42" s="28">
        <v>21386509.936136853</v>
      </c>
      <c r="JQ42" s="28">
        <v>62013005.744603276</v>
      </c>
      <c r="JR42" s="28">
        <v>0</v>
      </c>
      <c r="JS42" s="28">
        <v>0</v>
      </c>
      <c r="JT42" s="28">
        <v>0</v>
      </c>
      <c r="JU42" s="28">
        <v>0</v>
      </c>
      <c r="JV42" s="28">
        <v>0</v>
      </c>
      <c r="JW42" s="28">
        <v>0</v>
      </c>
      <c r="JX42" s="28">
        <v>0</v>
      </c>
      <c r="JY42" s="28">
        <v>0</v>
      </c>
      <c r="JZ42" s="28">
        <v>0</v>
      </c>
      <c r="KA42" s="28">
        <v>0</v>
      </c>
      <c r="KB42" s="28">
        <v>20558778.533133183</v>
      </c>
      <c r="KC42" s="28">
        <v>63125987.152760334</v>
      </c>
      <c r="KD42" s="28">
        <v>0</v>
      </c>
      <c r="KE42" s="28">
        <v>0</v>
      </c>
      <c r="KF42" s="28">
        <v>0</v>
      </c>
      <c r="KG42" s="28">
        <v>0</v>
      </c>
      <c r="KH42" s="28">
        <v>0</v>
      </c>
      <c r="KI42" s="28">
        <v>0</v>
      </c>
      <c r="KJ42" s="28">
        <v>0</v>
      </c>
      <c r="KK42" s="28">
        <v>0</v>
      </c>
      <c r="KL42" s="28">
        <v>0</v>
      </c>
      <c r="KM42" s="28">
        <v>0</v>
      </c>
      <c r="KN42" s="28">
        <v>20391808.74794985</v>
      </c>
      <c r="KO42" s="28">
        <v>64270367.912591591</v>
      </c>
      <c r="KP42" s="28">
        <v>0</v>
      </c>
      <c r="KQ42" s="28">
        <v>0</v>
      </c>
      <c r="KR42" s="28">
        <v>0</v>
      </c>
      <c r="KS42" s="28">
        <v>0</v>
      </c>
      <c r="KT42" s="28">
        <v>0</v>
      </c>
      <c r="KU42" s="28">
        <v>0</v>
      </c>
      <c r="KV42" s="28">
        <v>0</v>
      </c>
      <c r="KW42" s="28">
        <v>0</v>
      </c>
      <c r="KX42" s="28">
        <v>0</v>
      </c>
      <c r="KY42" s="28">
        <v>0</v>
      </c>
      <c r="KZ42" s="28">
        <v>19618792.781524215</v>
      </c>
      <c r="LA42" s="28">
        <v>65355012.533349194</v>
      </c>
      <c r="LB42" s="28">
        <v>0</v>
      </c>
      <c r="LC42" s="28">
        <v>0</v>
      </c>
      <c r="LD42" s="28">
        <v>0</v>
      </c>
      <c r="LE42" s="28">
        <v>0</v>
      </c>
      <c r="LF42" s="28">
        <v>0</v>
      </c>
      <c r="LG42" s="28">
        <v>0</v>
      </c>
      <c r="LH42" s="28">
        <v>0</v>
      </c>
      <c r="LI42" s="28">
        <v>0</v>
      </c>
      <c r="LJ42" s="28">
        <v>0</v>
      </c>
      <c r="LK42" s="28">
        <v>0</v>
      </c>
      <c r="LL42" s="28">
        <v>19232147.941643398</v>
      </c>
      <c r="LM42" s="28">
        <v>66388272.677316688</v>
      </c>
      <c r="LN42" s="28">
        <v>0</v>
      </c>
      <c r="LO42" s="28">
        <v>0</v>
      </c>
      <c r="LP42" s="28">
        <v>0</v>
      </c>
      <c r="LQ42" s="28">
        <v>0</v>
      </c>
      <c r="LR42" s="28">
        <v>0</v>
      </c>
      <c r="LS42" s="28">
        <v>0</v>
      </c>
      <c r="LT42" s="28">
        <v>0</v>
      </c>
      <c r="LU42" s="28">
        <v>0</v>
      </c>
      <c r="LV42" s="28">
        <v>0</v>
      </c>
      <c r="LW42" s="28">
        <v>0</v>
      </c>
      <c r="LX42" s="28">
        <v>18291812.306737397</v>
      </c>
      <c r="LY42" s="28">
        <v>67398286.730792418</v>
      </c>
      <c r="LZ42" s="28">
        <v>0</v>
      </c>
      <c r="MA42" s="28">
        <v>0</v>
      </c>
      <c r="MB42" s="28">
        <v>0</v>
      </c>
      <c r="MC42" s="28">
        <v>0</v>
      </c>
      <c r="MD42" s="28">
        <v>0</v>
      </c>
      <c r="ME42" s="28">
        <v>0</v>
      </c>
      <c r="MF42" s="28">
        <v>0</v>
      </c>
      <c r="MG42" s="28">
        <v>0</v>
      </c>
      <c r="MH42" s="28">
        <v>0</v>
      </c>
      <c r="MI42" s="28">
        <v>0</v>
      </c>
      <c r="MJ42" s="28">
        <v>17934011.560361069</v>
      </c>
      <c r="MK42" s="28">
        <v>68423725.563383296</v>
      </c>
      <c r="ML42" s="28">
        <v>0</v>
      </c>
      <c r="MM42" s="28">
        <v>0</v>
      </c>
      <c r="MN42" s="28">
        <v>0</v>
      </c>
      <c r="MO42" s="28">
        <v>0</v>
      </c>
      <c r="MP42" s="28">
        <v>0</v>
      </c>
      <c r="MQ42" s="28">
        <v>0</v>
      </c>
      <c r="MR42" s="28">
        <v>0</v>
      </c>
      <c r="MS42" s="28">
        <v>0</v>
      </c>
      <c r="MT42" s="28">
        <v>0</v>
      </c>
      <c r="MU42" s="28">
        <v>0</v>
      </c>
      <c r="MV42" s="28">
        <v>16961489.16938531</v>
      </c>
      <c r="MW42" s="28">
        <v>69440620.101219162</v>
      </c>
      <c r="MX42" s="28">
        <v>0</v>
      </c>
      <c r="MY42" s="28">
        <v>0</v>
      </c>
      <c r="MZ42" s="28">
        <v>0</v>
      </c>
      <c r="NA42" s="28">
        <v>0</v>
      </c>
      <c r="NB42" s="28">
        <v>0</v>
      </c>
      <c r="NC42" s="28">
        <v>0</v>
      </c>
      <c r="ND42" s="28">
        <v>0</v>
      </c>
      <c r="NE42" s="28">
        <v>0</v>
      </c>
      <c r="NF42" s="28">
        <v>0</v>
      </c>
      <c r="NG42" s="28">
        <v>0</v>
      </c>
      <c r="NH42" s="28">
        <v>16522889.226308238</v>
      </c>
      <c r="NI42" s="28">
        <v>70456317.850139812</v>
      </c>
      <c r="NJ42" s="28">
        <v>0</v>
      </c>
      <c r="NK42" s="28">
        <v>0</v>
      </c>
      <c r="NL42" s="28">
        <v>0</v>
      </c>
      <c r="NM42" s="28">
        <v>0</v>
      </c>
      <c r="NN42" s="28">
        <v>0</v>
      </c>
      <c r="NO42" s="28">
        <v>0</v>
      </c>
      <c r="NP42" s="28">
        <v>0</v>
      </c>
      <c r="NQ42" s="28">
        <v>0</v>
      </c>
      <c r="NR42" s="28">
        <v>0</v>
      </c>
      <c r="NS42" s="28">
        <v>0</v>
      </c>
      <c r="NT42" s="28">
        <v>15517566.690280132</v>
      </c>
      <c r="NU42" s="28">
        <v>71470324.510332614</v>
      </c>
      <c r="NV42" s="28">
        <v>0</v>
      </c>
      <c r="NW42" s="28">
        <v>0</v>
      </c>
      <c r="NX42" s="28">
        <v>0</v>
      </c>
      <c r="NY42" s="28">
        <v>0</v>
      </c>
      <c r="NZ42" s="28">
        <v>0</v>
      </c>
      <c r="OA42" s="28">
        <v>0</v>
      </c>
      <c r="OB42" s="28">
        <v>0</v>
      </c>
      <c r="OC42" s="28">
        <v>0</v>
      </c>
      <c r="OD42" s="28">
        <v>0</v>
      </c>
      <c r="OE42" s="28">
        <v>0</v>
      </c>
      <c r="OF42" s="28">
        <v>14999818.513561323</v>
      </c>
      <c r="OG42" s="28">
        <v>72489919.602623358</v>
      </c>
      <c r="OH42" s="28">
        <v>0</v>
      </c>
      <c r="OI42" s="28">
        <v>0</v>
      </c>
      <c r="OJ42" s="28">
        <v>0</v>
      </c>
      <c r="OK42" s="28">
        <v>0</v>
      </c>
      <c r="OL42" s="28">
        <v>0</v>
      </c>
      <c r="OM42" s="28">
        <v>0</v>
      </c>
      <c r="ON42" s="28">
        <v>0</v>
      </c>
      <c r="OO42" s="28">
        <v>0</v>
      </c>
      <c r="OP42" s="28">
        <v>0</v>
      </c>
      <c r="OQ42" s="28">
        <v>0</v>
      </c>
      <c r="OR42" s="28">
        <v>14040427.338835791</v>
      </c>
      <c r="OS42" s="28">
        <v>73499027.649803638</v>
      </c>
      <c r="OT42" s="28">
        <v>0</v>
      </c>
      <c r="OU42" s="28">
        <v>0</v>
      </c>
      <c r="OV42" s="28">
        <v>0</v>
      </c>
      <c r="OW42" s="28">
        <v>0</v>
      </c>
      <c r="OX42" s="28">
        <v>0</v>
      </c>
      <c r="OY42" s="28">
        <v>0</v>
      </c>
      <c r="OZ42" s="28">
        <v>0</v>
      </c>
      <c r="PA42" s="28">
        <v>0</v>
      </c>
      <c r="PB42" s="28">
        <v>0</v>
      </c>
      <c r="PC42" s="28">
        <v>0</v>
      </c>
      <c r="PD42" s="28">
        <v>13363972.217664476</v>
      </c>
      <c r="PE42" s="28">
        <v>74520384.058091179</v>
      </c>
      <c r="PF42" s="28">
        <v>0</v>
      </c>
      <c r="PG42" s="28">
        <v>0</v>
      </c>
      <c r="PH42" s="28">
        <v>0</v>
      </c>
      <c r="PI42" s="28">
        <v>0</v>
      </c>
      <c r="PJ42" s="28">
        <v>0</v>
      </c>
      <c r="PK42" s="28">
        <v>0</v>
      </c>
      <c r="PL42" s="28">
        <v>0</v>
      </c>
      <c r="PM42" s="28">
        <v>0</v>
      </c>
      <c r="PN42" s="28">
        <v>0</v>
      </c>
      <c r="PO42" s="28">
        <v>0</v>
      </c>
      <c r="PP42" s="28">
        <v>12296778.148204783</v>
      </c>
      <c r="PQ42" s="28">
        <v>75514822.843477428</v>
      </c>
      <c r="PR42" s="28">
        <v>0</v>
      </c>
      <c r="PS42" s="28">
        <v>0</v>
      </c>
      <c r="PT42" s="28">
        <v>0</v>
      </c>
      <c r="PU42" s="28">
        <v>0</v>
      </c>
      <c r="PV42" s="28">
        <v>0</v>
      </c>
      <c r="PW42" s="28">
        <v>0</v>
      </c>
      <c r="PX42" s="28">
        <v>0</v>
      </c>
      <c r="PY42" s="28">
        <v>0</v>
      </c>
      <c r="PZ42" s="28">
        <v>0</v>
      </c>
      <c r="QA42" s="28">
        <v>0</v>
      </c>
      <c r="QB42" s="28">
        <v>11612629.472251898</v>
      </c>
      <c r="QC42" s="28">
        <v>76528069.257219374</v>
      </c>
      <c r="QD42" s="28">
        <v>0</v>
      </c>
      <c r="QE42" s="28">
        <v>0</v>
      </c>
      <c r="QF42" s="28">
        <v>0</v>
      </c>
      <c r="QG42" s="28">
        <v>0</v>
      </c>
      <c r="QH42" s="28">
        <v>0</v>
      </c>
      <c r="QI42" s="28">
        <v>0</v>
      </c>
      <c r="QJ42" s="28">
        <v>0</v>
      </c>
      <c r="QK42" s="28">
        <v>0</v>
      </c>
      <c r="QL42" s="28">
        <v>0</v>
      </c>
      <c r="QM42" s="28">
        <v>0</v>
      </c>
      <c r="QN42" s="28">
        <v>10518540.394816468</v>
      </c>
      <c r="QO42" s="28">
        <v>77513544.271186665</v>
      </c>
      <c r="QP42" s="28">
        <v>0</v>
      </c>
      <c r="QQ42" s="28">
        <v>0</v>
      </c>
      <c r="QR42" s="28">
        <v>0</v>
      </c>
      <c r="QS42" s="28">
        <v>0</v>
      </c>
      <c r="QT42" s="28">
        <v>0</v>
      </c>
      <c r="QU42" s="28">
        <v>0</v>
      </c>
      <c r="QV42" s="28">
        <v>0</v>
      </c>
      <c r="QW42" s="28">
        <v>0</v>
      </c>
      <c r="QX42" s="28">
        <v>0</v>
      </c>
      <c r="QY42" s="28">
        <v>0</v>
      </c>
      <c r="QZ42" s="28">
        <v>9748119.353262106</v>
      </c>
      <c r="RA42" s="28">
        <v>78516548.648041993</v>
      </c>
      <c r="RB42" s="28">
        <v>0</v>
      </c>
      <c r="RC42" s="28">
        <v>0</v>
      </c>
      <c r="RD42" s="28">
        <v>0</v>
      </c>
      <c r="RE42" s="28">
        <v>0</v>
      </c>
      <c r="RF42" s="28">
        <v>0</v>
      </c>
      <c r="RG42" s="28">
        <v>0</v>
      </c>
      <c r="RH42" s="28">
        <v>0</v>
      </c>
      <c r="RI42" s="28">
        <v>0</v>
      </c>
      <c r="RJ42" s="28">
        <v>0</v>
      </c>
      <c r="RK42" s="28">
        <v>0</v>
      </c>
      <c r="RL42" s="28">
        <v>8629499.8431744315</v>
      </c>
      <c r="RM42" s="28">
        <v>79490962.270503685</v>
      </c>
      <c r="RN42" s="28">
        <v>0</v>
      </c>
      <c r="RO42" s="28">
        <v>0</v>
      </c>
      <c r="RP42" s="28">
        <v>0</v>
      </c>
      <c r="RQ42" s="28">
        <v>0</v>
      </c>
      <c r="RR42" s="28">
        <v>0</v>
      </c>
      <c r="RS42" s="28">
        <v>0</v>
      </c>
      <c r="RT42" s="28">
        <v>0</v>
      </c>
      <c r="RU42" s="28">
        <v>0</v>
      </c>
      <c r="RV42" s="28">
        <v>0</v>
      </c>
      <c r="RW42" s="28">
        <v>0</v>
      </c>
      <c r="RX42" s="28">
        <v>7770898.3182414211</v>
      </c>
      <c r="RY42" s="28">
        <v>80474087.105048463</v>
      </c>
      <c r="RZ42" s="28">
        <v>0</v>
      </c>
      <c r="SA42" s="28">
        <v>0</v>
      </c>
      <c r="SB42" s="28">
        <v>0</v>
      </c>
      <c r="SC42" s="28">
        <v>0</v>
      </c>
      <c r="SD42" s="28">
        <v>0</v>
      </c>
      <c r="SE42" s="28">
        <v>0</v>
      </c>
      <c r="SF42" s="28">
        <v>0</v>
      </c>
      <c r="SG42" s="28">
        <v>0</v>
      </c>
      <c r="SH42" s="28">
        <v>0</v>
      </c>
      <c r="SI42" s="28">
        <v>0</v>
      </c>
      <c r="SJ42" s="28">
        <v>6667678.1933017056</v>
      </c>
      <c r="SK42" s="28">
        <v>81442797.630943924</v>
      </c>
      <c r="SL42" s="28">
        <v>0</v>
      </c>
      <c r="SM42" s="28">
        <v>0</v>
      </c>
      <c r="SN42" s="28">
        <v>0</v>
      </c>
      <c r="SO42" s="28">
        <v>0</v>
      </c>
      <c r="SP42" s="28">
        <v>0</v>
      </c>
      <c r="SQ42" s="28">
        <v>0</v>
      </c>
      <c r="SR42" s="28">
        <v>0</v>
      </c>
      <c r="SS42" s="28">
        <v>0</v>
      </c>
      <c r="ST42" s="28">
        <v>0</v>
      </c>
      <c r="SU42" s="28">
        <v>0</v>
      </c>
      <c r="SV42" s="28">
        <v>5684270.3901916062</v>
      </c>
      <c r="SW42" s="28">
        <v>82411457.759591758</v>
      </c>
      <c r="SX42" s="28">
        <v>0</v>
      </c>
      <c r="SY42" s="28">
        <v>0</v>
      </c>
      <c r="SZ42" s="28">
        <v>0</v>
      </c>
      <c r="TA42" s="28">
        <v>0</v>
      </c>
      <c r="TB42" s="28">
        <v>0</v>
      </c>
      <c r="TC42" s="28">
        <v>0</v>
      </c>
      <c r="TD42" s="28">
        <v>0</v>
      </c>
      <c r="TE42" s="28">
        <v>0</v>
      </c>
      <c r="TF42" s="28">
        <v>0</v>
      </c>
      <c r="TG42" s="28">
        <v>0</v>
      </c>
      <c r="TH42" s="28">
        <v>4524621.1284028841</v>
      </c>
      <c r="TI42" s="28">
        <v>83357435.295784548</v>
      </c>
      <c r="TJ42" s="28">
        <v>0</v>
      </c>
      <c r="TK42" s="28">
        <v>0</v>
      </c>
      <c r="TL42" s="28">
        <v>0</v>
      </c>
      <c r="TM42" s="28">
        <v>0</v>
      </c>
      <c r="TN42" s="28">
        <v>0</v>
      </c>
      <c r="TO42" s="28">
        <v>0</v>
      </c>
      <c r="TP42" s="28">
        <v>0</v>
      </c>
      <c r="TQ42" s="28">
        <v>0</v>
      </c>
      <c r="TR42" s="28">
        <v>0</v>
      </c>
      <c r="TS42" s="28">
        <v>0</v>
      </c>
      <c r="TT42" s="28">
        <v>3489412.2766629695</v>
      </c>
      <c r="TU42" s="28">
        <v>84316758.496037066</v>
      </c>
      <c r="TV42" s="28">
        <v>0</v>
      </c>
      <c r="TW42" s="28">
        <v>0</v>
      </c>
      <c r="TX42" s="28">
        <v>0</v>
      </c>
      <c r="TY42" s="28">
        <v>0</v>
      </c>
      <c r="TZ42" s="28">
        <v>0</v>
      </c>
      <c r="UA42" s="28">
        <v>0</v>
      </c>
      <c r="UB42" s="28">
        <v>0</v>
      </c>
      <c r="UC42" s="28">
        <v>0</v>
      </c>
      <c r="UD42" s="28">
        <v>0</v>
      </c>
      <c r="UE42" s="28">
        <v>0</v>
      </c>
      <c r="UF42" s="28">
        <v>2313546.5467816205</v>
      </c>
      <c r="UG42" s="28">
        <v>85245284.015728548</v>
      </c>
      <c r="UH42" s="28">
        <v>0</v>
      </c>
      <c r="UI42" s="28">
        <v>0</v>
      </c>
      <c r="UJ42" s="28">
        <v>0</v>
      </c>
      <c r="UK42" s="28">
        <v>0</v>
      </c>
      <c r="UL42" s="28">
        <v>0</v>
      </c>
      <c r="UM42" s="28">
        <v>0</v>
      </c>
      <c r="UN42" s="28">
        <v>0</v>
      </c>
      <c r="UO42" s="28">
        <v>0</v>
      </c>
      <c r="UP42" s="28">
        <v>0</v>
      </c>
      <c r="UQ42" s="28">
        <v>0</v>
      </c>
      <c r="UR42" s="28">
        <v>1188918.5519939908</v>
      </c>
      <c r="US42" s="28">
        <v>86185652.566721559</v>
      </c>
      <c r="UT42" s="28">
        <v>0</v>
      </c>
      <c r="UU42" s="28">
        <v>0</v>
      </c>
      <c r="UV42" s="28">
        <v>0</v>
      </c>
      <c r="UW42" s="28">
        <v>0</v>
      </c>
      <c r="UX42" s="28">
        <v>0</v>
      </c>
      <c r="UY42" s="28">
        <v>0</v>
      </c>
      <c r="UZ42" s="28">
        <v>0</v>
      </c>
      <c r="VA42" s="28">
        <v>0</v>
      </c>
      <c r="VB42" s="28">
        <v>0</v>
      </c>
      <c r="VC42" s="28">
        <v>0</v>
      </c>
      <c r="VD42" s="28">
        <v>0</v>
      </c>
      <c r="VE42" s="28">
        <v>0</v>
      </c>
      <c r="VF42" s="28">
        <v>0</v>
      </c>
      <c r="VG42" s="28">
        <v>0</v>
      </c>
      <c r="VH42" s="28">
        <v>0</v>
      </c>
      <c r="VI42" s="28">
        <v>0</v>
      </c>
      <c r="VJ42" s="28">
        <v>0</v>
      </c>
      <c r="VK42" s="28">
        <v>0</v>
      </c>
      <c r="VL42" s="28">
        <v>0</v>
      </c>
      <c r="VM42" s="28">
        <v>0</v>
      </c>
      <c r="VN42" s="28">
        <v>0</v>
      </c>
      <c r="VO42" s="28">
        <v>0</v>
      </c>
      <c r="VP42" s="28">
        <v>0</v>
      </c>
      <c r="VQ42" s="28">
        <v>0</v>
      </c>
      <c r="VR42" s="28">
        <v>0</v>
      </c>
      <c r="VS42" s="28">
        <v>0</v>
      </c>
      <c r="VT42" s="28">
        <v>0</v>
      </c>
      <c r="VU42" s="28">
        <v>0</v>
      </c>
      <c r="VV42" s="28">
        <v>0</v>
      </c>
      <c r="VW42" s="28">
        <v>0</v>
      </c>
      <c r="VX42" s="28">
        <v>0</v>
      </c>
      <c r="VY42" s="28">
        <v>0</v>
      </c>
      <c r="VZ42" s="28">
        <v>0</v>
      </c>
      <c r="WA42" s="28">
        <v>0</v>
      </c>
      <c r="WB42" s="28">
        <v>0</v>
      </c>
      <c r="WC42" s="28">
        <v>0</v>
      </c>
      <c r="WD42" s="28">
        <v>0</v>
      </c>
      <c r="WE42" s="28">
        <v>0</v>
      </c>
      <c r="WF42" s="28">
        <v>0</v>
      </c>
      <c r="WG42" s="28">
        <v>0</v>
      </c>
      <c r="WH42" s="28">
        <v>0</v>
      </c>
      <c r="WI42" s="28">
        <v>0</v>
      </c>
      <c r="WJ42" s="28">
        <v>0</v>
      </c>
      <c r="WK42" s="28">
        <v>0</v>
      </c>
      <c r="WL42" s="28">
        <v>0</v>
      </c>
      <c r="WM42" s="28">
        <v>0</v>
      </c>
      <c r="WN42" s="28">
        <v>0</v>
      </c>
      <c r="WO42" s="28">
        <v>0</v>
      </c>
      <c r="WP42" s="28">
        <v>0</v>
      </c>
      <c r="WQ42" s="28">
        <v>0</v>
      </c>
      <c r="WR42" s="28">
        <v>0</v>
      </c>
      <c r="WS42" s="28">
        <v>0</v>
      </c>
      <c r="WT42" s="28">
        <v>0</v>
      </c>
      <c r="WU42" s="28">
        <v>0</v>
      </c>
      <c r="WV42" s="28">
        <v>0</v>
      </c>
      <c r="WW42" s="28">
        <v>0</v>
      </c>
      <c r="WX42" s="28">
        <v>0</v>
      </c>
      <c r="WY42" s="28">
        <v>0</v>
      </c>
      <c r="WZ42" s="28">
        <v>0</v>
      </c>
      <c r="XA42" s="28">
        <v>0</v>
      </c>
      <c r="XB42" s="28">
        <v>0</v>
      </c>
      <c r="XC42" s="28">
        <v>0</v>
      </c>
      <c r="XD42" s="28">
        <v>0</v>
      </c>
      <c r="XE42" s="28">
        <v>0</v>
      </c>
      <c r="XF42" s="28">
        <v>0</v>
      </c>
      <c r="XG42" s="28">
        <v>0</v>
      </c>
      <c r="XH42" s="28">
        <v>0</v>
      </c>
      <c r="XI42" s="28">
        <v>0</v>
      </c>
      <c r="XJ42" s="28">
        <v>0</v>
      </c>
      <c r="XK42" s="28">
        <v>0</v>
      </c>
      <c r="XL42" s="28">
        <v>0</v>
      </c>
      <c r="XM42" s="28">
        <v>0</v>
      </c>
      <c r="XN42" s="28">
        <v>0</v>
      </c>
      <c r="XO42" s="28">
        <v>0</v>
      </c>
      <c r="XP42" s="28">
        <v>0</v>
      </c>
      <c r="XQ42" s="28">
        <v>0</v>
      </c>
      <c r="XR42" s="28">
        <v>0</v>
      </c>
      <c r="XS42" s="28">
        <v>0</v>
      </c>
      <c r="XT42" s="28">
        <v>0</v>
      </c>
      <c r="XU42" s="28">
        <v>0</v>
      </c>
      <c r="XV42" s="28">
        <v>0</v>
      </c>
      <c r="XW42" s="28">
        <v>0</v>
      </c>
      <c r="XX42" s="28">
        <v>0</v>
      </c>
      <c r="XY42" s="28">
        <v>0</v>
      </c>
      <c r="XZ42" s="28">
        <v>0</v>
      </c>
      <c r="YA42" s="28">
        <v>0</v>
      </c>
      <c r="YB42" s="28">
        <v>0</v>
      </c>
      <c r="YC42" s="28">
        <v>0</v>
      </c>
      <c r="YD42" s="28">
        <v>0</v>
      </c>
      <c r="YE42" s="28">
        <v>0</v>
      </c>
      <c r="YF42" s="28">
        <v>0</v>
      </c>
      <c r="YG42" s="28">
        <v>0</v>
      </c>
      <c r="YH42" s="28">
        <v>0</v>
      </c>
      <c r="YI42" s="28">
        <v>0</v>
      </c>
      <c r="YJ42" s="28">
        <v>0</v>
      </c>
      <c r="YK42" s="28">
        <v>0</v>
      </c>
      <c r="YL42" s="28">
        <v>0</v>
      </c>
      <c r="YM42" s="28">
        <v>0</v>
      </c>
      <c r="YN42" s="28">
        <v>0</v>
      </c>
      <c r="YO42" s="28">
        <v>0</v>
      </c>
      <c r="YP42" s="28">
        <v>0</v>
      </c>
      <c r="YQ42" s="28">
        <v>0</v>
      </c>
    </row>
    <row r="43" spans="1:667" ht="15.75" x14ac:dyDescent="0.25">
      <c r="A43" s="19" t="s">
        <v>89</v>
      </c>
      <c r="B43" s="19" t="s">
        <v>90</v>
      </c>
      <c r="C43" s="20">
        <f>+E43*$C$58</f>
        <v>62.548947695833654</v>
      </c>
      <c r="D43" s="21"/>
      <c r="E43" s="22">
        <v>2.1671955462025334</v>
      </c>
      <c r="F43" s="23" t="s">
        <v>57</v>
      </c>
      <c r="G43" s="23" t="s">
        <v>128</v>
      </c>
      <c r="H43" s="24">
        <v>39918</v>
      </c>
      <c r="I43" s="48" t="s">
        <v>64</v>
      </c>
      <c r="J43" s="23">
        <v>138</v>
      </c>
      <c r="K43" s="33" t="s">
        <v>131</v>
      </c>
      <c r="L43" s="24">
        <f>+EDATE(H43,J43)</f>
        <v>44119</v>
      </c>
      <c r="M43" s="23" t="s">
        <v>11</v>
      </c>
      <c r="N43" s="20" t="s">
        <v>65</v>
      </c>
      <c r="O43" s="2"/>
      <c r="P43" s="26">
        <f>+SUMPRODUCT(1*($BP$4:$YQ$4=$P$4)*($BP$1:$YQ$1=P$3)*($BP43:$YQ43))</f>
        <v>22297080.538936205</v>
      </c>
      <c r="Q43" s="26">
        <f>+SUMPRODUCT(1*($BP$4:$YQ$4=$Q$4)*($BP$1:$YQ$1=P$3)*($BP43:$YQ43))</f>
        <v>904752.77577395528</v>
      </c>
      <c r="R43" s="26">
        <f>+SUMPRODUCT(1*($BP$4:$YQ$4=$P$4)*($BP$1:$YQ$1=R$3)*($BP43:$YQ43))</f>
        <v>31861324.030089401</v>
      </c>
      <c r="S43" s="26">
        <f>+SUMPRODUCT(1*($BP$4:$YQ$4=$Q$4)*($BP$1:$YQ$1=R$3)*($BP43:$YQ43))</f>
        <v>832548.93697429635</v>
      </c>
      <c r="T43" s="26">
        <f>+SUMPRODUCT(1*($BP$4:$YQ$4=$P$4)*($BP$1:$YQ$1=T$3)*($BP43:$YQ43))</f>
        <v>38370042.754516684</v>
      </c>
      <c r="U43" s="26">
        <f>+SUMPRODUCT(1*($BP$4:$YQ$4=$Q$4)*($BP$1:$YQ$1=T$3)*($BP43:$YQ43))</f>
        <v>427879.64063463022</v>
      </c>
      <c r="V43" s="26">
        <f>+SUMPRODUCT(1*($BP$4:$YQ$4=$P$4)*($BP$1:$YQ$1=V$3)*($BP43:$YQ43))</f>
        <v>0</v>
      </c>
      <c r="W43" s="26">
        <f>+SUMPRODUCT(1*($BP$4:$YQ$4=$Q$4)*($BP$1:$YQ$1=V$3)*($BP43:$YQ43))</f>
        <v>0</v>
      </c>
      <c r="X43" s="26">
        <f>+SUMPRODUCT(1*($BP$4:$YQ$4=$P$4)*($BP$1:$YQ$1=X$3)*($BP43:$YQ43))</f>
        <v>0</v>
      </c>
      <c r="Y43" s="26">
        <f>+SUMPRODUCT(1*($BP$4:$YQ$4=$Q$4)*($BP$1:$YQ$1=X$3)*($BP43:$YQ43))</f>
        <v>0</v>
      </c>
      <c r="Z43" s="26">
        <f>+SUMPRODUCT(1*($BP$4:$YQ$4=$P$4)*($BP$1:$YQ$1=Z$3)*($BP43:$YQ43))</f>
        <v>0</v>
      </c>
      <c r="AA43" s="26">
        <f>+SUMPRODUCT(1*($BP$4:$YQ$4=$Q$4)*($BP$1:$YQ$1=Z$3)*($BP43:$YQ43))</f>
        <v>0</v>
      </c>
      <c r="AB43" s="26">
        <f>+SUMPRODUCT(1*($BP$4:$YQ$4=$P$4)*($BP$1:$YQ$1=AB$3)*($BP43:$YQ43))</f>
        <v>0</v>
      </c>
      <c r="AC43" s="26">
        <f>+SUMPRODUCT(1*($BP$4:$YQ$4=$Q$4)*($BP$1:$YQ$1=AB$3)*($BP43:$YQ43))</f>
        <v>0</v>
      </c>
      <c r="AD43" s="26">
        <f>+SUMPRODUCT(1*($BP$4:$YQ$4=$P$4)*($BP$1:$YQ$1=AD$3)*($BP43:$YQ43))</f>
        <v>0</v>
      </c>
      <c r="AE43" s="26">
        <f>+SUMPRODUCT(1*($BP$4:$YQ$4=$Q$4)*($BP$1:$YQ$1=AD$3)*($BP43:$YQ43))</f>
        <v>0</v>
      </c>
      <c r="AF43" s="26">
        <f>+SUMPRODUCT(1*($BP$4:$YQ$4=$P$4)*($BP$1:$YQ$1=AF$3)*($BP43:$YQ43))</f>
        <v>0</v>
      </c>
      <c r="AG43" s="26">
        <f>+SUMPRODUCT(1*($BP$4:$YQ$4=$Q$4)*($BP$1:$YQ$1=AF$3)*($BP43:$YQ43))</f>
        <v>0</v>
      </c>
      <c r="AH43" s="26">
        <f>+SUMPRODUCT(1*($BP$4:$YQ$4=$P$4)*($BP$1:$YQ$1=AH$3)*($BP43:$YQ43))</f>
        <v>0</v>
      </c>
      <c r="AI43" s="26">
        <f>+SUMPRODUCT(1*($BP$4:$YQ$4=$Q$4)*($BP$1:$YQ$1=AH$3)*($BP43:$YQ43))</f>
        <v>0</v>
      </c>
      <c r="AJ43" s="26">
        <f>+SUMPRODUCT(1*($BP$4:$YQ$4=$P$4)*($BP$1:$YQ$1=AJ$3)*($BP43:$YQ43))</f>
        <v>0</v>
      </c>
      <c r="AK43" s="26">
        <f>+SUMPRODUCT(1*($BP$4:$YQ$4=$Q$4)*($BP$1:$YQ$1=AJ$3)*($BP43:$YQ43))</f>
        <v>0</v>
      </c>
      <c r="AL43" s="26">
        <f>+SUMPRODUCT(1*($BP$4:$YQ$4=$P$4)*($BP$1:$YQ$1=AL$3)*($BP43:$YQ43))</f>
        <v>0</v>
      </c>
      <c r="AM43" s="26">
        <f>+SUMPRODUCT(1*($BP$4:$YQ$4=$Q$4)*($BP$1:$YQ$1=AL$3)*($BP43:$YQ43))</f>
        <v>0</v>
      </c>
      <c r="AN43" s="26">
        <f>+SUMPRODUCT(1*($BP$4:$YQ$4=$P$4)*($BP$1:$YQ$1=AN$3)*($BP43:$YQ43))</f>
        <v>0</v>
      </c>
      <c r="AO43" s="26">
        <f>+SUMPRODUCT(1*($BP$4:$YQ$4=$Q$4)*($BP$1:$YQ$1=AN$3)*($BP43:$YQ43))</f>
        <v>0</v>
      </c>
      <c r="AP43" s="26">
        <f>+SUMPRODUCT(1*($BP$4:$YQ$4=$P$4)*($BP$1:$YQ$1=AP$3)*($BP43:$YQ43))</f>
        <v>0</v>
      </c>
      <c r="AQ43" s="26">
        <f>+SUMPRODUCT(1*($BP$4:$YQ$4=$Q$4)*($BP$1:$YQ$1=AP$3)*($BP43:$YQ43))</f>
        <v>0</v>
      </c>
      <c r="AR43" s="26">
        <f>+SUMPRODUCT(1*($BP$4:$YQ$4=$P$4)*($BP$1:$YQ$1=AR$3)*($BP43:$YQ43))</f>
        <v>0</v>
      </c>
      <c r="AS43" s="26">
        <f>+SUMPRODUCT(1*($BP$4:$YQ$4=$Q$4)*($BP$1:$YQ$1=AR$3)*($BP43:$YQ43))</f>
        <v>0</v>
      </c>
      <c r="AT43" s="26">
        <f>+SUMPRODUCT(1*($BP$4:$YQ$4=$P$4)*($BP$1:$YQ$1=AT$3)*($BP43:$YQ43))</f>
        <v>0</v>
      </c>
      <c r="AU43" s="26">
        <f>+SUMPRODUCT(1*($BP$4:$YQ$4=$Q$4)*($BP$1:$YQ$1=AT$3)*($BP43:$YQ43))</f>
        <v>0</v>
      </c>
      <c r="AV43" s="26">
        <f>+SUMPRODUCT(1*($BP$4:$YQ$4=$P$4)*($BP$1:$YQ$1=AV$3)*($BP43:$YQ43))</f>
        <v>0</v>
      </c>
      <c r="AW43" s="26">
        <f>+SUMPRODUCT(1*($BP$4:$YQ$4=$Q$4)*($BP$1:$YQ$1=AV$3)*($BP43:$YQ43))</f>
        <v>0</v>
      </c>
      <c r="AX43" s="26">
        <f>+SUMPRODUCT(1*($BP$4:$YQ$4=$P$4)*($BP$1:$YQ$1=AX$3)*($BP43:$YQ43))</f>
        <v>0</v>
      </c>
      <c r="AY43" s="26">
        <f>+SUMPRODUCT(1*($BP$4:$YQ$4=$Q$4)*($BP$1:$YQ$1=AX$3)*($BP43:$YQ43))</f>
        <v>0</v>
      </c>
      <c r="AZ43" s="26">
        <f>+SUMPRODUCT(1*($BP$4:$YQ$4=$P$4)*($BP$1:$YQ$1=AZ$3)*($BP43:$YQ43))</f>
        <v>0</v>
      </c>
      <c r="BA43" s="26">
        <f>+SUMPRODUCT(1*($BP$4:$YQ$4=$Q$4)*($BP$1:$YQ$1=AZ$3)*($BP43:$YQ43))</f>
        <v>0</v>
      </c>
      <c r="BB43" s="26">
        <f>+SUMPRODUCT(1*($BP$4:$YQ$4=$P$4)*($BP$1:$YQ$1=BB$3)*($BP43:$YQ43))</f>
        <v>0</v>
      </c>
      <c r="BC43" s="26">
        <f>+SUMPRODUCT(1*($BP$4:$YQ$4=$Q$4)*($BP$1:$YQ$1=BB$3)*($BP43:$YQ43))</f>
        <v>0</v>
      </c>
      <c r="BD43" s="26">
        <f>+SUMPRODUCT(1*($BP$4:$YQ$4=$P$4)*($BP$1:$YQ$1=BD$3)*($BP43:$YQ43))</f>
        <v>0</v>
      </c>
      <c r="BE43" s="26">
        <f>+SUMPRODUCT(1*($BP$4:$YQ$4=$Q$4)*($BP$1:$YQ$1=BD$3)*($BP43:$YQ43))</f>
        <v>0</v>
      </c>
      <c r="BF43" s="26">
        <f>+SUMPRODUCT(1*($BP$4:$YQ$4=$P$4)*($BP$1:$YQ$1=BF$3)*($BP43:$YQ43))</f>
        <v>0</v>
      </c>
      <c r="BG43" s="26">
        <f>+SUMPRODUCT(1*($BP$4:$YQ$4=$Q$4)*($BP$1:$YQ$1=BF$3)*($BP43:$YQ43))</f>
        <v>0</v>
      </c>
      <c r="BH43" s="26">
        <f>+SUMPRODUCT(1*($BP$4:$YQ$4=$P$4)*($BP$1:$YQ$1=BH$3)*($BP43:$YQ43))</f>
        <v>0</v>
      </c>
      <c r="BI43" s="26">
        <f>+SUMPRODUCT(1*($BP$4:$YQ$4=$Q$4)*($BP$1:$YQ$1=BH$3)*($BP43:$YQ43))</f>
        <v>0</v>
      </c>
      <c r="BJ43" s="26">
        <f>+SUMPRODUCT(1*($BP$4:$YQ$4=$P$4)*($BP$1:$YQ$1=BJ$3)*($BP43:$YQ43))</f>
        <v>0</v>
      </c>
      <c r="BK43" s="26">
        <f>+SUMPRODUCT(1*($BP$4:$YQ$4=$Q$4)*($BP$1:$YQ$1=BJ$3)*($BP43:$YQ43))</f>
        <v>0</v>
      </c>
      <c r="BL43" s="26">
        <f>+SUMPRODUCT(1*($BP$4:$YQ$4=$P$4)*($BP$1:$YQ$1=BL$3)*($BP43:$YQ43))</f>
        <v>0</v>
      </c>
      <c r="BM43" s="26">
        <f>+SUMPRODUCT(1*($BP$4:$YQ$4=$Q$4)*($BP$1:$YQ$1=BL$3)*($BP43:$YQ43))</f>
        <v>0</v>
      </c>
      <c r="BN43" s="27"/>
      <c r="BO43" s="94"/>
      <c r="BP43" s="28">
        <v>0</v>
      </c>
      <c r="BQ43" s="28">
        <v>0</v>
      </c>
      <c r="BR43" s="28">
        <v>0</v>
      </c>
      <c r="BS43" s="28">
        <v>0</v>
      </c>
      <c r="BT43" s="28">
        <v>0</v>
      </c>
      <c r="BU43" s="28">
        <v>0</v>
      </c>
      <c r="BV43" s="28">
        <v>394203.72851999995</v>
      </c>
      <c r="BW43" s="28">
        <v>8758807.5031469986</v>
      </c>
      <c r="BX43" s="28">
        <v>0</v>
      </c>
      <c r="BY43" s="28">
        <v>0</v>
      </c>
      <c r="BZ43" s="28">
        <v>0</v>
      </c>
      <c r="CA43" s="28">
        <v>0</v>
      </c>
      <c r="CB43" s="28">
        <v>0</v>
      </c>
      <c r="CC43" s="28">
        <v>0</v>
      </c>
      <c r="CD43" s="28">
        <v>0</v>
      </c>
      <c r="CE43" s="28">
        <v>0</v>
      </c>
      <c r="CF43" s="28">
        <v>0</v>
      </c>
      <c r="CG43" s="28">
        <v>0</v>
      </c>
      <c r="CH43" s="28">
        <v>510549.04725395533</v>
      </c>
      <c r="CI43" s="28">
        <v>13538273.035789207</v>
      </c>
      <c r="CJ43" s="28">
        <v>0</v>
      </c>
      <c r="CK43" s="28">
        <v>0</v>
      </c>
      <c r="CL43" s="28">
        <v>0</v>
      </c>
      <c r="CM43" s="28">
        <v>0</v>
      </c>
      <c r="CN43" s="28">
        <v>0</v>
      </c>
      <c r="CO43" s="28">
        <v>0</v>
      </c>
      <c r="CP43" s="28">
        <v>0</v>
      </c>
      <c r="CQ43" s="28">
        <v>0</v>
      </c>
      <c r="CR43" s="28">
        <v>0</v>
      </c>
      <c r="CS43" s="28">
        <v>0</v>
      </c>
      <c r="CT43" s="28">
        <v>453984.42027322453</v>
      </c>
      <c r="CU43" s="28">
        <v>15130610.881458377</v>
      </c>
      <c r="CV43" s="28">
        <v>0</v>
      </c>
      <c r="CW43" s="28">
        <v>0</v>
      </c>
      <c r="CX43" s="28">
        <v>0</v>
      </c>
      <c r="CY43" s="28">
        <v>0</v>
      </c>
      <c r="CZ43" s="28">
        <v>0</v>
      </c>
      <c r="DA43" s="28">
        <v>0</v>
      </c>
      <c r="DB43" s="28">
        <v>0</v>
      </c>
      <c r="DC43" s="28">
        <v>0</v>
      </c>
      <c r="DD43" s="28">
        <v>0</v>
      </c>
      <c r="DE43" s="28">
        <v>0</v>
      </c>
      <c r="DF43" s="28">
        <v>378564.51670107181</v>
      </c>
      <c r="DG43" s="28">
        <v>16730713.148631021</v>
      </c>
      <c r="DH43" s="28">
        <v>0</v>
      </c>
      <c r="DI43" s="28">
        <v>0</v>
      </c>
      <c r="DJ43" s="28">
        <v>0</v>
      </c>
      <c r="DK43" s="28">
        <v>0</v>
      </c>
      <c r="DL43" s="28">
        <v>0</v>
      </c>
      <c r="DM43" s="28">
        <v>0</v>
      </c>
      <c r="DN43" s="28">
        <v>0</v>
      </c>
      <c r="DO43" s="28">
        <v>0</v>
      </c>
      <c r="DP43" s="28">
        <v>0</v>
      </c>
      <c r="DQ43" s="28">
        <v>0</v>
      </c>
      <c r="DR43" s="28">
        <v>276962.01153229078</v>
      </c>
      <c r="DS43" s="28">
        <v>18360563.802285213</v>
      </c>
      <c r="DT43" s="28">
        <v>0</v>
      </c>
      <c r="DU43" s="28">
        <v>0</v>
      </c>
      <c r="DV43" s="28">
        <v>0</v>
      </c>
      <c r="DW43" s="28">
        <v>0</v>
      </c>
      <c r="DX43" s="28">
        <v>0</v>
      </c>
      <c r="DY43" s="28">
        <v>0</v>
      </c>
      <c r="DZ43" s="28">
        <v>0</v>
      </c>
      <c r="EA43" s="28">
        <v>0</v>
      </c>
      <c r="EB43" s="28">
        <v>0</v>
      </c>
      <c r="EC43" s="28">
        <v>0</v>
      </c>
      <c r="ED43" s="28">
        <v>150917.62910233942</v>
      </c>
      <c r="EE43" s="28">
        <v>20009478.95223147</v>
      </c>
      <c r="EF43" s="28">
        <v>0</v>
      </c>
      <c r="EG43" s="28">
        <v>0</v>
      </c>
      <c r="EH43" s="28">
        <v>0</v>
      </c>
      <c r="EI43" s="28">
        <v>0</v>
      </c>
      <c r="EJ43" s="28">
        <v>0</v>
      </c>
      <c r="EK43" s="28">
        <v>0</v>
      </c>
      <c r="EL43" s="28">
        <v>0</v>
      </c>
      <c r="EM43" s="28">
        <v>0</v>
      </c>
      <c r="EN43" s="28">
        <v>0</v>
      </c>
      <c r="EO43" s="28">
        <v>0</v>
      </c>
      <c r="EP43" s="28">
        <v>0</v>
      </c>
      <c r="EQ43" s="28">
        <v>0</v>
      </c>
      <c r="ER43" s="28">
        <v>0</v>
      </c>
      <c r="ES43" s="28">
        <v>0</v>
      </c>
      <c r="ET43" s="28">
        <v>0</v>
      </c>
      <c r="EU43" s="28">
        <v>0</v>
      </c>
      <c r="EV43" s="28">
        <v>0</v>
      </c>
      <c r="EW43" s="28">
        <v>0</v>
      </c>
      <c r="EX43" s="28">
        <v>0</v>
      </c>
      <c r="EY43" s="28">
        <v>0</v>
      </c>
      <c r="EZ43" s="28">
        <v>0</v>
      </c>
      <c r="FA43" s="28">
        <v>0</v>
      </c>
      <c r="FB43" s="28">
        <v>0</v>
      </c>
      <c r="FC43" s="28">
        <v>0</v>
      </c>
      <c r="FD43" s="28">
        <v>0</v>
      </c>
      <c r="FE43" s="28">
        <v>0</v>
      </c>
      <c r="FF43" s="28">
        <v>0</v>
      </c>
      <c r="FG43" s="28">
        <v>0</v>
      </c>
      <c r="FH43" s="28">
        <v>0</v>
      </c>
      <c r="FI43" s="28">
        <v>0</v>
      </c>
      <c r="FJ43" s="28">
        <v>0</v>
      </c>
      <c r="FK43" s="28">
        <v>0</v>
      </c>
      <c r="FL43" s="28">
        <v>0</v>
      </c>
      <c r="FM43" s="28">
        <v>0</v>
      </c>
      <c r="FN43" s="28">
        <v>0</v>
      </c>
      <c r="FO43" s="28">
        <v>0</v>
      </c>
      <c r="FP43" s="28">
        <v>0</v>
      </c>
      <c r="FQ43" s="28">
        <v>0</v>
      </c>
      <c r="FR43" s="28">
        <v>0</v>
      </c>
      <c r="FS43" s="28">
        <v>0</v>
      </c>
      <c r="FT43" s="28">
        <v>0</v>
      </c>
      <c r="FU43" s="28">
        <v>0</v>
      </c>
      <c r="FV43" s="28">
        <v>0</v>
      </c>
      <c r="FW43" s="28">
        <v>0</v>
      </c>
      <c r="FX43" s="28">
        <v>0</v>
      </c>
      <c r="FY43" s="28">
        <v>0</v>
      </c>
      <c r="FZ43" s="28">
        <v>0</v>
      </c>
      <c r="GA43" s="28">
        <v>0</v>
      </c>
      <c r="GB43" s="28">
        <v>0</v>
      </c>
      <c r="GC43" s="28">
        <v>0</v>
      </c>
      <c r="GD43" s="28">
        <v>0</v>
      </c>
      <c r="GE43" s="28">
        <v>0</v>
      </c>
      <c r="GF43" s="28">
        <v>0</v>
      </c>
      <c r="GG43" s="28">
        <v>0</v>
      </c>
      <c r="GH43" s="28">
        <v>0</v>
      </c>
      <c r="GI43" s="28">
        <v>0</v>
      </c>
      <c r="GJ43" s="28">
        <v>0</v>
      </c>
      <c r="GK43" s="28">
        <v>0</v>
      </c>
      <c r="GL43" s="28">
        <v>0</v>
      </c>
      <c r="GM43" s="28">
        <v>0</v>
      </c>
      <c r="GN43" s="28">
        <v>0</v>
      </c>
      <c r="GO43" s="28">
        <v>0</v>
      </c>
      <c r="GP43" s="28">
        <v>0</v>
      </c>
      <c r="GQ43" s="28">
        <v>0</v>
      </c>
      <c r="GR43" s="28">
        <v>0</v>
      </c>
      <c r="GS43" s="28">
        <v>0</v>
      </c>
      <c r="GT43" s="28">
        <v>0</v>
      </c>
      <c r="GU43" s="28">
        <v>0</v>
      </c>
      <c r="GV43" s="28">
        <v>0</v>
      </c>
      <c r="GW43" s="28">
        <v>0</v>
      </c>
      <c r="GX43" s="28">
        <v>0</v>
      </c>
      <c r="GY43" s="28">
        <v>0</v>
      </c>
      <c r="GZ43" s="28">
        <v>0</v>
      </c>
      <c r="HA43" s="28">
        <v>0</v>
      </c>
      <c r="HB43" s="28">
        <v>0</v>
      </c>
      <c r="HC43" s="28">
        <v>0</v>
      </c>
      <c r="HD43" s="28">
        <v>0</v>
      </c>
      <c r="HE43" s="28">
        <v>0</v>
      </c>
      <c r="HF43" s="28">
        <v>0</v>
      </c>
      <c r="HG43" s="28">
        <v>0</v>
      </c>
      <c r="HH43" s="28">
        <v>0</v>
      </c>
      <c r="HI43" s="28">
        <v>0</v>
      </c>
      <c r="HJ43" s="28">
        <v>0</v>
      </c>
      <c r="HK43" s="28">
        <v>0</v>
      </c>
      <c r="HL43" s="28">
        <v>0</v>
      </c>
      <c r="HM43" s="28">
        <v>0</v>
      </c>
      <c r="HN43" s="28">
        <v>0</v>
      </c>
      <c r="HO43" s="28">
        <v>0</v>
      </c>
      <c r="HP43" s="28">
        <v>0</v>
      </c>
      <c r="HQ43" s="28">
        <v>0</v>
      </c>
      <c r="HR43" s="28">
        <v>0</v>
      </c>
      <c r="HS43" s="28">
        <v>0</v>
      </c>
      <c r="HT43" s="28">
        <v>0</v>
      </c>
      <c r="HU43" s="28">
        <v>0</v>
      </c>
      <c r="HV43" s="28">
        <v>0</v>
      </c>
      <c r="HW43" s="28">
        <v>0</v>
      </c>
      <c r="HX43" s="28">
        <v>0</v>
      </c>
      <c r="HY43" s="28">
        <v>0</v>
      </c>
      <c r="HZ43" s="28">
        <v>0</v>
      </c>
      <c r="IA43" s="28">
        <v>0</v>
      </c>
      <c r="IB43" s="28">
        <v>0</v>
      </c>
      <c r="IC43" s="28">
        <v>0</v>
      </c>
      <c r="ID43" s="28">
        <v>0</v>
      </c>
      <c r="IE43" s="28">
        <v>0</v>
      </c>
      <c r="IF43" s="28">
        <v>0</v>
      </c>
      <c r="IG43" s="28">
        <v>0</v>
      </c>
      <c r="IH43" s="28">
        <v>0</v>
      </c>
      <c r="II43" s="28">
        <v>0</v>
      </c>
      <c r="IJ43" s="28">
        <v>0</v>
      </c>
      <c r="IK43" s="28">
        <v>0</v>
      </c>
      <c r="IL43" s="28">
        <v>0</v>
      </c>
      <c r="IM43" s="28">
        <v>0</v>
      </c>
      <c r="IN43" s="28">
        <v>0</v>
      </c>
      <c r="IO43" s="28">
        <v>0</v>
      </c>
      <c r="IP43" s="28">
        <v>0</v>
      </c>
      <c r="IQ43" s="28">
        <v>0</v>
      </c>
      <c r="IR43" s="28">
        <v>0</v>
      </c>
      <c r="IS43" s="28">
        <v>0</v>
      </c>
      <c r="IT43" s="28">
        <v>0</v>
      </c>
      <c r="IU43" s="28">
        <v>0</v>
      </c>
      <c r="IV43" s="28">
        <v>0</v>
      </c>
      <c r="IW43" s="28">
        <v>0</v>
      </c>
      <c r="IX43" s="28">
        <v>0</v>
      </c>
      <c r="IY43" s="28">
        <v>0</v>
      </c>
      <c r="IZ43" s="28">
        <v>0</v>
      </c>
      <c r="JA43" s="28">
        <v>0</v>
      </c>
      <c r="JB43" s="28">
        <v>0</v>
      </c>
      <c r="JC43" s="28">
        <v>0</v>
      </c>
      <c r="JD43" s="28">
        <v>0</v>
      </c>
      <c r="JE43" s="28">
        <v>0</v>
      </c>
      <c r="JF43" s="28">
        <v>0</v>
      </c>
      <c r="JG43" s="28">
        <v>0</v>
      </c>
      <c r="JH43" s="28">
        <v>0</v>
      </c>
      <c r="JI43" s="28">
        <v>0</v>
      </c>
      <c r="JJ43" s="28">
        <v>0</v>
      </c>
      <c r="JK43" s="28">
        <v>0</v>
      </c>
      <c r="JL43" s="28">
        <v>0</v>
      </c>
      <c r="JM43" s="28">
        <v>0</v>
      </c>
      <c r="JN43" s="28">
        <v>0</v>
      </c>
      <c r="JO43" s="28">
        <v>0</v>
      </c>
      <c r="JP43" s="28">
        <v>0</v>
      </c>
      <c r="JQ43" s="28">
        <v>0</v>
      </c>
      <c r="JR43" s="28">
        <v>0</v>
      </c>
      <c r="JS43" s="28">
        <v>0</v>
      </c>
      <c r="JT43" s="28">
        <v>0</v>
      </c>
      <c r="JU43" s="28">
        <v>0</v>
      </c>
      <c r="JV43" s="28">
        <v>0</v>
      </c>
      <c r="JW43" s="28">
        <v>0</v>
      </c>
      <c r="JX43" s="28">
        <v>0</v>
      </c>
      <c r="JY43" s="28">
        <v>0</v>
      </c>
      <c r="JZ43" s="28">
        <v>0</v>
      </c>
      <c r="KA43" s="28">
        <v>0</v>
      </c>
      <c r="KB43" s="28">
        <v>0</v>
      </c>
      <c r="KC43" s="28">
        <v>0</v>
      </c>
      <c r="KD43" s="28">
        <v>0</v>
      </c>
      <c r="KE43" s="28">
        <v>0</v>
      </c>
      <c r="KF43" s="28">
        <v>0</v>
      </c>
      <c r="KG43" s="28">
        <v>0</v>
      </c>
      <c r="KH43" s="28">
        <v>0</v>
      </c>
      <c r="KI43" s="28">
        <v>0</v>
      </c>
      <c r="KJ43" s="28">
        <v>0</v>
      </c>
      <c r="KK43" s="28">
        <v>0</v>
      </c>
      <c r="KL43" s="28">
        <v>0</v>
      </c>
      <c r="KM43" s="28">
        <v>0</v>
      </c>
      <c r="KN43" s="28">
        <v>0</v>
      </c>
      <c r="KO43" s="28">
        <v>0</v>
      </c>
      <c r="KP43" s="28">
        <v>0</v>
      </c>
      <c r="KQ43" s="28">
        <v>0</v>
      </c>
      <c r="KR43" s="28">
        <v>0</v>
      </c>
      <c r="KS43" s="28">
        <v>0</v>
      </c>
      <c r="KT43" s="28">
        <v>0</v>
      </c>
      <c r="KU43" s="28">
        <v>0</v>
      </c>
      <c r="KV43" s="28">
        <v>0</v>
      </c>
      <c r="KW43" s="28">
        <v>0</v>
      </c>
      <c r="KX43" s="28">
        <v>0</v>
      </c>
      <c r="KY43" s="28">
        <v>0</v>
      </c>
      <c r="KZ43" s="28">
        <v>0</v>
      </c>
      <c r="LA43" s="28">
        <v>0</v>
      </c>
      <c r="LB43" s="28">
        <v>0</v>
      </c>
      <c r="LC43" s="28">
        <v>0</v>
      </c>
      <c r="LD43" s="28">
        <v>0</v>
      </c>
      <c r="LE43" s="28">
        <v>0</v>
      </c>
      <c r="LF43" s="28">
        <v>0</v>
      </c>
      <c r="LG43" s="28">
        <v>0</v>
      </c>
      <c r="LH43" s="28">
        <v>0</v>
      </c>
      <c r="LI43" s="28">
        <v>0</v>
      </c>
      <c r="LJ43" s="28">
        <v>0</v>
      </c>
      <c r="LK43" s="28">
        <v>0</v>
      </c>
      <c r="LL43" s="28">
        <v>0</v>
      </c>
      <c r="LM43" s="28">
        <v>0</v>
      </c>
      <c r="LN43" s="28">
        <v>0</v>
      </c>
      <c r="LO43" s="28">
        <v>0</v>
      </c>
      <c r="LP43" s="28">
        <v>0</v>
      </c>
      <c r="LQ43" s="28">
        <v>0</v>
      </c>
      <c r="LR43" s="28">
        <v>0</v>
      </c>
      <c r="LS43" s="28">
        <v>0</v>
      </c>
      <c r="LT43" s="28">
        <v>0</v>
      </c>
      <c r="LU43" s="28">
        <v>0</v>
      </c>
      <c r="LV43" s="28">
        <v>0</v>
      </c>
      <c r="LW43" s="28">
        <v>0</v>
      </c>
      <c r="LX43" s="28">
        <v>0</v>
      </c>
      <c r="LY43" s="28">
        <v>0</v>
      </c>
      <c r="LZ43" s="28">
        <v>0</v>
      </c>
      <c r="MA43" s="28">
        <v>0</v>
      </c>
      <c r="MB43" s="28">
        <v>0</v>
      </c>
      <c r="MC43" s="28">
        <v>0</v>
      </c>
      <c r="MD43" s="28">
        <v>0</v>
      </c>
      <c r="ME43" s="28">
        <v>0</v>
      </c>
      <c r="MF43" s="28">
        <v>0</v>
      </c>
      <c r="MG43" s="28">
        <v>0</v>
      </c>
      <c r="MH43" s="28">
        <v>0</v>
      </c>
      <c r="MI43" s="28">
        <v>0</v>
      </c>
      <c r="MJ43" s="28">
        <v>0</v>
      </c>
      <c r="MK43" s="28">
        <v>0</v>
      </c>
      <c r="ML43" s="28">
        <v>0</v>
      </c>
      <c r="MM43" s="28">
        <v>0</v>
      </c>
      <c r="MN43" s="28">
        <v>0</v>
      </c>
      <c r="MO43" s="28">
        <v>0</v>
      </c>
      <c r="MP43" s="28">
        <v>0</v>
      </c>
      <c r="MQ43" s="28">
        <v>0</v>
      </c>
      <c r="MR43" s="28">
        <v>0</v>
      </c>
      <c r="MS43" s="28">
        <v>0</v>
      </c>
      <c r="MT43" s="28">
        <v>0</v>
      </c>
      <c r="MU43" s="28">
        <v>0</v>
      </c>
      <c r="MV43" s="28">
        <v>0</v>
      </c>
      <c r="MW43" s="28">
        <v>0</v>
      </c>
      <c r="MX43" s="28">
        <v>0</v>
      </c>
      <c r="MY43" s="28">
        <v>0</v>
      </c>
      <c r="MZ43" s="28">
        <v>0</v>
      </c>
      <c r="NA43" s="28">
        <v>0</v>
      </c>
      <c r="NB43" s="28">
        <v>0</v>
      </c>
      <c r="NC43" s="28">
        <v>0</v>
      </c>
      <c r="ND43" s="28">
        <v>0</v>
      </c>
      <c r="NE43" s="28">
        <v>0</v>
      </c>
      <c r="NF43" s="28">
        <v>0</v>
      </c>
      <c r="NG43" s="28">
        <v>0</v>
      </c>
      <c r="NH43" s="28">
        <v>0</v>
      </c>
      <c r="NI43" s="28">
        <v>0</v>
      </c>
      <c r="NJ43" s="28">
        <v>0</v>
      </c>
      <c r="NK43" s="28">
        <v>0</v>
      </c>
      <c r="NL43" s="28">
        <v>0</v>
      </c>
      <c r="NM43" s="28">
        <v>0</v>
      </c>
      <c r="NN43" s="28">
        <v>0</v>
      </c>
      <c r="NO43" s="28">
        <v>0</v>
      </c>
      <c r="NP43" s="28">
        <v>0</v>
      </c>
      <c r="NQ43" s="28">
        <v>0</v>
      </c>
      <c r="NR43" s="28">
        <v>0</v>
      </c>
      <c r="NS43" s="28">
        <v>0</v>
      </c>
      <c r="NT43" s="28">
        <v>0</v>
      </c>
      <c r="NU43" s="28">
        <v>0</v>
      </c>
      <c r="NV43" s="28">
        <v>0</v>
      </c>
      <c r="NW43" s="28">
        <v>0</v>
      </c>
      <c r="NX43" s="28">
        <v>0</v>
      </c>
      <c r="NY43" s="28">
        <v>0</v>
      </c>
      <c r="NZ43" s="28">
        <v>0</v>
      </c>
      <c r="OA43" s="28">
        <v>0</v>
      </c>
      <c r="OB43" s="28">
        <v>0</v>
      </c>
      <c r="OC43" s="28">
        <v>0</v>
      </c>
      <c r="OD43" s="28">
        <v>0</v>
      </c>
      <c r="OE43" s="28">
        <v>0</v>
      </c>
      <c r="OF43" s="28">
        <v>0</v>
      </c>
      <c r="OG43" s="28">
        <v>0</v>
      </c>
      <c r="OH43" s="28">
        <v>0</v>
      </c>
      <c r="OI43" s="28">
        <v>0</v>
      </c>
      <c r="OJ43" s="28">
        <v>0</v>
      </c>
      <c r="OK43" s="28">
        <v>0</v>
      </c>
      <c r="OL43" s="28">
        <v>0</v>
      </c>
      <c r="OM43" s="28">
        <v>0</v>
      </c>
      <c r="ON43" s="28">
        <v>0</v>
      </c>
      <c r="OO43" s="28">
        <v>0</v>
      </c>
      <c r="OP43" s="28">
        <v>0</v>
      </c>
      <c r="OQ43" s="28">
        <v>0</v>
      </c>
      <c r="OR43" s="28">
        <v>0</v>
      </c>
      <c r="OS43" s="28">
        <v>0</v>
      </c>
      <c r="OT43" s="28">
        <v>0</v>
      </c>
      <c r="OU43" s="28">
        <v>0</v>
      </c>
      <c r="OV43" s="28">
        <v>0</v>
      </c>
      <c r="OW43" s="28">
        <v>0</v>
      </c>
      <c r="OX43" s="28">
        <v>0</v>
      </c>
      <c r="OY43" s="28">
        <v>0</v>
      </c>
      <c r="OZ43" s="28">
        <v>0</v>
      </c>
      <c r="PA43" s="28">
        <v>0</v>
      </c>
      <c r="PB43" s="28">
        <v>0</v>
      </c>
      <c r="PC43" s="28">
        <v>0</v>
      </c>
      <c r="PD43" s="28">
        <v>0</v>
      </c>
      <c r="PE43" s="28">
        <v>0</v>
      </c>
      <c r="PF43" s="28">
        <v>0</v>
      </c>
      <c r="PG43" s="28">
        <v>0</v>
      </c>
      <c r="PH43" s="28">
        <v>0</v>
      </c>
      <c r="PI43" s="28">
        <v>0</v>
      </c>
      <c r="PJ43" s="28">
        <v>0</v>
      </c>
      <c r="PK43" s="28">
        <v>0</v>
      </c>
      <c r="PL43" s="28">
        <v>0</v>
      </c>
      <c r="PM43" s="28">
        <v>0</v>
      </c>
      <c r="PN43" s="28">
        <v>0</v>
      </c>
      <c r="PO43" s="28">
        <v>0</v>
      </c>
      <c r="PP43" s="28">
        <v>0</v>
      </c>
      <c r="PQ43" s="28">
        <v>0</v>
      </c>
      <c r="PR43" s="28">
        <v>0</v>
      </c>
      <c r="PS43" s="28">
        <v>0</v>
      </c>
      <c r="PT43" s="28">
        <v>0</v>
      </c>
      <c r="PU43" s="28">
        <v>0</v>
      </c>
      <c r="PV43" s="28">
        <v>0</v>
      </c>
      <c r="PW43" s="28">
        <v>0</v>
      </c>
      <c r="PX43" s="28">
        <v>0</v>
      </c>
      <c r="PY43" s="28">
        <v>0</v>
      </c>
      <c r="PZ43" s="28">
        <v>0</v>
      </c>
      <c r="QA43" s="28">
        <v>0</v>
      </c>
      <c r="QB43" s="28">
        <v>0</v>
      </c>
      <c r="QC43" s="28">
        <v>0</v>
      </c>
      <c r="QD43" s="28">
        <v>0</v>
      </c>
      <c r="QE43" s="28">
        <v>0</v>
      </c>
      <c r="QF43" s="28">
        <v>0</v>
      </c>
      <c r="QG43" s="28">
        <v>0</v>
      </c>
      <c r="QH43" s="28">
        <v>0</v>
      </c>
      <c r="QI43" s="28">
        <v>0</v>
      </c>
      <c r="QJ43" s="28">
        <v>0</v>
      </c>
      <c r="QK43" s="28">
        <v>0</v>
      </c>
      <c r="QL43" s="28">
        <v>0</v>
      </c>
      <c r="QM43" s="28">
        <v>0</v>
      </c>
      <c r="QN43" s="28">
        <v>0</v>
      </c>
      <c r="QO43" s="28">
        <v>0</v>
      </c>
      <c r="QP43" s="28">
        <v>0</v>
      </c>
      <c r="QQ43" s="28">
        <v>0</v>
      </c>
      <c r="QR43" s="28">
        <v>0</v>
      </c>
      <c r="QS43" s="28">
        <v>0</v>
      </c>
      <c r="QT43" s="28">
        <v>0</v>
      </c>
      <c r="QU43" s="28">
        <v>0</v>
      </c>
      <c r="QV43" s="28">
        <v>0</v>
      </c>
      <c r="QW43" s="28">
        <v>0</v>
      </c>
      <c r="QX43" s="28">
        <v>0</v>
      </c>
      <c r="QY43" s="28">
        <v>0</v>
      </c>
      <c r="QZ43" s="28">
        <v>0</v>
      </c>
      <c r="RA43" s="28">
        <v>0</v>
      </c>
      <c r="RB43" s="28">
        <v>0</v>
      </c>
      <c r="RC43" s="28">
        <v>0</v>
      </c>
      <c r="RD43" s="28">
        <v>0</v>
      </c>
      <c r="RE43" s="28">
        <v>0</v>
      </c>
      <c r="RF43" s="28">
        <v>0</v>
      </c>
      <c r="RG43" s="28">
        <v>0</v>
      </c>
      <c r="RH43" s="28">
        <v>0</v>
      </c>
      <c r="RI43" s="28">
        <v>0</v>
      </c>
      <c r="RJ43" s="28">
        <v>0</v>
      </c>
      <c r="RK43" s="28">
        <v>0</v>
      </c>
      <c r="RL43" s="28">
        <v>0</v>
      </c>
      <c r="RM43" s="28">
        <v>0</v>
      </c>
      <c r="RN43" s="28">
        <v>0</v>
      </c>
      <c r="RO43" s="28">
        <v>0</v>
      </c>
      <c r="RP43" s="28">
        <v>0</v>
      </c>
      <c r="RQ43" s="28">
        <v>0</v>
      </c>
      <c r="RR43" s="28">
        <v>0</v>
      </c>
      <c r="RS43" s="28">
        <v>0</v>
      </c>
      <c r="RT43" s="28">
        <v>0</v>
      </c>
      <c r="RU43" s="28">
        <v>0</v>
      </c>
      <c r="RV43" s="28">
        <v>0</v>
      </c>
      <c r="RW43" s="28">
        <v>0</v>
      </c>
      <c r="RX43" s="28">
        <v>0</v>
      </c>
      <c r="RY43" s="28">
        <v>0</v>
      </c>
      <c r="RZ43" s="28">
        <v>0</v>
      </c>
      <c r="SA43" s="28">
        <v>0</v>
      </c>
      <c r="SB43" s="28">
        <v>0</v>
      </c>
      <c r="SC43" s="28">
        <v>0</v>
      </c>
      <c r="SD43" s="28">
        <v>0</v>
      </c>
      <c r="SE43" s="28">
        <v>0</v>
      </c>
      <c r="SF43" s="28">
        <v>0</v>
      </c>
      <c r="SG43" s="28">
        <v>0</v>
      </c>
      <c r="SH43" s="28">
        <v>0</v>
      </c>
      <c r="SI43" s="28">
        <v>0</v>
      </c>
      <c r="SJ43" s="28">
        <v>0</v>
      </c>
      <c r="SK43" s="28">
        <v>0</v>
      </c>
      <c r="SL43" s="28">
        <v>0</v>
      </c>
      <c r="SM43" s="28">
        <v>0</v>
      </c>
      <c r="SN43" s="28">
        <v>0</v>
      </c>
      <c r="SO43" s="28">
        <v>0</v>
      </c>
      <c r="SP43" s="28">
        <v>0</v>
      </c>
      <c r="SQ43" s="28">
        <v>0</v>
      </c>
      <c r="SR43" s="28">
        <v>0</v>
      </c>
      <c r="SS43" s="28">
        <v>0</v>
      </c>
      <c r="ST43" s="28">
        <v>0</v>
      </c>
      <c r="SU43" s="28">
        <v>0</v>
      </c>
      <c r="SV43" s="28">
        <v>0</v>
      </c>
      <c r="SW43" s="28">
        <v>0</v>
      </c>
      <c r="SX43" s="28">
        <v>0</v>
      </c>
      <c r="SY43" s="28">
        <v>0</v>
      </c>
      <c r="SZ43" s="28">
        <v>0</v>
      </c>
      <c r="TA43" s="28">
        <v>0</v>
      </c>
      <c r="TB43" s="28">
        <v>0</v>
      </c>
      <c r="TC43" s="28">
        <v>0</v>
      </c>
      <c r="TD43" s="28">
        <v>0</v>
      </c>
      <c r="TE43" s="28">
        <v>0</v>
      </c>
      <c r="TF43" s="28">
        <v>0</v>
      </c>
      <c r="TG43" s="28">
        <v>0</v>
      </c>
      <c r="TH43" s="28">
        <v>0</v>
      </c>
      <c r="TI43" s="28">
        <v>0</v>
      </c>
      <c r="TJ43" s="28">
        <v>0</v>
      </c>
      <c r="TK43" s="28">
        <v>0</v>
      </c>
      <c r="TL43" s="28">
        <v>0</v>
      </c>
      <c r="TM43" s="28">
        <v>0</v>
      </c>
      <c r="TN43" s="28">
        <v>0</v>
      </c>
      <c r="TO43" s="28">
        <v>0</v>
      </c>
      <c r="TP43" s="28">
        <v>0</v>
      </c>
      <c r="TQ43" s="28">
        <v>0</v>
      </c>
      <c r="TR43" s="28">
        <v>0</v>
      </c>
      <c r="TS43" s="28">
        <v>0</v>
      </c>
      <c r="TT43" s="28">
        <v>0</v>
      </c>
      <c r="TU43" s="28">
        <v>0</v>
      </c>
      <c r="TV43" s="28">
        <v>0</v>
      </c>
      <c r="TW43" s="28">
        <v>0</v>
      </c>
      <c r="TX43" s="28">
        <v>0</v>
      </c>
      <c r="TY43" s="28">
        <v>0</v>
      </c>
      <c r="TZ43" s="28">
        <v>0</v>
      </c>
      <c r="UA43" s="28">
        <v>0</v>
      </c>
      <c r="UB43" s="28">
        <v>0</v>
      </c>
      <c r="UC43" s="28">
        <v>0</v>
      </c>
      <c r="UD43" s="28">
        <v>0</v>
      </c>
      <c r="UE43" s="28">
        <v>0</v>
      </c>
      <c r="UF43" s="28">
        <v>0</v>
      </c>
      <c r="UG43" s="28">
        <v>0</v>
      </c>
      <c r="UH43" s="28">
        <v>0</v>
      </c>
      <c r="UI43" s="28">
        <v>0</v>
      </c>
      <c r="UJ43" s="28">
        <v>0</v>
      </c>
      <c r="UK43" s="28">
        <v>0</v>
      </c>
      <c r="UL43" s="28">
        <v>0</v>
      </c>
      <c r="UM43" s="28">
        <v>0</v>
      </c>
      <c r="UN43" s="28">
        <v>0</v>
      </c>
      <c r="UO43" s="28">
        <v>0</v>
      </c>
      <c r="UP43" s="28">
        <v>0</v>
      </c>
      <c r="UQ43" s="28">
        <v>0</v>
      </c>
      <c r="UR43" s="28">
        <v>0</v>
      </c>
      <c r="US43" s="28">
        <v>0</v>
      </c>
      <c r="UT43" s="28">
        <v>0</v>
      </c>
      <c r="UU43" s="28">
        <v>0</v>
      </c>
      <c r="UV43" s="28">
        <v>0</v>
      </c>
      <c r="UW43" s="28">
        <v>0</v>
      </c>
      <c r="UX43" s="28">
        <v>0</v>
      </c>
      <c r="UY43" s="28">
        <v>0</v>
      </c>
      <c r="UZ43" s="28">
        <v>0</v>
      </c>
      <c r="VA43" s="28">
        <v>0</v>
      </c>
      <c r="VB43" s="28">
        <v>0</v>
      </c>
      <c r="VC43" s="28">
        <v>0</v>
      </c>
      <c r="VD43" s="28">
        <v>0</v>
      </c>
      <c r="VE43" s="28">
        <v>0</v>
      </c>
      <c r="VF43" s="28">
        <v>0</v>
      </c>
      <c r="VG43" s="28">
        <v>0</v>
      </c>
      <c r="VH43" s="28">
        <v>0</v>
      </c>
      <c r="VI43" s="28">
        <v>0</v>
      </c>
      <c r="VJ43" s="28">
        <v>0</v>
      </c>
      <c r="VK43" s="28">
        <v>0</v>
      </c>
      <c r="VL43" s="28">
        <v>0</v>
      </c>
      <c r="VM43" s="28">
        <v>0</v>
      </c>
      <c r="VN43" s="28">
        <v>0</v>
      </c>
      <c r="VO43" s="28">
        <v>0</v>
      </c>
      <c r="VP43" s="28">
        <v>0</v>
      </c>
      <c r="VQ43" s="28">
        <v>0</v>
      </c>
      <c r="VR43" s="28">
        <v>0</v>
      </c>
      <c r="VS43" s="28">
        <v>0</v>
      </c>
      <c r="VT43" s="28">
        <v>0</v>
      </c>
      <c r="VU43" s="28">
        <v>0</v>
      </c>
      <c r="VV43" s="28">
        <v>0</v>
      </c>
      <c r="VW43" s="28">
        <v>0</v>
      </c>
      <c r="VX43" s="28">
        <v>0</v>
      </c>
      <c r="VY43" s="28">
        <v>0</v>
      </c>
      <c r="VZ43" s="28">
        <v>0</v>
      </c>
      <c r="WA43" s="28">
        <v>0</v>
      </c>
      <c r="WB43" s="28">
        <v>0</v>
      </c>
      <c r="WC43" s="28">
        <v>0</v>
      </c>
      <c r="WD43" s="28">
        <v>0</v>
      </c>
      <c r="WE43" s="28">
        <v>0</v>
      </c>
      <c r="WF43" s="28">
        <v>0</v>
      </c>
      <c r="WG43" s="28">
        <v>0</v>
      </c>
      <c r="WH43" s="28">
        <v>0</v>
      </c>
      <c r="WI43" s="28">
        <v>0</v>
      </c>
      <c r="WJ43" s="28">
        <v>0</v>
      </c>
      <c r="WK43" s="28">
        <v>0</v>
      </c>
      <c r="WL43" s="28">
        <v>0</v>
      </c>
      <c r="WM43" s="28">
        <v>0</v>
      </c>
      <c r="WN43" s="28">
        <v>0</v>
      </c>
      <c r="WO43" s="28">
        <v>0</v>
      </c>
      <c r="WP43" s="28">
        <v>0</v>
      </c>
      <c r="WQ43" s="28">
        <v>0</v>
      </c>
      <c r="WR43" s="28">
        <v>0</v>
      </c>
      <c r="WS43" s="28">
        <v>0</v>
      </c>
      <c r="WT43" s="28">
        <v>0</v>
      </c>
      <c r="WU43" s="28">
        <v>0</v>
      </c>
      <c r="WV43" s="28">
        <v>0</v>
      </c>
      <c r="WW43" s="28">
        <v>0</v>
      </c>
      <c r="WX43" s="28">
        <v>0</v>
      </c>
      <c r="WY43" s="28">
        <v>0</v>
      </c>
      <c r="WZ43" s="28">
        <v>0</v>
      </c>
      <c r="XA43" s="28">
        <v>0</v>
      </c>
      <c r="XB43" s="28">
        <v>0</v>
      </c>
      <c r="XC43" s="28">
        <v>0</v>
      </c>
      <c r="XD43" s="28">
        <v>0</v>
      </c>
      <c r="XE43" s="28">
        <v>0</v>
      </c>
      <c r="XF43" s="28">
        <v>0</v>
      </c>
      <c r="XG43" s="28">
        <v>0</v>
      </c>
      <c r="XH43" s="28">
        <v>0</v>
      </c>
      <c r="XI43" s="28">
        <v>0</v>
      </c>
      <c r="XJ43" s="28">
        <v>0</v>
      </c>
      <c r="XK43" s="28">
        <v>0</v>
      </c>
      <c r="XL43" s="28">
        <v>0</v>
      </c>
      <c r="XM43" s="28">
        <v>0</v>
      </c>
      <c r="XN43" s="28">
        <v>0</v>
      </c>
      <c r="XO43" s="28">
        <v>0</v>
      </c>
      <c r="XP43" s="28">
        <v>0</v>
      </c>
      <c r="XQ43" s="28">
        <v>0</v>
      </c>
      <c r="XR43" s="28">
        <v>0</v>
      </c>
      <c r="XS43" s="28">
        <v>0</v>
      </c>
      <c r="XT43" s="28">
        <v>0</v>
      </c>
      <c r="XU43" s="28">
        <v>0</v>
      </c>
      <c r="XV43" s="28">
        <v>0</v>
      </c>
      <c r="XW43" s="28">
        <v>0</v>
      </c>
      <c r="XX43" s="28">
        <v>0</v>
      </c>
      <c r="XY43" s="28">
        <v>0</v>
      </c>
      <c r="XZ43" s="28">
        <v>0</v>
      </c>
      <c r="YA43" s="28">
        <v>0</v>
      </c>
      <c r="YB43" s="28">
        <v>0</v>
      </c>
      <c r="YC43" s="28">
        <v>0</v>
      </c>
      <c r="YD43" s="28">
        <v>0</v>
      </c>
      <c r="YE43" s="28">
        <v>0</v>
      </c>
      <c r="YF43" s="28">
        <v>0</v>
      </c>
      <c r="YG43" s="28">
        <v>0</v>
      </c>
      <c r="YH43" s="28">
        <v>0</v>
      </c>
      <c r="YI43" s="28">
        <v>0</v>
      </c>
      <c r="YJ43" s="28">
        <v>0</v>
      </c>
      <c r="YK43" s="28">
        <v>0</v>
      </c>
      <c r="YL43" s="28">
        <v>0</v>
      </c>
      <c r="YM43" s="28">
        <v>0</v>
      </c>
      <c r="YN43" s="28">
        <v>0</v>
      </c>
      <c r="YO43" s="28">
        <v>0</v>
      </c>
      <c r="YP43" s="28">
        <v>0</v>
      </c>
      <c r="YQ43" s="28">
        <v>0</v>
      </c>
    </row>
    <row r="44" spans="1:667" ht="15.75" x14ac:dyDescent="0.25">
      <c r="A44" s="19" t="s">
        <v>91</v>
      </c>
      <c r="B44" s="19" t="s">
        <v>92</v>
      </c>
      <c r="C44" s="20">
        <f>+E44*$C$58</f>
        <v>49.69966961192803</v>
      </c>
      <c r="D44" s="21"/>
      <c r="E44" s="22">
        <v>1.721993840000001</v>
      </c>
      <c r="F44" s="23" t="s">
        <v>57</v>
      </c>
      <c r="G44" s="23" t="s">
        <v>128</v>
      </c>
      <c r="H44" s="24">
        <v>39066</v>
      </c>
      <c r="I44" s="48" t="s">
        <v>64</v>
      </c>
      <c r="J44" s="23">
        <v>186</v>
      </c>
      <c r="K44" s="33" t="s">
        <v>131</v>
      </c>
      <c r="L44" s="24">
        <f>+EDATE(H44,J44)</f>
        <v>44727</v>
      </c>
      <c r="M44" s="23" t="s">
        <v>11</v>
      </c>
      <c r="N44" s="20" t="s">
        <v>65</v>
      </c>
      <c r="O44" s="2"/>
      <c r="P44" s="26">
        <f>+SUMPRODUCT(1*($BP$4:$YQ$4=$P$4)*($BP$1:$YQ$1=P$3)*($BP44:$YQ44))</f>
        <v>13240922.987718586</v>
      </c>
      <c r="Q44" s="26">
        <f>+SUMPRODUCT(1*($BP$4:$YQ$4=$Q$4)*($BP$1:$YQ$1=P$3)*($BP44:$YQ44))</f>
        <v>2032010.7169102659</v>
      </c>
      <c r="R44" s="26">
        <f>+SUMPRODUCT(1*($BP$4:$YQ$4=$P$4)*($BP$1:$YQ$1=R$3)*($BP44:$YQ44))</f>
        <v>16462624.920705926</v>
      </c>
      <c r="S44" s="26">
        <f>+SUMPRODUCT(1*($BP$4:$YQ$4=$Q$4)*($BP$1:$YQ$1=R$3)*($BP44:$YQ44))</f>
        <v>1937203.9343006755</v>
      </c>
      <c r="T44" s="26">
        <f>+SUMPRODUCT(1*($BP$4:$YQ$4=$P$4)*($BP$1:$YQ$1=T$3)*($BP44:$YQ44))</f>
        <v>19716478.967227444</v>
      </c>
      <c r="U44" s="26">
        <f>+SUMPRODUCT(1*($BP$4:$YQ$4=$Q$4)*($BP$1:$YQ$1=T$3)*($BP44:$YQ44))</f>
        <v>1609321.5881612487</v>
      </c>
      <c r="V44" s="26">
        <f>+SUMPRODUCT(1*($BP$4:$YQ$4=$P$4)*($BP$1:$YQ$1=V$3)*($BP44:$YQ44))</f>
        <v>22375627.690627031</v>
      </c>
      <c r="W44" s="26">
        <f>+SUMPRODUCT(1*($BP$4:$YQ$4=$Q$4)*($BP$1:$YQ$1=V$3)*($BP44:$YQ44))</f>
        <v>1010638.7237466611</v>
      </c>
      <c r="X44" s="26">
        <f>+SUMPRODUCT(1*($BP$4:$YQ$4=$P$4)*($BP$1:$YQ$1=X$3)*($BP44:$YQ44))</f>
        <v>11943873.237188114</v>
      </c>
      <c r="Y44" s="26">
        <f>+SUMPRODUCT(1*($BP$4:$YQ$4=$Q$4)*($BP$1:$YQ$1=X$3)*($BP44:$YQ44))</f>
        <v>216423.55277078619</v>
      </c>
      <c r="Z44" s="26">
        <f>+SUMPRODUCT(1*($BP$4:$YQ$4=$P$4)*($BP$1:$YQ$1=Z$3)*($BP44:$YQ44))</f>
        <v>0</v>
      </c>
      <c r="AA44" s="26">
        <f>+SUMPRODUCT(1*($BP$4:$YQ$4=$Q$4)*($BP$1:$YQ$1=Z$3)*($BP44:$YQ44))</f>
        <v>0</v>
      </c>
      <c r="AB44" s="26">
        <f>+SUMPRODUCT(1*($BP$4:$YQ$4=$P$4)*($BP$1:$YQ$1=AB$3)*($BP44:$YQ44))</f>
        <v>0</v>
      </c>
      <c r="AC44" s="26">
        <f>+SUMPRODUCT(1*($BP$4:$YQ$4=$Q$4)*($BP$1:$YQ$1=AB$3)*($BP44:$YQ44))</f>
        <v>0</v>
      </c>
      <c r="AD44" s="26">
        <f>+SUMPRODUCT(1*($BP$4:$YQ$4=$P$4)*($BP$1:$YQ$1=AD$3)*($BP44:$YQ44))</f>
        <v>0</v>
      </c>
      <c r="AE44" s="26">
        <f>+SUMPRODUCT(1*($BP$4:$YQ$4=$Q$4)*($BP$1:$YQ$1=AD$3)*($BP44:$YQ44))</f>
        <v>0</v>
      </c>
      <c r="AF44" s="26">
        <f>+SUMPRODUCT(1*($BP$4:$YQ$4=$P$4)*($BP$1:$YQ$1=AF$3)*($BP44:$YQ44))</f>
        <v>0</v>
      </c>
      <c r="AG44" s="26">
        <f>+SUMPRODUCT(1*($BP$4:$YQ$4=$Q$4)*($BP$1:$YQ$1=AF$3)*($BP44:$YQ44))</f>
        <v>0</v>
      </c>
      <c r="AH44" s="26">
        <f>+SUMPRODUCT(1*($BP$4:$YQ$4=$P$4)*($BP$1:$YQ$1=AH$3)*($BP44:$YQ44))</f>
        <v>0</v>
      </c>
      <c r="AI44" s="26">
        <f>+SUMPRODUCT(1*($BP$4:$YQ$4=$Q$4)*($BP$1:$YQ$1=AH$3)*($BP44:$YQ44))</f>
        <v>0</v>
      </c>
      <c r="AJ44" s="26">
        <f>+SUMPRODUCT(1*($BP$4:$YQ$4=$P$4)*($BP$1:$YQ$1=AJ$3)*($BP44:$YQ44))</f>
        <v>0</v>
      </c>
      <c r="AK44" s="26">
        <f>+SUMPRODUCT(1*($BP$4:$YQ$4=$Q$4)*($BP$1:$YQ$1=AJ$3)*($BP44:$YQ44))</f>
        <v>0</v>
      </c>
      <c r="AL44" s="26">
        <f>+SUMPRODUCT(1*($BP$4:$YQ$4=$P$4)*($BP$1:$YQ$1=AL$3)*($BP44:$YQ44))</f>
        <v>0</v>
      </c>
      <c r="AM44" s="26">
        <f>+SUMPRODUCT(1*($BP$4:$YQ$4=$Q$4)*($BP$1:$YQ$1=AL$3)*($BP44:$YQ44))</f>
        <v>0</v>
      </c>
      <c r="AN44" s="26">
        <f>+SUMPRODUCT(1*($BP$4:$YQ$4=$P$4)*($BP$1:$YQ$1=AN$3)*($BP44:$YQ44))</f>
        <v>0</v>
      </c>
      <c r="AO44" s="26">
        <f>+SUMPRODUCT(1*($BP$4:$YQ$4=$Q$4)*($BP$1:$YQ$1=AN$3)*($BP44:$YQ44))</f>
        <v>0</v>
      </c>
      <c r="AP44" s="26">
        <f>+SUMPRODUCT(1*($BP$4:$YQ$4=$P$4)*($BP$1:$YQ$1=AP$3)*($BP44:$YQ44))</f>
        <v>0</v>
      </c>
      <c r="AQ44" s="26">
        <f>+SUMPRODUCT(1*($BP$4:$YQ$4=$Q$4)*($BP$1:$YQ$1=AP$3)*($BP44:$YQ44))</f>
        <v>0</v>
      </c>
      <c r="AR44" s="26">
        <f>+SUMPRODUCT(1*($BP$4:$YQ$4=$P$4)*($BP$1:$YQ$1=AR$3)*($BP44:$YQ44))</f>
        <v>0</v>
      </c>
      <c r="AS44" s="26">
        <f>+SUMPRODUCT(1*($BP$4:$YQ$4=$Q$4)*($BP$1:$YQ$1=AR$3)*($BP44:$YQ44))</f>
        <v>0</v>
      </c>
      <c r="AT44" s="26">
        <f>+SUMPRODUCT(1*($BP$4:$YQ$4=$P$4)*($BP$1:$YQ$1=AT$3)*($BP44:$YQ44))</f>
        <v>0</v>
      </c>
      <c r="AU44" s="26">
        <f>+SUMPRODUCT(1*($BP$4:$YQ$4=$Q$4)*($BP$1:$YQ$1=AT$3)*($BP44:$YQ44))</f>
        <v>0</v>
      </c>
      <c r="AV44" s="26">
        <f>+SUMPRODUCT(1*($BP$4:$YQ$4=$P$4)*($BP$1:$YQ$1=AV$3)*($BP44:$YQ44))</f>
        <v>0</v>
      </c>
      <c r="AW44" s="26">
        <f>+SUMPRODUCT(1*($BP$4:$YQ$4=$Q$4)*($BP$1:$YQ$1=AV$3)*($BP44:$YQ44))</f>
        <v>0</v>
      </c>
      <c r="AX44" s="26">
        <f>+SUMPRODUCT(1*($BP$4:$YQ$4=$P$4)*($BP$1:$YQ$1=AX$3)*($BP44:$YQ44))</f>
        <v>0</v>
      </c>
      <c r="AY44" s="26">
        <f>+SUMPRODUCT(1*($BP$4:$YQ$4=$Q$4)*($BP$1:$YQ$1=AX$3)*($BP44:$YQ44))</f>
        <v>0</v>
      </c>
      <c r="AZ44" s="26">
        <f>+SUMPRODUCT(1*($BP$4:$YQ$4=$P$4)*($BP$1:$YQ$1=AZ$3)*($BP44:$YQ44))</f>
        <v>0</v>
      </c>
      <c r="BA44" s="26">
        <f>+SUMPRODUCT(1*($BP$4:$YQ$4=$Q$4)*($BP$1:$YQ$1=AZ$3)*($BP44:$YQ44))</f>
        <v>0</v>
      </c>
      <c r="BB44" s="26">
        <f>+SUMPRODUCT(1*($BP$4:$YQ$4=$P$4)*($BP$1:$YQ$1=BB$3)*($BP44:$YQ44))</f>
        <v>0</v>
      </c>
      <c r="BC44" s="26">
        <f>+SUMPRODUCT(1*($BP$4:$YQ$4=$Q$4)*($BP$1:$YQ$1=BB$3)*($BP44:$YQ44))</f>
        <v>0</v>
      </c>
      <c r="BD44" s="26">
        <f>+SUMPRODUCT(1*($BP$4:$YQ$4=$P$4)*($BP$1:$YQ$1=BD$3)*($BP44:$YQ44))</f>
        <v>0</v>
      </c>
      <c r="BE44" s="26">
        <f>+SUMPRODUCT(1*($BP$4:$YQ$4=$Q$4)*($BP$1:$YQ$1=BD$3)*($BP44:$YQ44))</f>
        <v>0</v>
      </c>
      <c r="BF44" s="26">
        <f>+SUMPRODUCT(1*($BP$4:$YQ$4=$P$4)*($BP$1:$YQ$1=BF$3)*($BP44:$YQ44))</f>
        <v>0</v>
      </c>
      <c r="BG44" s="26">
        <f>+SUMPRODUCT(1*($BP$4:$YQ$4=$Q$4)*($BP$1:$YQ$1=BF$3)*($BP44:$YQ44))</f>
        <v>0</v>
      </c>
      <c r="BH44" s="26">
        <f>+SUMPRODUCT(1*($BP$4:$YQ$4=$P$4)*($BP$1:$YQ$1=BH$3)*($BP44:$YQ44))</f>
        <v>0</v>
      </c>
      <c r="BI44" s="26">
        <f>+SUMPRODUCT(1*($BP$4:$YQ$4=$Q$4)*($BP$1:$YQ$1=BH$3)*($BP44:$YQ44))</f>
        <v>0</v>
      </c>
      <c r="BJ44" s="26">
        <f>+SUMPRODUCT(1*($BP$4:$YQ$4=$P$4)*($BP$1:$YQ$1=BJ$3)*($BP44:$YQ44))</f>
        <v>0</v>
      </c>
      <c r="BK44" s="26">
        <f>+SUMPRODUCT(1*($BP$4:$YQ$4=$Q$4)*($BP$1:$YQ$1=BJ$3)*($BP44:$YQ44))</f>
        <v>0</v>
      </c>
      <c r="BL44" s="26">
        <f>+SUMPRODUCT(1*($BP$4:$YQ$4=$P$4)*($BP$1:$YQ$1=BL$3)*($BP44:$YQ44))</f>
        <v>0</v>
      </c>
      <c r="BM44" s="26">
        <f>+SUMPRODUCT(1*($BP$4:$YQ$4=$Q$4)*($BP$1:$YQ$1=BL$3)*($BP44:$YQ44))</f>
        <v>0</v>
      </c>
      <c r="BN44" s="27"/>
      <c r="BO44" s="94"/>
      <c r="BP44" s="28">
        <v>0</v>
      </c>
      <c r="BQ44" s="28">
        <v>0</v>
      </c>
      <c r="BR44" s="28">
        <v>0</v>
      </c>
      <c r="BS44" s="28">
        <v>0</v>
      </c>
      <c r="BT44" s="28">
        <v>0</v>
      </c>
      <c r="BU44" s="28">
        <v>0</v>
      </c>
      <c r="BV44" s="28">
        <v>0</v>
      </c>
      <c r="BW44" s="28">
        <v>0</v>
      </c>
      <c r="BX44" s="28">
        <v>0</v>
      </c>
      <c r="BY44" s="28">
        <v>0</v>
      </c>
      <c r="BZ44" s="28">
        <v>1007563.7812764338</v>
      </c>
      <c r="CA44" s="28">
        <v>6212458.7014910001</v>
      </c>
      <c r="CB44" s="28">
        <v>0</v>
      </c>
      <c r="CC44" s="28">
        <v>0</v>
      </c>
      <c r="CD44" s="28">
        <v>0</v>
      </c>
      <c r="CE44" s="28">
        <v>0</v>
      </c>
      <c r="CF44" s="28">
        <v>0</v>
      </c>
      <c r="CG44" s="28">
        <v>0</v>
      </c>
      <c r="CH44" s="28">
        <v>0</v>
      </c>
      <c r="CI44" s="28">
        <v>0</v>
      </c>
      <c r="CJ44" s="28">
        <v>0</v>
      </c>
      <c r="CK44" s="28">
        <v>0</v>
      </c>
      <c r="CL44" s="28">
        <v>1024446.935633832</v>
      </c>
      <c r="CM44" s="28">
        <v>7028464.2862275848</v>
      </c>
      <c r="CN44" s="28">
        <v>0</v>
      </c>
      <c r="CO44" s="28">
        <v>0</v>
      </c>
      <c r="CP44" s="28">
        <v>0</v>
      </c>
      <c r="CQ44" s="28">
        <v>0</v>
      </c>
      <c r="CR44" s="28">
        <v>0</v>
      </c>
      <c r="CS44" s="28">
        <v>0</v>
      </c>
      <c r="CT44" s="28">
        <v>0</v>
      </c>
      <c r="CU44" s="28">
        <v>0</v>
      </c>
      <c r="CV44" s="28">
        <v>0</v>
      </c>
      <c r="CW44" s="28">
        <v>0</v>
      </c>
      <c r="CX44" s="28">
        <v>995663.27325342293</v>
      </c>
      <c r="CY44" s="28">
        <v>7849737.0882321922</v>
      </c>
      <c r="CZ44" s="28">
        <v>0</v>
      </c>
      <c r="DA44" s="28">
        <v>0</v>
      </c>
      <c r="DB44" s="28">
        <v>0</v>
      </c>
      <c r="DC44" s="28">
        <v>0</v>
      </c>
      <c r="DD44" s="28">
        <v>0</v>
      </c>
      <c r="DE44" s="28">
        <v>0</v>
      </c>
      <c r="DF44" s="28">
        <v>0</v>
      </c>
      <c r="DG44" s="28">
        <v>0</v>
      </c>
      <c r="DH44" s="28">
        <v>0</v>
      </c>
      <c r="DI44" s="28">
        <v>0</v>
      </c>
      <c r="DJ44" s="28">
        <v>941540.66104725248</v>
      </c>
      <c r="DK44" s="28">
        <v>8612887.8324737325</v>
      </c>
      <c r="DL44" s="28">
        <v>0</v>
      </c>
      <c r="DM44" s="28">
        <v>0</v>
      </c>
      <c r="DN44" s="28">
        <v>0</v>
      </c>
      <c r="DO44" s="28">
        <v>0</v>
      </c>
      <c r="DP44" s="28">
        <v>0</v>
      </c>
      <c r="DQ44" s="28">
        <v>0</v>
      </c>
      <c r="DR44" s="28">
        <v>0</v>
      </c>
      <c r="DS44" s="28">
        <v>0</v>
      </c>
      <c r="DT44" s="28">
        <v>0</v>
      </c>
      <c r="DU44" s="28">
        <v>0</v>
      </c>
      <c r="DV44" s="28">
        <v>862077.42428771977</v>
      </c>
      <c r="DW44" s="28">
        <v>9463182.8008864261</v>
      </c>
      <c r="DX44" s="28">
        <v>0</v>
      </c>
      <c r="DY44" s="28">
        <v>0</v>
      </c>
      <c r="DZ44" s="28">
        <v>0</v>
      </c>
      <c r="EA44" s="28">
        <v>0</v>
      </c>
      <c r="EB44" s="28">
        <v>0</v>
      </c>
      <c r="EC44" s="28">
        <v>0</v>
      </c>
      <c r="ED44" s="28">
        <v>0</v>
      </c>
      <c r="EE44" s="28">
        <v>0</v>
      </c>
      <c r="EF44" s="28">
        <v>0</v>
      </c>
      <c r="EG44" s="28">
        <v>0</v>
      </c>
      <c r="EH44" s="28">
        <v>747244.16387352883</v>
      </c>
      <c r="EI44" s="28">
        <v>10253296.166341018</v>
      </c>
      <c r="EJ44" s="28">
        <v>0</v>
      </c>
      <c r="EK44" s="28">
        <v>0</v>
      </c>
      <c r="EL44" s="28">
        <v>0</v>
      </c>
      <c r="EM44" s="28">
        <v>0</v>
      </c>
      <c r="EN44" s="28">
        <v>0</v>
      </c>
      <c r="EO44" s="28">
        <v>0</v>
      </c>
      <c r="EP44" s="28">
        <v>0</v>
      </c>
      <c r="EQ44" s="28">
        <v>0</v>
      </c>
      <c r="ER44" s="28">
        <v>0</v>
      </c>
      <c r="ES44" s="28">
        <v>0</v>
      </c>
      <c r="ET44" s="28">
        <v>592374.7382736085</v>
      </c>
      <c r="EU44" s="28">
        <v>10897225.513383118</v>
      </c>
      <c r="EV44" s="28">
        <v>0</v>
      </c>
      <c r="EW44" s="28">
        <v>0</v>
      </c>
      <c r="EX44" s="28">
        <v>0</v>
      </c>
      <c r="EY44" s="28">
        <v>0</v>
      </c>
      <c r="EZ44" s="28">
        <v>0</v>
      </c>
      <c r="FA44" s="28">
        <v>0</v>
      </c>
      <c r="FB44" s="28">
        <v>0</v>
      </c>
      <c r="FC44" s="28">
        <v>0</v>
      </c>
      <c r="FD44" s="28">
        <v>0</v>
      </c>
      <c r="FE44" s="28">
        <v>0</v>
      </c>
      <c r="FF44" s="28">
        <v>418263.9854730526</v>
      </c>
      <c r="FG44" s="28">
        <v>11478402.177243914</v>
      </c>
      <c r="FH44" s="28">
        <v>0</v>
      </c>
      <c r="FI44" s="28">
        <v>0</v>
      </c>
      <c r="FJ44" s="28">
        <v>0</v>
      </c>
      <c r="FK44" s="28">
        <v>0</v>
      </c>
      <c r="FL44" s="28">
        <v>0</v>
      </c>
      <c r="FM44" s="28">
        <v>0</v>
      </c>
      <c r="FN44" s="28">
        <v>0</v>
      </c>
      <c r="FO44" s="28">
        <v>0</v>
      </c>
      <c r="FP44" s="28">
        <v>0</v>
      </c>
      <c r="FQ44" s="28">
        <v>0</v>
      </c>
      <c r="FR44" s="28">
        <v>216423.55277078619</v>
      </c>
      <c r="FS44" s="28">
        <v>11943873.237188114</v>
      </c>
      <c r="FT44" s="28">
        <v>0</v>
      </c>
      <c r="FU44" s="28">
        <v>0</v>
      </c>
      <c r="FV44" s="28">
        <v>0</v>
      </c>
      <c r="FW44" s="28">
        <v>0</v>
      </c>
      <c r="FX44" s="28">
        <v>0</v>
      </c>
      <c r="FY44" s="28">
        <v>0</v>
      </c>
      <c r="FZ44" s="28">
        <v>0</v>
      </c>
      <c r="GA44" s="28">
        <v>0</v>
      </c>
      <c r="GB44" s="28">
        <v>0</v>
      </c>
      <c r="GC44" s="28">
        <v>0</v>
      </c>
      <c r="GD44" s="28">
        <v>0</v>
      </c>
      <c r="GE44" s="28">
        <v>0</v>
      </c>
      <c r="GF44" s="28">
        <v>0</v>
      </c>
      <c r="GG44" s="28">
        <v>0</v>
      </c>
      <c r="GH44" s="28">
        <v>0</v>
      </c>
      <c r="GI44" s="28">
        <v>0</v>
      </c>
      <c r="GJ44" s="28">
        <v>0</v>
      </c>
      <c r="GK44" s="28">
        <v>0</v>
      </c>
      <c r="GL44" s="28">
        <v>0</v>
      </c>
      <c r="GM44" s="28">
        <v>0</v>
      </c>
      <c r="GN44" s="28">
        <v>0</v>
      </c>
      <c r="GO44" s="28">
        <v>0</v>
      </c>
      <c r="GP44" s="28">
        <v>0</v>
      </c>
      <c r="GQ44" s="28">
        <v>0</v>
      </c>
      <c r="GR44" s="28">
        <v>0</v>
      </c>
      <c r="GS44" s="28">
        <v>0</v>
      </c>
      <c r="GT44" s="28">
        <v>0</v>
      </c>
      <c r="GU44" s="28">
        <v>0</v>
      </c>
      <c r="GV44" s="28">
        <v>0</v>
      </c>
      <c r="GW44" s="28">
        <v>0</v>
      </c>
      <c r="GX44" s="28">
        <v>0</v>
      </c>
      <c r="GY44" s="28">
        <v>0</v>
      </c>
      <c r="GZ44" s="28">
        <v>0</v>
      </c>
      <c r="HA44" s="28">
        <v>0</v>
      </c>
      <c r="HB44" s="28">
        <v>0</v>
      </c>
      <c r="HC44" s="28">
        <v>0</v>
      </c>
      <c r="HD44" s="28">
        <v>0</v>
      </c>
      <c r="HE44" s="28">
        <v>0</v>
      </c>
      <c r="HF44" s="28">
        <v>0</v>
      </c>
      <c r="HG44" s="28">
        <v>0</v>
      </c>
      <c r="HH44" s="28">
        <v>0</v>
      </c>
      <c r="HI44" s="28">
        <v>0</v>
      </c>
      <c r="HJ44" s="28">
        <v>0</v>
      </c>
      <c r="HK44" s="28">
        <v>0</v>
      </c>
      <c r="HL44" s="28">
        <v>0</v>
      </c>
      <c r="HM44" s="28">
        <v>0</v>
      </c>
      <c r="HN44" s="28">
        <v>0</v>
      </c>
      <c r="HO44" s="28">
        <v>0</v>
      </c>
      <c r="HP44" s="28">
        <v>0</v>
      </c>
      <c r="HQ44" s="28">
        <v>0</v>
      </c>
      <c r="HR44" s="28">
        <v>0</v>
      </c>
      <c r="HS44" s="28">
        <v>0</v>
      </c>
      <c r="HT44" s="28">
        <v>0</v>
      </c>
      <c r="HU44" s="28">
        <v>0</v>
      </c>
      <c r="HV44" s="28">
        <v>0</v>
      </c>
      <c r="HW44" s="28">
        <v>0</v>
      </c>
      <c r="HX44" s="28">
        <v>0</v>
      </c>
      <c r="HY44" s="28">
        <v>0</v>
      </c>
      <c r="HZ44" s="28">
        <v>0</v>
      </c>
      <c r="IA44" s="28">
        <v>0</v>
      </c>
      <c r="IB44" s="28">
        <v>0</v>
      </c>
      <c r="IC44" s="28">
        <v>0</v>
      </c>
      <c r="ID44" s="28">
        <v>0</v>
      </c>
      <c r="IE44" s="28">
        <v>0</v>
      </c>
      <c r="IF44" s="28">
        <v>0</v>
      </c>
      <c r="IG44" s="28">
        <v>0</v>
      </c>
      <c r="IH44" s="28">
        <v>0</v>
      </c>
      <c r="II44" s="28">
        <v>0</v>
      </c>
      <c r="IJ44" s="28">
        <v>0</v>
      </c>
      <c r="IK44" s="28">
        <v>0</v>
      </c>
      <c r="IL44" s="28">
        <v>0</v>
      </c>
      <c r="IM44" s="28">
        <v>0</v>
      </c>
      <c r="IN44" s="28">
        <v>0</v>
      </c>
      <c r="IO44" s="28">
        <v>0</v>
      </c>
      <c r="IP44" s="28">
        <v>0</v>
      </c>
      <c r="IQ44" s="28">
        <v>0</v>
      </c>
      <c r="IR44" s="28">
        <v>0</v>
      </c>
      <c r="IS44" s="28">
        <v>0</v>
      </c>
      <c r="IT44" s="28">
        <v>0</v>
      </c>
      <c r="IU44" s="28">
        <v>0</v>
      </c>
      <c r="IV44" s="28">
        <v>0</v>
      </c>
      <c r="IW44" s="28">
        <v>0</v>
      </c>
      <c r="IX44" s="28">
        <v>0</v>
      </c>
      <c r="IY44" s="28">
        <v>0</v>
      </c>
      <c r="IZ44" s="28">
        <v>0</v>
      </c>
      <c r="JA44" s="28">
        <v>0</v>
      </c>
      <c r="JB44" s="28">
        <v>0</v>
      </c>
      <c r="JC44" s="28">
        <v>0</v>
      </c>
      <c r="JD44" s="28">
        <v>0</v>
      </c>
      <c r="JE44" s="28">
        <v>0</v>
      </c>
      <c r="JF44" s="28">
        <v>0</v>
      </c>
      <c r="JG44" s="28">
        <v>0</v>
      </c>
      <c r="JH44" s="28">
        <v>0</v>
      </c>
      <c r="JI44" s="28">
        <v>0</v>
      </c>
      <c r="JJ44" s="28">
        <v>0</v>
      </c>
      <c r="JK44" s="28">
        <v>0</v>
      </c>
      <c r="JL44" s="28">
        <v>0</v>
      </c>
      <c r="JM44" s="28">
        <v>0</v>
      </c>
      <c r="JN44" s="28">
        <v>0</v>
      </c>
      <c r="JO44" s="28">
        <v>0</v>
      </c>
      <c r="JP44" s="28">
        <v>0</v>
      </c>
      <c r="JQ44" s="28">
        <v>0</v>
      </c>
      <c r="JR44" s="28">
        <v>0</v>
      </c>
      <c r="JS44" s="28">
        <v>0</v>
      </c>
      <c r="JT44" s="28">
        <v>0</v>
      </c>
      <c r="JU44" s="28">
        <v>0</v>
      </c>
      <c r="JV44" s="28">
        <v>0</v>
      </c>
      <c r="JW44" s="28">
        <v>0</v>
      </c>
      <c r="JX44" s="28">
        <v>0</v>
      </c>
      <c r="JY44" s="28">
        <v>0</v>
      </c>
      <c r="JZ44" s="28">
        <v>0</v>
      </c>
      <c r="KA44" s="28">
        <v>0</v>
      </c>
      <c r="KB44" s="28">
        <v>0</v>
      </c>
      <c r="KC44" s="28">
        <v>0</v>
      </c>
      <c r="KD44" s="28">
        <v>0</v>
      </c>
      <c r="KE44" s="28">
        <v>0</v>
      </c>
      <c r="KF44" s="28">
        <v>0</v>
      </c>
      <c r="KG44" s="28">
        <v>0</v>
      </c>
      <c r="KH44" s="28">
        <v>0</v>
      </c>
      <c r="KI44" s="28">
        <v>0</v>
      </c>
      <c r="KJ44" s="28">
        <v>0</v>
      </c>
      <c r="KK44" s="28">
        <v>0</v>
      </c>
      <c r="KL44" s="28">
        <v>0</v>
      </c>
      <c r="KM44" s="28">
        <v>0</v>
      </c>
      <c r="KN44" s="28">
        <v>0</v>
      </c>
      <c r="KO44" s="28">
        <v>0</v>
      </c>
      <c r="KP44" s="28">
        <v>0</v>
      </c>
      <c r="KQ44" s="28">
        <v>0</v>
      </c>
      <c r="KR44" s="28">
        <v>0</v>
      </c>
      <c r="KS44" s="28">
        <v>0</v>
      </c>
      <c r="KT44" s="28">
        <v>0</v>
      </c>
      <c r="KU44" s="28">
        <v>0</v>
      </c>
      <c r="KV44" s="28">
        <v>0</v>
      </c>
      <c r="KW44" s="28">
        <v>0</v>
      </c>
      <c r="KX44" s="28">
        <v>0</v>
      </c>
      <c r="KY44" s="28">
        <v>0</v>
      </c>
      <c r="KZ44" s="28">
        <v>0</v>
      </c>
      <c r="LA44" s="28">
        <v>0</v>
      </c>
      <c r="LB44" s="28">
        <v>0</v>
      </c>
      <c r="LC44" s="28">
        <v>0</v>
      </c>
      <c r="LD44" s="28">
        <v>0</v>
      </c>
      <c r="LE44" s="28">
        <v>0</v>
      </c>
      <c r="LF44" s="28">
        <v>0</v>
      </c>
      <c r="LG44" s="28">
        <v>0</v>
      </c>
      <c r="LH44" s="28">
        <v>0</v>
      </c>
      <c r="LI44" s="28">
        <v>0</v>
      </c>
      <c r="LJ44" s="28">
        <v>0</v>
      </c>
      <c r="LK44" s="28">
        <v>0</v>
      </c>
      <c r="LL44" s="28">
        <v>0</v>
      </c>
      <c r="LM44" s="28">
        <v>0</v>
      </c>
      <c r="LN44" s="28">
        <v>0</v>
      </c>
      <c r="LO44" s="28">
        <v>0</v>
      </c>
      <c r="LP44" s="28">
        <v>0</v>
      </c>
      <c r="LQ44" s="28">
        <v>0</v>
      </c>
      <c r="LR44" s="28">
        <v>0</v>
      </c>
      <c r="LS44" s="28">
        <v>0</v>
      </c>
      <c r="LT44" s="28">
        <v>0</v>
      </c>
      <c r="LU44" s="28">
        <v>0</v>
      </c>
      <c r="LV44" s="28">
        <v>0</v>
      </c>
      <c r="LW44" s="28">
        <v>0</v>
      </c>
      <c r="LX44" s="28">
        <v>0</v>
      </c>
      <c r="LY44" s="28">
        <v>0</v>
      </c>
      <c r="LZ44" s="28">
        <v>0</v>
      </c>
      <c r="MA44" s="28">
        <v>0</v>
      </c>
      <c r="MB44" s="28">
        <v>0</v>
      </c>
      <c r="MC44" s="28">
        <v>0</v>
      </c>
      <c r="MD44" s="28">
        <v>0</v>
      </c>
      <c r="ME44" s="28">
        <v>0</v>
      </c>
      <c r="MF44" s="28">
        <v>0</v>
      </c>
      <c r="MG44" s="28">
        <v>0</v>
      </c>
      <c r="MH44" s="28">
        <v>0</v>
      </c>
      <c r="MI44" s="28">
        <v>0</v>
      </c>
      <c r="MJ44" s="28">
        <v>0</v>
      </c>
      <c r="MK44" s="28">
        <v>0</v>
      </c>
      <c r="ML44" s="28">
        <v>0</v>
      </c>
      <c r="MM44" s="28">
        <v>0</v>
      </c>
      <c r="MN44" s="28">
        <v>0</v>
      </c>
      <c r="MO44" s="28">
        <v>0</v>
      </c>
      <c r="MP44" s="28">
        <v>0</v>
      </c>
      <c r="MQ44" s="28">
        <v>0</v>
      </c>
      <c r="MR44" s="28">
        <v>0</v>
      </c>
      <c r="MS44" s="28">
        <v>0</v>
      </c>
      <c r="MT44" s="28">
        <v>0</v>
      </c>
      <c r="MU44" s="28">
        <v>0</v>
      </c>
      <c r="MV44" s="28">
        <v>0</v>
      </c>
      <c r="MW44" s="28">
        <v>0</v>
      </c>
      <c r="MX44" s="28">
        <v>0</v>
      </c>
      <c r="MY44" s="28">
        <v>0</v>
      </c>
      <c r="MZ44" s="28">
        <v>0</v>
      </c>
      <c r="NA44" s="28">
        <v>0</v>
      </c>
      <c r="NB44" s="28">
        <v>0</v>
      </c>
      <c r="NC44" s="28">
        <v>0</v>
      </c>
      <c r="ND44" s="28">
        <v>0</v>
      </c>
      <c r="NE44" s="28">
        <v>0</v>
      </c>
      <c r="NF44" s="28">
        <v>0</v>
      </c>
      <c r="NG44" s="28">
        <v>0</v>
      </c>
      <c r="NH44" s="28">
        <v>0</v>
      </c>
      <c r="NI44" s="28">
        <v>0</v>
      </c>
      <c r="NJ44" s="28">
        <v>0</v>
      </c>
      <c r="NK44" s="28">
        <v>0</v>
      </c>
      <c r="NL44" s="28">
        <v>0</v>
      </c>
      <c r="NM44" s="28">
        <v>0</v>
      </c>
      <c r="NN44" s="28">
        <v>0</v>
      </c>
      <c r="NO44" s="28">
        <v>0</v>
      </c>
      <c r="NP44" s="28">
        <v>0</v>
      </c>
      <c r="NQ44" s="28">
        <v>0</v>
      </c>
      <c r="NR44" s="28">
        <v>0</v>
      </c>
      <c r="NS44" s="28">
        <v>0</v>
      </c>
      <c r="NT44" s="28">
        <v>0</v>
      </c>
      <c r="NU44" s="28">
        <v>0</v>
      </c>
      <c r="NV44" s="28">
        <v>0</v>
      </c>
      <c r="NW44" s="28">
        <v>0</v>
      </c>
      <c r="NX44" s="28">
        <v>0</v>
      </c>
      <c r="NY44" s="28">
        <v>0</v>
      </c>
      <c r="NZ44" s="28">
        <v>0</v>
      </c>
      <c r="OA44" s="28">
        <v>0</v>
      </c>
      <c r="OB44" s="28">
        <v>0</v>
      </c>
      <c r="OC44" s="28">
        <v>0</v>
      </c>
      <c r="OD44" s="28">
        <v>0</v>
      </c>
      <c r="OE44" s="28">
        <v>0</v>
      </c>
      <c r="OF44" s="28">
        <v>0</v>
      </c>
      <c r="OG44" s="28">
        <v>0</v>
      </c>
      <c r="OH44" s="28">
        <v>0</v>
      </c>
      <c r="OI44" s="28">
        <v>0</v>
      </c>
      <c r="OJ44" s="28">
        <v>0</v>
      </c>
      <c r="OK44" s="28">
        <v>0</v>
      </c>
      <c r="OL44" s="28">
        <v>0</v>
      </c>
      <c r="OM44" s="28">
        <v>0</v>
      </c>
      <c r="ON44" s="28">
        <v>0</v>
      </c>
      <c r="OO44" s="28">
        <v>0</v>
      </c>
      <c r="OP44" s="28">
        <v>0</v>
      </c>
      <c r="OQ44" s="28">
        <v>0</v>
      </c>
      <c r="OR44" s="28">
        <v>0</v>
      </c>
      <c r="OS44" s="28">
        <v>0</v>
      </c>
      <c r="OT44" s="28">
        <v>0</v>
      </c>
      <c r="OU44" s="28">
        <v>0</v>
      </c>
      <c r="OV44" s="28">
        <v>0</v>
      </c>
      <c r="OW44" s="28">
        <v>0</v>
      </c>
      <c r="OX44" s="28">
        <v>0</v>
      </c>
      <c r="OY44" s="28">
        <v>0</v>
      </c>
      <c r="OZ44" s="28">
        <v>0</v>
      </c>
      <c r="PA44" s="28">
        <v>0</v>
      </c>
      <c r="PB44" s="28">
        <v>0</v>
      </c>
      <c r="PC44" s="28">
        <v>0</v>
      </c>
      <c r="PD44" s="28">
        <v>0</v>
      </c>
      <c r="PE44" s="28">
        <v>0</v>
      </c>
      <c r="PF44" s="28">
        <v>0</v>
      </c>
      <c r="PG44" s="28">
        <v>0</v>
      </c>
      <c r="PH44" s="28">
        <v>0</v>
      </c>
      <c r="PI44" s="28">
        <v>0</v>
      </c>
      <c r="PJ44" s="28">
        <v>0</v>
      </c>
      <c r="PK44" s="28">
        <v>0</v>
      </c>
      <c r="PL44" s="28">
        <v>0</v>
      </c>
      <c r="PM44" s="28">
        <v>0</v>
      </c>
      <c r="PN44" s="28">
        <v>0</v>
      </c>
      <c r="PO44" s="28">
        <v>0</v>
      </c>
      <c r="PP44" s="28">
        <v>0</v>
      </c>
      <c r="PQ44" s="28">
        <v>0</v>
      </c>
      <c r="PR44" s="28">
        <v>0</v>
      </c>
      <c r="PS44" s="28">
        <v>0</v>
      </c>
      <c r="PT44" s="28">
        <v>0</v>
      </c>
      <c r="PU44" s="28">
        <v>0</v>
      </c>
      <c r="PV44" s="28">
        <v>0</v>
      </c>
      <c r="PW44" s="28">
        <v>0</v>
      </c>
      <c r="PX44" s="28">
        <v>0</v>
      </c>
      <c r="PY44" s="28">
        <v>0</v>
      </c>
      <c r="PZ44" s="28">
        <v>0</v>
      </c>
      <c r="QA44" s="28">
        <v>0</v>
      </c>
      <c r="QB44" s="28">
        <v>0</v>
      </c>
      <c r="QC44" s="28">
        <v>0</v>
      </c>
      <c r="QD44" s="28">
        <v>0</v>
      </c>
      <c r="QE44" s="28">
        <v>0</v>
      </c>
      <c r="QF44" s="28">
        <v>0</v>
      </c>
      <c r="QG44" s="28">
        <v>0</v>
      </c>
      <c r="QH44" s="28">
        <v>0</v>
      </c>
      <c r="QI44" s="28">
        <v>0</v>
      </c>
      <c r="QJ44" s="28">
        <v>0</v>
      </c>
      <c r="QK44" s="28">
        <v>0</v>
      </c>
      <c r="QL44" s="28">
        <v>0</v>
      </c>
      <c r="QM44" s="28">
        <v>0</v>
      </c>
      <c r="QN44" s="28">
        <v>0</v>
      </c>
      <c r="QO44" s="28">
        <v>0</v>
      </c>
      <c r="QP44" s="28">
        <v>0</v>
      </c>
      <c r="QQ44" s="28">
        <v>0</v>
      </c>
      <c r="QR44" s="28">
        <v>0</v>
      </c>
      <c r="QS44" s="28">
        <v>0</v>
      </c>
      <c r="QT44" s="28">
        <v>0</v>
      </c>
      <c r="QU44" s="28">
        <v>0</v>
      </c>
      <c r="QV44" s="28">
        <v>0</v>
      </c>
      <c r="QW44" s="28">
        <v>0</v>
      </c>
      <c r="QX44" s="28">
        <v>0</v>
      </c>
      <c r="QY44" s="28">
        <v>0</v>
      </c>
      <c r="QZ44" s="28">
        <v>0</v>
      </c>
      <c r="RA44" s="28">
        <v>0</v>
      </c>
      <c r="RB44" s="28">
        <v>0</v>
      </c>
      <c r="RC44" s="28">
        <v>0</v>
      </c>
      <c r="RD44" s="28">
        <v>0</v>
      </c>
      <c r="RE44" s="28">
        <v>0</v>
      </c>
      <c r="RF44" s="28">
        <v>0</v>
      </c>
      <c r="RG44" s="28">
        <v>0</v>
      </c>
      <c r="RH44" s="28">
        <v>0</v>
      </c>
      <c r="RI44" s="28">
        <v>0</v>
      </c>
      <c r="RJ44" s="28">
        <v>0</v>
      </c>
      <c r="RK44" s="28">
        <v>0</v>
      </c>
      <c r="RL44" s="28">
        <v>0</v>
      </c>
      <c r="RM44" s="28">
        <v>0</v>
      </c>
      <c r="RN44" s="28">
        <v>0</v>
      </c>
      <c r="RO44" s="28">
        <v>0</v>
      </c>
      <c r="RP44" s="28">
        <v>0</v>
      </c>
      <c r="RQ44" s="28">
        <v>0</v>
      </c>
      <c r="RR44" s="28">
        <v>0</v>
      </c>
      <c r="RS44" s="28">
        <v>0</v>
      </c>
      <c r="RT44" s="28">
        <v>0</v>
      </c>
      <c r="RU44" s="28">
        <v>0</v>
      </c>
      <c r="RV44" s="28">
        <v>0</v>
      </c>
      <c r="RW44" s="28">
        <v>0</v>
      </c>
      <c r="RX44" s="28">
        <v>0</v>
      </c>
      <c r="RY44" s="28">
        <v>0</v>
      </c>
      <c r="RZ44" s="28">
        <v>0</v>
      </c>
      <c r="SA44" s="28">
        <v>0</v>
      </c>
      <c r="SB44" s="28">
        <v>0</v>
      </c>
      <c r="SC44" s="28">
        <v>0</v>
      </c>
      <c r="SD44" s="28">
        <v>0</v>
      </c>
      <c r="SE44" s="28">
        <v>0</v>
      </c>
      <c r="SF44" s="28">
        <v>0</v>
      </c>
      <c r="SG44" s="28">
        <v>0</v>
      </c>
      <c r="SH44" s="28">
        <v>0</v>
      </c>
      <c r="SI44" s="28">
        <v>0</v>
      </c>
      <c r="SJ44" s="28">
        <v>0</v>
      </c>
      <c r="SK44" s="28">
        <v>0</v>
      </c>
      <c r="SL44" s="28">
        <v>0</v>
      </c>
      <c r="SM44" s="28">
        <v>0</v>
      </c>
      <c r="SN44" s="28">
        <v>0</v>
      </c>
      <c r="SO44" s="28">
        <v>0</v>
      </c>
      <c r="SP44" s="28">
        <v>0</v>
      </c>
      <c r="SQ44" s="28">
        <v>0</v>
      </c>
      <c r="SR44" s="28">
        <v>0</v>
      </c>
      <c r="SS44" s="28">
        <v>0</v>
      </c>
      <c r="ST44" s="28">
        <v>0</v>
      </c>
      <c r="SU44" s="28">
        <v>0</v>
      </c>
      <c r="SV44" s="28">
        <v>0</v>
      </c>
      <c r="SW44" s="28">
        <v>0</v>
      </c>
      <c r="SX44" s="28">
        <v>0</v>
      </c>
      <c r="SY44" s="28">
        <v>0</v>
      </c>
      <c r="SZ44" s="28">
        <v>0</v>
      </c>
      <c r="TA44" s="28">
        <v>0</v>
      </c>
      <c r="TB44" s="28">
        <v>0</v>
      </c>
      <c r="TC44" s="28">
        <v>0</v>
      </c>
      <c r="TD44" s="28">
        <v>0</v>
      </c>
      <c r="TE44" s="28">
        <v>0</v>
      </c>
      <c r="TF44" s="28">
        <v>0</v>
      </c>
      <c r="TG44" s="28">
        <v>0</v>
      </c>
      <c r="TH44" s="28">
        <v>0</v>
      </c>
      <c r="TI44" s="28">
        <v>0</v>
      </c>
      <c r="TJ44" s="28">
        <v>0</v>
      </c>
      <c r="TK44" s="28">
        <v>0</v>
      </c>
      <c r="TL44" s="28">
        <v>0</v>
      </c>
      <c r="TM44" s="28">
        <v>0</v>
      </c>
      <c r="TN44" s="28">
        <v>0</v>
      </c>
      <c r="TO44" s="28">
        <v>0</v>
      </c>
      <c r="TP44" s="28">
        <v>0</v>
      </c>
      <c r="TQ44" s="28">
        <v>0</v>
      </c>
      <c r="TR44" s="28">
        <v>0</v>
      </c>
      <c r="TS44" s="28">
        <v>0</v>
      </c>
      <c r="TT44" s="28">
        <v>0</v>
      </c>
      <c r="TU44" s="28">
        <v>0</v>
      </c>
      <c r="TV44" s="28">
        <v>0</v>
      </c>
      <c r="TW44" s="28">
        <v>0</v>
      </c>
      <c r="TX44" s="28">
        <v>0</v>
      </c>
      <c r="TY44" s="28">
        <v>0</v>
      </c>
      <c r="TZ44" s="28">
        <v>0</v>
      </c>
      <c r="UA44" s="28">
        <v>0</v>
      </c>
      <c r="UB44" s="28">
        <v>0</v>
      </c>
      <c r="UC44" s="28">
        <v>0</v>
      </c>
      <c r="UD44" s="28">
        <v>0</v>
      </c>
      <c r="UE44" s="28">
        <v>0</v>
      </c>
      <c r="UF44" s="28">
        <v>0</v>
      </c>
      <c r="UG44" s="28">
        <v>0</v>
      </c>
      <c r="UH44" s="28">
        <v>0</v>
      </c>
      <c r="UI44" s="28">
        <v>0</v>
      </c>
      <c r="UJ44" s="28">
        <v>0</v>
      </c>
      <c r="UK44" s="28">
        <v>0</v>
      </c>
      <c r="UL44" s="28">
        <v>0</v>
      </c>
      <c r="UM44" s="28">
        <v>0</v>
      </c>
      <c r="UN44" s="28">
        <v>0</v>
      </c>
      <c r="UO44" s="28">
        <v>0</v>
      </c>
      <c r="UP44" s="28">
        <v>0</v>
      </c>
      <c r="UQ44" s="28">
        <v>0</v>
      </c>
      <c r="UR44" s="28">
        <v>0</v>
      </c>
      <c r="US44" s="28">
        <v>0</v>
      </c>
      <c r="UT44" s="28">
        <v>0</v>
      </c>
      <c r="UU44" s="28">
        <v>0</v>
      </c>
      <c r="UV44" s="28">
        <v>0</v>
      </c>
      <c r="UW44" s="28">
        <v>0</v>
      </c>
      <c r="UX44" s="28">
        <v>0</v>
      </c>
      <c r="UY44" s="28">
        <v>0</v>
      </c>
      <c r="UZ44" s="28">
        <v>0</v>
      </c>
      <c r="VA44" s="28">
        <v>0</v>
      </c>
      <c r="VB44" s="28">
        <v>0</v>
      </c>
      <c r="VC44" s="28">
        <v>0</v>
      </c>
      <c r="VD44" s="28">
        <v>0</v>
      </c>
      <c r="VE44" s="28">
        <v>0</v>
      </c>
      <c r="VF44" s="28">
        <v>0</v>
      </c>
      <c r="VG44" s="28">
        <v>0</v>
      </c>
      <c r="VH44" s="28">
        <v>0</v>
      </c>
      <c r="VI44" s="28">
        <v>0</v>
      </c>
      <c r="VJ44" s="28">
        <v>0</v>
      </c>
      <c r="VK44" s="28">
        <v>0</v>
      </c>
      <c r="VL44" s="28">
        <v>0</v>
      </c>
      <c r="VM44" s="28">
        <v>0</v>
      </c>
      <c r="VN44" s="28">
        <v>0</v>
      </c>
      <c r="VO44" s="28">
        <v>0</v>
      </c>
      <c r="VP44" s="28">
        <v>0</v>
      </c>
      <c r="VQ44" s="28">
        <v>0</v>
      </c>
      <c r="VR44" s="28">
        <v>0</v>
      </c>
      <c r="VS44" s="28">
        <v>0</v>
      </c>
      <c r="VT44" s="28">
        <v>0</v>
      </c>
      <c r="VU44" s="28">
        <v>0</v>
      </c>
      <c r="VV44" s="28">
        <v>0</v>
      </c>
      <c r="VW44" s="28">
        <v>0</v>
      </c>
      <c r="VX44" s="28">
        <v>0</v>
      </c>
      <c r="VY44" s="28">
        <v>0</v>
      </c>
      <c r="VZ44" s="28">
        <v>0</v>
      </c>
      <c r="WA44" s="28">
        <v>0</v>
      </c>
      <c r="WB44" s="28">
        <v>0</v>
      </c>
      <c r="WC44" s="28">
        <v>0</v>
      </c>
      <c r="WD44" s="28">
        <v>0</v>
      </c>
      <c r="WE44" s="28">
        <v>0</v>
      </c>
      <c r="WF44" s="28">
        <v>0</v>
      </c>
      <c r="WG44" s="28">
        <v>0</v>
      </c>
      <c r="WH44" s="28">
        <v>0</v>
      </c>
      <c r="WI44" s="28">
        <v>0</v>
      </c>
      <c r="WJ44" s="28">
        <v>0</v>
      </c>
      <c r="WK44" s="28">
        <v>0</v>
      </c>
      <c r="WL44" s="28">
        <v>0</v>
      </c>
      <c r="WM44" s="28">
        <v>0</v>
      </c>
      <c r="WN44" s="28">
        <v>0</v>
      </c>
      <c r="WO44" s="28">
        <v>0</v>
      </c>
      <c r="WP44" s="28">
        <v>0</v>
      </c>
      <c r="WQ44" s="28">
        <v>0</v>
      </c>
      <c r="WR44" s="28">
        <v>0</v>
      </c>
      <c r="WS44" s="28">
        <v>0</v>
      </c>
      <c r="WT44" s="28">
        <v>0</v>
      </c>
      <c r="WU44" s="28">
        <v>0</v>
      </c>
      <c r="WV44" s="28">
        <v>0</v>
      </c>
      <c r="WW44" s="28">
        <v>0</v>
      </c>
      <c r="WX44" s="28">
        <v>0</v>
      </c>
      <c r="WY44" s="28">
        <v>0</v>
      </c>
      <c r="WZ44" s="28">
        <v>0</v>
      </c>
      <c r="XA44" s="28">
        <v>0</v>
      </c>
      <c r="XB44" s="28">
        <v>0</v>
      </c>
      <c r="XC44" s="28">
        <v>0</v>
      </c>
      <c r="XD44" s="28">
        <v>0</v>
      </c>
      <c r="XE44" s="28">
        <v>0</v>
      </c>
      <c r="XF44" s="28">
        <v>0</v>
      </c>
      <c r="XG44" s="28">
        <v>0</v>
      </c>
      <c r="XH44" s="28">
        <v>0</v>
      </c>
      <c r="XI44" s="28">
        <v>0</v>
      </c>
      <c r="XJ44" s="28">
        <v>0</v>
      </c>
      <c r="XK44" s="28">
        <v>0</v>
      </c>
      <c r="XL44" s="28">
        <v>0</v>
      </c>
      <c r="XM44" s="28">
        <v>0</v>
      </c>
      <c r="XN44" s="28">
        <v>0</v>
      </c>
      <c r="XO44" s="28">
        <v>0</v>
      </c>
      <c r="XP44" s="28">
        <v>0</v>
      </c>
      <c r="XQ44" s="28">
        <v>0</v>
      </c>
      <c r="XR44" s="28">
        <v>0</v>
      </c>
      <c r="XS44" s="28">
        <v>0</v>
      </c>
      <c r="XT44" s="28">
        <v>0</v>
      </c>
      <c r="XU44" s="28">
        <v>0</v>
      </c>
      <c r="XV44" s="28">
        <v>0</v>
      </c>
      <c r="XW44" s="28">
        <v>0</v>
      </c>
      <c r="XX44" s="28">
        <v>0</v>
      </c>
      <c r="XY44" s="28">
        <v>0</v>
      </c>
      <c r="XZ44" s="28">
        <v>0</v>
      </c>
      <c r="YA44" s="28">
        <v>0</v>
      </c>
      <c r="YB44" s="28">
        <v>0</v>
      </c>
      <c r="YC44" s="28">
        <v>0</v>
      </c>
      <c r="YD44" s="28">
        <v>0</v>
      </c>
      <c r="YE44" s="28">
        <v>0</v>
      </c>
      <c r="YF44" s="28">
        <v>0</v>
      </c>
      <c r="YG44" s="28">
        <v>0</v>
      </c>
      <c r="YH44" s="28">
        <v>0</v>
      </c>
      <c r="YI44" s="28">
        <v>0</v>
      </c>
      <c r="YJ44" s="28">
        <v>0</v>
      </c>
      <c r="YK44" s="28">
        <v>0</v>
      </c>
      <c r="YL44" s="28">
        <v>0</v>
      </c>
      <c r="YM44" s="28">
        <v>0</v>
      </c>
      <c r="YN44" s="28">
        <v>0</v>
      </c>
      <c r="YO44" s="28">
        <v>0</v>
      </c>
      <c r="YP44" s="28">
        <v>0</v>
      </c>
      <c r="YQ44" s="28">
        <v>0</v>
      </c>
    </row>
    <row r="45" spans="1:667" ht="15.75" x14ac:dyDescent="0.25">
      <c r="A45" s="19" t="s">
        <v>93</v>
      </c>
      <c r="B45" s="19" t="s">
        <v>94</v>
      </c>
      <c r="C45" s="20">
        <f>+E45*$C$58</f>
        <v>42.190534387729016</v>
      </c>
      <c r="D45" s="21"/>
      <c r="E45" s="22">
        <v>1.4618173700000006</v>
      </c>
      <c r="F45" s="23" t="s">
        <v>57</v>
      </c>
      <c r="G45" s="23" t="s">
        <v>128</v>
      </c>
      <c r="H45" s="24">
        <v>39156</v>
      </c>
      <c r="I45" s="48" t="s">
        <v>64</v>
      </c>
      <c r="J45" s="23">
        <v>162</v>
      </c>
      <c r="K45" s="33" t="s">
        <v>131</v>
      </c>
      <c r="L45" s="24">
        <f>+EDATE(H45,J45)</f>
        <v>44089</v>
      </c>
      <c r="M45" s="23" t="s">
        <v>11</v>
      </c>
      <c r="N45" s="20" t="s">
        <v>65</v>
      </c>
      <c r="O45" s="2"/>
      <c r="P45" s="26">
        <f>+SUMPRODUCT(1*($BP$4:$YQ$4=$P$4)*($BP$1:$YQ$1=P$3)*($BP45:$YQ45))</f>
        <v>14915728.900591133</v>
      </c>
      <c r="Q45" s="26">
        <f>+SUMPRODUCT(1*($BP$4:$YQ$4=$Q$4)*($BP$1:$YQ$1=P$3)*($BP45:$YQ45))</f>
        <v>795488.23680446367</v>
      </c>
      <c r="R45" s="26">
        <f>+SUMPRODUCT(1*($BP$4:$YQ$4=$P$4)*($BP$1:$YQ$1=R$3)*($BP45:$YQ45))</f>
        <v>21136082.91775177</v>
      </c>
      <c r="S45" s="26">
        <f>+SUMPRODUCT(1*($BP$4:$YQ$4=$Q$4)*($BP$1:$YQ$1=R$3)*($BP45:$YQ45))</f>
        <v>724176.41582630842</v>
      </c>
      <c r="T45" s="26">
        <f>+SUMPRODUCT(1*($BP$4:$YQ$4=$P$4)*($BP$1:$YQ$1=T$3)*($BP45:$YQ45))</f>
        <v>25497621.152514093</v>
      </c>
      <c r="U45" s="26">
        <f>+SUMPRODUCT(1*($BP$4:$YQ$4=$Q$4)*($BP$1:$YQ$1=T$3)*($BP45:$YQ45))</f>
        <v>372279.58584319678</v>
      </c>
      <c r="V45" s="26">
        <f>+SUMPRODUCT(1*($BP$4:$YQ$4=$P$4)*($BP$1:$YQ$1=V$3)*($BP45:$YQ45))</f>
        <v>0</v>
      </c>
      <c r="W45" s="26">
        <f>+SUMPRODUCT(1*($BP$4:$YQ$4=$Q$4)*($BP$1:$YQ$1=V$3)*($BP45:$YQ45))</f>
        <v>0</v>
      </c>
      <c r="X45" s="26">
        <f>+SUMPRODUCT(1*($BP$4:$YQ$4=$P$4)*($BP$1:$YQ$1=X$3)*($BP45:$YQ45))</f>
        <v>0</v>
      </c>
      <c r="Y45" s="26">
        <f>+SUMPRODUCT(1*($BP$4:$YQ$4=$Q$4)*($BP$1:$YQ$1=X$3)*($BP45:$YQ45))</f>
        <v>0</v>
      </c>
      <c r="Z45" s="26">
        <f>+SUMPRODUCT(1*($BP$4:$YQ$4=$P$4)*($BP$1:$YQ$1=Z$3)*($BP45:$YQ45))</f>
        <v>0</v>
      </c>
      <c r="AA45" s="26">
        <f>+SUMPRODUCT(1*($BP$4:$YQ$4=$Q$4)*($BP$1:$YQ$1=Z$3)*($BP45:$YQ45))</f>
        <v>0</v>
      </c>
      <c r="AB45" s="26">
        <f>+SUMPRODUCT(1*($BP$4:$YQ$4=$P$4)*($BP$1:$YQ$1=AB$3)*($BP45:$YQ45))</f>
        <v>0</v>
      </c>
      <c r="AC45" s="26">
        <f>+SUMPRODUCT(1*($BP$4:$YQ$4=$Q$4)*($BP$1:$YQ$1=AB$3)*($BP45:$YQ45))</f>
        <v>0</v>
      </c>
      <c r="AD45" s="26">
        <f>+SUMPRODUCT(1*($BP$4:$YQ$4=$P$4)*($BP$1:$YQ$1=AD$3)*($BP45:$YQ45))</f>
        <v>0</v>
      </c>
      <c r="AE45" s="26">
        <f>+SUMPRODUCT(1*($BP$4:$YQ$4=$Q$4)*($BP$1:$YQ$1=AD$3)*($BP45:$YQ45))</f>
        <v>0</v>
      </c>
      <c r="AF45" s="26">
        <f>+SUMPRODUCT(1*($BP$4:$YQ$4=$P$4)*($BP$1:$YQ$1=AF$3)*($BP45:$YQ45))</f>
        <v>0</v>
      </c>
      <c r="AG45" s="26">
        <f>+SUMPRODUCT(1*($BP$4:$YQ$4=$Q$4)*($BP$1:$YQ$1=AF$3)*($BP45:$YQ45))</f>
        <v>0</v>
      </c>
      <c r="AH45" s="26">
        <f>+SUMPRODUCT(1*($BP$4:$YQ$4=$P$4)*($BP$1:$YQ$1=AH$3)*($BP45:$YQ45))</f>
        <v>0</v>
      </c>
      <c r="AI45" s="26">
        <f>+SUMPRODUCT(1*($BP$4:$YQ$4=$Q$4)*($BP$1:$YQ$1=AH$3)*($BP45:$YQ45))</f>
        <v>0</v>
      </c>
      <c r="AJ45" s="26">
        <f>+SUMPRODUCT(1*($BP$4:$YQ$4=$P$4)*($BP$1:$YQ$1=AJ$3)*($BP45:$YQ45))</f>
        <v>0</v>
      </c>
      <c r="AK45" s="26">
        <f>+SUMPRODUCT(1*($BP$4:$YQ$4=$Q$4)*($BP$1:$YQ$1=AJ$3)*($BP45:$YQ45))</f>
        <v>0</v>
      </c>
      <c r="AL45" s="26">
        <f>+SUMPRODUCT(1*($BP$4:$YQ$4=$P$4)*($BP$1:$YQ$1=AL$3)*($BP45:$YQ45))</f>
        <v>0</v>
      </c>
      <c r="AM45" s="26">
        <f>+SUMPRODUCT(1*($BP$4:$YQ$4=$Q$4)*($BP$1:$YQ$1=AL$3)*($BP45:$YQ45))</f>
        <v>0</v>
      </c>
      <c r="AN45" s="26">
        <f>+SUMPRODUCT(1*($BP$4:$YQ$4=$P$4)*($BP$1:$YQ$1=AN$3)*($BP45:$YQ45))</f>
        <v>0</v>
      </c>
      <c r="AO45" s="26">
        <f>+SUMPRODUCT(1*($BP$4:$YQ$4=$Q$4)*($BP$1:$YQ$1=AN$3)*($BP45:$YQ45))</f>
        <v>0</v>
      </c>
      <c r="AP45" s="26">
        <f>+SUMPRODUCT(1*($BP$4:$YQ$4=$P$4)*($BP$1:$YQ$1=AP$3)*($BP45:$YQ45))</f>
        <v>0</v>
      </c>
      <c r="AQ45" s="26">
        <f>+SUMPRODUCT(1*($BP$4:$YQ$4=$Q$4)*($BP$1:$YQ$1=AP$3)*($BP45:$YQ45))</f>
        <v>0</v>
      </c>
      <c r="AR45" s="26">
        <f>+SUMPRODUCT(1*($BP$4:$YQ$4=$P$4)*($BP$1:$YQ$1=AR$3)*($BP45:$YQ45))</f>
        <v>0</v>
      </c>
      <c r="AS45" s="26">
        <f>+SUMPRODUCT(1*($BP$4:$YQ$4=$Q$4)*($BP$1:$YQ$1=AR$3)*($BP45:$YQ45))</f>
        <v>0</v>
      </c>
      <c r="AT45" s="26">
        <f>+SUMPRODUCT(1*($BP$4:$YQ$4=$P$4)*($BP$1:$YQ$1=AT$3)*($BP45:$YQ45))</f>
        <v>0</v>
      </c>
      <c r="AU45" s="26">
        <f>+SUMPRODUCT(1*($BP$4:$YQ$4=$Q$4)*($BP$1:$YQ$1=AT$3)*($BP45:$YQ45))</f>
        <v>0</v>
      </c>
      <c r="AV45" s="26">
        <f>+SUMPRODUCT(1*($BP$4:$YQ$4=$P$4)*($BP$1:$YQ$1=AV$3)*($BP45:$YQ45))</f>
        <v>0</v>
      </c>
      <c r="AW45" s="26">
        <f>+SUMPRODUCT(1*($BP$4:$YQ$4=$Q$4)*($BP$1:$YQ$1=AV$3)*($BP45:$YQ45))</f>
        <v>0</v>
      </c>
      <c r="AX45" s="26">
        <f>+SUMPRODUCT(1*($BP$4:$YQ$4=$P$4)*($BP$1:$YQ$1=AX$3)*($BP45:$YQ45))</f>
        <v>0</v>
      </c>
      <c r="AY45" s="26">
        <f>+SUMPRODUCT(1*($BP$4:$YQ$4=$Q$4)*($BP$1:$YQ$1=AX$3)*($BP45:$YQ45))</f>
        <v>0</v>
      </c>
      <c r="AZ45" s="26">
        <f>+SUMPRODUCT(1*($BP$4:$YQ$4=$P$4)*($BP$1:$YQ$1=AZ$3)*($BP45:$YQ45))</f>
        <v>0</v>
      </c>
      <c r="BA45" s="26">
        <f>+SUMPRODUCT(1*($BP$4:$YQ$4=$Q$4)*($BP$1:$YQ$1=AZ$3)*($BP45:$YQ45))</f>
        <v>0</v>
      </c>
      <c r="BB45" s="26">
        <f>+SUMPRODUCT(1*($BP$4:$YQ$4=$P$4)*($BP$1:$YQ$1=BB$3)*($BP45:$YQ45))</f>
        <v>0</v>
      </c>
      <c r="BC45" s="26">
        <f>+SUMPRODUCT(1*($BP$4:$YQ$4=$Q$4)*($BP$1:$YQ$1=BB$3)*($BP45:$YQ45))</f>
        <v>0</v>
      </c>
      <c r="BD45" s="26">
        <f>+SUMPRODUCT(1*($BP$4:$YQ$4=$P$4)*($BP$1:$YQ$1=BD$3)*($BP45:$YQ45))</f>
        <v>0</v>
      </c>
      <c r="BE45" s="26">
        <f>+SUMPRODUCT(1*($BP$4:$YQ$4=$Q$4)*($BP$1:$YQ$1=BD$3)*($BP45:$YQ45))</f>
        <v>0</v>
      </c>
      <c r="BF45" s="26">
        <f>+SUMPRODUCT(1*($BP$4:$YQ$4=$P$4)*($BP$1:$YQ$1=BF$3)*($BP45:$YQ45))</f>
        <v>0</v>
      </c>
      <c r="BG45" s="26">
        <f>+SUMPRODUCT(1*($BP$4:$YQ$4=$Q$4)*($BP$1:$YQ$1=BF$3)*($BP45:$YQ45))</f>
        <v>0</v>
      </c>
      <c r="BH45" s="26">
        <f>+SUMPRODUCT(1*($BP$4:$YQ$4=$P$4)*($BP$1:$YQ$1=BH$3)*($BP45:$YQ45))</f>
        <v>0</v>
      </c>
      <c r="BI45" s="26">
        <f>+SUMPRODUCT(1*($BP$4:$YQ$4=$Q$4)*($BP$1:$YQ$1=BH$3)*($BP45:$YQ45))</f>
        <v>0</v>
      </c>
      <c r="BJ45" s="26">
        <f>+SUMPRODUCT(1*($BP$4:$YQ$4=$P$4)*($BP$1:$YQ$1=BJ$3)*($BP45:$YQ45))</f>
        <v>0</v>
      </c>
      <c r="BK45" s="26">
        <f>+SUMPRODUCT(1*($BP$4:$YQ$4=$Q$4)*($BP$1:$YQ$1=BJ$3)*($BP45:$YQ45))</f>
        <v>0</v>
      </c>
      <c r="BL45" s="26">
        <f>+SUMPRODUCT(1*($BP$4:$YQ$4=$P$4)*($BP$1:$YQ$1=BL$3)*($BP45:$YQ45))</f>
        <v>0</v>
      </c>
      <c r="BM45" s="26">
        <f>+SUMPRODUCT(1*($BP$4:$YQ$4=$Q$4)*($BP$1:$YQ$1=BL$3)*($BP45:$YQ45))</f>
        <v>0</v>
      </c>
      <c r="BN45" s="27"/>
      <c r="BO45" s="94"/>
      <c r="BP45" s="28">
        <v>0</v>
      </c>
      <c r="BQ45" s="28">
        <v>0</v>
      </c>
      <c r="BR45" s="28">
        <v>0</v>
      </c>
      <c r="BS45" s="28">
        <v>0</v>
      </c>
      <c r="BT45" s="28">
        <v>349426.05947000009</v>
      </c>
      <c r="BU45" s="28">
        <v>5949889.1814799998</v>
      </c>
      <c r="BV45" s="28">
        <v>0</v>
      </c>
      <c r="BW45" s="28">
        <v>0</v>
      </c>
      <c r="BX45" s="28">
        <v>0</v>
      </c>
      <c r="BY45" s="28">
        <v>0</v>
      </c>
      <c r="BZ45" s="28">
        <v>0</v>
      </c>
      <c r="CA45" s="28">
        <v>0</v>
      </c>
      <c r="CB45" s="28">
        <v>0</v>
      </c>
      <c r="CC45" s="28">
        <v>0</v>
      </c>
      <c r="CD45" s="28">
        <v>0</v>
      </c>
      <c r="CE45" s="28">
        <v>0</v>
      </c>
      <c r="CF45" s="28">
        <v>446062.17733446363</v>
      </c>
      <c r="CG45" s="28">
        <v>8965839.7191111334</v>
      </c>
      <c r="CH45" s="28">
        <v>0</v>
      </c>
      <c r="CI45" s="28">
        <v>0</v>
      </c>
      <c r="CJ45" s="28">
        <v>0</v>
      </c>
      <c r="CK45" s="28">
        <v>0</v>
      </c>
      <c r="CL45" s="28">
        <v>0</v>
      </c>
      <c r="CM45" s="28">
        <v>0</v>
      </c>
      <c r="CN45" s="28">
        <v>0</v>
      </c>
      <c r="CO45" s="28">
        <v>0</v>
      </c>
      <c r="CP45" s="28">
        <v>0</v>
      </c>
      <c r="CQ45" s="28">
        <v>0</v>
      </c>
      <c r="CR45" s="28">
        <v>392508.4786282102</v>
      </c>
      <c r="CS45" s="28">
        <v>10025219.444872277</v>
      </c>
      <c r="CT45" s="28">
        <v>0</v>
      </c>
      <c r="CU45" s="28">
        <v>0</v>
      </c>
      <c r="CV45" s="28">
        <v>0</v>
      </c>
      <c r="CW45" s="28">
        <v>0</v>
      </c>
      <c r="CX45" s="28">
        <v>0</v>
      </c>
      <c r="CY45" s="28">
        <v>0</v>
      </c>
      <c r="CZ45" s="28">
        <v>0</v>
      </c>
      <c r="DA45" s="28">
        <v>0</v>
      </c>
      <c r="DB45" s="28">
        <v>0</v>
      </c>
      <c r="DC45" s="28">
        <v>0</v>
      </c>
      <c r="DD45" s="28">
        <v>331667.93719809823</v>
      </c>
      <c r="DE45" s="28">
        <v>11110863.472879494</v>
      </c>
      <c r="DF45" s="28">
        <v>0</v>
      </c>
      <c r="DG45" s="28">
        <v>0</v>
      </c>
      <c r="DH45" s="28">
        <v>0</v>
      </c>
      <c r="DI45" s="28">
        <v>0</v>
      </c>
      <c r="DJ45" s="28">
        <v>0</v>
      </c>
      <c r="DK45" s="28">
        <v>0</v>
      </c>
      <c r="DL45" s="28">
        <v>0</v>
      </c>
      <c r="DM45" s="28">
        <v>0</v>
      </c>
      <c r="DN45" s="28">
        <v>0</v>
      </c>
      <c r="DO45" s="28">
        <v>0</v>
      </c>
      <c r="DP45" s="28">
        <v>239778.19314785002</v>
      </c>
      <c r="DQ45" s="28">
        <v>12181245.924086429</v>
      </c>
      <c r="DR45" s="28">
        <v>0</v>
      </c>
      <c r="DS45" s="28">
        <v>0</v>
      </c>
      <c r="DT45" s="28">
        <v>0</v>
      </c>
      <c r="DU45" s="28">
        <v>0</v>
      </c>
      <c r="DV45" s="28">
        <v>0</v>
      </c>
      <c r="DW45" s="28">
        <v>0</v>
      </c>
      <c r="DX45" s="28">
        <v>0</v>
      </c>
      <c r="DY45" s="28">
        <v>0</v>
      </c>
      <c r="DZ45" s="28">
        <v>0</v>
      </c>
      <c r="EA45" s="28">
        <v>0</v>
      </c>
      <c r="EB45" s="28">
        <v>132501.39269534676</v>
      </c>
      <c r="EC45" s="28">
        <v>13316375.228427663</v>
      </c>
      <c r="ED45" s="28">
        <v>0</v>
      </c>
      <c r="EE45" s="28">
        <v>0</v>
      </c>
      <c r="EF45" s="28">
        <v>0</v>
      </c>
      <c r="EG45" s="28">
        <v>0</v>
      </c>
      <c r="EH45" s="28">
        <v>0</v>
      </c>
      <c r="EI45" s="28">
        <v>0</v>
      </c>
      <c r="EJ45" s="28">
        <v>0</v>
      </c>
      <c r="EK45" s="28">
        <v>0</v>
      </c>
      <c r="EL45" s="28">
        <v>0</v>
      </c>
      <c r="EM45" s="28">
        <v>0</v>
      </c>
      <c r="EN45" s="28">
        <v>0</v>
      </c>
      <c r="EO45" s="28">
        <v>0</v>
      </c>
      <c r="EP45" s="28">
        <v>0</v>
      </c>
      <c r="EQ45" s="28">
        <v>0</v>
      </c>
      <c r="ER45" s="28">
        <v>0</v>
      </c>
      <c r="ES45" s="28">
        <v>0</v>
      </c>
      <c r="ET45" s="28">
        <v>0</v>
      </c>
      <c r="EU45" s="28">
        <v>0</v>
      </c>
      <c r="EV45" s="28">
        <v>0</v>
      </c>
      <c r="EW45" s="28">
        <v>0</v>
      </c>
      <c r="EX45" s="28">
        <v>0</v>
      </c>
      <c r="EY45" s="28">
        <v>0</v>
      </c>
      <c r="EZ45" s="28">
        <v>0</v>
      </c>
      <c r="FA45" s="28">
        <v>0</v>
      </c>
      <c r="FB45" s="28">
        <v>0</v>
      </c>
      <c r="FC45" s="28">
        <v>0</v>
      </c>
      <c r="FD45" s="28">
        <v>0</v>
      </c>
      <c r="FE45" s="28">
        <v>0</v>
      </c>
      <c r="FF45" s="28">
        <v>0</v>
      </c>
      <c r="FG45" s="28">
        <v>0</v>
      </c>
      <c r="FH45" s="28">
        <v>0</v>
      </c>
      <c r="FI45" s="28">
        <v>0</v>
      </c>
      <c r="FJ45" s="28">
        <v>0</v>
      </c>
      <c r="FK45" s="28">
        <v>0</v>
      </c>
      <c r="FL45" s="28">
        <v>0</v>
      </c>
      <c r="FM45" s="28">
        <v>0</v>
      </c>
      <c r="FN45" s="28">
        <v>0</v>
      </c>
      <c r="FO45" s="28">
        <v>0</v>
      </c>
      <c r="FP45" s="28">
        <v>0</v>
      </c>
      <c r="FQ45" s="28">
        <v>0</v>
      </c>
      <c r="FR45" s="28">
        <v>0</v>
      </c>
      <c r="FS45" s="28">
        <v>0</v>
      </c>
      <c r="FT45" s="28">
        <v>0</v>
      </c>
      <c r="FU45" s="28">
        <v>0</v>
      </c>
      <c r="FV45" s="28">
        <v>0</v>
      </c>
      <c r="FW45" s="28">
        <v>0</v>
      </c>
      <c r="FX45" s="28">
        <v>0</v>
      </c>
      <c r="FY45" s="28">
        <v>0</v>
      </c>
      <c r="FZ45" s="28">
        <v>0</v>
      </c>
      <c r="GA45" s="28">
        <v>0</v>
      </c>
      <c r="GB45" s="28">
        <v>0</v>
      </c>
      <c r="GC45" s="28">
        <v>0</v>
      </c>
      <c r="GD45" s="28">
        <v>0</v>
      </c>
      <c r="GE45" s="28">
        <v>0</v>
      </c>
      <c r="GF45" s="28">
        <v>0</v>
      </c>
      <c r="GG45" s="28">
        <v>0</v>
      </c>
      <c r="GH45" s="28">
        <v>0</v>
      </c>
      <c r="GI45" s="28">
        <v>0</v>
      </c>
      <c r="GJ45" s="28">
        <v>0</v>
      </c>
      <c r="GK45" s="28">
        <v>0</v>
      </c>
      <c r="GL45" s="28">
        <v>0</v>
      </c>
      <c r="GM45" s="28">
        <v>0</v>
      </c>
      <c r="GN45" s="28">
        <v>0</v>
      </c>
      <c r="GO45" s="28">
        <v>0</v>
      </c>
      <c r="GP45" s="28">
        <v>0</v>
      </c>
      <c r="GQ45" s="28">
        <v>0</v>
      </c>
      <c r="GR45" s="28">
        <v>0</v>
      </c>
      <c r="GS45" s="28">
        <v>0</v>
      </c>
      <c r="GT45" s="28">
        <v>0</v>
      </c>
      <c r="GU45" s="28">
        <v>0</v>
      </c>
      <c r="GV45" s="28">
        <v>0</v>
      </c>
      <c r="GW45" s="28">
        <v>0</v>
      </c>
      <c r="GX45" s="28">
        <v>0</v>
      </c>
      <c r="GY45" s="28">
        <v>0</v>
      </c>
      <c r="GZ45" s="28">
        <v>0</v>
      </c>
      <c r="HA45" s="28">
        <v>0</v>
      </c>
      <c r="HB45" s="28">
        <v>0</v>
      </c>
      <c r="HC45" s="28">
        <v>0</v>
      </c>
      <c r="HD45" s="28">
        <v>0</v>
      </c>
      <c r="HE45" s="28">
        <v>0</v>
      </c>
      <c r="HF45" s="28">
        <v>0</v>
      </c>
      <c r="HG45" s="28">
        <v>0</v>
      </c>
      <c r="HH45" s="28">
        <v>0</v>
      </c>
      <c r="HI45" s="28">
        <v>0</v>
      </c>
      <c r="HJ45" s="28">
        <v>0</v>
      </c>
      <c r="HK45" s="28">
        <v>0</v>
      </c>
      <c r="HL45" s="28">
        <v>0</v>
      </c>
      <c r="HM45" s="28">
        <v>0</v>
      </c>
      <c r="HN45" s="28">
        <v>0</v>
      </c>
      <c r="HO45" s="28">
        <v>0</v>
      </c>
      <c r="HP45" s="28">
        <v>0</v>
      </c>
      <c r="HQ45" s="28">
        <v>0</v>
      </c>
      <c r="HR45" s="28">
        <v>0</v>
      </c>
      <c r="HS45" s="28">
        <v>0</v>
      </c>
      <c r="HT45" s="28">
        <v>0</v>
      </c>
      <c r="HU45" s="28">
        <v>0</v>
      </c>
      <c r="HV45" s="28">
        <v>0</v>
      </c>
      <c r="HW45" s="28">
        <v>0</v>
      </c>
      <c r="HX45" s="28">
        <v>0</v>
      </c>
      <c r="HY45" s="28">
        <v>0</v>
      </c>
      <c r="HZ45" s="28">
        <v>0</v>
      </c>
      <c r="IA45" s="28">
        <v>0</v>
      </c>
      <c r="IB45" s="28">
        <v>0</v>
      </c>
      <c r="IC45" s="28">
        <v>0</v>
      </c>
      <c r="ID45" s="28">
        <v>0</v>
      </c>
      <c r="IE45" s="28">
        <v>0</v>
      </c>
      <c r="IF45" s="28">
        <v>0</v>
      </c>
      <c r="IG45" s="28">
        <v>0</v>
      </c>
      <c r="IH45" s="28">
        <v>0</v>
      </c>
      <c r="II45" s="28">
        <v>0</v>
      </c>
      <c r="IJ45" s="28">
        <v>0</v>
      </c>
      <c r="IK45" s="28">
        <v>0</v>
      </c>
      <c r="IL45" s="28">
        <v>0</v>
      </c>
      <c r="IM45" s="28">
        <v>0</v>
      </c>
      <c r="IN45" s="28">
        <v>0</v>
      </c>
      <c r="IO45" s="28">
        <v>0</v>
      </c>
      <c r="IP45" s="28">
        <v>0</v>
      </c>
      <c r="IQ45" s="28">
        <v>0</v>
      </c>
      <c r="IR45" s="28">
        <v>0</v>
      </c>
      <c r="IS45" s="28">
        <v>0</v>
      </c>
      <c r="IT45" s="28">
        <v>0</v>
      </c>
      <c r="IU45" s="28">
        <v>0</v>
      </c>
      <c r="IV45" s="28">
        <v>0</v>
      </c>
      <c r="IW45" s="28">
        <v>0</v>
      </c>
      <c r="IX45" s="28">
        <v>0</v>
      </c>
      <c r="IY45" s="28">
        <v>0</v>
      </c>
      <c r="IZ45" s="28">
        <v>0</v>
      </c>
      <c r="JA45" s="28">
        <v>0</v>
      </c>
      <c r="JB45" s="28">
        <v>0</v>
      </c>
      <c r="JC45" s="28">
        <v>0</v>
      </c>
      <c r="JD45" s="28">
        <v>0</v>
      </c>
      <c r="JE45" s="28">
        <v>0</v>
      </c>
      <c r="JF45" s="28">
        <v>0</v>
      </c>
      <c r="JG45" s="28">
        <v>0</v>
      </c>
      <c r="JH45" s="28">
        <v>0</v>
      </c>
      <c r="JI45" s="28">
        <v>0</v>
      </c>
      <c r="JJ45" s="28">
        <v>0</v>
      </c>
      <c r="JK45" s="28">
        <v>0</v>
      </c>
      <c r="JL45" s="28">
        <v>0</v>
      </c>
      <c r="JM45" s="28">
        <v>0</v>
      </c>
      <c r="JN45" s="28">
        <v>0</v>
      </c>
      <c r="JO45" s="28">
        <v>0</v>
      </c>
      <c r="JP45" s="28">
        <v>0</v>
      </c>
      <c r="JQ45" s="28">
        <v>0</v>
      </c>
      <c r="JR45" s="28">
        <v>0</v>
      </c>
      <c r="JS45" s="28">
        <v>0</v>
      </c>
      <c r="JT45" s="28">
        <v>0</v>
      </c>
      <c r="JU45" s="28">
        <v>0</v>
      </c>
      <c r="JV45" s="28">
        <v>0</v>
      </c>
      <c r="JW45" s="28">
        <v>0</v>
      </c>
      <c r="JX45" s="28">
        <v>0</v>
      </c>
      <c r="JY45" s="28">
        <v>0</v>
      </c>
      <c r="JZ45" s="28">
        <v>0</v>
      </c>
      <c r="KA45" s="28">
        <v>0</v>
      </c>
      <c r="KB45" s="28">
        <v>0</v>
      </c>
      <c r="KC45" s="28">
        <v>0</v>
      </c>
      <c r="KD45" s="28">
        <v>0</v>
      </c>
      <c r="KE45" s="28">
        <v>0</v>
      </c>
      <c r="KF45" s="28">
        <v>0</v>
      </c>
      <c r="KG45" s="28">
        <v>0</v>
      </c>
      <c r="KH45" s="28">
        <v>0</v>
      </c>
      <c r="KI45" s="28">
        <v>0</v>
      </c>
      <c r="KJ45" s="28">
        <v>0</v>
      </c>
      <c r="KK45" s="28">
        <v>0</v>
      </c>
      <c r="KL45" s="28">
        <v>0</v>
      </c>
      <c r="KM45" s="28">
        <v>0</v>
      </c>
      <c r="KN45" s="28">
        <v>0</v>
      </c>
      <c r="KO45" s="28">
        <v>0</v>
      </c>
      <c r="KP45" s="28">
        <v>0</v>
      </c>
      <c r="KQ45" s="28">
        <v>0</v>
      </c>
      <c r="KR45" s="28">
        <v>0</v>
      </c>
      <c r="KS45" s="28">
        <v>0</v>
      </c>
      <c r="KT45" s="28">
        <v>0</v>
      </c>
      <c r="KU45" s="28">
        <v>0</v>
      </c>
      <c r="KV45" s="28">
        <v>0</v>
      </c>
      <c r="KW45" s="28">
        <v>0</v>
      </c>
      <c r="KX45" s="28">
        <v>0</v>
      </c>
      <c r="KY45" s="28">
        <v>0</v>
      </c>
      <c r="KZ45" s="28">
        <v>0</v>
      </c>
      <c r="LA45" s="28">
        <v>0</v>
      </c>
      <c r="LB45" s="28">
        <v>0</v>
      </c>
      <c r="LC45" s="28">
        <v>0</v>
      </c>
      <c r="LD45" s="28">
        <v>0</v>
      </c>
      <c r="LE45" s="28">
        <v>0</v>
      </c>
      <c r="LF45" s="28">
        <v>0</v>
      </c>
      <c r="LG45" s="28">
        <v>0</v>
      </c>
      <c r="LH45" s="28">
        <v>0</v>
      </c>
      <c r="LI45" s="28">
        <v>0</v>
      </c>
      <c r="LJ45" s="28">
        <v>0</v>
      </c>
      <c r="LK45" s="28">
        <v>0</v>
      </c>
      <c r="LL45" s="28">
        <v>0</v>
      </c>
      <c r="LM45" s="28">
        <v>0</v>
      </c>
      <c r="LN45" s="28">
        <v>0</v>
      </c>
      <c r="LO45" s="28">
        <v>0</v>
      </c>
      <c r="LP45" s="28">
        <v>0</v>
      </c>
      <c r="LQ45" s="28">
        <v>0</v>
      </c>
      <c r="LR45" s="28">
        <v>0</v>
      </c>
      <c r="LS45" s="28">
        <v>0</v>
      </c>
      <c r="LT45" s="28">
        <v>0</v>
      </c>
      <c r="LU45" s="28">
        <v>0</v>
      </c>
      <c r="LV45" s="28">
        <v>0</v>
      </c>
      <c r="LW45" s="28">
        <v>0</v>
      </c>
      <c r="LX45" s="28">
        <v>0</v>
      </c>
      <c r="LY45" s="28">
        <v>0</v>
      </c>
      <c r="LZ45" s="28">
        <v>0</v>
      </c>
      <c r="MA45" s="28">
        <v>0</v>
      </c>
      <c r="MB45" s="28">
        <v>0</v>
      </c>
      <c r="MC45" s="28">
        <v>0</v>
      </c>
      <c r="MD45" s="28">
        <v>0</v>
      </c>
      <c r="ME45" s="28">
        <v>0</v>
      </c>
      <c r="MF45" s="28">
        <v>0</v>
      </c>
      <c r="MG45" s="28">
        <v>0</v>
      </c>
      <c r="MH45" s="28">
        <v>0</v>
      </c>
      <c r="MI45" s="28">
        <v>0</v>
      </c>
      <c r="MJ45" s="28">
        <v>0</v>
      </c>
      <c r="MK45" s="28">
        <v>0</v>
      </c>
      <c r="ML45" s="28">
        <v>0</v>
      </c>
      <c r="MM45" s="28">
        <v>0</v>
      </c>
      <c r="MN45" s="28">
        <v>0</v>
      </c>
      <c r="MO45" s="28">
        <v>0</v>
      </c>
      <c r="MP45" s="28">
        <v>0</v>
      </c>
      <c r="MQ45" s="28">
        <v>0</v>
      </c>
      <c r="MR45" s="28">
        <v>0</v>
      </c>
      <c r="MS45" s="28">
        <v>0</v>
      </c>
      <c r="MT45" s="28">
        <v>0</v>
      </c>
      <c r="MU45" s="28">
        <v>0</v>
      </c>
      <c r="MV45" s="28">
        <v>0</v>
      </c>
      <c r="MW45" s="28">
        <v>0</v>
      </c>
      <c r="MX45" s="28">
        <v>0</v>
      </c>
      <c r="MY45" s="28">
        <v>0</v>
      </c>
      <c r="MZ45" s="28">
        <v>0</v>
      </c>
      <c r="NA45" s="28">
        <v>0</v>
      </c>
      <c r="NB45" s="28">
        <v>0</v>
      </c>
      <c r="NC45" s="28">
        <v>0</v>
      </c>
      <c r="ND45" s="28">
        <v>0</v>
      </c>
      <c r="NE45" s="28">
        <v>0</v>
      </c>
      <c r="NF45" s="28">
        <v>0</v>
      </c>
      <c r="NG45" s="28">
        <v>0</v>
      </c>
      <c r="NH45" s="28">
        <v>0</v>
      </c>
      <c r="NI45" s="28">
        <v>0</v>
      </c>
      <c r="NJ45" s="28">
        <v>0</v>
      </c>
      <c r="NK45" s="28">
        <v>0</v>
      </c>
      <c r="NL45" s="28">
        <v>0</v>
      </c>
      <c r="NM45" s="28">
        <v>0</v>
      </c>
      <c r="NN45" s="28">
        <v>0</v>
      </c>
      <c r="NO45" s="28">
        <v>0</v>
      </c>
      <c r="NP45" s="28">
        <v>0</v>
      </c>
      <c r="NQ45" s="28">
        <v>0</v>
      </c>
      <c r="NR45" s="28">
        <v>0</v>
      </c>
      <c r="NS45" s="28">
        <v>0</v>
      </c>
      <c r="NT45" s="28">
        <v>0</v>
      </c>
      <c r="NU45" s="28">
        <v>0</v>
      </c>
      <c r="NV45" s="28">
        <v>0</v>
      </c>
      <c r="NW45" s="28">
        <v>0</v>
      </c>
      <c r="NX45" s="28">
        <v>0</v>
      </c>
      <c r="NY45" s="28">
        <v>0</v>
      </c>
      <c r="NZ45" s="28">
        <v>0</v>
      </c>
      <c r="OA45" s="28">
        <v>0</v>
      </c>
      <c r="OB45" s="28">
        <v>0</v>
      </c>
      <c r="OC45" s="28">
        <v>0</v>
      </c>
      <c r="OD45" s="28">
        <v>0</v>
      </c>
      <c r="OE45" s="28">
        <v>0</v>
      </c>
      <c r="OF45" s="28">
        <v>0</v>
      </c>
      <c r="OG45" s="28">
        <v>0</v>
      </c>
      <c r="OH45" s="28">
        <v>0</v>
      </c>
      <c r="OI45" s="28">
        <v>0</v>
      </c>
      <c r="OJ45" s="28">
        <v>0</v>
      </c>
      <c r="OK45" s="28">
        <v>0</v>
      </c>
      <c r="OL45" s="28">
        <v>0</v>
      </c>
      <c r="OM45" s="28">
        <v>0</v>
      </c>
      <c r="ON45" s="28">
        <v>0</v>
      </c>
      <c r="OO45" s="28">
        <v>0</v>
      </c>
      <c r="OP45" s="28">
        <v>0</v>
      </c>
      <c r="OQ45" s="28">
        <v>0</v>
      </c>
      <c r="OR45" s="28">
        <v>0</v>
      </c>
      <c r="OS45" s="28">
        <v>0</v>
      </c>
      <c r="OT45" s="28">
        <v>0</v>
      </c>
      <c r="OU45" s="28">
        <v>0</v>
      </c>
      <c r="OV45" s="28">
        <v>0</v>
      </c>
      <c r="OW45" s="28">
        <v>0</v>
      </c>
      <c r="OX45" s="28">
        <v>0</v>
      </c>
      <c r="OY45" s="28">
        <v>0</v>
      </c>
      <c r="OZ45" s="28">
        <v>0</v>
      </c>
      <c r="PA45" s="28">
        <v>0</v>
      </c>
      <c r="PB45" s="28">
        <v>0</v>
      </c>
      <c r="PC45" s="28">
        <v>0</v>
      </c>
      <c r="PD45" s="28">
        <v>0</v>
      </c>
      <c r="PE45" s="28">
        <v>0</v>
      </c>
      <c r="PF45" s="28">
        <v>0</v>
      </c>
      <c r="PG45" s="28">
        <v>0</v>
      </c>
      <c r="PH45" s="28">
        <v>0</v>
      </c>
      <c r="PI45" s="28">
        <v>0</v>
      </c>
      <c r="PJ45" s="28">
        <v>0</v>
      </c>
      <c r="PK45" s="28">
        <v>0</v>
      </c>
      <c r="PL45" s="28">
        <v>0</v>
      </c>
      <c r="PM45" s="28">
        <v>0</v>
      </c>
      <c r="PN45" s="28">
        <v>0</v>
      </c>
      <c r="PO45" s="28">
        <v>0</v>
      </c>
      <c r="PP45" s="28">
        <v>0</v>
      </c>
      <c r="PQ45" s="28">
        <v>0</v>
      </c>
      <c r="PR45" s="28">
        <v>0</v>
      </c>
      <c r="PS45" s="28">
        <v>0</v>
      </c>
      <c r="PT45" s="28">
        <v>0</v>
      </c>
      <c r="PU45" s="28">
        <v>0</v>
      </c>
      <c r="PV45" s="28">
        <v>0</v>
      </c>
      <c r="PW45" s="28">
        <v>0</v>
      </c>
      <c r="PX45" s="28">
        <v>0</v>
      </c>
      <c r="PY45" s="28">
        <v>0</v>
      </c>
      <c r="PZ45" s="28">
        <v>0</v>
      </c>
      <c r="QA45" s="28">
        <v>0</v>
      </c>
      <c r="QB45" s="28">
        <v>0</v>
      </c>
      <c r="QC45" s="28">
        <v>0</v>
      </c>
      <c r="QD45" s="28">
        <v>0</v>
      </c>
      <c r="QE45" s="28">
        <v>0</v>
      </c>
      <c r="QF45" s="28">
        <v>0</v>
      </c>
      <c r="QG45" s="28">
        <v>0</v>
      </c>
      <c r="QH45" s="28">
        <v>0</v>
      </c>
      <c r="QI45" s="28">
        <v>0</v>
      </c>
      <c r="QJ45" s="28">
        <v>0</v>
      </c>
      <c r="QK45" s="28">
        <v>0</v>
      </c>
      <c r="QL45" s="28">
        <v>0</v>
      </c>
      <c r="QM45" s="28">
        <v>0</v>
      </c>
      <c r="QN45" s="28">
        <v>0</v>
      </c>
      <c r="QO45" s="28">
        <v>0</v>
      </c>
      <c r="QP45" s="28">
        <v>0</v>
      </c>
      <c r="QQ45" s="28">
        <v>0</v>
      </c>
      <c r="QR45" s="28">
        <v>0</v>
      </c>
      <c r="QS45" s="28">
        <v>0</v>
      </c>
      <c r="QT45" s="28">
        <v>0</v>
      </c>
      <c r="QU45" s="28">
        <v>0</v>
      </c>
      <c r="QV45" s="28">
        <v>0</v>
      </c>
      <c r="QW45" s="28">
        <v>0</v>
      </c>
      <c r="QX45" s="28">
        <v>0</v>
      </c>
      <c r="QY45" s="28">
        <v>0</v>
      </c>
      <c r="QZ45" s="28">
        <v>0</v>
      </c>
      <c r="RA45" s="28">
        <v>0</v>
      </c>
      <c r="RB45" s="28">
        <v>0</v>
      </c>
      <c r="RC45" s="28">
        <v>0</v>
      </c>
      <c r="RD45" s="28">
        <v>0</v>
      </c>
      <c r="RE45" s="28">
        <v>0</v>
      </c>
      <c r="RF45" s="28">
        <v>0</v>
      </c>
      <c r="RG45" s="28">
        <v>0</v>
      </c>
      <c r="RH45" s="28">
        <v>0</v>
      </c>
      <c r="RI45" s="28">
        <v>0</v>
      </c>
      <c r="RJ45" s="28">
        <v>0</v>
      </c>
      <c r="RK45" s="28">
        <v>0</v>
      </c>
      <c r="RL45" s="28">
        <v>0</v>
      </c>
      <c r="RM45" s="28">
        <v>0</v>
      </c>
      <c r="RN45" s="28">
        <v>0</v>
      </c>
      <c r="RO45" s="28">
        <v>0</v>
      </c>
      <c r="RP45" s="28">
        <v>0</v>
      </c>
      <c r="RQ45" s="28">
        <v>0</v>
      </c>
      <c r="RR45" s="28">
        <v>0</v>
      </c>
      <c r="RS45" s="28">
        <v>0</v>
      </c>
      <c r="RT45" s="28">
        <v>0</v>
      </c>
      <c r="RU45" s="28">
        <v>0</v>
      </c>
      <c r="RV45" s="28">
        <v>0</v>
      </c>
      <c r="RW45" s="28">
        <v>0</v>
      </c>
      <c r="RX45" s="28">
        <v>0</v>
      </c>
      <c r="RY45" s="28">
        <v>0</v>
      </c>
      <c r="RZ45" s="28">
        <v>0</v>
      </c>
      <c r="SA45" s="28">
        <v>0</v>
      </c>
      <c r="SB45" s="28">
        <v>0</v>
      </c>
      <c r="SC45" s="28">
        <v>0</v>
      </c>
      <c r="SD45" s="28">
        <v>0</v>
      </c>
      <c r="SE45" s="28">
        <v>0</v>
      </c>
      <c r="SF45" s="28">
        <v>0</v>
      </c>
      <c r="SG45" s="28">
        <v>0</v>
      </c>
      <c r="SH45" s="28">
        <v>0</v>
      </c>
      <c r="SI45" s="28">
        <v>0</v>
      </c>
      <c r="SJ45" s="28">
        <v>0</v>
      </c>
      <c r="SK45" s="28">
        <v>0</v>
      </c>
      <c r="SL45" s="28">
        <v>0</v>
      </c>
      <c r="SM45" s="28">
        <v>0</v>
      </c>
      <c r="SN45" s="28">
        <v>0</v>
      </c>
      <c r="SO45" s="28">
        <v>0</v>
      </c>
      <c r="SP45" s="28">
        <v>0</v>
      </c>
      <c r="SQ45" s="28">
        <v>0</v>
      </c>
      <c r="SR45" s="28">
        <v>0</v>
      </c>
      <c r="SS45" s="28">
        <v>0</v>
      </c>
      <c r="ST45" s="28">
        <v>0</v>
      </c>
      <c r="SU45" s="28">
        <v>0</v>
      </c>
      <c r="SV45" s="28">
        <v>0</v>
      </c>
      <c r="SW45" s="28">
        <v>0</v>
      </c>
      <c r="SX45" s="28">
        <v>0</v>
      </c>
      <c r="SY45" s="28">
        <v>0</v>
      </c>
      <c r="SZ45" s="28">
        <v>0</v>
      </c>
      <c r="TA45" s="28">
        <v>0</v>
      </c>
      <c r="TB45" s="28">
        <v>0</v>
      </c>
      <c r="TC45" s="28">
        <v>0</v>
      </c>
      <c r="TD45" s="28">
        <v>0</v>
      </c>
      <c r="TE45" s="28">
        <v>0</v>
      </c>
      <c r="TF45" s="28">
        <v>0</v>
      </c>
      <c r="TG45" s="28">
        <v>0</v>
      </c>
      <c r="TH45" s="28">
        <v>0</v>
      </c>
      <c r="TI45" s="28">
        <v>0</v>
      </c>
      <c r="TJ45" s="28">
        <v>0</v>
      </c>
      <c r="TK45" s="28">
        <v>0</v>
      </c>
      <c r="TL45" s="28">
        <v>0</v>
      </c>
      <c r="TM45" s="28">
        <v>0</v>
      </c>
      <c r="TN45" s="28">
        <v>0</v>
      </c>
      <c r="TO45" s="28">
        <v>0</v>
      </c>
      <c r="TP45" s="28">
        <v>0</v>
      </c>
      <c r="TQ45" s="28">
        <v>0</v>
      </c>
      <c r="TR45" s="28">
        <v>0</v>
      </c>
      <c r="TS45" s="28">
        <v>0</v>
      </c>
      <c r="TT45" s="28">
        <v>0</v>
      </c>
      <c r="TU45" s="28">
        <v>0</v>
      </c>
      <c r="TV45" s="28">
        <v>0</v>
      </c>
      <c r="TW45" s="28">
        <v>0</v>
      </c>
      <c r="TX45" s="28">
        <v>0</v>
      </c>
      <c r="TY45" s="28">
        <v>0</v>
      </c>
      <c r="TZ45" s="28">
        <v>0</v>
      </c>
      <c r="UA45" s="28">
        <v>0</v>
      </c>
      <c r="UB45" s="28">
        <v>0</v>
      </c>
      <c r="UC45" s="28">
        <v>0</v>
      </c>
      <c r="UD45" s="28">
        <v>0</v>
      </c>
      <c r="UE45" s="28">
        <v>0</v>
      </c>
      <c r="UF45" s="28">
        <v>0</v>
      </c>
      <c r="UG45" s="28">
        <v>0</v>
      </c>
      <c r="UH45" s="28">
        <v>0</v>
      </c>
      <c r="UI45" s="28">
        <v>0</v>
      </c>
      <c r="UJ45" s="28">
        <v>0</v>
      </c>
      <c r="UK45" s="28">
        <v>0</v>
      </c>
      <c r="UL45" s="28">
        <v>0</v>
      </c>
      <c r="UM45" s="28">
        <v>0</v>
      </c>
      <c r="UN45" s="28">
        <v>0</v>
      </c>
      <c r="UO45" s="28">
        <v>0</v>
      </c>
      <c r="UP45" s="28">
        <v>0</v>
      </c>
      <c r="UQ45" s="28">
        <v>0</v>
      </c>
      <c r="UR45" s="28">
        <v>0</v>
      </c>
      <c r="US45" s="28">
        <v>0</v>
      </c>
      <c r="UT45" s="28">
        <v>0</v>
      </c>
      <c r="UU45" s="28">
        <v>0</v>
      </c>
      <c r="UV45" s="28">
        <v>0</v>
      </c>
      <c r="UW45" s="28">
        <v>0</v>
      </c>
      <c r="UX45" s="28">
        <v>0</v>
      </c>
      <c r="UY45" s="28">
        <v>0</v>
      </c>
      <c r="UZ45" s="28">
        <v>0</v>
      </c>
      <c r="VA45" s="28">
        <v>0</v>
      </c>
      <c r="VB45" s="28">
        <v>0</v>
      </c>
      <c r="VC45" s="28">
        <v>0</v>
      </c>
      <c r="VD45" s="28">
        <v>0</v>
      </c>
      <c r="VE45" s="28">
        <v>0</v>
      </c>
      <c r="VF45" s="28">
        <v>0</v>
      </c>
      <c r="VG45" s="28">
        <v>0</v>
      </c>
      <c r="VH45" s="28">
        <v>0</v>
      </c>
      <c r="VI45" s="28">
        <v>0</v>
      </c>
      <c r="VJ45" s="28">
        <v>0</v>
      </c>
      <c r="VK45" s="28">
        <v>0</v>
      </c>
      <c r="VL45" s="28">
        <v>0</v>
      </c>
      <c r="VM45" s="28">
        <v>0</v>
      </c>
      <c r="VN45" s="28">
        <v>0</v>
      </c>
      <c r="VO45" s="28">
        <v>0</v>
      </c>
      <c r="VP45" s="28">
        <v>0</v>
      </c>
      <c r="VQ45" s="28">
        <v>0</v>
      </c>
      <c r="VR45" s="28">
        <v>0</v>
      </c>
      <c r="VS45" s="28">
        <v>0</v>
      </c>
      <c r="VT45" s="28">
        <v>0</v>
      </c>
      <c r="VU45" s="28">
        <v>0</v>
      </c>
      <c r="VV45" s="28">
        <v>0</v>
      </c>
      <c r="VW45" s="28">
        <v>0</v>
      </c>
      <c r="VX45" s="28">
        <v>0</v>
      </c>
      <c r="VY45" s="28">
        <v>0</v>
      </c>
      <c r="VZ45" s="28">
        <v>0</v>
      </c>
      <c r="WA45" s="28">
        <v>0</v>
      </c>
      <c r="WB45" s="28">
        <v>0</v>
      </c>
      <c r="WC45" s="28">
        <v>0</v>
      </c>
      <c r="WD45" s="28">
        <v>0</v>
      </c>
      <c r="WE45" s="28">
        <v>0</v>
      </c>
      <c r="WF45" s="28">
        <v>0</v>
      </c>
      <c r="WG45" s="28">
        <v>0</v>
      </c>
      <c r="WH45" s="28">
        <v>0</v>
      </c>
      <c r="WI45" s="28">
        <v>0</v>
      </c>
      <c r="WJ45" s="28">
        <v>0</v>
      </c>
      <c r="WK45" s="28">
        <v>0</v>
      </c>
      <c r="WL45" s="28">
        <v>0</v>
      </c>
      <c r="WM45" s="28">
        <v>0</v>
      </c>
      <c r="WN45" s="28">
        <v>0</v>
      </c>
      <c r="WO45" s="28">
        <v>0</v>
      </c>
      <c r="WP45" s="28">
        <v>0</v>
      </c>
      <c r="WQ45" s="28">
        <v>0</v>
      </c>
      <c r="WR45" s="28">
        <v>0</v>
      </c>
      <c r="WS45" s="28">
        <v>0</v>
      </c>
      <c r="WT45" s="28">
        <v>0</v>
      </c>
      <c r="WU45" s="28">
        <v>0</v>
      </c>
      <c r="WV45" s="28">
        <v>0</v>
      </c>
      <c r="WW45" s="28">
        <v>0</v>
      </c>
      <c r="WX45" s="28">
        <v>0</v>
      </c>
      <c r="WY45" s="28">
        <v>0</v>
      </c>
      <c r="WZ45" s="28">
        <v>0</v>
      </c>
      <c r="XA45" s="28">
        <v>0</v>
      </c>
      <c r="XB45" s="28">
        <v>0</v>
      </c>
      <c r="XC45" s="28">
        <v>0</v>
      </c>
      <c r="XD45" s="28">
        <v>0</v>
      </c>
      <c r="XE45" s="28">
        <v>0</v>
      </c>
      <c r="XF45" s="28">
        <v>0</v>
      </c>
      <c r="XG45" s="28">
        <v>0</v>
      </c>
      <c r="XH45" s="28">
        <v>0</v>
      </c>
      <c r="XI45" s="28">
        <v>0</v>
      </c>
      <c r="XJ45" s="28">
        <v>0</v>
      </c>
      <c r="XK45" s="28">
        <v>0</v>
      </c>
      <c r="XL45" s="28">
        <v>0</v>
      </c>
      <c r="XM45" s="28">
        <v>0</v>
      </c>
      <c r="XN45" s="28">
        <v>0</v>
      </c>
      <c r="XO45" s="28">
        <v>0</v>
      </c>
      <c r="XP45" s="28">
        <v>0</v>
      </c>
      <c r="XQ45" s="28">
        <v>0</v>
      </c>
      <c r="XR45" s="28">
        <v>0</v>
      </c>
      <c r="XS45" s="28">
        <v>0</v>
      </c>
      <c r="XT45" s="28">
        <v>0</v>
      </c>
      <c r="XU45" s="28">
        <v>0</v>
      </c>
      <c r="XV45" s="28">
        <v>0</v>
      </c>
      <c r="XW45" s="28">
        <v>0</v>
      </c>
      <c r="XX45" s="28">
        <v>0</v>
      </c>
      <c r="XY45" s="28">
        <v>0</v>
      </c>
      <c r="XZ45" s="28">
        <v>0</v>
      </c>
      <c r="YA45" s="28">
        <v>0</v>
      </c>
      <c r="YB45" s="28">
        <v>0</v>
      </c>
      <c r="YC45" s="28">
        <v>0</v>
      </c>
      <c r="YD45" s="28">
        <v>0</v>
      </c>
      <c r="YE45" s="28">
        <v>0</v>
      </c>
      <c r="YF45" s="28">
        <v>0</v>
      </c>
      <c r="YG45" s="28">
        <v>0</v>
      </c>
      <c r="YH45" s="28">
        <v>0</v>
      </c>
      <c r="YI45" s="28">
        <v>0</v>
      </c>
      <c r="YJ45" s="28">
        <v>0</v>
      </c>
      <c r="YK45" s="28">
        <v>0</v>
      </c>
      <c r="YL45" s="28">
        <v>0</v>
      </c>
      <c r="YM45" s="28">
        <v>0</v>
      </c>
      <c r="YN45" s="28">
        <v>0</v>
      </c>
      <c r="YO45" s="28">
        <v>0</v>
      </c>
      <c r="YP45" s="28">
        <v>0</v>
      </c>
      <c r="YQ45" s="28">
        <v>0</v>
      </c>
    </row>
    <row r="46" spans="1:667" ht="15.75" x14ac:dyDescent="0.25">
      <c r="A46" s="11" t="s">
        <v>97</v>
      </c>
      <c r="B46" s="11"/>
      <c r="C46" s="11">
        <f>+SUM(C47:C54)</f>
        <v>21255.352290950599</v>
      </c>
      <c r="D46" s="12">
        <f>+C46/$C$61</f>
        <v>0.49998362055597262</v>
      </c>
      <c r="E46" s="13">
        <f>+SUM(E47:E54)</f>
        <v>736.4553124365716</v>
      </c>
      <c r="F46" s="36"/>
      <c r="G46" s="135" t="s">
        <v>128</v>
      </c>
      <c r="H46" s="37"/>
      <c r="I46" s="51"/>
      <c r="J46" s="36"/>
      <c r="K46" s="38"/>
      <c r="L46" s="37"/>
      <c r="M46" s="38"/>
      <c r="N46" s="38"/>
      <c r="O46" s="2"/>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27"/>
      <c r="BO46" s="64"/>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c r="IW46" s="39"/>
      <c r="IX46" s="39"/>
      <c r="IY46" s="39"/>
      <c r="IZ46" s="39"/>
      <c r="JA46" s="39"/>
      <c r="JB46" s="39"/>
      <c r="JC46" s="39"/>
      <c r="JD46" s="39"/>
      <c r="JE46" s="39"/>
      <c r="JF46" s="39"/>
      <c r="JG46" s="39"/>
      <c r="JH46" s="39"/>
      <c r="JI46" s="39"/>
      <c r="JJ46" s="39"/>
      <c r="JK46" s="39"/>
      <c r="JL46" s="39"/>
      <c r="JM46" s="39"/>
      <c r="JN46" s="39"/>
      <c r="JO46" s="39"/>
      <c r="JP46" s="39"/>
      <c r="JQ46" s="39"/>
      <c r="JR46" s="39"/>
      <c r="JS46" s="39"/>
      <c r="JT46" s="39"/>
      <c r="JU46" s="39"/>
      <c r="JV46" s="39"/>
      <c r="JW46" s="39"/>
      <c r="JX46" s="39"/>
      <c r="JY46" s="39"/>
      <c r="JZ46" s="39"/>
      <c r="KA46" s="39"/>
      <c r="KB46" s="39"/>
      <c r="KC46" s="39"/>
      <c r="KD46" s="39"/>
      <c r="KE46" s="39"/>
      <c r="KF46" s="39"/>
      <c r="KG46" s="39"/>
      <c r="KH46" s="39"/>
      <c r="KI46" s="39"/>
      <c r="KJ46" s="39"/>
      <c r="KK46" s="39"/>
      <c r="KL46" s="39"/>
      <c r="KM46" s="39"/>
      <c r="KN46" s="39"/>
      <c r="KO46" s="39"/>
      <c r="KP46" s="39"/>
      <c r="KQ46" s="39"/>
      <c r="KR46" s="39"/>
      <c r="KS46" s="39"/>
      <c r="KT46" s="39"/>
      <c r="KU46" s="39"/>
      <c r="KV46" s="39"/>
      <c r="KW46" s="39"/>
      <c r="KX46" s="39"/>
      <c r="KY46" s="39"/>
      <c r="KZ46" s="39"/>
      <c r="LA46" s="39"/>
      <c r="LB46" s="39"/>
      <c r="LC46" s="39"/>
      <c r="LD46" s="39"/>
      <c r="LE46" s="39"/>
      <c r="LF46" s="39"/>
      <c r="LG46" s="39"/>
      <c r="LH46" s="39"/>
      <c r="LI46" s="39"/>
      <c r="LJ46" s="39"/>
      <c r="LK46" s="39"/>
      <c r="LL46" s="39"/>
      <c r="LM46" s="39"/>
      <c r="LN46" s="39"/>
      <c r="LO46" s="39"/>
      <c r="LP46" s="39"/>
      <c r="LQ46" s="39"/>
      <c r="LR46" s="39"/>
      <c r="LS46" s="39"/>
      <c r="LT46" s="39"/>
      <c r="LU46" s="39"/>
      <c r="LV46" s="39"/>
      <c r="LW46" s="39"/>
      <c r="LX46" s="39"/>
      <c r="LY46" s="39"/>
      <c r="LZ46" s="39"/>
      <c r="MA46" s="39"/>
      <c r="MB46" s="39"/>
      <c r="MC46" s="39"/>
      <c r="MD46" s="39"/>
      <c r="ME46" s="39"/>
      <c r="MF46" s="39"/>
      <c r="MG46" s="39"/>
      <c r="MH46" s="39"/>
      <c r="MI46" s="39"/>
      <c r="MJ46" s="39"/>
      <c r="MK46" s="39"/>
      <c r="ML46" s="39"/>
      <c r="MM46" s="39"/>
      <c r="MN46" s="39"/>
      <c r="MO46" s="39"/>
      <c r="MP46" s="39"/>
      <c r="MQ46" s="39"/>
      <c r="MR46" s="39"/>
      <c r="MS46" s="39"/>
      <c r="MT46" s="39"/>
      <c r="MU46" s="39"/>
      <c r="MV46" s="39"/>
      <c r="MW46" s="39"/>
      <c r="MX46" s="39"/>
      <c r="MY46" s="39"/>
      <c r="MZ46" s="39"/>
      <c r="NA46" s="39"/>
      <c r="NB46" s="39"/>
      <c r="NC46" s="39"/>
      <c r="ND46" s="39"/>
      <c r="NE46" s="39"/>
      <c r="NF46" s="39"/>
      <c r="NG46" s="39"/>
      <c r="NH46" s="39"/>
      <c r="NI46" s="39"/>
      <c r="NJ46" s="39"/>
      <c r="NK46" s="39"/>
      <c r="NL46" s="39"/>
      <c r="NM46" s="39"/>
      <c r="NN46" s="39"/>
      <c r="NO46" s="39"/>
      <c r="NP46" s="39"/>
      <c r="NQ46" s="39"/>
      <c r="NR46" s="39"/>
      <c r="NS46" s="39"/>
      <c r="NT46" s="39"/>
      <c r="NU46" s="39"/>
      <c r="NV46" s="39"/>
      <c r="NW46" s="39"/>
      <c r="NX46" s="39"/>
      <c r="NY46" s="39"/>
      <c r="NZ46" s="39"/>
      <c r="OA46" s="39"/>
      <c r="OB46" s="39"/>
      <c r="OC46" s="39"/>
      <c r="OD46" s="39"/>
      <c r="OE46" s="39"/>
      <c r="OF46" s="39"/>
      <c r="OG46" s="39"/>
      <c r="OH46" s="39"/>
      <c r="OI46" s="39"/>
      <c r="OJ46" s="39"/>
      <c r="OK46" s="39"/>
      <c r="OL46" s="39"/>
      <c r="OM46" s="39"/>
      <c r="ON46" s="39"/>
      <c r="OO46" s="39"/>
      <c r="OP46" s="39"/>
      <c r="OQ46" s="39"/>
      <c r="OR46" s="39"/>
      <c r="OS46" s="39"/>
      <c r="OT46" s="39"/>
      <c r="OU46" s="39"/>
      <c r="OV46" s="39"/>
      <c r="OW46" s="39"/>
      <c r="OX46" s="39"/>
      <c r="OY46" s="39"/>
      <c r="OZ46" s="39"/>
      <c r="PA46" s="39"/>
      <c r="PB46" s="39"/>
      <c r="PC46" s="39"/>
      <c r="PD46" s="39"/>
      <c r="PE46" s="39"/>
      <c r="PF46" s="39"/>
      <c r="PG46" s="39"/>
      <c r="PH46" s="39"/>
      <c r="PI46" s="39"/>
      <c r="PJ46" s="39"/>
      <c r="PK46" s="39"/>
      <c r="PL46" s="39"/>
      <c r="PM46" s="39"/>
      <c r="PN46" s="39"/>
      <c r="PO46" s="39"/>
      <c r="PP46" s="39"/>
      <c r="PQ46" s="39"/>
      <c r="PR46" s="39"/>
      <c r="PS46" s="39"/>
      <c r="PT46" s="39"/>
      <c r="PU46" s="39"/>
      <c r="PV46" s="39"/>
      <c r="PW46" s="39"/>
      <c r="PX46" s="39"/>
      <c r="PY46" s="39"/>
      <c r="PZ46" s="39"/>
      <c r="QA46" s="39"/>
      <c r="QB46" s="39"/>
      <c r="QC46" s="39"/>
      <c r="QD46" s="39"/>
      <c r="QE46" s="39"/>
      <c r="QF46" s="39"/>
      <c r="QG46" s="39"/>
      <c r="QH46" s="39"/>
      <c r="QI46" s="39"/>
      <c r="QJ46" s="39"/>
      <c r="QK46" s="39"/>
      <c r="QL46" s="39"/>
      <c r="QM46" s="39"/>
      <c r="QN46" s="39"/>
      <c r="QO46" s="39"/>
      <c r="QP46" s="39"/>
      <c r="QQ46" s="39"/>
      <c r="QR46" s="39"/>
      <c r="QS46" s="39"/>
      <c r="QT46" s="39"/>
      <c r="QU46" s="39"/>
      <c r="QV46" s="39"/>
      <c r="QW46" s="39"/>
      <c r="QX46" s="39"/>
      <c r="QY46" s="39"/>
      <c r="QZ46" s="39"/>
      <c r="RA46" s="39"/>
      <c r="RB46" s="39"/>
      <c r="RC46" s="39"/>
      <c r="RD46" s="39"/>
      <c r="RE46" s="39"/>
      <c r="RF46" s="39"/>
      <c r="RG46" s="39"/>
      <c r="RH46" s="39"/>
      <c r="RI46" s="39"/>
      <c r="RJ46" s="39"/>
      <c r="RK46" s="39"/>
      <c r="RL46" s="39"/>
      <c r="RM46" s="39"/>
      <c r="RN46" s="39"/>
      <c r="RO46" s="39"/>
      <c r="RP46" s="39"/>
      <c r="RQ46" s="39"/>
      <c r="RR46" s="39"/>
      <c r="RS46" s="39"/>
      <c r="RT46" s="39"/>
      <c r="RU46" s="39"/>
      <c r="RV46" s="39"/>
      <c r="RW46" s="39"/>
      <c r="RX46" s="39"/>
      <c r="RY46" s="39"/>
      <c r="RZ46" s="39"/>
      <c r="SA46" s="39"/>
      <c r="SB46" s="39"/>
      <c r="SC46" s="39"/>
      <c r="SD46" s="39"/>
      <c r="SE46" s="39"/>
      <c r="SF46" s="39"/>
      <c r="SG46" s="39"/>
      <c r="SH46" s="39"/>
      <c r="SI46" s="39"/>
      <c r="SJ46" s="39"/>
      <c r="SK46" s="39"/>
      <c r="SL46" s="39"/>
      <c r="SM46" s="39"/>
      <c r="SN46" s="39"/>
      <c r="SO46" s="39"/>
      <c r="SP46" s="39"/>
      <c r="SQ46" s="39"/>
      <c r="SR46" s="39"/>
      <c r="SS46" s="39"/>
      <c r="ST46" s="39"/>
      <c r="SU46" s="39"/>
      <c r="SV46" s="39"/>
      <c r="SW46" s="39"/>
      <c r="SX46" s="39"/>
      <c r="SY46" s="39"/>
      <c r="SZ46" s="39"/>
      <c r="TA46" s="39"/>
      <c r="TB46" s="39"/>
      <c r="TC46" s="39"/>
      <c r="TD46" s="39"/>
      <c r="TE46" s="39"/>
      <c r="TF46" s="39"/>
      <c r="TG46" s="39"/>
      <c r="TH46" s="39"/>
      <c r="TI46" s="39"/>
      <c r="TJ46" s="39"/>
      <c r="TK46" s="39"/>
      <c r="TL46" s="39"/>
      <c r="TM46" s="39"/>
      <c r="TN46" s="39"/>
      <c r="TO46" s="39"/>
      <c r="TP46" s="39"/>
      <c r="TQ46" s="39"/>
      <c r="TR46" s="39"/>
      <c r="TS46" s="39"/>
      <c r="TT46" s="39"/>
      <c r="TU46" s="39"/>
      <c r="TV46" s="39"/>
      <c r="TW46" s="39"/>
      <c r="TX46" s="39"/>
      <c r="TY46" s="39"/>
      <c r="TZ46" s="39"/>
      <c r="UA46" s="39"/>
      <c r="UB46" s="39"/>
      <c r="UC46" s="39"/>
      <c r="UD46" s="39"/>
      <c r="UE46" s="39"/>
      <c r="UF46" s="39"/>
      <c r="UG46" s="39"/>
      <c r="UH46" s="39"/>
      <c r="UI46" s="39"/>
      <c r="UJ46" s="39"/>
      <c r="UK46" s="39"/>
      <c r="UL46" s="39"/>
      <c r="UM46" s="39"/>
      <c r="UN46" s="39"/>
      <c r="UO46" s="39"/>
      <c r="UP46" s="39"/>
      <c r="UQ46" s="39"/>
      <c r="UR46" s="39"/>
      <c r="US46" s="39"/>
      <c r="UT46" s="39"/>
      <c r="UU46" s="39"/>
      <c r="UV46" s="39"/>
      <c r="UW46" s="39"/>
      <c r="UX46" s="39"/>
      <c r="UY46" s="39"/>
      <c r="UZ46" s="39"/>
      <c r="VA46" s="39"/>
      <c r="VB46" s="39"/>
      <c r="VC46" s="39"/>
      <c r="VD46" s="39"/>
      <c r="VE46" s="39"/>
      <c r="VF46" s="39"/>
      <c r="VG46" s="39"/>
      <c r="VH46" s="39"/>
      <c r="VI46" s="39"/>
      <c r="VJ46" s="39"/>
      <c r="VK46" s="39"/>
      <c r="VL46" s="39"/>
      <c r="VM46" s="39"/>
      <c r="VN46" s="39"/>
      <c r="VO46" s="39"/>
      <c r="VP46" s="39"/>
      <c r="VQ46" s="39"/>
      <c r="VR46" s="39"/>
      <c r="VS46" s="39"/>
      <c r="VT46" s="39"/>
      <c r="VU46" s="39"/>
      <c r="VV46" s="39"/>
      <c r="VW46" s="39"/>
      <c r="VX46" s="39"/>
      <c r="VY46" s="39"/>
      <c r="VZ46" s="39"/>
      <c r="WA46" s="39"/>
      <c r="WB46" s="39"/>
      <c r="WC46" s="39"/>
      <c r="WD46" s="39"/>
      <c r="WE46" s="39"/>
      <c r="WF46" s="39"/>
      <c r="WG46" s="39"/>
      <c r="WH46" s="39"/>
      <c r="WI46" s="39"/>
      <c r="WJ46" s="39"/>
      <c r="WK46" s="39"/>
      <c r="WL46" s="39"/>
      <c r="WM46" s="39"/>
      <c r="WN46" s="39"/>
      <c r="WO46" s="39"/>
      <c r="WP46" s="39"/>
      <c r="WQ46" s="39"/>
      <c r="WR46" s="39"/>
      <c r="WS46" s="39"/>
      <c r="WT46" s="39"/>
      <c r="WU46" s="39"/>
      <c r="WV46" s="39"/>
      <c r="WW46" s="39"/>
      <c r="WX46" s="39"/>
      <c r="WY46" s="39"/>
      <c r="WZ46" s="39"/>
      <c r="XA46" s="39"/>
      <c r="XB46" s="39"/>
      <c r="XC46" s="39"/>
      <c r="XD46" s="39"/>
      <c r="XE46" s="39"/>
      <c r="XF46" s="39"/>
      <c r="XG46" s="39"/>
      <c r="XH46" s="39"/>
      <c r="XI46" s="39"/>
      <c r="XJ46" s="39"/>
      <c r="XK46" s="39"/>
      <c r="XL46" s="39"/>
      <c r="XM46" s="39"/>
      <c r="XN46" s="39"/>
      <c r="XO46" s="39"/>
      <c r="XP46" s="39"/>
      <c r="XQ46" s="39"/>
      <c r="XR46" s="39"/>
      <c r="XS46" s="39"/>
      <c r="XT46" s="39"/>
      <c r="XU46" s="39"/>
      <c r="XV46" s="39"/>
      <c r="XW46" s="39"/>
      <c r="XX46" s="39"/>
      <c r="XY46" s="39"/>
      <c r="XZ46" s="39"/>
      <c r="YA46" s="39"/>
      <c r="YB46" s="39"/>
      <c r="YC46" s="39"/>
      <c r="YD46" s="39"/>
      <c r="YE46" s="39"/>
      <c r="YF46" s="39"/>
      <c r="YG46" s="39"/>
      <c r="YH46" s="39"/>
      <c r="YI46" s="39"/>
      <c r="YJ46" s="39"/>
      <c r="YK46" s="39"/>
      <c r="YL46" s="39"/>
      <c r="YM46" s="39"/>
      <c r="YN46" s="39"/>
      <c r="YO46" s="39"/>
      <c r="YP46" s="39"/>
      <c r="YQ46" s="39"/>
    </row>
    <row r="47" spans="1:667" ht="15.75" x14ac:dyDescent="0.25">
      <c r="A47" s="19" t="s">
        <v>95</v>
      </c>
      <c r="B47" s="19" t="s">
        <v>96</v>
      </c>
      <c r="C47" s="20">
        <f>+E47*$C$58</f>
        <v>14430.85</v>
      </c>
      <c r="D47" s="52"/>
      <c r="E47" s="22">
        <v>500</v>
      </c>
      <c r="F47" s="50" t="s">
        <v>57</v>
      </c>
      <c r="G47" s="50" t="s">
        <v>129</v>
      </c>
      <c r="H47" s="34">
        <v>42491</v>
      </c>
      <c r="I47" s="53">
        <v>8.3750000000000005E-2</v>
      </c>
      <c r="J47" s="50">
        <f>8*12</f>
        <v>96</v>
      </c>
      <c r="K47" s="33" t="s">
        <v>131</v>
      </c>
      <c r="L47" s="34">
        <f t="shared" ref="L47:L54" si="25">+EDATE(H47,J47)</f>
        <v>45413</v>
      </c>
      <c r="M47" s="33" t="s">
        <v>59</v>
      </c>
      <c r="N47" s="19" t="s">
        <v>97</v>
      </c>
      <c r="O47" s="2"/>
      <c r="P47" s="26">
        <f>+SUMPRODUCT(1*($BP$4:$YQ$4=$P$4)*($BP$1:$YQ$1=P$3)*($BP47:$YQ47))</f>
        <v>0</v>
      </c>
      <c r="Q47" s="26">
        <f>+SUMPRODUCT(1*($BP$4:$YQ$4=$Q$4)*($BP$1:$YQ$1=P$3)*($BP47:$YQ47))</f>
        <v>1103596545.8124802</v>
      </c>
      <c r="R47" s="26">
        <f>+SUMPRODUCT(1*($BP$4:$YQ$4=$P$4)*($BP$1:$YQ$1=R$3)*($BP47:$YQ47))</f>
        <v>0</v>
      </c>
      <c r="S47" s="26">
        <f>+SUMPRODUCT(1*($BP$4:$YQ$4=$Q$4)*($BP$1:$YQ$1=R$3)*($BP47:$YQ47))</f>
        <v>1567607636.57301</v>
      </c>
      <c r="T47" s="26">
        <f>+SUMPRODUCT(1*($BP$4:$YQ$4=$P$4)*($BP$1:$YQ$1=T$3)*($BP47:$YQ47))</f>
        <v>0</v>
      </c>
      <c r="U47" s="26">
        <f>+SUMPRODUCT(1*($BP$4:$YQ$4=$Q$4)*($BP$1:$YQ$1=T$3)*($BP47:$YQ47))</f>
        <v>1882942373.3456097</v>
      </c>
      <c r="V47" s="26">
        <f>+SUMPRODUCT(1*($BP$4:$YQ$4=$P$4)*($BP$1:$YQ$1=V$3)*($BP47:$YQ47))</f>
        <v>0</v>
      </c>
      <c r="W47" s="26">
        <f>+SUMPRODUCT(1*($BP$4:$YQ$4=$Q$4)*($BP$1:$YQ$1=V$3)*($BP47:$YQ47))</f>
        <v>2150701784.8217278</v>
      </c>
      <c r="X47" s="26">
        <f>+SUMPRODUCT(1*($BP$4:$YQ$4=$P$4)*($BP$1:$YQ$1=X$3)*($BP47:$YQ47))</f>
        <v>9163035433.1298809</v>
      </c>
      <c r="Y47" s="26">
        <f>+SUMPRODUCT(1*($BP$4:$YQ$4=$Q$4)*($BP$1:$YQ$1=X$3)*($BP47:$YQ47))</f>
        <v>1949921294.6007471</v>
      </c>
      <c r="Z47" s="26">
        <f>+SUMPRODUCT(1*($BP$4:$YQ$4=$P$4)*($BP$1:$YQ$1=Z$3)*($BP47:$YQ47))</f>
        <v>9890209520.1271133</v>
      </c>
      <c r="AA47" s="26">
        <f>+SUMPRODUCT(1*($BP$4:$YQ$4=$Q$4)*($BP$1:$YQ$1=Z$3)*($BP47:$YQ47))</f>
        <v>1257674143.2866998</v>
      </c>
      <c r="AB47" s="26">
        <f>+SUMPRODUCT(1*($BP$4:$YQ$4=$P$4)*($BP$1:$YQ$1=AB$3)*($BP47:$YQ47))</f>
        <v>10531627991.814034</v>
      </c>
      <c r="AC47" s="26">
        <f>+SUMPRODUCT(1*($BP$4:$YQ$4=$Q$4)*($BP$1:$YQ$1=AB$3)*($BP47:$YQ47))</f>
        <v>441011922.15721273</v>
      </c>
      <c r="AD47" s="26">
        <f>+SUMPRODUCT(1*($BP$4:$YQ$4=$P$4)*($BP$1:$YQ$1=AD$3)*($BP47:$YQ47))</f>
        <v>0</v>
      </c>
      <c r="AE47" s="26">
        <f>+SUMPRODUCT(1*($BP$4:$YQ$4=$Q$4)*($BP$1:$YQ$1=AD$3)*($BP47:$YQ47))</f>
        <v>0</v>
      </c>
      <c r="AF47" s="26">
        <f>+SUMPRODUCT(1*($BP$4:$YQ$4=$P$4)*($BP$1:$YQ$1=AF$3)*($BP47:$YQ47))</f>
        <v>0</v>
      </c>
      <c r="AG47" s="26">
        <f>+SUMPRODUCT(1*($BP$4:$YQ$4=$Q$4)*($BP$1:$YQ$1=AF$3)*($BP47:$YQ47))</f>
        <v>0</v>
      </c>
      <c r="AH47" s="26">
        <f>+SUMPRODUCT(1*($BP$4:$YQ$4=$P$4)*($BP$1:$YQ$1=AH$3)*($BP47:$YQ47))</f>
        <v>0</v>
      </c>
      <c r="AI47" s="26">
        <f>+SUMPRODUCT(1*($BP$4:$YQ$4=$Q$4)*($BP$1:$YQ$1=AH$3)*($BP47:$YQ47))</f>
        <v>0</v>
      </c>
      <c r="AJ47" s="26">
        <f>+SUMPRODUCT(1*($BP$4:$YQ$4=$P$4)*($BP$1:$YQ$1=AJ$3)*($BP47:$YQ47))</f>
        <v>0</v>
      </c>
      <c r="AK47" s="26">
        <f>+SUMPRODUCT(1*($BP$4:$YQ$4=$Q$4)*($BP$1:$YQ$1=AJ$3)*($BP47:$YQ47))</f>
        <v>0</v>
      </c>
      <c r="AL47" s="26">
        <f>+SUMPRODUCT(1*($BP$4:$YQ$4=$P$4)*($BP$1:$YQ$1=AL$3)*($BP47:$YQ47))</f>
        <v>0</v>
      </c>
      <c r="AM47" s="26">
        <f>+SUMPRODUCT(1*($BP$4:$YQ$4=$Q$4)*($BP$1:$YQ$1=AL$3)*($BP47:$YQ47))</f>
        <v>0</v>
      </c>
      <c r="AN47" s="26">
        <f>+SUMPRODUCT(1*($BP$4:$YQ$4=$P$4)*($BP$1:$YQ$1=AN$3)*($BP47:$YQ47))</f>
        <v>0</v>
      </c>
      <c r="AO47" s="26">
        <f>+SUMPRODUCT(1*($BP$4:$YQ$4=$Q$4)*($BP$1:$YQ$1=AN$3)*($BP47:$YQ47))</f>
        <v>0</v>
      </c>
      <c r="AP47" s="26">
        <f>+SUMPRODUCT(1*($BP$4:$YQ$4=$P$4)*($BP$1:$YQ$1=AP$3)*($BP47:$YQ47))</f>
        <v>0</v>
      </c>
      <c r="AQ47" s="26">
        <f>+SUMPRODUCT(1*($BP$4:$YQ$4=$Q$4)*($BP$1:$YQ$1=AP$3)*($BP47:$YQ47))</f>
        <v>0</v>
      </c>
      <c r="AR47" s="26">
        <f>+SUMPRODUCT(1*($BP$4:$YQ$4=$P$4)*($BP$1:$YQ$1=AR$3)*($BP47:$YQ47))</f>
        <v>0</v>
      </c>
      <c r="AS47" s="26">
        <f>+SUMPRODUCT(1*($BP$4:$YQ$4=$Q$4)*($BP$1:$YQ$1=AR$3)*($BP47:$YQ47))</f>
        <v>0</v>
      </c>
      <c r="AT47" s="26">
        <f>+SUMPRODUCT(1*($BP$4:$YQ$4=$P$4)*($BP$1:$YQ$1=AT$3)*($BP47:$YQ47))</f>
        <v>0</v>
      </c>
      <c r="AU47" s="26">
        <f>+SUMPRODUCT(1*($BP$4:$YQ$4=$Q$4)*($BP$1:$YQ$1=AT$3)*($BP47:$YQ47))</f>
        <v>0</v>
      </c>
      <c r="AV47" s="26">
        <f>+SUMPRODUCT(1*($BP$4:$YQ$4=$P$4)*($BP$1:$YQ$1=AV$3)*($BP47:$YQ47))</f>
        <v>0</v>
      </c>
      <c r="AW47" s="26">
        <f>+SUMPRODUCT(1*($BP$4:$YQ$4=$Q$4)*($BP$1:$YQ$1=AV$3)*($BP47:$YQ47))</f>
        <v>0</v>
      </c>
      <c r="AX47" s="26">
        <f>+SUMPRODUCT(1*($BP$4:$YQ$4=$P$4)*($BP$1:$YQ$1=AX$3)*($BP47:$YQ47))</f>
        <v>0</v>
      </c>
      <c r="AY47" s="26">
        <f>+SUMPRODUCT(1*($BP$4:$YQ$4=$Q$4)*($BP$1:$YQ$1=AX$3)*($BP47:$YQ47))</f>
        <v>0</v>
      </c>
      <c r="AZ47" s="26">
        <f>+SUMPRODUCT(1*($BP$4:$YQ$4=$P$4)*($BP$1:$YQ$1=AZ$3)*($BP47:$YQ47))</f>
        <v>0</v>
      </c>
      <c r="BA47" s="26">
        <f>+SUMPRODUCT(1*($BP$4:$YQ$4=$Q$4)*($BP$1:$YQ$1=AZ$3)*($BP47:$YQ47))</f>
        <v>0</v>
      </c>
      <c r="BB47" s="26">
        <f>+SUMPRODUCT(1*($BP$4:$YQ$4=$P$4)*($BP$1:$YQ$1=BB$3)*($BP47:$YQ47))</f>
        <v>0</v>
      </c>
      <c r="BC47" s="26">
        <f>+SUMPRODUCT(1*($BP$4:$YQ$4=$Q$4)*($BP$1:$YQ$1=BB$3)*($BP47:$YQ47))</f>
        <v>0</v>
      </c>
      <c r="BD47" s="26">
        <f>+SUMPRODUCT(1*($BP$4:$YQ$4=$P$4)*($BP$1:$YQ$1=BD$3)*($BP47:$YQ47))</f>
        <v>0</v>
      </c>
      <c r="BE47" s="26">
        <f>+SUMPRODUCT(1*($BP$4:$YQ$4=$Q$4)*($BP$1:$YQ$1=BD$3)*($BP47:$YQ47))</f>
        <v>0</v>
      </c>
      <c r="BF47" s="26">
        <f>+SUMPRODUCT(1*($BP$4:$YQ$4=$P$4)*($BP$1:$YQ$1=BF$3)*($BP47:$YQ47))</f>
        <v>0</v>
      </c>
      <c r="BG47" s="26">
        <f>+SUMPRODUCT(1*($BP$4:$YQ$4=$Q$4)*($BP$1:$YQ$1=BF$3)*($BP47:$YQ47))</f>
        <v>0</v>
      </c>
      <c r="BH47" s="26">
        <f>+SUMPRODUCT(1*($BP$4:$YQ$4=$P$4)*($BP$1:$YQ$1=BH$3)*($BP47:$YQ47))</f>
        <v>0</v>
      </c>
      <c r="BI47" s="26">
        <f>+SUMPRODUCT(1*($BP$4:$YQ$4=$Q$4)*($BP$1:$YQ$1=BH$3)*($BP47:$YQ47))</f>
        <v>0</v>
      </c>
      <c r="BJ47" s="26">
        <f>+SUMPRODUCT(1*($BP$4:$YQ$4=$P$4)*($BP$1:$YQ$1=BJ$3)*($BP47:$YQ47))</f>
        <v>0</v>
      </c>
      <c r="BK47" s="26">
        <f>+SUMPRODUCT(1*($BP$4:$YQ$4=$Q$4)*($BP$1:$YQ$1=BJ$3)*($BP47:$YQ47))</f>
        <v>0</v>
      </c>
      <c r="BL47" s="26">
        <f>+SUMPRODUCT(1*($BP$4:$YQ$4=$P$4)*($BP$1:$YQ$1=BL$3)*($BP47:$YQ47))</f>
        <v>0</v>
      </c>
      <c r="BM47" s="26">
        <f>+SUMPRODUCT(1*($BP$4:$YQ$4=$Q$4)*($BP$1:$YQ$1=BL$3)*($BP47:$YQ47))</f>
        <v>0</v>
      </c>
      <c r="BN47" s="27"/>
      <c r="BO47" s="94"/>
      <c r="BP47" s="28">
        <v>0</v>
      </c>
      <c r="BQ47" s="28">
        <v>0</v>
      </c>
      <c r="BR47" s="28">
        <v>0</v>
      </c>
      <c r="BS47" s="28">
        <v>0</v>
      </c>
      <c r="BT47" s="28">
        <v>0</v>
      </c>
      <c r="BU47" s="28">
        <v>0</v>
      </c>
      <c r="BV47" s="28">
        <v>0</v>
      </c>
      <c r="BW47" s="28">
        <v>0</v>
      </c>
      <c r="BX47" s="28">
        <v>435709375</v>
      </c>
      <c r="BY47" s="28">
        <v>0</v>
      </c>
      <c r="BZ47" s="28">
        <v>0</v>
      </c>
      <c r="CA47" s="28">
        <v>0</v>
      </c>
      <c r="CB47" s="28">
        <v>0</v>
      </c>
      <c r="CC47" s="28">
        <v>0</v>
      </c>
      <c r="CD47" s="28">
        <v>0</v>
      </c>
      <c r="CE47" s="28">
        <v>0</v>
      </c>
      <c r="CF47" s="28">
        <v>0</v>
      </c>
      <c r="CG47" s="28">
        <v>0</v>
      </c>
      <c r="CH47" s="28">
        <v>0</v>
      </c>
      <c r="CI47" s="28">
        <v>0</v>
      </c>
      <c r="CJ47" s="28">
        <v>667887170.81248021</v>
      </c>
      <c r="CK47" s="28">
        <v>0</v>
      </c>
      <c r="CL47" s="28">
        <v>0</v>
      </c>
      <c r="CM47" s="28">
        <v>0</v>
      </c>
      <c r="CN47" s="28">
        <v>0</v>
      </c>
      <c r="CO47" s="28">
        <v>0</v>
      </c>
      <c r="CP47" s="28">
        <v>0</v>
      </c>
      <c r="CQ47" s="28">
        <v>0</v>
      </c>
      <c r="CR47" s="28">
        <v>0</v>
      </c>
      <c r="CS47" s="28">
        <v>0</v>
      </c>
      <c r="CT47" s="28">
        <v>0</v>
      </c>
      <c r="CU47" s="28">
        <v>0</v>
      </c>
      <c r="CV47" s="28">
        <v>745525030.78682828</v>
      </c>
      <c r="CW47" s="28">
        <v>0</v>
      </c>
      <c r="CX47" s="28">
        <v>0</v>
      </c>
      <c r="CY47" s="28">
        <v>0</v>
      </c>
      <c r="CZ47" s="28">
        <v>0</v>
      </c>
      <c r="DA47" s="28">
        <v>0</v>
      </c>
      <c r="DB47" s="28">
        <v>0</v>
      </c>
      <c r="DC47" s="28">
        <v>0</v>
      </c>
      <c r="DD47" s="28">
        <v>0</v>
      </c>
      <c r="DE47" s="28">
        <v>0</v>
      </c>
      <c r="DF47" s="28">
        <v>0</v>
      </c>
      <c r="DG47" s="28">
        <v>0</v>
      </c>
      <c r="DH47" s="28">
        <v>822082605.78618169</v>
      </c>
      <c r="DI47" s="28">
        <v>0</v>
      </c>
      <c r="DJ47" s="28">
        <v>0</v>
      </c>
      <c r="DK47" s="28">
        <v>0</v>
      </c>
      <c r="DL47" s="28">
        <v>0</v>
      </c>
      <c r="DM47" s="28">
        <v>0</v>
      </c>
      <c r="DN47" s="28">
        <v>0</v>
      </c>
      <c r="DO47" s="28">
        <v>0</v>
      </c>
      <c r="DP47" s="28">
        <v>0</v>
      </c>
      <c r="DQ47" s="28">
        <v>0</v>
      </c>
      <c r="DR47" s="28">
        <v>0</v>
      </c>
      <c r="DS47" s="28">
        <v>0</v>
      </c>
      <c r="DT47" s="28">
        <v>901952092.10477126</v>
      </c>
      <c r="DU47" s="28">
        <v>0</v>
      </c>
      <c r="DV47" s="28">
        <v>0</v>
      </c>
      <c r="DW47" s="28">
        <v>0</v>
      </c>
      <c r="DX47" s="28">
        <v>0</v>
      </c>
      <c r="DY47" s="28">
        <v>0</v>
      </c>
      <c r="DZ47" s="28">
        <v>0</v>
      </c>
      <c r="EA47" s="28">
        <v>0</v>
      </c>
      <c r="EB47" s="28">
        <v>0</v>
      </c>
      <c r="EC47" s="28">
        <v>0</v>
      </c>
      <c r="ED47" s="28">
        <v>0</v>
      </c>
      <c r="EE47" s="28">
        <v>0</v>
      </c>
      <c r="EF47" s="28">
        <v>980990281.24083829</v>
      </c>
      <c r="EG47" s="28">
        <v>0</v>
      </c>
      <c r="EH47" s="28">
        <v>0</v>
      </c>
      <c r="EI47" s="28">
        <v>0</v>
      </c>
      <c r="EJ47" s="28">
        <v>0</v>
      </c>
      <c r="EK47" s="28">
        <v>0</v>
      </c>
      <c r="EL47" s="28">
        <v>0</v>
      </c>
      <c r="EM47" s="28">
        <v>0</v>
      </c>
      <c r="EN47" s="28">
        <v>0</v>
      </c>
      <c r="EO47" s="28">
        <v>0</v>
      </c>
      <c r="EP47" s="28">
        <v>0</v>
      </c>
      <c r="EQ47" s="28">
        <v>0</v>
      </c>
      <c r="ER47" s="28">
        <v>1046061037.4085119</v>
      </c>
      <c r="ES47" s="28">
        <v>0</v>
      </c>
      <c r="ET47" s="28">
        <v>0</v>
      </c>
      <c r="EU47" s="28">
        <v>0</v>
      </c>
      <c r="EV47" s="28">
        <v>0</v>
      </c>
      <c r="EW47" s="28">
        <v>0</v>
      </c>
      <c r="EX47" s="28">
        <v>0</v>
      </c>
      <c r="EY47" s="28">
        <v>0</v>
      </c>
      <c r="EZ47" s="28">
        <v>0</v>
      </c>
      <c r="FA47" s="28">
        <v>0</v>
      </c>
      <c r="FB47" s="28">
        <v>0</v>
      </c>
      <c r="FC47" s="28">
        <v>0</v>
      </c>
      <c r="FD47" s="28">
        <v>1104640747.4132161</v>
      </c>
      <c r="FE47" s="28">
        <v>0</v>
      </c>
      <c r="FF47" s="28">
        <v>0</v>
      </c>
      <c r="FG47" s="28">
        <v>0</v>
      </c>
      <c r="FH47" s="28">
        <v>0</v>
      </c>
      <c r="FI47" s="28">
        <v>0</v>
      </c>
      <c r="FJ47" s="28">
        <v>0</v>
      </c>
      <c r="FK47" s="28">
        <v>0</v>
      </c>
      <c r="FL47" s="28">
        <v>0</v>
      </c>
      <c r="FM47" s="28">
        <v>0</v>
      </c>
      <c r="FN47" s="28">
        <v>0</v>
      </c>
      <c r="FO47" s="28">
        <v>0</v>
      </c>
      <c r="FP47" s="28">
        <v>1151221448.4317846</v>
      </c>
      <c r="FQ47" s="28">
        <v>9163035433.1298809</v>
      </c>
      <c r="FR47" s="28">
        <v>0</v>
      </c>
      <c r="FS47" s="28">
        <v>0</v>
      </c>
      <c r="FT47" s="28">
        <v>0</v>
      </c>
      <c r="FU47" s="28">
        <v>0</v>
      </c>
      <c r="FV47" s="28">
        <v>0</v>
      </c>
      <c r="FW47" s="28">
        <v>0</v>
      </c>
      <c r="FX47" s="28">
        <v>0</v>
      </c>
      <c r="FY47" s="28">
        <v>0</v>
      </c>
      <c r="FZ47" s="28">
        <v>0</v>
      </c>
      <c r="GA47" s="28">
        <v>0</v>
      </c>
      <c r="GB47" s="28">
        <v>798699846.1689626</v>
      </c>
      <c r="GC47" s="28">
        <v>0</v>
      </c>
      <c r="GD47" s="28">
        <v>0</v>
      </c>
      <c r="GE47" s="28">
        <v>0</v>
      </c>
      <c r="GF47" s="28">
        <v>0</v>
      </c>
      <c r="GG47" s="28">
        <v>0</v>
      </c>
      <c r="GH47" s="28">
        <v>0</v>
      </c>
      <c r="GI47" s="28">
        <v>0</v>
      </c>
      <c r="GJ47" s="28">
        <v>0</v>
      </c>
      <c r="GK47" s="28">
        <v>0</v>
      </c>
      <c r="GL47" s="28">
        <v>0</v>
      </c>
      <c r="GM47" s="28">
        <v>0</v>
      </c>
      <c r="GN47" s="28">
        <v>828429305.49356079</v>
      </c>
      <c r="GO47" s="28">
        <v>9890209520.1271133</v>
      </c>
      <c r="GP47" s="28">
        <v>0</v>
      </c>
      <c r="GQ47" s="28">
        <v>0</v>
      </c>
      <c r="GR47" s="28">
        <v>0</v>
      </c>
      <c r="GS47" s="28">
        <v>0</v>
      </c>
      <c r="GT47" s="28">
        <v>0</v>
      </c>
      <c r="GU47" s="28">
        <v>0</v>
      </c>
      <c r="GV47" s="28">
        <v>0</v>
      </c>
      <c r="GW47" s="28">
        <v>0</v>
      </c>
      <c r="GX47" s="28">
        <v>0</v>
      </c>
      <c r="GY47" s="28">
        <v>0</v>
      </c>
      <c r="GZ47" s="28">
        <v>429244837.79313898</v>
      </c>
      <c r="HA47" s="28">
        <v>0</v>
      </c>
      <c r="HB47" s="28">
        <v>0</v>
      </c>
      <c r="HC47" s="28">
        <v>0</v>
      </c>
      <c r="HD47" s="28">
        <v>0</v>
      </c>
      <c r="HE47" s="28">
        <v>0</v>
      </c>
      <c r="HF47" s="28">
        <v>0</v>
      </c>
      <c r="HG47" s="28">
        <v>0</v>
      </c>
      <c r="HH47" s="28">
        <v>0</v>
      </c>
      <c r="HI47" s="28">
        <v>0</v>
      </c>
      <c r="HJ47" s="28">
        <v>0</v>
      </c>
      <c r="HK47" s="28">
        <v>0</v>
      </c>
      <c r="HL47" s="28">
        <v>441011922.15721273</v>
      </c>
      <c r="HM47" s="28">
        <v>10531627991.814034</v>
      </c>
      <c r="HN47" s="28">
        <v>0</v>
      </c>
      <c r="HO47" s="28">
        <v>0</v>
      </c>
      <c r="HP47" s="28">
        <v>0</v>
      </c>
      <c r="HQ47" s="28">
        <v>0</v>
      </c>
      <c r="HR47" s="28">
        <v>0</v>
      </c>
      <c r="HS47" s="28">
        <v>0</v>
      </c>
      <c r="HT47" s="28">
        <v>0</v>
      </c>
      <c r="HU47" s="28">
        <v>0</v>
      </c>
      <c r="HV47" s="28">
        <v>0</v>
      </c>
      <c r="HW47" s="28">
        <v>0</v>
      </c>
      <c r="HX47" s="28">
        <v>0</v>
      </c>
      <c r="HY47" s="28">
        <v>0</v>
      </c>
      <c r="HZ47" s="28">
        <v>0</v>
      </c>
      <c r="IA47" s="28">
        <v>0</v>
      </c>
      <c r="IB47" s="28">
        <v>0</v>
      </c>
      <c r="IC47" s="28">
        <v>0</v>
      </c>
      <c r="ID47" s="28">
        <v>0</v>
      </c>
      <c r="IE47" s="28">
        <v>0</v>
      </c>
      <c r="IF47" s="28">
        <v>0</v>
      </c>
      <c r="IG47" s="28">
        <v>0</v>
      </c>
      <c r="IH47" s="28">
        <v>0</v>
      </c>
      <c r="II47" s="28">
        <v>0</v>
      </c>
      <c r="IJ47" s="28">
        <v>0</v>
      </c>
      <c r="IK47" s="28">
        <v>0</v>
      </c>
      <c r="IL47" s="28">
        <v>0</v>
      </c>
      <c r="IM47" s="28">
        <v>0</v>
      </c>
      <c r="IN47" s="28">
        <v>0</v>
      </c>
      <c r="IO47" s="28">
        <v>0</v>
      </c>
      <c r="IP47" s="28">
        <v>0</v>
      </c>
      <c r="IQ47" s="28">
        <v>0</v>
      </c>
      <c r="IR47" s="28">
        <v>0</v>
      </c>
      <c r="IS47" s="28">
        <v>0</v>
      </c>
      <c r="IT47" s="28">
        <v>0</v>
      </c>
      <c r="IU47" s="28">
        <v>0</v>
      </c>
      <c r="IV47" s="28">
        <v>0</v>
      </c>
      <c r="IW47" s="28">
        <v>0</v>
      </c>
      <c r="IX47" s="28">
        <v>0</v>
      </c>
      <c r="IY47" s="28">
        <v>0</v>
      </c>
      <c r="IZ47" s="28">
        <v>0</v>
      </c>
      <c r="JA47" s="28">
        <v>0</v>
      </c>
      <c r="JB47" s="28">
        <v>0</v>
      </c>
      <c r="JC47" s="28">
        <v>0</v>
      </c>
      <c r="JD47" s="28">
        <v>0</v>
      </c>
      <c r="JE47" s="28">
        <v>0</v>
      </c>
      <c r="JF47" s="28">
        <v>0</v>
      </c>
      <c r="JG47" s="28">
        <v>0</v>
      </c>
      <c r="JH47" s="28">
        <v>0</v>
      </c>
      <c r="JI47" s="28">
        <v>0</v>
      </c>
      <c r="JJ47" s="28">
        <v>0</v>
      </c>
      <c r="JK47" s="28">
        <v>0</v>
      </c>
      <c r="JL47" s="28">
        <v>0</v>
      </c>
      <c r="JM47" s="28">
        <v>0</v>
      </c>
      <c r="JN47" s="28">
        <v>0</v>
      </c>
      <c r="JO47" s="28">
        <v>0</v>
      </c>
      <c r="JP47" s="28">
        <v>0</v>
      </c>
      <c r="JQ47" s="28">
        <v>0</v>
      </c>
      <c r="JR47" s="28">
        <v>0</v>
      </c>
      <c r="JS47" s="28">
        <v>0</v>
      </c>
      <c r="JT47" s="28">
        <v>0</v>
      </c>
      <c r="JU47" s="28">
        <v>0</v>
      </c>
      <c r="JV47" s="28">
        <v>0</v>
      </c>
      <c r="JW47" s="28">
        <v>0</v>
      </c>
      <c r="JX47" s="28">
        <v>0</v>
      </c>
      <c r="JY47" s="28">
        <v>0</v>
      </c>
      <c r="JZ47" s="28">
        <v>0</v>
      </c>
      <c r="KA47" s="28">
        <v>0</v>
      </c>
      <c r="KB47" s="28">
        <v>0</v>
      </c>
      <c r="KC47" s="28">
        <v>0</v>
      </c>
      <c r="KD47" s="28">
        <v>0</v>
      </c>
      <c r="KE47" s="28">
        <v>0</v>
      </c>
      <c r="KF47" s="28">
        <v>0</v>
      </c>
      <c r="KG47" s="28">
        <v>0</v>
      </c>
      <c r="KH47" s="28">
        <v>0</v>
      </c>
      <c r="KI47" s="28">
        <v>0</v>
      </c>
      <c r="KJ47" s="28">
        <v>0</v>
      </c>
      <c r="KK47" s="28">
        <v>0</v>
      </c>
      <c r="KL47" s="28">
        <v>0</v>
      </c>
      <c r="KM47" s="28">
        <v>0</v>
      </c>
      <c r="KN47" s="28">
        <v>0</v>
      </c>
      <c r="KO47" s="28">
        <v>0</v>
      </c>
      <c r="KP47" s="28">
        <v>0</v>
      </c>
      <c r="KQ47" s="28">
        <v>0</v>
      </c>
      <c r="KR47" s="28">
        <v>0</v>
      </c>
      <c r="KS47" s="28">
        <v>0</v>
      </c>
      <c r="KT47" s="28">
        <v>0</v>
      </c>
      <c r="KU47" s="28">
        <v>0</v>
      </c>
      <c r="KV47" s="28">
        <v>0</v>
      </c>
      <c r="KW47" s="28">
        <v>0</v>
      </c>
      <c r="KX47" s="28">
        <v>0</v>
      </c>
      <c r="KY47" s="28">
        <v>0</v>
      </c>
      <c r="KZ47" s="28">
        <v>0</v>
      </c>
      <c r="LA47" s="28">
        <v>0</v>
      </c>
      <c r="LB47" s="28">
        <v>0</v>
      </c>
      <c r="LC47" s="28">
        <v>0</v>
      </c>
      <c r="LD47" s="28">
        <v>0</v>
      </c>
      <c r="LE47" s="28">
        <v>0</v>
      </c>
      <c r="LF47" s="28">
        <v>0</v>
      </c>
      <c r="LG47" s="28">
        <v>0</v>
      </c>
      <c r="LH47" s="28">
        <v>0</v>
      </c>
      <c r="LI47" s="28">
        <v>0</v>
      </c>
      <c r="LJ47" s="28">
        <v>0</v>
      </c>
      <c r="LK47" s="28">
        <v>0</v>
      </c>
      <c r="LL47" s="28">
        <v>0</v>
      </c>
      <c r="LM47" s="28">
        <v>0</v>
      </c>
      <c r="LN47" s="28">
        <v>0</v>
      </c>
      <c r="LO47" s="28">
        <v>0</v>
      </c>
      <c r="LP47" s="28">
        <v>0</v>
      </c>
      <c r="LQ47" s="28">
        <v>0</v>
      </c>
      <c r="LR47" s="28">
        <v>0</v>
      </c>
      <c r="LS47" s="28">
        <v>0</v>
      </c>
      <c r="LT47" s="28">
        <v>0</v>
      </c>
      <c r="LU47" s="28">
        <v>0</v>
      </c>
      <c r="LV47" s="28">
        <v>0</v>
      </c>
      <c r="LW47" s="28">
        <v>0</v>
      </c>
      <c r="LX47" s="28">
        <v>0</v>
      </c>
      <c r="LY47" s="28">
        <v>0</v>
      </c>
      <c r="LZ47" s="28">
        <v>0</v>
      </c>
      <c r="MA47" s="28">
        <v>0</v>
      </c>
      <c r="MB47" s="28">
        <v>0</v>
      </c>
      <c r="MC47" s="28">
        <v>0</v>
      </c>
      <c r="MD47" s="28">
        <v>0</v>
      </c>
      <c r="ME47" s="28">
        <v>0</v>
      </c>
      <c r="MF47" s="28">
        <v>0</v>
      </c>
      <c r="MG47" s="28">
        <v>0</v>
      </c>
      <c r="MH47" s="28">
        <v>0</v>
      </c>
      <c r="MI47" s="28">
        <v>0</v>
      </c>
      <c r="MJ47" s="28">
        <v>0</v>
      </c>
      <c r="MK47" s="28">
        <v>0</v>
      </c>
      <c r="ML47" s="28">
        <v>0</v>
      </c>
      <c r="MM47" s="28">
        <v>0</v>
      </c>
      <c r="MN47" s="28">
        <v>0</v>
      </c>
      <c r="MO47" s="28">
        <v>0</v>
      </c>
      <c r="MP47" s="28">
        <v>0</v>
      </c>
      <c r="MQ47" s="28">
        <v>0</v>
      </c>
      <c r="MR47" s="28">
        <v>0</v>
      </c>
      <c r="MS47" s="28">
        <v>0</v>
      </c>
      <c r="MT47" s="28">
        <v>0</v>
      </c>
      <c r="MU47" s="28">
        <v>0</v>
      </c>
      <c r="MV47" s="28">
        <v>0</v>
      </c>
      <c r="MW47" s="28">
        <v>0</v>
      </c>
      <c r="MX47" s="28">
        <v>0</v>
      </c>
      <c r="MY47" s="28">
        <v>0</v>
      </c>
      <c r="MZ47" s="28">
        <v>0</v>
      </c>
      <c r="NA47" s="28">
        <v>0</v>
      </c>
      <c r="NB47" s="28">
        <v>0</v>
      </c>
      <c r="NC47" s="28">
        <v>0</v>
      </c>
      <c r="ND47" s="28">
        <v>0</v>
      </c>
      <c r="NE47" s="28">
        <v>0</v>
      </c>
      <c r="NF47" s="28">
        <v>0</v>
      </c>
      <c r="NG47" s="28">
        <v>0</v>
      </c>
      <c r="NH47" s="28">
        <v>0</v>
      </c>
      <c r="NI47" s="28">
        <v>0</v>
      </c>
      <c r="NJ47" s="28">
        <v>0</v>
      </c>
      <c r="NK47" s="28">
        <v>0</v>
      </c>
      <c r="NL47" s="28">
        <v>0</v>
      </c>
      <c r="NM47" s="28">
        <v>0</v>
      </c>
      <c r="NN47" s="28">
        <v>0</v>
      </c>
      <c r="NO47" s="28">
        <v>0</v>
      </c>
      <c r="NP47" s="28">
        <v>0</v>
      </c>
      <c r="NQ47" s="28">
        <v>0</v>
      </c>
      <c r="NR47" s="28">
        <v>0</v>
      </c>
      <c r="NS47" s="28">
        <v>0</v>
      </c>
      <c r="NT47" s="28">
        <v>0</v>
      </c>
      <c r="NU47" s="28">
        <v>0</v>
      </c>
      <c r="NV47" s="28">
        <v>0</v>
      </c>
      <c r="NW47" s="28">
        <v>0</v>
      </c>
      <c r="NX47" s="28">
        <v>0</v>
      </c>
      <c r="NY47" s="28">
        <v>0</v>
      </c>
      <c r="NZ47" s="28">
        <v>0</v>
      </c>
      <c r="OA47" s="28">
        <v>0</v>
      </c>
      <c r="OB47" s="28">
        <v>0</v>
      </c>
      <c r="OC47" s="28">
        <v>0</v>
      </c>
      <c r="OD47" s="28">
        <v>0</v>
      </c>
      <c r="OE47" s="28">
        <v>0</v>
      </c>
      <c r="OF47" s="28">
        <v>0</v>
      </c>
      <c r="OG47" s="28">
        <v>0</v>
      </c>
      <c r="OH47" s="28">
        <v>0</v>
      </c>
      <c r="OI47" s="28">
        <v>0</v>
      </c>
      <c r="OJ47" s="28">
        <v>0</v>
      </c>
      <c r="OK47" s="28">
        <v>0</v>
      </c>
      <c r="OL47" s="28">
        <v>0</v>
      </c>
      <c r="OM47" s="28">
        <v>0</v>
      </c>
      <c r="ON47" s="28">
        <v>0</v>
      </c>
      <c r="OO47" s="28">
        <v>0</v>
      </c>
      <c r="OP47" s="28">
        <v>0</v>
      </c>
      <c r="OQ47" s="28">
        <v>0</v>
      </c>
      <c r="OR47" s="28">
        <v>0</v>
      </c>
      <c r="OS47" s="28">
        <v>0</v>
      </c>
      <c r="OT47" s="28">
        <v>0</v>
      </c>
      <c r="OU47" s="28">
        <v>0</v>
      </c>
      <c r="OV47" s="28">
        <v>0</v>
      </c>
      <c r="OW47" s="28">
        <v>0</v>
      </c>
      <c r="OX47" s="28">
        <v>0</v>
      </c>
      <c r="OY47" s="28">
        <v>0</v>
      </c>
      <c r="OZ47" s="28">
        <v>0</v>
      </c>
      <c r="PA47" s="28">
        <v>0</v>
      </c>
      <c r="PB47" s="28">
        <v>0</v>
      </c>
      <c r="PC47" s="28">
        <v>0</v>
      </c>
      <c r="PD47" s="28">
        <v>0</v>
      </c>
      <c r="PE47" s="28">
        <v>0</v>
      </c>
      <c r="PF47" s="28">
        <v>0</v>
      </c>
      <c r="PG47" s="28">
        <v>0</v>
      </c>
      <c r="PH47" s="28">
        <v>0</v>
      </c>
      <c r="PI47" s="28">
        <v>0</v>
      </c>
      <c r="PJ47" s="28">
        <v>0</v>
      </c>
      <c r="PK47" s="28">
        <v>0</v>
      </c>
      <c r="PL47" s="28">
        <v>0</v>
      </c>
      <c r="PM47" s="28">
        <v>0</v>
      </c>
      <c r="PN47" s="28">
        <v>0</v>
      </c>
      <c r="PO47" s="28">
        <v>0</v>
      </c>
      <c r="PP47" s="28">
        <v>0</v>
      </c>
      <c r="PQ47" s="28">
        <v>0</v>
      </c>
      <c r="PR47" s="28">
        <v>0</v>
      </c>
      <c r="PS47" s="28">
        <v>0</v>
      </c>
      <c r="PT47" s="28">
        <v>0</v>
      </c>
      <c r="PU47" s="28">
        <v>0</v>
      </c>
      <c r="PV47" s="28">
        <v>0</v>
      </c>
      <c r="PW47" s="28">
        <v>0</v>
      </c>
      <c r="PX47" s="28">
        <v>0</v>
      </c>
      <c r="PY47" s="28">
        <v>0</v>
      </c>
      <c r="PZ47" s="28">
        <v>0</v>
      </c>
      <c r="QA47" s="28">
        <v>0</v>
      </c>
      <c r="QB47" s="28">
        <v>0</v>
      </c>
      <c r="QC47" s="28">
        <v>0</v>
      </c>
      <c r="QD47" s="28">
        <v>0</v>
      </c>
      <c r="QE47" s="28">
        <v>0</v>
      </c>
      <c r="QF47" s="28">
        <v>0</v>
      </c>
      <c r="QG47" s="28">
        <v>0</v>
      </c>
      <c r="QH47" s="28">
        <v>0</v>
      </c>
      <c r="QI47" s="28">
        <v>0</v>
      </c>
      <c r="QJ47" s="28">
        <v>0</v>
      </c>
      <c r="QK47" s="28">
        <v>0</v>
      </c>
      <c r="QL47" s="28">
        <v>0</v>
      </c>
      <c r="QM47" s="28">
        <v>0</v>
      </c>
      <c r="QN47" s="28">
        <v>0</v>
      </c>
      <c r="QO47" s="28">
        <v>0</v>
      </c>
      <c r="QP47" s="28">
        <v>0</v>
      </c>
      <c r="QQ47" s="28">
        <v>0</v>
      </c>
      <c r="QR47" s="28">
        <v>0</v>
      </c>
      <c r="QS47" s="28">
        <v>0</v>
      </c>
      <c r="QT47" s="28">
        <v>0</v>
      </c>
      <c r="QU47" s="28">
        <v>0</v>
      </c>
      <c r="QV47" s="28">
        <v>0</v>
      </c>
      <c r="QW47" s="28">
        <v>0</v>
      </c>
      <c r="QX47" s="28">
        <v>0</v>
      </c>
      <c r="QY47" s="28">
        <v>0</v>
      </c>
      <c r="QZ47" s="28">
        <v>0</v>
      </c>
      <c r="RA47" s="28">
        <v>0</v>
      </c>
      <c r="RB47" s="28">
        <v>0</v>
      </c>
      <c r="RC47" s="28">
        <v>0</v>
      </c>
      <c r="RD47" s="28">
        <v>0</v>
      </c>
      <c r="RE47" s="28">
        <v>0</v>
      </c>
      <c r="RF47" s="28">
        <v>0</v>
      </c>
      <c r="RG47" s="28">
        <v>0</v>
      </c>
      <c r="RH47" s="28">
        <v>0</v>
      </c>
      <c r="RI47" s="28">
        <v>0</v>
      </c>
      <c r="RJ47" s="28">
        <v>0</v>
      </c>
      <c r="RK47" s="28">
        <v>0</v>
      </c>
      <c r="RL47" s="28">
        <v>0</v>
      </c>
      <c r="RM47" s="28">
        <v>0</v>
      </c>
      <c r="RN47" s="28">
        <v>0</v>
      </c>
      <c r="RO47" s="28">
        <v>0</v>
      </c>
      <c r="RP47" s="28">
        <v>0</v>
      </c>
      <c r="RQ47" s="28">
        <v>0</v>
      </c>
      <c r="RR47" s="28">
        <v>0</v>
      </c>
      <c r="RS47" s="28">
        <v>0</v>
      </c>
      <c r="RT47" s="28">
        <v>0</v>
      </c>
      <c r="RU47" s="28">
        <v>0</v>
      </c>
      <c r="RV47" s="28">
        <v>0</v>
      </c>
      <c r="RW47" s="28">
        <v>0</v>
      </c>
      <c r="RX47" s="28">
        <v>0</v>
      </c>
      <c r="RY47" s="28">
        <v>0</v>
      </c>
      <c r="RZ47" s="28">
        <v>0</v>
      </c>
      <c r="SA47" s="28">
        <v>0</v>
      </c>
      <c r="SB47" s="28">
        <v>0</v>
      </c>
      <c r="SC47" s="28">
        <v>0</v>
      </c>
      <c r="SD47" s="28">
        <v>0</v>
      </c>
      <c r="SE47" s="28">
        <v>0</v>
      </c>
      <c r="SF47" s="28">
        <v>0</v>
      </c>
      <c r="SG47" s="28">
        <v>0</v>
      </c>
      <c r="SH47" s="28">
        <v>0</v>
      </c>
      <c r="SI47" s="28">
        <v>0</v>
      </c>
      <c r="SJ47" s="28">
        <v>0</v>
      </c>
      <c r="SK47" s="28">
        <v>0</v>
      </c>
      <c r="SL47" s="28">
        <v>0</v>
      </c>
      <c r="SM47" s="28">
        <v>0</v>
      </c>
      <c r="SN47" s="28">
        <v>0</v>
      </c>
      <c r="SO47" s="28">
        <v>0</v>
      </c>
      <c r="SP47" s="28">
        <v>0</v>
      </c>
      <c r="SQ47" s="28">
        <v>0</v>
      </c>
      <c r="SR47" s="28">
        <v>0</v>
      </c>
      <c r="SS47" s="28">
        <v>0</v>
      </c>
      <c r="ST47" s="28">
        <v>0</v>
      </c>
      <c r="SU47" s="28">
        <v>0</v>
      </c>
      <c r="SV47" s="28">
        <v>0</v>
      </c>
      <c r="SW47" s="28">
        <v>0</v>
      </c>
      <c r="SX47" s="28">
        <v>0</v>
      </c>
      <c r="SY47" s="28">
        <v>0</v>
      </c>
      <c r="SZ47" s="28">
        <v>0</v>
      </c>
      <c r="TA47" s="28">
        <v>0</v>
      </c>
      <c r="TB47" s="28">
        <v>0</v>
      </c>
      <c r="TC47" s="28">
        <v>0</v>
      </c>
      <c r="TD47" s="28">
        <v>0</v>
      </c>
      <c r="TE47" s="28">
        <v>0</v>
      </c>
      <c r="TF47" s="28">
        <v>0</v>
      </c>
      <c r="TG47" s="28">
        <v>0</v>
      </c>
      <c r="TH47" s="28">
        <v>0</v>
      </c>
      <c r="TI47" s="28">
        <v>0</v>
      </c>
      <c r="TJ47" s="28">
        <v>0</v>
      </c>
      <c r="TK47" s="28">
        <v>0</v>
      </c>
      <c r="TL47" s="28">
        <v>0</v>
      </c>
      <c r="TM47" s="28">
        <v>0</v>
      </c>
      <c r="TN47" s="28">
        <v>0</v>
      </c>
      <c r="TO47" s="28">
        <v>0</v>
      </c>
      <c r="TP47" s="28">
        <v>0</v>
      </c>
      <c r="TQ47" s="28">
        <v>0</v>
      </c>
      <c r="TR47" s="28">
        <v>0</v>
      </c>
      <c r="TS47" s="28">
        <v>0</v>
      </c>
      <c r="TT47" s="28">
        <v>0</v>
      </c>
      <c r="TU47" s="28">
        <v>0</v>
      </c>
      <c r="TV47" s="28">
        <v>0</v>
      </c>
      <c r="TW47" s="28">
        <v>0</v>
      </c>
      <c r="TX47" s="28">
        <v>0</v>
      </c>
      <c r="TY47" s="28">
        <v>0</v>
      </c>
      <c r="TZ47" s="28">
        <v>0</v>
      </c>
      <c r="UA47" s="28">
        <v>0</v>
      </c>
      <c r="UB47" s="28">
        <v>0</v>
      </c>
      <c r="UC47" s="28">
        <v>0</v>
      </c>
      <c r="UD47" s="28">
        <v>0</v>
      </c>
      <c r="UE47" s="28">
        <v>0</v>
      </c>
      <c r="UF47" s="28">
        <v>0</v>
      </c>
      <c r="UG47" s="28">
        <v>0</v>
      </c>
      <c r="UH47" s="28">
        <v>0</v>
      </c>
      <c r="UI47" s="28">
        <v>0</v>
      </c>
      <c r="UJ47" s="28">
        <v>0</v>
      </c>
      <c r="UK47" s="28">
        <v>0</v>
      </c>
      <c r="UL47" s="28">
        <v>0</v>
      </c>
      <c r="UM47" s="28">
        <v>0</v>
      </c>
      <c r="UN47" s="28">
        <v>0</v>
      </c>
      <c r="UO47" s="28">
        <v>0</v>
      </c>
      <c r="UP47" s="28">
        <v>0</v>
      </c>
      <c r="UQ47" s="28">
        <v>0</v>
      </c>
      <c r="UR47" s="28">
        <v>0</v>
      </c>
      <c r="US47" s="28">
        <v>0</v>
      </c>
      <c r="UT47" s="28">
        <v>0</v>
      </c>
      <c r="UU47" s="28">
        <v>0</v>
      </c>
      <c r="UV47" s="28">
        <v>0</v>
      </c>
      <c r="UW47" s="28">
        <v>0</v>
      </c>
      <c r="UX47" s="28">
        <v>0</v>
      </c>
      <c r="UY47" s="28">
        <v>0</v>
      </c>
      <c r="UZ47" s="28">
        <v>0</v>
      </c>
      <c r="VA47" s="28">
        <v>0</v>
      </c>
      <c r="VB47" s="28">
        <v>0</v>
      </c>
      <c r="VC47" s="28">
        <v>0</v>
      </c>
      <c r="VD47" s="28">
        <v>0</v>
      </c>
      <c r="VE47" s="28">
        <v>0</v>
      </c>
      <c r="VF47" s="28">
        <v>0</v>
      </c>
      <c r="VG47" s="28">
        <v>0</v>
      </c>
      <c r="VH47" s="28">
        <v>0</v>
      </c>
      <c r="VI47" s="28">
        <v>0</v>
      </c>
      <c r="VJ47" s="28">
        <v>0</v>
      </c>
      <c r="VK47" s="28">
        <v>0</v>
      </c>
      <c r="VL47" s="28">
        <v>0</v>
      </c>
      <c r="VM47" s="28">
        <v>0</v>
      </c>
      <c r="VN47" s="28">
        <v>0</v>
      </c>
      <c r="VO47" s="28">
        <v>0</v>
      </c>
      <c r="VP47" s="28">
        <v>0</v>
      </c>
      <c r="VQ47" s="28">
        <v>0</v>
      </c>
      <c r="VR47" s="28">
        <v>0</v>
      </c>
      <c r="VS47" s="28">
        <v>0</v>
      </c>
      <c r="VT47" s="28">
        <v>0</v>
      </c>
      <c r="VU47" s="28">
        <v>0</v>
      </c>
      <c r="VV47" s="28">
        <v>0</v>
      </c>
      <c r="VW47" s="28">
        <v>0</v>
      </c>
      <c r="VX47" s="28">
        <v>0</v>
      </c>
      <c r="VY47" s="28">
        <v>0</v>
      </c>
      <c r="VZ47" s="28">
        <v>0</v>
      </c>
      <c r="WA47" s="28">
        <v>0</v>
      </c>
      <c r="WB47" s="28">
        <v>0</v>
      </c>
      <c r="WC47" s="28">
        <v>0</v>
      </c>
      <c r="WD47" s="28">
        <v>0</v>
      </c>
      <c r="WE47" s="28">
        <v>0</v>
      </c>
      <c r="WF47" s="28">
        <v>0</v>
      </c>
      <c r="WG47" s="28">
        <v>0</v>
      </c>
      <c r="WH47" s="28">
        <v>0</v>
      </c>
      <c r="WI47" s="28">
        <v>0</v>
      </c>
      <c r="WJ47" s="28">
        <v>0</v>
      </c>
      <c r="WK47" s="28">
        <v>0</v>
      </c>
      <c r="WL47" s="28">
        <v>0</v>
      </c>
      <c r="WM47" s="28">
        <v>0</v>
      </c>
      <c r="WN47" s="28">
        <v>0</v>
      </c>
      <c r="WO47" s="28">
        <v>0</v>
      </c>
      <c r="WP47" s="28">
        <v>0</v>
      </c>
      <c r="WQ47" s="28">
        <v>0</v>
      </c>
      <c r="WR47" s="28">
        <v>0</v>
      </c>
      <c r="WS47" s="28">
        <v>0</v>
      </c>
      <c r="WT47" s="28">
        <v>0</v>
      </c>
      <c r="WU47" s="28">
        <v>0</v>
      </c>
      <c r="WV47" s="28">
        <v>0</v>
      </c>
      <c r="WW47" s="28">
        <v>0</v>
      </c>
      <c r="WX47" s="28">
        <v>0</v>
      </c>
      <c r="WY47" s="28">
        <v>0</v>
      </c>
      <c r="WZ47" s="28">
        <v>0</v>
      </c>
      <c r="XA47" s="28">
        <v>0</v>
      </c>
      <c r="XB47" s="28">
        <v>0</v>
      </c>
      <c r="XC47" s="28">
        <v>0</v>
      </c>
      <c r="XD47" s="28">
        <v>0</v>
      </c>
      <c r="XE47" s="28">
        <v>0</v>
      </c>
      <c r="XF47" s="28">
        <v>0</v>
      </c>
      <c r="XG47" s="28">
        <v>0</v>
      </c>
      <c r="XH47" s="28">
        <v>0</v>
      </c>
      <c r="XI47" s="28">
        <v>0</v>
      </c>
      <c r="XJ47" s="28">
        <v>0</v>
      </c>
      <c r="XK47" s="28">
        <v>0</v>
      </c>
      <c r="XL47" s="28">
        <v>0</v>
      </c>
      <c r="XM47" s="28">
        <v>0</v>
      </c>
      <c r="XN47" s="28">
        <v>0</v>
      </c>
      <c r="XO47" s="28">
        <v>0</v>
      </c>
      <c r="XP47" s="28">
        <v>0</v>
      </c>
      <c r="XQ47" s="28">
        <v>0</v>
      </c>
      <c r="XR47" s="28">
        <v>0</v>
      </c>
      <c r="XS47" s="28">
        <v>0</v>
      </c>
      <c r="XT47" s="28">
        <v>0</v>
      </c>
      <c r="XU47" s="28">
        <v>0</v>
      </c>
      <c r="XV47" s="28">
        <v>0</v>
      </c>
      <c r="XW47" s="28">
        <v>0</v>
      </c>
      <c r="XX47" s="28">
        <v>0</v>
      </c>
      <c r="XY47" s="28">
        <v>0</v>
      </c>
      <c r="XZ47" s="28">
        <v>0</v>
      </c>
      <c r="YA47" s="28">
        <v>0</v>
      </c>
      <c r="YB47" s="28">
        <v>0</v>
      </c>
      <c r="YC47" s="28">
        <v>0</v>
      </c>
      <c r="YD47" s="28">
        <v>0</v>
      </c>
      <c r="YE47" s="28">
        <v>0</v>
      </c>
      <c r="YF47" s="28">
        <v>0</v>
      </c>
      <c r="YG47" s="28">
        <v>0</v>
      </c>
      <c r="YH47" s="28">
        <v>0</v>
      </c>
      <c r="YI47" s="28">
        <v>0</v>
      </c>
      <c r="YJ47" s="28">
        <v>0</v>
      </c>
      <c r="YK47" s="28">
        <v>0</v>
      </c>
      <c r="YL47" s="28">
        <v>0</v>
      </c>
      <c r="YM47" s="28">
        <v>0</v>
      </c>
      <c r="YN47" s="28">
        <v>0</v>
      </c>
      <c r="YO47" s="28">
        <v>0</v>
      </c>
      <c r="YP47" s="28">
        <v>0</v>
      </c>
      <c r="YQ47" s="28">
        <v>0</v>
      </c>
    </row>
    <row r="48" spans="1:667" ht="15.75" x14ac:dyDescent="0.25">
      <c r="A48" s="19" t="s">
        <v>98</v>
      </c>
      <c r="B48" s="19" t="s">
        <v>99</v>
      </c>
      <c r="C48" s="20">
        <v>5218.7524999999996</v>
      </c>
      <c r="D48" s="52"/>
      <c r="E48" s="22">
        <f>+C48/$C$58</f>
        <v>180.81930378321442</v>
      </c>
      <c r="F48" s="50" t="s">
        <v>10</v>
      </c>
      <c r="G48" s="23" t="s">
        <v>128</v>
      </c>
      <c r="H48" s="34">
        <v>42895</v>
      </c>
      <c r="I48" s="54" t="s">
        <v>100</v>
      </c>
      <c r="J48" s="50">
        <v>48</v>
      </c>
      <c r="K48" s="23" t="s">
        <v>132</v>
      </c>
      <c r="L48" s="34">
        <f t="shared" si="25"/>
        <v>44356</v>
      </c>
      <c r="M48" s="33" t="s">
        <v>59</v>
      </c>
      <c r="N48" s="20" t="s">
        <v>97</v>
      </c>
      <c r="O48" s="2"/>
      <c r="P48" s="26">
        <f>+SUMPRODUCT(1*($BP$4:$YQ$4=$P$4)*($BP$1:$YQ$1=P$3)*($BP48:$YQ48))</f>
        <v>0</v>
      </c>
      <c r="Q48" s="26">
        <f>+SUMPRODUCT(1*($BP$4:$YQ$4=$Q$4)*($BP$1:$YQ$1=P$3)*($BP48:$YQ48))</f>
        <v>1709636220.4464383</v>
      </c>
      <c r="R48" s="26">
        <f>+SUMPRODUCT(1*($BP$4:$YQ$4=$P$4)*($BP$1:$YQ$1=R$3)*($BP48:$YQ48))</f>
        <v>0</v>
      </c>
      <c r="S48" s="26">
        <f>+SUMPRODUCT(1*($BP$4:$YQ$4=$Q$4)*($BP$1:$YQ$1=R$3)*($BP48:$YQ48))</f>
        <v>1527921251.5876026</v>
      </c>
      <c r="T48" s="26">
        <f>+SUMPRODUCT(1*($BP$4:$YQ$4=$P$4)*($BP$1:$YQ$1=T$3)*($BP48:$YQ48))</f>
        <v>0</v>
      </c>
      <c r="U48" s="26">
        <f>+SUMPRODUCT(1*($BP$4:$YQ$4=$Q$4)*($BP$1:$YQ$1=T$3)*($BP48:$YQ48))</f>
        <v>1034523389.7559788</v>
      </c>
      <c r="V48" s="26">
        <f>+SUMPRODUCT(1*($BP$4:$YQ$4=$P$4)*($BP$1:$YQ$1=V$3)*($BP48:$YQ48))</f>
        <v>5218752500</v>
      </c>
      <c r="W48" s="26">
        <f>+SUMPRODUCT(1*($BP$4:$YQ$4=$Q$4)*($BP$1:$YQ$1=V$3)*($BP48:$YQ48))</f>
        <v>395755397.91666663</v>
      </c>
      <c r="X48" s="26">
        <f>+SUMPRODUCT(1*($BP$4:$YQ$4=$P$4)*($BP$1:$YQ$1=X$3)*($BP48:$YQ48))</f>
        <v>0</v>
      </c>
      <c r="Y48" s="26">
        <f>+SUMPRODUCT(1*($BP$4:$YQ$4=$Q$4)*($BP$1:$YQ$1=X$3)*($BP48:$YQ48))</f>
        <v>0</v>
      </c>
      <c r="Z48" s="26">
        <f>+SUMPRODUCT(1*($BP$4:$YQ$4=$P$4)*($BP$1:$YQ$1=Z$3)*($BP48:$YQ48))</f>
        <v>0</v>
      </c>
      <c r="AA48" s="26">
        <f>+SUMPRODUCT(1*($BP$4:$YQ$4=$Q$4)*($BP$1:$YQ$1=Z$3)*($BP48:$YQ48))</f>
        <v>0</v>
      </c>
      <c r="AB48" s="26">
        <f>+SUMPRODUCT(1*($BP$4:$YQ$4=$P$4)*($BP$1:$YQ$1=AB$3)*($BP48:$YQ48))</f>
        <v>0</v>
      </c>
      <c r="AC48" s="26">
        <f>+SUMPRODUCT(1*($BP$4:$YQ$4=$Q$4)*($BP$1:$YQ$1=AB$3)*($BP48:$YQ48))</f>
        <v>0</v>
      </c>
      <c r="AD48" s="26">
        <f>+SUMPRODUCT(1*($BP$4:$YQ$4=$P$4)*($BP$1:$YQ$1=AD$3)*($BP48:$YQ48))</f>
        <v>0</v>
      </c>
      <c r="AE48" s="26">
        <f>+SUMPRODUCT(1*($BP$4:$YQ$4=$Q$4)*($BP$1:$YQ$1=AD$3)*($BP48:$YQ48))</f>
        <v>0</v>
      </c>
      <c r="AF48" s="26">
        <f>+SUMPRODUCT(1*($BP$4:$YQ$4=$P$4)*($BP$1:$YQ$1=AF$3)*($BP48:$YQ48))</f>
        <v>0</v>
      </c>
      <c r="AG48" s="26">
        <f>+SUMPRODUCT(1*($BP$4:$YQ$4=$Q$4)*($BP$1:$YQ$1=AF$3)*($BP48:$YQ48))</f>
        <v>0</v>
      </c>
      <c r="AH48" s="26">
        <f>+SUMPRODUCT(1*($BP$4:$YQ$4=$P$4)*($BP$1:$YQ$1=AH$3)*($BP48:$YQ48))</f>
        <v>0</v>
      </c>
      <c r="AI48" s="26">
        <f>+SUMPRODUCT(1*($BP$4:$YQ$4=$Q$4)*($BP$1:$YQ$1=AH$3)*($BP48:$YQ48))</f>
        <v>0</v>
      </c>
      <c r="AJ48" s="26">
        <f>+SUMPRODUCT(1*($BP$4:$YQ$4=$P$4)*($BP$1:$YQ$1=AJ$3)*($BP48:$YQ48))</f>
        <v>0</v>
      </c>
      <c r="AK48" s="26">
        <f>+SUMPRODUCT(1*($BP$4:$YQ$4=$Q$4)*($BP$1:$YQ$1=AJ$3)*($BP48:$YQ48))</f>
        <v>0</v>
      </c>
      <c r="AL48" s="26">
        <f>+SUMPRODUCT(1*($BP$4:$YQ$4=$P$4)*($BP$1:$YQ$1=AL$3)*($BP48:$YQ48))</f>
        <v>0</v>
      </c>
      <c r="AM48" s="26">
        <f>+SUMPRODUCT(1*($BP$4:$YQ$4=$Q$4)*($BP$1:$YQ$1=AL$3)*($BP48:$YQ48))</f>
        <v>0</v>
      </c>
      <c r="AN48" s="26">
        <f>+SUMPRODUCT(1*($BP$4:$YQ$4=$P$4)*($BP$1:$YQ$1=AN$3)*($BP48:$YQ48))</f>
        <v>0</v>
      </c>
      <c r="AO48" s="26">
        <f>+SUMPRODUCT(1*($BP$4:$YQ$4=$Q$4)*($BP$1:$YQ$1=AN$3)*($BP48:$YQ48))</f>
        <v>0</v>
      </c>
      <c r="AP48" s="26">
        <f>+SUMPRODUCT(1*($BP$4:$YQ$4=$P$4)*($BP$1:$YQ$1=AP$3)*($BP48:$YQ48))</f>
        <v>0</v>
      </c>
      <c r="AQ48" s="26">
        <f>+SUMPRODUCT(1*($BP$4:$YQ$4=$Q$4)*($BP$1:$YQ$1=AP$3)*($BP48:$YQ48))</f>
        <v>0</v>
      </c>
      <c r="AR48" s="26">
        <f>+SUMPRODUCT(1*($BP$4:$YQ$4=$P$4)*($BP$1:$YQ$1=AR$3)*($BP48:$YQ48))</f>
        <v>0</v>
      </c>
      <c r="AS48" s="26">
        <f>+SUMPRODUCT(1*($BP$4:$YQ$4=$Q$4)*($BP$1:$YQ$1=AR$3)*($BP48:$YQ48))</f>
        <v>0</v>
      </c>
      <c r="AT48" s="26">
        <f>+SUMPRODUCT(1*($BP$4:$YQ$4=$P$4)*($BP$1:$YQ$1=AT$3)*($BP48:$YQ48))</f>
        <v>0</v>
      </c>
      <c r="AU48" s="26">
        <f>+SUMPRODUCT(1*($BP$4:$YQ$4=$Q$4)*($BP$1:$YQ$1=AT$3)*($BP48:$YQ48))</f>
        <v>0</v>
      </c>
      <c r="AV48" s="26">
        <f>+SUMPRODUCT(1*($BP$4:$YQ$4=$P$4)*($BP$1:$YQ$1=AV$3)*($BP48:$YQ48))</f>
        <v>0</v>
      </c>
      <c r="AW48" s="26">
        <f>+SUMPRODUCT(1*($BP$4:$YQ$4=$Q$4)*($BP$1:$YQ$1=AV$3)*($BP48:$YQ48))</f>
        <v>0</v>
      </c>
      <c r="AX48" s="26">
        <f>+SUMPRODUCT(1*($BP$4:$YQ$4=$P$4)*($BP$1:$YQ$1=AX$3)*($BP48:$YQ48))</f>
        <v>0</v>
      </c>
      <c r="AY48" s="26">
        <f>+SUMPRODUCT(1*($BP$4:$YQ$4=$Q$4)*($BP$1:$YQ$1=AX$3)*($BP48:$YQ48))</f>
        <v>0</v>
      </c>
      <c r="AZ48" s="26">
        <f>+SUMPRODUCT(1*($BP$4:$YQ$4=$P$4)*($BP$1:$YQ$1=AZ$3)*($BP48:$YQ48))</f>
        <v>0</v>
      </c>
      <c r="BA48" s="26">
        <f>+SUMPRODUCT(1*($BP$4:$YQ$4=$Q$4)*($BP$1:$YQ$1=AZ$3)*($BP48:$YQ48))</f>
        <v>0</v>
      </c>
      <c r="BB48" s="26">
        <f>+SUMPRODUCT(1*($BP$4:$YQ$4=$P$4)*($BP$1:$YQ$1=BB$3)*($BP48:$YQ48))</f>
        <v>0</v>
      </c>
      <c r="BC48" s="26">
        <f>+SUMPRODUCT(1*($BP$4:$YQ$4=$Q$4)*($BP$1:$YQ$1=BB$3)*($BP48:$YQ48))</f>
        <v>0</v>
      </c>
      <c r="BD48" s="26">
        <f>+SUMPRODUCT(1*($BP$4:$YQ$4=$P$4)*($BP$1:$YQ$1=BD$3)*($BP48:$YQ48))</f>
        <v>0</v>
      </c>
      <c r="BE48" s="26">
        <f>+SUMPRODUCT(1*($BP$4:$YQ$4=$Q$4)*($BP$1:$YQ$1=BD$3)*($BP48:$YQ48))</f>
        <v>0</v>
      </c>
      <c r="BF48" s="26">
        <f>+SUMPRODUCT(1*($BP$4:$YQ$4=$P$4)*($BP$1:$YQ$1=BF$3)*($BP48:$YQ48))</f>
        <v>0</v>
      </c>
      <c r="BG48" s="26">
        <f>+SUMPRODUCT(1*($BP$4:$YQ$4=$Q$4)*($BP$1:$YQ$1=BF$3)*($BP48:$YQ48))</f>
        <v>0</v>
      </c>
      <c r="BH48" s="26">
        <f>+SUMPRODUCT(1*($BP$4:$YQ$4=$P$4)*($BP$1:$YQ$1=BH$3)*($BP48:$YQ48))</f>
        <v>0</v>
      </c>
      <c r="BI48" s="26">
        <f>+SUMPRODUCT(1*($BP$4:$YQ$4=$Q$4)*($BP$1:$YQ$1=BH$3)*($BP48:$YQ48))</f>
        <v>0</v>
      </c>
      <c r="BJ48" s="26">
        <f>+SUMPRODUCT(1*($BP$4:$YQ$4=$P$4)*($BP$1:$YQ$1=BJ$3)*($BP48:$YQ48))</f>
        <v>0</v>
      </c>
      <c r="BK48" s="26">
        <f>+SUMPRODUCT(1*($BP$4:$YQ$4=$Q$4)*($BP$1:$YQ$1=BJ$3)*($BP48:$YQ48))</f>
        <v>0</v>
      </c>
      <c r="BL48" s="26">
        <f>+SUMPRODUCT(1*($BP$4:$YQ$4=$P$4)*($BP$1:$YQ$1=BL$3)*($BP48:$YQ48))</f>
        <v>0</v>
      </c>
      <c r="BM48" s="26">
        <f>+SUMPRODUCT(1*($BP$4:$YQ$4=$Q$4)*($BP$1:$YQ$1=BL$3)*($BP48:$YQ48))</f>
        <v>0</v>
      </c>
      <c r="BN48" s="27"/>
      <c r="BO48" s="94"/>
      <c r="BP48" s="28">
        <v>0</v>
      </c>
      <c r="BQ48" s="28">
        <v>0</v>
      </c>
      <c r="BR48" s="28">
        <v>0</v>
      </c>
      <c r="BS48" s="28">
        <v>0</v>
      </c>
      <c r="BT48" s="28">
        <v>357265358.64500004</v>
      </c>
      <c r="BU48" s="28">
        <v>0</v>
      </c>
      <c r="BV48" s="28">
        <v>0</v>
      </c>
      <c r="BW48" s="28">
        <v>0</v>
      </c>
      <c r="BX48" s="28">
        <v>0</v>
      </c>
      <c r="BY48" s="28">
        <v>0</v>
      </c>
      <c r="BZ48" s="28">
        <v>382783840.66108328</v>
      </c>
      <c r="CA48" s="28">
        <v>0</v>
      </c>
      <c r="CB48" s="28">
        <v>0</v>
      </c>
      <c r="CC48" s="28">
        <v>0</v>
      </c>
      <c r="CD48" s="28">
        <v>0</v>
      </c>
      <c r="CE48" s="28">
        <v>0</v>
      </c>
      <c r="CF48" s="28">
        <v>495340135.9702149</v>
      </c>
      <c r="CG48" s="28">
        <v>0</v>
      </c>
      <c r="CH48" s="28">
        <v>0</v>
      </c>
      <c r="CI48" s="28">
        <v>0</v>
      </c>
      <c r="CJ48" s="28">
        <v>0</v>
      </c>
      <c r="CK48" s="28">
        <v>0</v>
      </c>
      <c r="CL48" s="28">
        <v>474246885.17014009</v>
      </c>
      <c r="CM48" s="28">
        <v>0</v>
      </c>
      <c r="CN48" s="28">
        <v>0</v>
      </c>
      <c r="CO48" s="28">
        <v>0</v>
      </c>
      <c r="CP48" s="28">
        <v>0</v>
      </c>
      <c r="CQ48" s="28">
        <v>0</v>
      </c>
      <c r="CR48" s="28">
        <v>428253993.03030396</v>
      </c>
      <c r="CS48" s="28">
        <v>0</v>
      </c>
      <c r="CT48" s="28">
        <v>0</v>
      </c>
      <c r="CU48" s="28">
        <v>0</v>
      </c>
      <c r="CV48" s="28">
        <v>0</v>
      </c>
      <c r="CW48" s="28">
        <v>0</v>
      </c>
      <c r="CX48" s="28">
        <v>402438300.42361271</v>
      </c>
      <c r="CY48" s="28">
        <v>0</v>
      </c>
      <c r="CZ48" s="28">
        <v>0</v>
      </c>
      <c r="DA48" s="28">
        <v>0</v>
      </c>
      <c r="DB48" s="28">
        <v>0</v>
      </c>
      <c r="DC48" s="28">
        <v>0</v>
      </c>
      <c r="DD48" s="28">
        <v>367762589.36805791</v>
      </c>
      <c r="DE48" s="28">
        <v>0</v>
      </c>
      <c r="DF48" s="28">
        <v>0</v>
      </c>
      <c r="DG48" s="28">
        <v>0</v>
      </c>
      <c r="DH48" s="28">
        <v>0</v>
      </c>
      <c r="DI48" s="28">
        <v>0</v>
      </c>
      <c r="DJ48" s="28">
        <v>329466368.76562798</v>
      </c>
      <c r="DK48" s="28">
        <v>0</v>
      </c>
      <c r="DL48" s="28">
        <v>0</v>
      </c>
      <c r="DM48" s="28">
        <v>0</v>
      </c>
      <c r="DN48" s="28">
        <v>0</v>
      </c>
      <c r="DO48" s="28">
        <v>0</v>
      </c>
      <c r="DP48" s="28">
        <v>296726604.02888614</v>
      </c>
      <c r="DQ48" s="28">
        <v>0</v>
      </c>
      <c r="DR48" s="28">
        <v>0</v>
      </c>
      <c r="DS48" s="28">
        <v>0</v>
      </c>
      <c r="DT48" s="28">
        <v>0</v>
      </c>
      <c r="DU48" s="28">
        <v>0</v>
      </c>
      <c r="DV48" s="28">
        <v>273071224.5625028</v>
      </c>
      <c r="DW48" s="28">
        <v>0</v>
      </c>
      <c r="DX48" s="28">
        <v>0</v>
      </c>
      <c r="DY48" s="28">
        <v>0</v>
      </c>
      <c r="DZ48" s="28">
        <v>0</v>
      </c>
      <c r="EA48" s="28">
        <v>0</v>
      </c>
      <c r="EB48" s="28">
        <v>246664336.91250306</v>
      </c>
      <c r="EC48" s="28">
        <v>0</v>
      </c>
      <c r="ED48" s="28">
        <v>0</v>
      </c>
      <c r="EE48" s="28">
        <v>0</v>
      </c>
      <c r="EF48" s="28">
        <v>0</v>
      </c>
      <c r="EG48" s="28">
        <v>0</v>
      </c>
      <c r="EH48" s="28">
        <v>218061224.25208694</v>
      </c>
      <c r="EI48" s="28">
        <v>0</v>
      </c>
      <c r="EJ48" s="28">
        <v>0</v>
      </c>
      <c r="EK48" s="28">
        <v>0</v>
      </c>
      <c r="EL48" s="28">
        <v>0</v>
      </c>
      <c r="EM48" s="28">
        <v>0</v>
      </c>
      <c r="EN48" s="28">
        <v>195703218.75</v>
      </c>
      <c r="EO48" s="28">
        <v>0</v>
      </c>
      <c r="EP48" s="28">
        <v>0</v>
      </c>
      <c r="EQ48" s="28">
        <v>0</v>
      </c>
      <c r="ER48" s="28">
        <v>0</v>
      </c>
      <c r="ES48" s="28">
        <v>0</v>
      </c>
      <c r="ET48" s="28">
        <v>200052179.16666666</v>
      </c>
      <c r="EU48" s="28">
        <v>5218752500</v>
      </c>
      <c r="EV48" s="28">
        <v>0</v>
      </c>
      <c r="EW48" s="28">
        <v>0</v>
      </c>
      <c r="EX48" s="28">
        <v>0</v>
      </c>
      <c r="EY48" s="28">
        <v>0</v>
      </c>
      <c r="EZ48" s="28">
        <v>0</v>
      </c>
      <c r="FA48" s="28">
        <v>0</v>
      </c>
      <c r="FB48" s="28">
        <v>0</v>
      </c>
      <c r="FC48" s="28">
        <v>0</v>
      </c>
      <c r="FD48" s="28">
        <v>0</v>
      </c>
      <c r="FE48" s="28">
        <v>0</v>
      </c>
      <c r="FF48" s="28">
        <v>0</v>
      </c>
      <c r="FG48" s="28">
        <v>0</v>
      </c>
      <c r="FH48" s="28">
        <v>0</v>
      </c>
      <c r="FI48" s="28">
        <v>0</v>
      </c>
      <c r="FJ48" s="28">
        <v>0</v>
      </c>
      <c r="FK48" s="28">
        <v>0</v>
      </c>
      <c r="FL48" s="28">
        <v>0</v>
      </c>
      <c r="FM48" s="28">
        <v>0</v>
      </c>
      <c r="FN48" s="28">
        <v>0</v>
      </c>
      <c r="FO48" s="28">
        <v>0</v>
      </c>
      <c r="FP48" s="28">
        <v>0</v>
      </c>
      <c r="FQ48" s="28">
        <v>0</v>
      </c>
      <c r="FR48" s="28">
        <v>0</v>
      </c>
      <c r="FS48" s="28">
        <v>0</v>
      </c>
      <c r="FT48" s="28">
        <v>0</v>
      </c>
      <c r="FU48" s="28">
        <v>0</v>
      </c>
      <c r="FV48" s="28">
        <v>0</v>
      </c>
      <c r="FW48" s="28">
        <v>0</v>
      </c>
      <c r="FX48" s="28">
        <v>0</v>
      </c>
      <c r="FY48" s="28">
        <v>0</v>
      </c>
      <c r="FZ48" s="28">
        <v>0</v>
      </c>
      <c r="GA48" s="28">
        <v>0</v>
      </c>
      <c r="GB48" s="28">
        <v>0</v>
      </c>
      <c r="GC48" s="28">
        <v>0</v>
      </c>
      <c r="GD48" s="28">
        <v>0</v>
      </c>
      <c r="GE48" s="28">
        <v>0</v>
      </c>
      <c r="GF48" s="28">
        <v>0</v>
      </c>
      <c r="GG48" s="28">
        <v>0</v>
      </c>
      <c r="GH48" s="28">
        <v>0</v>
      </c>
      <c r="GI48" s="28">
        <v>0</v>
      </c>
      <c r="GJ48" s="28">
        <v>0</v>
      </c>
      <c r="GK48" s="28">
        <v>0</v>
      </c>
      <c r="GL48" s="28">
        <v>0</v>
      </c>
      <c r="GM48" s="28">
        <v>0</v>
      </c>
      <c r="GN48" s="28">
        <v>0</v>
      </c>
      <c r="GO48" s="28">
        <v>0</v>
      </c>
      <c r="GP48" s="28">
        <v>0</v>
      </c>
      <c r="GQ48" s="28">
        <v>0</v>
      </c>
      <c r="GR48" s="28">
        <v>0</v>
      </c>
      <c r="GS48" s="28">
        <v>0</v>
      </c>
      <c r="GT48" s="28">
        <v>0</v>
      </c>
      <c r="GU48" s="28">
        <v>0</v>
      </c>
      <c r="GV48" s="28">
        <v>0</v>
      </c>
      <c r="GW48" s="28">
        <v>0</v>
      </c>
      <c r="GX48" s="28">
        <v>0</v>
      </c>
      <c r="GY48" s="28">
        <v>0</v>
      </c>
      <c r="GZ48" s="28">
        <v>0</v>
      </c>
      <c r="HA48" s="28">
        <v>0</v>
      </c>
      <c r="HB48" s="28">
        <v>0</v>
      </c>
      <c r="HC48" s="28">
        <v>0</v>
      </c>
      <c r="HD48" s="28">
        <v>0</v>
      </c>
      <c r="HE48" s="28">
        <v>0</v>
      </c>
      <c r="HF48" s="28">
        <v>0</v>
      </c>
      <c r="HG48" s="28">
        <v>0</v>
      </c>
      <c r="HH48" s="28">
        <v>0</v>
      </c>
      <c r="HI48" s="28">
        <v>0</v>
      </c>
      <c r="HJ48" s="28">
        <v>0</v>
      </c>
      <c r="HK48" s="28">
        <v>0</v>
      </c>
      <c r="HL48" s="28">
        <v>0</v>
      </c>
      <c r="HM48" s="28">
        <v>0</v>
      </c>
      <c r="HN48" s="28">
        <v>0</v>
      </c>
      <c r="HO48" s="28">
        <v>0</v>
      </c>
      <c r="HP48" s="28">
        <v>0</v>
      </c>
      <c r="HQ48" s="28">
        <v>0</v>
      </c>
      <c r="HR48" s="28">
        <v>0</v>
      </c>
      <c r="HS48" s="28">
        <v>0</v>
      </c>
      <c r="HT48" s="28">
        <v>0</v>
      </c>
      <c r="HU48" s="28">
        <v>0</v>
      </c>
      <c r="HV48" s="28">
        <v>0</v>
      </c>
      <c r="HW48" s="28">
        <v>0</v>
      </c>
      <c r="HX48" s="28">
        <v>0</v>
      </c>
      <c r="HY48" s="28">
        <v>0</v>
      </c>
      <c r="HZ48" s="28">
        <v>0</v>
      </c>
      <c r="IA48" s="28">
        <v>0</v>
      </c>
      <c r="IB48" s="28">
        <v>0</v>
      </c>
      <c r="IC48" s="28">
        <v>0</v>
      </c>
      <c r="ID48" s="28">
        <v>0</v>
      </c>
      <c r="IE48" s="28">
        <v>0</v>
      </c>
      <c r="IF48" s="28">
        <v>0</v>
      </c>
      <c r="IG48" s="28">
        <v>0</v>
      </c>
      <c r="IH48" s="28">
        <v>0</v>
      </c>
      <c r="II48" s="28">
        <v>0</v>
      </c>
      <c r="IJ48" s="28">
        <v>0</v>
      </c>
      <c r="IK48" s="28">
        <v>0</v>
      </c>
      <c r="IL48" s="28">
        <v>0</v>
      </c>
      <c r="IM48" s="28">
        <v>0</v>
      </c>
      <c r="IN48" s="28">
        <v>0</v>
      </c>
      <c r="IO48" s="28">
        <v>0</v>
      </c>
      <c r="IP48" s="28">
        <v>0</v>
      </c>
      <c r="IQ48" s="28">
        <v>0</v>
      </c>
      <c r="IR48" s="28">
        <v>0</v>
      </c>
      <c r="IS48" s="28">
        <v>0</v>
      </c>
      <c r="IT48" s="28">
        <v>0</v>
      </c>
      <c r="IU48" s="28">
        <v>0</v>
      </c>
      <c r="IV48" s="28">
        <v>0</v>
      </c>
      <c r="IW48" s="28">
        <v>0</v>
      </c>
      <c r="IX48" s="28">
        <v>0</v>
      </c>
      <c r="IY48" s="28">
        <v>0</v>
      </c>
      <c r="IZ48" s="28">
        <v>0</v>
      </c>
      <c r="JA48" s="28">
        <v>0</v>
      </c>
      <c r="JB48" s="28">
        <v>0</v>
      </c>
      <c r="JC48" s="28">
        <v>0</v>
      </c>
      <c r="JD48" s="28">
        <v>0</v>
      </c>
      <c r="JE48" s="28">
        <v>0</v>
      </c>
      <c r="JF48" s="28">
        <v>0</v>
      </c>
      <c r="JG48" s="28">
        <v>0</v>
      </c>
      <c r="JH48" s="28">
        <v>0</v>
      </c>
      <c r="JI48" s="28">
        <v>0</v>
      </c>
      <c r="JJ48" s="28">
        <v>0</v>
      </c>
      <c r="JK48" s="28">
        <v>0</v>
      </c>
      <c r="JL48" s="28">
        <v>0</v>
      </c>
      <c r="JM48" s="28">
        <v>0</v>
      </c>
      <c r="JN48" s="28">
        <v>0</v>
      </c>
      <c r="JO48" s="28">
        <v>0</v>
      </c>
      <c r="JP48" s="28">
        <v>0</v>
      </c>
      <c r="JQ48" s="28">
        <v>0</v>
      </c>
      <c r="JR48" s="28">
        <v>0</v>
      </c>
      <c r="JS48" s="28">
        <v>0</v>
      </c>
      <c r="JT48" s="28">
        <v>0</v>
      </c>
      <c r="JU48" s="28">
        <v>0</v>
      </c>
      <c r="JV48" s="28">
        <v>0</v>
      </c>
      <c r="JW48" s="28">
        <v>0</v>
      </c>
      <c r="JX48" s="28">
        <v>0</v>
      </c>
      <c r="JY48" s="28">
        <v>0</v>
      </c>
      <c r="JZ48" s="28">
        <v>0</v>
      </c>
      <c r="KA48" s="28">
        <v>0</v>
      </c>
      <c r="KB48" s="28">
        <v>0</v>
      </c>
      <c r="KC48" s="28">
        <v>0</v>
      </c>
      <c r="KD48" s="28">
        <v>0</v>
      </c>
      <c r="KE48" s="28">
        <v>0</v>
      </c>
      <c r="KF48" s="28">
        <v>0</v>
      </c>
      <c r="KG48" s="28">
        <v>0</v>
      </c>
      <c r="KH48" s="28">
        <v>0</v>
      </c>
      <c r="KI48" s="28">
        <v>0</v>
      </c>
      <c r="KJ48" s="28">
        <v>0</v>
      </c>
      <c r="KK48" s="28">
        <v>0</v>
      </c>
      <c r="KL48" s="28">
        <v>0</v>
      </c>
      <c r="KM48" s="28">
        <v>0</v>
      </c>
      <c r="KN48" s="28">
        <v>0</v>
      </c>
      <c r="KO48" s="28">
        <v>0</v>
      </c>
      <c r="KP48" s="28">
        <v>0</v>
      </c>
      <c r="KQ48" s="28">
        <v>0</v>
      </c>
      <c r="KR48" s="28">
        <v>0</v>
      </c>
      <c r="KS48" s="28">
        <v>0</v>
      </c>
      <c r="KT48" s="28">
        <v>0</v>
      </c>
      <c r="KU48" s="28">
        <v>0</v>
      </c>
      <c r="KV48" s="28">
        <v>0</v>
      </c>
      <c r="KW48" s="28">
        <v>0</v>
      </c>
      <c r="KX48" s="28">
        <v>0</v>
      </c>
      <c r="KY48" s="28">
        <v>0</v>
      </c>
      <c r="KZ48" s="28">
        <v>0</v>
      </c>
      <c r="LA48" s="28">
        <v>0</v>
      </c>
      <c r="LB48" s="28">
        <v>0</v>
      </c>
      <c r="LC48" s="28">
        <v>0</v>
      </c>
      <c r="LD48" s="28">
        <v>0</v>
      </c>
      <c r="LE48" s="28">
        <v>0</v>
      </c>
      <c r="LF48" s="28">
        <v>0</v>
      </c>
      <c r="LG48" s="28">
        <v>0</v>
      </c>
      <c r="LH48" s="28">
        <v>0</v>
      </c>
      <c r="LI48" s="28">
        <v>0</v>
      </c>
      <c r="LJ48" s="28">
        <v>0</v>
      </c>
      <c r="LK48" s="28">
        <v>0</v>
      </c>
      <c r="LL48" s="28">
        <v>0</v>
      </c>
      <c r="LM48" s="28">
        <v>0</v>
      </c>
      <c r="LN48" s="28">
        <v>0</v>
      </c>
      <c r="LO48" s="28">
        <v>0</v>
      </c>
      <c r="LP48" s="28">
        <v>0</v>
      </c>
      <c r="LQ48" s="28">
        <v>0</v>
      </c>
      <c r="LR48" s="28">
        <v>0</v>
      </c>
      <c r="LS48" s="28">
        <v>0</v>
      </c>
      <c r="LT48" s="28">
        <v>0</v>
      </c>
      <c r="LU48" s="28">
        <v>0</v>
      </c>
      <c r="LV48" s="28">
        <v>0</v>
      </c>
      <c r="LW48" s="28">
        <v>0</v>
      </c>
      <c r="LX48" s="28">
        <v>0</v>
      </c>
      <c r="LY48" s="28">
        <v>0</v>
      </c>
      <c r="LZ48" s="28">
        <v>0</v>
      </c>
      <c r="MA48" s="28">
        <v>0</v>
      </c>
      <c r="MB48" s="28">
        <v>0</v>
      </c>
      <c r="MC48" s="28">
        <v>0</v>
      </c>
      <c r="MD48" s="28">
        <v>0</v>
      </c>
      <c r="ME48" s="28">
        <v>0</v>
      </c>
      <c r="MF48" s="28">
        <v>0</v>
      </c>
      <c r="MG48" s="28">
        <v>0</v>
      </c>
      <c r="MH48" s="28">
        <v>0</v>
      </c>
      <c r="MI48" s="28">
        <v>0</v>
      </c>
      <c r="MJ48" s="28">
        <v>0</v>
      </c>
      <c r="MK48" s="28">
        <v>0</v>
      </c>
      <c r="ML48" s="28">
        <v>0</v>
      </c>
      <c r="MM48" s="28">
        <v>0</v>
      </c>
      <c r="MN48" s="28">
        <v>0</v>
      </c>
      <c r="MO48" s="28">
        <v>0</v>
      </c>
      <c r="MP48" s="28">
        <v>0</v>
      </c>
      <c r="MQ48" s="28">
        <v>0</v>
      </c>
      <c r="MR48" s="28">
        <v>0</v>
      </c>
      <c r="MS48" s="28">
        <v>0</v>
      </c>
      <c r="MT48" s="28">
        <v>0</v>
      </c>
      <c r="MU48" s="28">
        <v>0</v>
      </c>
      <c r="MV48" s="28">
        <v>0</v>
      </c>
      <c r="MW48" s="28">
        <v>0</v>
      </c>
      <c r="MX48" s="28">
        <v>0</v>
      </c>
      <c r="MY48" s="28">
        <v>0</v>
      </c>
      <c r="MZ48" s="28">
        <v>0</v>
      </c>
      <c r="NA48" s="28">
        <v>0</v>
      </c>
      <c r="NB48" s="28">
        <v>0</v>
      </c>
      <c r="NC48" s="28">
        <v>0</v>
      </c>
      <c r="ND48" s="28">
        <v>0</v>
      </c>
      <c r="NE48" s="28">
        <v>0</v>
      </c>
      <c r="NF48" s="28">
        <v>0</v>
      </c>
      <c r="NG48" s="28">
        <v>0</v>
      </c>
      <c r="NH48" s="28">
        <v>0</v>
      </c>
      <c r="NI48" s="28">
        <v>0</v>
      </c>
      <c r="NJ48" s="28">
        <v>0</v>
      </c>
      <c r="NK48" s="28">
        <v>0</v>
      </c>
      <c r="NL48" s="28">
        <v>0</v>
      </c>
      <c r="NM48" s="28">
        <v>0</v>
      </c>
      <c r="NN48" s="28">
        <v>0</v>
      </c>
      <c r="NO48" s="28">
        <v>0</v>
      </c>
      <c r="NP48" s="28">
        <v>0</v>
      </c>
      <c r="NQ48" s="28">
        <v>0</v>
      </c>
      <c r="NR48" s="28">
        <v>0</v>
      </c>
      <c r="NS48" s="28">
        <v>0</v>
      </c>
      <c r="NT48" s="28">
        <v>0</v>
      </c>
      <c r="NU48" s="28">
        <v>0</v>
      </c>
      <c r="NV48" s="28">
        <v>0</v>
      </c>
      <c r="NW48" s="28">
        <v>0</v>
      </c>
      <c r="NX48" s="28">
        <v>0</v>
      </c>
      <c r="NY48" s="28">
        <v>0</v>
      </c>
      <c r="NZ48" s="28">
        <v>0</v>
      </c>
      <c r="OA48" s="28">
        <v>0</v>
      </c>
      <c r="OB48" s="28">
        <v>0</v>
      </c>
      <c r="OC48" s="28">
        <v>0</v>
      </c>
      <c r="OD48" s="28">
        <v>0</v>
      </c>
      <c r="OE48" s="28">
        <v>0</v>
      </c>
      <c r="OF48" s="28">
        <v>0</v>
      </c>
      <c r="OG48" s="28">
        <v>0</v>
      </c>
      <c r="OH48" s="28">
        <v>0</v>
      </c>
      <c r="OI48" s="28">
        <v>0</v>
      </c>
      <c r="OJ48" s="28">
        <v>0</v>
      </c>
      <c r="OK48" s="28">
        <v>0</v>
      </c>
      <c r="OL48" s="28">
        <v>0</v>
      </c>
      <c r="OM48" s="28">
        <v>0</v>
      </c>
      <c r="ON48" s="28">
        <v>0</v>
      </c>
      <c r="OO48" s="28">
        <v>0</v>
      </c>
      <c r="OP48" s="28">
        <v>0</v>
      </c>
      <c r="OQ48" s="28">
        <v>0</v>
      </c>
      <c r="OR48" s="28">
        <v>0</v>
      </c>
      <c r="OS48" s="28">
        <v>0</v>
      </c>
      <c r="OT48" s="28">
        <v>0</v>
      </c>
      <c r="OU48" s="28">
        <v>0</v>
      </c>
      <c r="OV48" s="28">
        <v>0</v>
      </c>
      <c r="OW48" s="28">
        <v>0</v>
      </c>
      <c r="OX48" s="28">
        <v>0</v>
      </c>
      <c r="OY48" s="28">
        <v>0</v>
      </c>
      <c r="OZ48" s="28">
        <v>0</v>
      </c>
      <c r="PA48" s="28">
        <v>0</v>
      </c>
      <c r="PB48" s="28">
        <v>0</v>
      </c>
      <c r="PC48" s="28">
        <v>0</v>
      </c>
      <c r="PD48" s="28">
        <v>0</v>
      </c>
      <c r="PE48" s="28">
        <v>0</v>
      </c>
      <c r="PF48" s="28">
        <v>0</v>
      </c>
      <c r="PG48" s="28">
        <v>0</v>
      </c>
      <c r="PH48" s="28">
        <v>0</v>
      </c>
      <c r="PI48" s="28">
        <v>0</v>
      </c>
      <c r="PJ48" s="28">
        <v>0</v>
      </c>
      <c r="PK48" s="28">
        <v>0</v>
      </c>
      <c r="PL48" s="28">
        <v>0</v>
      </c>
      <c r="PM48" s="28">
        <v>0</v>
      </c>
      <c r="PN48" s="28">
        <v>0</v>
      </c>
      <c r="PO48" s="28">
        <v>0</v>
      </c>
      <c r="PP48" s="28">
        <v>0</v>
      </c>
      <c r="PQ48" s="28">
        <v>0</v>
      </c>
      <c r="PR48" s="28">
        <v>0</v>
      </c>
      <c r="PS48" s="28">
        <v>0</v>
      </c>
      <c r="PT48" s="28">
        <v>0</v>
      </c>
      <c r="PU48" s="28">
        <v>0</v>
      </c>
      <c r="PV48" s="28">
        <v>0</v>
      </c>
      <c r="PW48" s="28">
        <v>0</v>
      </c>
      <c r="PX48" s="28">
        <v>0</v>
      </c>
      <c r="PY48" s="28">
        <v>0</v>
      </c>
      <c r="PZ48" s="28">
        <v>0</v>
      </c>
      <c r="QA48" s="28">
        <v>0</v>
      </c>
      <c r="QB48" s="28">
        <v>0</v>
      </c>
      <c r="QC48" s="28">
        <v>0</v>
      </c>
      <c r="QD48" s="28">
        <v>0</v>
      </c>
      <c r="QE48" s="28">
        <v>0</v>
      </c>
      <c r="QF48" s="28">
        <v>0</v>
      </c>
      <c r="QG48" s="28">
        <v>0</v>
      </c>
      <c r="QH48" s="28">
        <v>0</v>
      </c>
      <c r="QI48" s="28">
        <v>0</v>
      </c>
      <c r="QJ48" s="28">
        <v>0</v>
      </c>
      <c r="QK48" s="28">
        <v>0</v>
      </c>
      <c r="QL48" s="28">
        <v>0</v>
      </c>
      <c r="QM48" s="28">
        <v>0</v>
      </c>
      <c r="QN48" s="28">
        <v>0</v>
      </c>
      <c r="QO48" s="28">
        <v>0</v>
      </c>
      <c r="QP48" s="28">
        <v>0</v>
      </c>
      <c r="QQ48" s="28">
        <v>0</v>
      </c>
      <c r="QR48" s="28">
        <v>0</v>
      </c>
      <c r="QS48" s="28">
        <v>0</v>
      </c>
      <c r="QT48" s="28">
        <v>0</v>
      </c>
      <c r="QU48" s="28">
        <v>0</v>
      </c>
      <c r="QV48" s="28">
        <v>0</v>
      </c>
      <c r="QW48" s="28">
        <v>0</v>
      </c>
      <c r="QX48" s="28">
        <v>0</v>
      </c>
      <c r="QY48" s="28">
        <v>0</v>
      </c>
      <c r="QZ48" s="28">
        <v>0</v>
      </c>
      <c r="RA48" s="28">
        <v>0</v>
      </c>
      <c r="RB48" s="28">
        <v>0</v>
      </c>
      <c r="RC48" s="28">
        <v>0</v>
      </c>
      <c r="RD48" s="28">
        <v>0</v>
      </c>
      <c r="RE48" s="28">
        <v>0</v>
      </c>
      <c r="RF48" s="28">
        <v>0</v>
      </c>
      <c r="RG48" s="28">
        <v>0</v>
      </c>
      <c r="RH48" s="28">
        <v>0</v>
      </c>
      <c r="RI48" s="28">
        <v>0</v>
      </c>
      <c r="RJ48" s="28">
        <v>0</v>
      </c>
      <c r="RK48" s="28">
        <v>0</v>
      </c>
      <c r="RL48" s="28">
        <v>0</v>
      </c>
      <c r="RM48" s="28">
        <v>0</v>
      </c>
      <c r="RN48" s="28">
        <v>0</v>
      </c>
      <c r="RO48" s="28">
        <v>0</v>
      </c>
      <c r="RP48" s="28">
        <v>0</v>
      </c>
      <c r="RQ48" s="28">
        <v>0</v>
      </c>
      <c r="RR48" s="28">
        <v>0</v>
      </c>
      <c r="RS48" s="28">
        <v>0</v>
      </c>
      <c r="RT48" s="28">
        <v>0</v>
      </c>
      <c r="RU48" s="28">
        <v>0</v>
      </c>
      <c r="RV48" s="28">
        <v>0</v>
      </c>
      <c r="RW48" s="28">
        <v>0</v>
      </c>
      <c r="RX48" s="28">
        <v>0</v>
      </c>
      <c r="RY48" s="28">
        <v>0</v>
      </c>
      <c r="RZ48" s="28">
        <v>0</v>
      </c>
      <c r="SA48" s="28">
        <v>0</v>
      </c>
      <c r="SB48" s="28">
        <v>0</v>
      </c>
      <c r="SC48" s="28">
        <v>0</v>
      </c>
      <c r="SD48" s="28">
        <v>0</v>
      </c>
      <c r="SE48" s="28">
        <v>0</v>
      </c>
      <c r="SF48" s="28">
        <v>0</v>
      </c>
      <c r="SG48" s="28">
        <v>0</v>
      </c>
      <c r="SH48" s="28">
        <v>0</v>
      </c>
      <c r="SI48" s="28">
        <v>0</v>
      </c>
      <c r="SJ48" s="28">
        <v>0</v>
      </c>
      <c r="SK48" s="28">
        <v>0</v>
      </c>
      <c r="SL48" s="28">
        <v>0</v>
      </c>
      <c r="SM48" s="28">
        <v>0</v>
      </c>
      <c r="SN48" s="28">
        <v>0</v>
      </c>
      <c r="SO48" s="28">
        <v>0</v>
      </c>
      <c r="SP48" s="28">
        <v>0</v>
      </c>
      <c r="SQ48" s="28">
        <v>0</v>
      </c>
      <c r="SR48" s="28">
        <v>0</v>
      </c>
      <c r="SS48" s="28">
        <v>0</v>
      </c>
      <c r="ST48" s="28">
        <v>0</v>
      </c>
      <c r="SU48" s="28">
        <v>0</v>
      </c>
      <c r="SV48" s="28">
        <v>0</v>
      </c>
      <c r="SW48" s="28">
        <v>0</v>
      </c>
      <c r="SX48" s="28">
        <v>0</v>
      </c>
      <c r="SY48" s="28">
        <v>0</v>
      </c>
      <c r="SZ48" s="28">
        <v>0</v>
      </c>
      <c r="TA48" s="28">
        <v>0</v>
      </c>
      <c r="TB48" s="28">
        <v>0</v>
      </c>
      <c r="TC48" s="28">
        <v>0</v>
      </c>
      <c r="TD48" s="28">
        <v>0</v>
      </c>
      <c r="TE48" s="28">
        <v>0</v>
      </c>
      <c r="TF48" s="28">
        <v>0</v>
      </c>
      <c r="TG48" s="28">
        <v>0</v>
      </c>
      <c r="TH48" s="28">
        <v>0</v>
      </c>
      <c r="TI48" s="28">
        <v>0</v>
      </c>
      <c r="TJ48" s="28">
        <v>0</v>
      </c>
      <c r="TK48" s="28">
        <v>0</v>
      </c>
      <c r="TL48" s="28">
        <v>0</v>
      </c>
      <c r="TM48" s="28">
        <v>0</v>
      </c>
      <c r="TN48" s="28">
        <v>0</v>
      </c>
      <c r="TO48" s="28">
        <v>0</v>
      </c>
      <c r="TP48" s="28">
        <v>0</v>
      </c>
      <c r="TQ48" s="28">
        <v>0</v>
      </c>
      <c r="TR48" s="28">
        <v>0</v>
      </c>
      <c r="TS48" s="28">
        <v>0</v>
      </c>
      <c r="TT48" s="28">
        <v>0</v>
      </c>
      <c r="TU48" s="28">
        <v>0</v>
      </c>
      <c r="TV48" s="28">
        <v>0</v>
      </c>
      <c r="TW48" s="28">
        <v>0</v>
      </c>
      <c r="TX48" s="28">
        <v>0</v>
      </c>
      <c r="TY48" s="28">
        <v>0</v>
      </c>
      <c r="TZ48" s="28">
        <v>0</v>
      </c>
      <c r="UA48" s="28">
        <v>0</v>
      </c>
      <c r="UB48" s="28">
        <v>0</v>
      </c>
      <c r="UC48" s="28">
        <v>0</v>
      </c>
      <c r="UD48" s="28">
        <v>0</v>
      </c>
      <c r="UE48" s="28">
        <v>0</v>
      </c>
      <c r="UF48" s="28">
        <v>0</v>
      </c>
      <c r="UG48" s="28">
        <v>0</v>
      </c>
      <c r="UH48" s="28">
        <v>0</v>
      </c>
      <c r="UI48" s="28">
        <v>0</v>
      </c>
      <c r="UJ48" s="28">
        <v>0</v>
      </c>
      <c r="UK48" s="28">
        <v>0</v>
      </c>
      <c r="UL48" s="28">
        <v>0</v>
      </c>
      <c r="UM48" s="28">
        <v>0</v>
      </c>
      <c r="UN48" s="28">
        <v>0</v>
      </c>
      <c r="UO48" s="28">
        <v>0</v>
      </c>
      <c r="UP48" s="28">
        <v>0</v>
      </c>
      <c r="UQ48" s="28">
        <v>0</v>
      </c>
      <c r="UR48" s="28">
        <v>0</v>
      </c>
      <c r="US48" s="28">
        <v>0</v>
      </c>
      <c r="UT48" s="28">
        <v>0</v>
      </c>
      <c r="UU48" s="28">
        <v>0</v>
      </c>
      <c r="UV48" s="28">
        <v>0</v>
      </c>
      <c r="UW48" s="28">
        <v>0</v>
      </c>
      <c r="UX48" s="28">
        <v>0</v>
      </c>
      <c r="UY48" s="28">
        <v>0</v>
      </c>
      <c r="UZ48" s="28">
        <v>0</v>
      </c>
      <c r="VA48" s="28">
        <v>0</v>
      </c>
      <c r="VB48" s="28">
        <v>0</v>
      </c>
      <c r="VC48" s="28">
        <v>0</v>
      </c>
      <c r="VD48" s="28">
        <v>0</v>
      </c>
      <c r="VE48" s="28">
        <v>0</v>
      </c>
      <c r="VF48" s="28">
        <v>0</v>
      </c>
      <c r="VG48" s="28">
        <v>0</v>
      </c>
      <c r="VH48" s="28">
        <v>0</v>
      </c>
      <c r="VI48" s="28">
        <v>0</v>
      </c>
      <c r="VJ48" s="28">
        <v>0</v>
      </c>
      <c r="VK48" s="28">
        <v>0</v>
      </c>
      <c r="VL48" s="28">
        <v>0</v>
      </c>
      <c r="VM48" s="28">
        <v>0</v>
      </c>
      <c r="VN48" s="28">
        <v>0</v>
      </c>
      <c r="VO48" s="28">
        <v>0</v>
      </c>
      <c r="VP48" s="28">
        <v>0</v>
      </c>
      <c r="VQ48" s="28">
        <v>0</v>
      </c>
      <c r="VR48" s="28">
        <v>0</v>
      </c>
      <c r="VS48" s="28">
        <v>0</v>
      </c>
      <c r="VT48" s="28">
        <v>0</v>
      </c>
      <c r="VU48" s="28">
        <v>0</v>
      </c>
      <c r="VV48" s="28">
        <v>0</v>
      </c>
      <c r="VW48" s="28">
        <v>0</v>
      </c>
      <c r="VX48" s="28">
        <v>0</v>
      </c>
      <c r="VY48" s="28">
        <v>0</v>
      </c>
      <c r="VZ48" s="28">
        <v>0</v>
      </c>
      <c r="WA48" s="28">
        <v>0</v>
      </c>
      <c r="WB48" s="28">
        <v>0</v>
      </c>
      <c r="WC48" s="28">
        <v>0</v>
      </c>
      <c r="WD48" s="28">
        <v>0</v>
      </c>
      <c r="WE48" s="28">
        <v>0</v>
      </c>
      <c r="WF48" s="28">
        <v>0</v>
      </c>
      <c r="WG48" s="28">
        <v>0</v>
      </c>
      <c r="WH48" s="28">
        <v>0</v>
      </c>
      <c r="WI48" s="28">
        <v>0</v>
      </c>
      <c r="WJ48" s="28">
        <v>0</v>
      </c>
      <c r="WK48" s="28">
        <v>0</v>
      </c>
      <c r="WL48" s="28">
        <v>0</v>
      </c>
      <c r="WM48" s="28">
        <v>0</v>
      </c>
      <c r="WN48" s="28">
        <v>0</v>
      </c>
      <c r="WO48" s="28">
        <v>0</v>
      </c>
      <c r="WP48" s="28">
        <v>0</v>
      </c>
      <c r="WQ48" s="28">
        <v>0</v>
      </c>
      <c r="WR48" s="28">
        <v>0</v>
      </c>
      <c r="WS48" s="28">
        <v>0</v>
      </c>
      <c r="WT48" s="28">
        <v>0</v>
      </c>
      <c r="WU48" s="28">
        <v>0</v>
      </c>
      <c r="WV48" s="28">
        <v>0</v>
      </c>
      <c r="WW48" s="28">
        <v>0</v>
      </c>
      <c r="WX48" s="28">
        <v>0</v>
      </c>
      <c r="WY48" s="28">
        <v>0</v>
      </c>
      <c r="WZ48" s="28">
        <v>0</v>
      </c>
      <c r="XA48" s="28">
        <v>0</v>
      </c>
      <c r="XB48" s="28">
        <v>0</v>
      </c>
      <c r="XC48" s="28">
        <v>0</v>
      </c>
      <c r="XD48" s="28">
        <v>0</v>
      </c>
      <c r="XE48" s="28">
        <v>0</v>
      </c>
      <c r="XF48" s="28">
        <v>0</v>
      </c>
      <c r="XG48" s="28">
        <v>0</v>
      </c>
      <c r="XH48" s="28">
        <v>0</v>
      </c>
      <c r="XI48" s="28">
        <v>0</v>
      </c>
      <c r="XJ48" s="28">
        <v>0</v>
      </c>
      <c r="XK48" s="28">
        <v>0</v>
      </c>
      <c r="XL48" s="28">
        <v>0</v>
      </c>
      <c r="XM48" s="28">
        <v>0</v>
      </c>
      <c r="XN48" s="28">
        <v>0</v>
      </c>
      <c r="XO48" s="28">
        <v>0</v>
      </c>
      <c r="XP48" s="28">
        <v>0</v>
      </c>
      <c r="XQ48" s="28">
        <v>0</v>
      </c>
      <c r="XR48" s="28">
        <v>0</v>
      </c>
      <c r="XS48" s="28">
        <v>0</v>
      </c>
      <c r="XT48" s="28">
        <v>0</v>
      </c>
      <c r="XU48" s="28">
        <v>0</v>
      </c>
      <c r="XV48" s="28">
        <v>0</v>
      </c>
      <c r="XW48" s="28">
        <v>0</v>
      </c>
      <c r="XX48" s="28">
        <v>0</v>
      </c>
      <c r="XY48" s="28">
        <v>0</v>
      </c>
      <c r="XZ48" s="28">
        <v>0</v>
      </c>
      <c r="YA48" s="28">
        <v>0</v>
      </c>
      <c r="YB48" s="28">
        <v>0</v>
      </c>
      <c r="YC48" s="28">
        <v>0</v>
      </c>
      <c r="YD48" s="28">
        <v>0</v>
      </c>
      <c r="YE48" s="28">
        <v>0</v>
      </c>
      <c r="YF48" s="28">
        <v>0</v>
      </c>
      <c r="YG48" s="28">
        <v>0</v>
      </c>
      <c r="YH48" s="28">
        <v>0</v>
      </c>
      <c r="YI48" s="28">
        <v>0</v>
      </c>
      <c r="YJ48" s="28">
        <v>0</v>
      </c>
      <c r="YK48" s="28">
        <v>0</v>
      </c>
      <c r="YL48" s="28">
        <v>0</v>
      </c>
      <c r="YM48" s="28">
        <v>0</v>
      </c>
      <c r="YN48" s="28">
        <v>0</v>
      </c>
      <c r="YO48" s="28">
        <v>0</v>
      </c>
      <c r="YP48" s="28">
        <v>0</v>
      </c>
      <c r="YQ48" s="28">
        <v>0</v>
      </c>
    </row>
    <row r="49" spans="1:667" ht="15.75" x14ac:dyDescent="0.25">
      <c r="A49" s="19" t="s">
        <v>109</v>
      </c>
      <c r="B49" s="19" t="s">
        <v>110</v>
      </c>
      <c r="C49" s="20">
        <f>+E49*$C$58</f>
        <v>352.29219571883709</v>
      </c>
      <c r="D49" s="52"/>
      <c r="E49" s="22">
        <v>12.206217780617118</v>
      </c>
      <c r="F49" s="50" t="s">
        <v>57</v>
      </c>
      <c r="G49" s="50" t="s">
        <v>129</v>
      </c>
      <c r="H49" s="34">
        <v>38288</v>
      </c>
      <c r="I49" s="54">
        <v>5.5E-2</v>
      </c>
      <c r="J49" s="50">
        <v>167</v>
      </c>
      <c r="K49" s="33" t="s">
        <v>131</v>
      </c>
      <c r="L49" s="34">
        <f t="shared" si="25"/>
        <v>43371</v>
      </c>
      <c r="M49" s="33" t="s">
        <v>59</v>
      </c>
      <c r="N49" s="19" t="s">
        <v>97</v>
      </c>
      <c r="O49" s="2"/>
      <c r="P49" s="26">
        <f>+SUMPRODUCT(1*($BP$4:$YQ$4=$P$4)*($BP$1:$YQ$1=P$3)*($BP49:$YQ49))</f>
        <v>611635972.34819293</v>
      </c>
      <c r="Q49" s="26">
        <f>+SUMPRODUCT(1*($BP$4:$YQ$4=$Q$4)*($BP$1:$YQ$1=P$3)*($BP49:$YQ49))</f>
        <v>23605572.303807102</v>
      </c>
      <c r="R49" s="26">
        <f>+SUMPRODUCT(1*($BP$4:$YQ$4=$P$4)*($BP$1:$YQ$1=R$3)*($BP49:$YQ49))</f>
        <v>0</v>
      </c>
      <c r="S49" s="26">
        <f>+SUMPRODUCT(1*($BP$4:$YQ$4=$Q$4)*($BP$1:$YQ$1=R$3)*($BP49:$YQ49))</f>
        <v>0</v>
      </c>
      <c r="T49" s="26">
        <f>+SUMPRODUCT(1*($BP$4:$YQ$4=$P$4)*($BP$1:$YQ$1=T$3)*($BP49:$YQ49))</f>
        <v>0</v>
      </c>
      <c r="U49" s="26">
        <f>+SUMPRODUCT(1*($BP$4:$YQ$4=$Q$4)*($BP$1:$YQ$1=T$3)*($BP49:$YQ49))</f>
        <v>0</v>
      </c>
      <c r="V49" s="26">
        <f>+SUMPRODUCT(1*($BP$4:$YQ$4=$P$4)*($BP$1:$YQ$1=V$3)*($BP49:$YQ49))</f>
        <v>0</v>
      </c>
      <c r="W49" s="26">
        <f>+SUMPRODUCT(1*($BP$4:$YQ$4=$Q$4)*($BP$1:$YQ$1=V$3)*($BP49:$YQ49))</f>
        <v>0</v>
      </c>
      <c r="X49" s="26">
        <f>+SUMPRODUCT(1*($BP$4:$YQ$4=$P$4)*($BP$1:$YQ$1=X$3)*($BP49:$YQ49))</f>
        <v>0</v>
      </c>
      <c r="Y49" s="26">
        <f>+SUMPRODUCT(1*($BP$4:$YQ$4=$Q$4)*($BP$1:$YQ$1=X$3)*($BP49:$YQ49))</f>
        <v>0</v>
      </c>
      <c r="Z49" s="26">
        <f>+SUMPRODUCT(1*($BP$4:$YQ$4=$P$4)*($BP$1:$YQ$1=Z$3)*($BP49:$YQ49))</f>
        <v>0</v>
      </c>
      <c r="AA49" s="26">
        <f>+SUMPRODUCT(1*($BP$4:$YQ$4=$Q$4)*($BP$1:$YQ$1=Z$3)*($BP49:$YQ49))</f>
        <v>0</v>
      </c>
      <c r="AB49" s="26">
        <f>+SUMPRODUCT(1*($BP$4:$YQ$4=$P$4)*($BP$1:$YQ$1=AB$3)*($BP49:$YQ49))</f>
        <v>0</v>
      </c>
      <c r="AC49" s="26">
        <f>+SUMPRODUCT(1*($BP$4:$YQ$4=$Q$4)*($BP$1:$YQ$1=AB$3)*($BP49:$YQ49))</f>
        <v>0</v>
      </c>
      <c r="AD49" s="26">
        <f>+SUMPRODUCT(1*($BP$4:$YQ$4=$P$4)*($BP$1:$YQ$1=AD$3)*($BP49:$YQ49))</f>
        <v>0</v>
      </c>
      <c r="AE49" s="26">
        <f>+SUMPRODUCT(1*($BP$4:$YQ$4=$Q$4)*($BP$1:$YQ$1=AD$3)*($BP49:$YQ49))</f>
        <v>0</v>
      </c>
      <c r="AF49" s="26">
        <f>+SUMPRODUCT(1*($BP$4:$YQ$4=$P$4)*($BP$1:$YQ$1=AF$3)*($BP49:$YQ49))</f>
        <v>0</v>
      </c>
      <c r="AG49" s="26">
        <f>+SUMPRODUCT(1*($BP$4:$YQ$4=$Q$4)*($BP$1:$YQ$1=AF$3)*($BP49:$YQ49))</f>
        <v>0</v>
      </c>
      <c r="AH49" s="26">
        <f>+SUMPRODUCT(1*($BP$4:$YQ$4=$P$4)*($BP$1:$YQ$1=AH$3)*($BP49:$YQ49))</f>
        <v>0</v>
      </c>
      <c r="AI49" s="26">
        <f>+SUMPRODUCT(1*($BP$4:$YQ$4=$Q$4)*($BP$1:$YQ$1=AH$3)*($BP49:$YQ49))</f>
        <v>0</v>
      </c>
      <c r="AJ49" s="26">
        <f>+SUMPRODUCT(1*($BP$4:$YQ$4=$P$4)*($BP$1:$YQ$1=AJ$3)*($BP49:$YQ49))</f>
        <v>0</v>
      </c>
      <c r="AK49" s="26">
        <f>+SUMPRODUCT(1*($BP$4:$YQ$4=$Q$4)*($BP$1:$YQ$1=AJ$3)*($BP49:$YQ49))</f>
        <v>0</v>
      </c>
      <c r="AL49" s="26">
        <f>+SUMPRODUCT(1*($BP$4:$YQ$4=$P$4)*($BP$1:$YQ$1=AL$3)*($BP49:$YQ49))</f>
        <v>0</v>
      </c>
      <c r="AM49" s="26">
        <f>+SUMPRODUCT(1*($BP$4:$YQ$4=$Q$4)*($BP$1:$YQ$1=AL$3)*($BP49:$YQ49))</f>
        <v>0</v>
      </c>
      <c r="AN49" s="26">
        <f>+SUMPRODUCT(1*($BP$4:$YQ$4=$P$4)*($BP$1:$YQ$1=AN$3)*($BP49:$YQ49))</f>
        <v>0</v>
      </c>
      <c r="AO49" s="26">
        <f>+SUMPRODUCT(1*($BP$4:$YQ$4=$Q$4)*($BP$1:$YQ$1=AN$3)*($BP49:$YQ49))</f>
        <v>0</v>
      </c>
      <c r="AP49" s="26">
        <f>+SUMPRODUCT(1*($BP$4:$YQ$4=$P$4)*($BP$1:$YQ$1=AP$3)*($BP49:$YQ49))</f>
        <v>0</v>
      </c>
      <c r="AQ49" s="26">
        <f>+SUMPRODUCT(1*($BP$4:$YQ$4=$Q$4)*($BP$1:$YQ$1=AP$3)*($BP49:$YQ49))</f>
        <v>0</v>
      </c>
      <c r="AR49" s="26">
        <f>+SUMPRODUCT(1*($BP$4:$YQ$4=$P$4)*($BP$1:$YQ$1=AR$3)*($BP49:$YQ49))</f>
        <v>0</v>
      </c>
      <c r="AS49" s="26">
        <f>+SUMPRODUCT(1*($BP$4:$YQ$4=$Q$4)*($BP$1:$YQ$1=AR$3)*($BP49:$YQ49))</f>
        <v>0</v>
      </c>
      <c r="AT49" s="26">
        <f>+SUMPRODUCT(1*($BP$4:$YQ$4=$P$4)*($BP$1:$YQ$1=AT$3)*($BP49:$YQ49))</f>
        <v>0</v>
      </c>
      <c r="AU49" s="26">
        <f>+SUMPRODUCT(1*($BP$4:$YQ$4=$Q$4)*($BP$1:$YQ$1=AT$3)*($BP49:$YQ49))</f>
        <v>0</v>
      </c>
      <c r="AV49" s="26">
        <f>+SUMPRODUCT(1*($BP$4:$YQ$4=$P$4)*($BP$1:$YQ$1=AV$3)*($BP49:$YQ49))</f>
        <v>0</v>
      </c>
      <c r="AW49" s="26">
        <f>+SUMPRODUCT(1*($BP$4:$YQ$4=$Q$4)*($BP$1:$YQ$1=AV$3)*($BP49:$YQ49))</f>
        <v>0</v>
      </c>
      <c r="AX49" s="26">
        <f>+SUMPRODUCT(1*($BP$4:$YQ$4=$P$4)*($BP$1:$YQ$1=AX$3)*($BP49:$YQ49))</f>
        <v>0</v>
      </c>
      <c r="AY49" s="26">
        <f>+SUMPRODUCT(1*($BP$4:$YQ$4=$Q$4)*($BP$1:$YQ$1=AX$3)*($BP49:$YQ49))</f>
        <v>0</v>
      </c>
      <c r="AZ49" s="26">
        <f>+SUMPRODUCT(1*($BP$4:$YQ$4=$P$4)*($BP$1:$YQ$1=AZ$3)*($BP49:$YQ49))</f>
        <v>0</v>
      </c>
      <c r="BA49" s="26">
        <f>+SUMPRODUCT(1*($BP$4:$YQ$4=$Q$4)*($BP$1:$YQ$1=AZ$3)*($BP49:$YQ49))</f>
        <v>0</v>
      </c>
      <c r="BB49" s="26">
        <f>+SUMPRODUCT(1*($BP$4:$YQ$4=$P$4)*($BP$1:$YQ$1=BB$3)*($BP49:$YQ49))</f>
        <v>0</v>
      </c>
      <c r="BC49" s="26">
        <f>+SUMPRODUCT(1*($BP$4:$YQ$4=$Q$4)*($BP$1:$YQ$1=BB$3)*($BP49:$YQ49))</f>
        <v>0</v>
      </c>
      <c r="BD49" s="26">
        <f>+SUMPRODUCT(1*($BP$4:$YQ$4=$P$4)*($BP$1:$YQ$1=BD$3)*($BP49:$YQ49))</f>
        <v>0</v>
      </c>
      <c r="BE49" s="26">
        <f>+SUMPRODUCT(1*($BP$4:$YQ$4=$Q$4)*($BP$1:$YQ$1=BD$3)*($BP49:$YQ49))</f>
        <v>0</v>
      </c>
      <c r="BF49" s="26">
        <f>+SUMPRODUCT(1*($BP$4:$YQ$4=$P$4)*($BP$1:$YQ$1=BF$3)*($BP49:$YQ49))</f>
        <v>0</v>
      </c>
      <c r="BG49" s="26">
        <f>+SUMPRODUCT(1*($BP$4:$YQ$4=$Q$4)*($BP$1:$YQ$1=BF$3)*($BP49:$YQ49))</f>
        <v>0</v>
      </c>
      <c r="BH49" s="26">
        <f>+SUMPRODUCT(1*($BP$4:$YQ$4=$P$4)*($BP$1:$YQ$1=BH$3)*($BP49:$YQ49))</f>
        <v>0</v>
      </c>
      <c r="BI49" s="26">
        <f>+SUMPRODUCT(1*($BP$4:$YQ$4=$Q$4)*($BP$1:$YQ$1=BH$3)*($BP49:$YQ49))</f>
        <v>0</v>
      </c>
      <c r="BJ49" s="26">
        <f>+SUMPRODUCT(1*($BP$4:$YQ$4=$P$4)*($BP$1:$YQ$1=BJ$3)*($BP49:$YQ49))</f>
        <v>0</v>
      </c>
      <c r="BK49" s="26">
        <f>+SUMPRODUCT(1*($BP$4:$YQ$4=$Q$4)*($BP$1:$YQ$1=BJ$3)*($BP49:$YQ49))</f>
        <v>0</v>
      </c>
      <c r="BL49" s="26">
        <f>+SUMPRODUCT(1*($BP$4:$YQ$4=$P$4)*($BP$1:$YQ$1=BL$3)*($BP49:$YQ49))</f>
        <v>0</v>
      </c>
      <c r="BM49" s="26">
        <f>+SUMPRODUCT(1*($BP$4:$YQ$4=$Q$4)*($BP$1:$YQ$1=BL$3)*($BP49:$YQ49))</f>
        <v>0</v>
      </c>
      <c r="BN49" s="27"/>
      <c r="BO49" s="94"/>
      <c r="BP49" s="28">
        <v>0</v>
      </c>
      <c r="BQ49" s="28">
        <v>0</v>
      </c>
      <c r="BR49" s="28">
        <v>0</v>
      </c>
      <c r="BS49" s="28">
        <v>0</v>
      </c>
      <c r="BT49" s="28">
        <v>13367607.140314491</v>
      </c>
      <c r="BU49" s="28">
        <v>239651268.11168554</v>
      </c>
      <c r="BV49" s="28">
        <v>0</v>
      </c>
      <c r="BW49" s="28">
        <v>0</v>
      </c>
      <c r="BX49" s="28">
        <v>0</v>
      </c>
      <c r="BY49" s="28">
        <v>0</v>
      </c>
      <c r="BZ49" s="28">
        <v>0</v>
      </c>
      <c r="CA49" s="28">
        <v>0</v>
      </c>
      <c r="CB49" s="28">
        <v>0</v>
      </c>
      <c r="CC49" s="28">
        <v>0</v>
      </c>
      <c r="CD49" s="28">
        <v>0</v>
      </c>
      <c r="CE49" s="28">
        <v>0</v>
      </c>
      <c r="CF49" s="28">
        <v>10237965.163492609</v>
      </c>
      <c r="CG49" s="28">
        <v>371984704.23650742</v>
      </c>
      <c r="CH49" s="28">
        <v>0</v>
      </c>
      <c r="CI49" s="28">
        <v>0</v>
      </c>
      <c r="CJ49" s="28">
        <v>0</v>
      </c>
      <c r="CK49" s="28">
        <v>0</v>
      </c>
      <c r="CL49" s="28">
        <v>0</v>
      </c>
      <c r="CM49" s="28">
        <v>0</v>
      </c>
      <c r="CN49" s="28">
        <v>0</v>
      </c>
      <c r="CO49" s="28">
        <v>0</v>
      </c>
      <c r="CP49" s="28">
        <v>0</v>
      </c>
      <c r="CQ49" s="28">
        <v>0</v>
      </c>
      <c r="CR49" s="28">
        <v>0</v>
      </c>
      <c r="CS49" s="28">
        <v>0</v>
      </c>
      <c r="CT49" s="28">
        <v>0</v>
      </c>
      <c r="CU49" s="28">
        <v>0</v>
      </c>
      <c r="CV49" s="28">
        <v>0</v>
      </c>
      <c r="CW49" s="28">
        <v>0</v>
      </c>
      <c r="CX49" s="28">
        <v>0</v>
      </c>
      <c r="CY49" s="28">
        <v>0</v>
      </c>
      <c r="CZ49" s="28">
        <v>0</v>
      </c>
      <c r="DA49" s="28">
        <v>0</v>
      </c>
      <c r="DB49" s="28">
        <v>0</v>
      </c>
      <c r="DC49" s="28">
        <v>0</v>
      </c>
      <c r="DD49" s="28">
        <v>0</v>
      </c>
      <c r="DE49" s="28">
        <v>0</v>
      </c>
      <c r="DF49" s="28">
        <v>0</v>
      </c>
      <c r="DG49" s="28">
        <v>0</v>
      </c>
      <c r="DH49" s="28">
        <v>0</v>
      </c>
      <c r="DI49" s="28">
        <v>0</v>
      </c>
      <c r="DJ49" s="28">
        <v>0</v>
      </c>
      <c r="DK49" s="28">
        <v>0</v>
      </c>
      <c r="DL49" s="28">
        <v>0</v>
      </c>
      <c r="DM49" s="28">
        <v>0</v>
      </c>
      <c r="DN49" s="28">
        <v>0</v>
      </c>
      <c r="DO49" s="28">
        <v>0</v>
      </c>
      <c r="DP49" s="28">
        <v>0</v>
      </c>
      <c r="DQ49" s="28">
        <v>0</v>
      </c>
      <c r="DR49" s="28">
        <v>0</v>
      </c>
      <c r="DS49" s="28">
        <v>0</v>
      </c>
      <c r="DT49" s="28">
        <v>0</v>
      </c>
      <c r="DU49" s="28">
        <v>0</v>
      </c>
      <c r="DV49" s="28">
        <v>0</v>
      </c>
      <c r="DW49" s="28">
        <v>0</v>
      </c>
      <c r="DX49" s="28">
        <v>0</v>
      </c>
      <c r="DY49" s="28">
        <v>0</v>
      </c>
      <c r="DZ49" s="28">
        <v>0</v>
      </c>
      <c r="EA49" s="28">
        <v>0</v>
      </c>
      <c r="EB49" s="28">
        <v>0</v>
      </c>
      <c r="EC49" s="28">
        <v>0</v>
      </c>
      <c r="ED49" s="28">
        <v>0</v>
      </c>
      <c r="EE49" s="28">
        <v>0</v>
      </c>
      <c r="EF49" s="28">
        <v>0</v>
      </c>
      <c r="EG49" s="28">
        <v>0</v>
      </c>
      <c r="EH49" s="28">
        <v>0</v>
      </c>
      <c r="EI49" s="28">
        <v>0</v>
      </c>
      <c r="EJ49" s="28">
        <v>0</v>
      </c>
      <c r="EK49" s="28">
        <v>0</v>
      </c>
      <c r="EL49" s="28">
        <v>0</v>
      </c>
      <c r="EM49" s="28">
        <v>0</v>
      </c>
      <c r="EN49" s="28">
        <v>0</v>
      </c>
      <c r="EO49" s="28">
        <v>0</v>
      </c>
      <c r="EP49" s="28">
        <v>0</v>
      </c>
      <c r="EQ49" s="28">
        <v>0</v>
      </c>
      <c r="ER49" s="28">
        <v>0</v>
      </c>
      <c r="ES49" s="28">
        <v>0</v>
      </c>
      <c r="ET49" s="28">
        <v>0</v>
      </c>
      <c r="EU49" s="28">
        <v>0</v>
      </c>
      <c r="EV49" s="28">
        <v>0</v>
      </c>
      <c r="EW49" s="28">
        <v>0</v>
      </c>
      <c r="EX49" s="28">
        <v>0</v>
      </c>
      <c r="EY49" s="28">
        <v>0</v>
      </c>
      <c r="EZ49" s="28">
        <v>0</v>
      </c>
      <c r="FA49" s="28">
        <v>0</v>
      </c>
      <c r="FB49" s="28">
        <v>0</v>
      </c>
      <c r="FC49" s="28">
        <v>0</v>
      </c>
      <c r="FD49" s="28">
        <v>0</v>
      </c>
      <c r="FE49" s="28">
        <v>0</v>
      </c>
      <c r="FF49" s="28">
        <v>0</v>
      </c>
      <c r="FG49" s="28">
        <v>0</v>
      </c>
      <c r="FH49" s="28">
        <v>0</v>
      </c>
      <c r="FI49" s="28">
        <v>0</v>
      </c>
      <c r="FJ49" s="28">
        <v>0</v>
      </c>
      <c r="FK49" s="28">
        <v>0</v>
      </c>
      <c r="FL49" s="28">
        <v>0</v>
      </c>
      <c r="FM49" s="28">
        <v>0</v>
      </c>
      <c r="FN49" s="28">
        <v>0</v>
      </c>
      <c r="FO49" s="28">
        <v>0</v>
      </c>
      <c r="FP49" s="28">
        <v>0</v>
      </c>
      <c r="FQ49" s="28">
        <v>0</v>
      </c>
      <c r="FR49" s="28">
        <v>0</v>
      </c>
      <c r="FS49" s="28">
        <v>0</v>
      </c>
      <c r="FT49" s="28">
        <v>0</v>
      </c>
      <c r="FU49" s="28">
        <v>0</v>
      </c>
      <c r="FV49" s="28">
        <v>0</v>
      </c>
      <c r="FW49" s="28">
        <v>0</v>
      </c>
      <c r="FX49" s="28">
        <v>0</v>
      </c>
      <c r="FY49" s="28">
        <v>0</v>
      </c>
      <c r="FZ49" s="28">
        <v>0</v>
      </c>
      <c r="GA49" s="28">
        <v>0</v>
      </c>
      <c r="GB49" s="28">
        <v>0</v>
      </c>
      <c r="GC49" s="28">
        <v>0</v>
      </c>
      <c r="GD49" s="28">
        <v>0</v>
      </c>
      <c r="GE49" s="28">
        <v>0</v>
      </c>
      <c r="GF49" s="28">
        <v>0</v>
      </c>
      <c r="GG49" s="28">
        <v>0</v>
      </c>
      <c r="GH49" s="28">
        <v>0</v>
      </c>
      <c r="GI49" s="28">
        <v>0</v>
      </c>
      <c r="GJ49" s="28">
        <v>0</v>
      </c>
      <c r="GK49" s="28">
        <v>0</v>
      </c>
      <c r="GL49" s="28">
        <v>0</v>
      </c>
      <c r="GM49" s="28">
        <v>0</v>
      </c>
      <c r="GN49" s="28">
        <v>0</v>
      </c>
      <c r="GO49" s="28">
        <v>0</v>
      </c>
      <c r="GP49" s="28">
        <v>0</v>
      </c>
      <c r="GQ49" s="28">
        <v>0</v>
      </c>
      <c r="GR49" s="28">
        <v>0</v>
      </c>
      <c r="GS49" s="28">
        <v>0</v>
      </c>
      <c r="GT49" s="28">
        <v>0</v>
      </c>
      <c r="GU49" s="28">
        <v>0</v>
      </c>
      <c r="GV49" s="28">
        <v>0</v>
      </c>
      <c r="GW49" s="28">
        <v>0</v>
      </c>
      <c r="GX49" s="28">
        <v>0</v>
      </c>
      <c r="GY49" s="28">
        <v>0</v>
      </c>
      <c r="GZ49" s="28">
        <v>0</v>
      </c>
      <c r="HA49" s="28">
        <v>0</v>
      </c>
      <c r="HB49" s="28">
        <v>0</v>
      </c>
      <c r="HC49" s="28">
        <v>0</v>
      </c>
      <c r="HD49" s="28">
        <v>0</v>
      </c>
      <c r="HE49" s="28">
        <v>0</v>
      </c>
      <c r="HF49" s="28">
        <v>0</v>
      </c>
      <c r="HG49" s="28">
        <v>0</v>
      </c>
      <c r="HH49" s="28">
        <v>0</v>
      </c>
      <c r="HI49" s="28">
        <v>0</v>
      </c>
      <c r="HJ49" s="28">
        <v>0</v>
      </c>
      <c r="HK49" s="28">
        <v>0</v>
      </c>
      <c r="HL49" s="28">
        <v>0</v>
      </c>
      <c r="HM49" s="28">
        <v>0</v>
      </c>
      <c r="HN49" s="28">
        <v>0</v>
      </c>
      <c r="HO49" s="28">
        <v>0</v>
      </c>
      <c r="HP49" s="28">
        <v>0</v>
      </c>
      <c r="HQ49" s="28">
        <v>0</v>
      </c>
      <c r="HR49" s="28">
        <v>0</v>
      </c>
      <c r="HS49" s="28">
        <v>0</v>
      </c>
      <c r="HT49" s="28">
        <v>0</v>
      </c>
      <c r="HU49" s="28">
        <v>0</v>
      </c>
      <c r="HV49" s="28">
        <v>0</v>
      </c>
      <c r="HW49" s="28">
        <v>0</v>
      </c>
      <c r="HX49" s="28">
        <v>0</v>
      </c>
      <c r="HY49" s="28">
        <v>0</v>
      </c>
      <c r="HZ49" s="28">
        <v>0</v>
      </c>
      <c r="IA49" s="28">
        <v>0</v>
      </c>
      <c r="IB49" s="28">
        <v>0</v>
      </c>
      <c r="IC49" s="28">
        <v>0</v>
      </c>
      <c r="ID49" s="28">
        <v>0</v>
      </c>
      <c r="IE49" s="28">
        <v>0</v>
      </c>
      <c r="IF49" s="28">
        <v>0</v>
      </c>
      <c r="IG49" s="28">
        <v>0</v>
      </c>
      <c r="IH49" s="28">
        <v>0</v>
      </c>
      <c r="II49" s="28">
        <v>0</v>
      </c>
      <c r="IJ49" s="28">
        <v>0</v>
      </c>
      <c r="IK49" s="28">
        <v>0</v>
      </c>
      <c r="IL49" s="28">
        <v>0</v>
      </c>
      <c r="IM49" s="28">
        <v>0</v>
      </c>
      <c r="IN49" s="28">
        <v>0</v>
      </c>
      <c r="IO49" s="28">
        <v>0</v>
      </c>
      <c r="IP49" s="28">
        <v>0</v>
      </c>
      <c r="IQ49" s="28">
        <v>0</v>
      </c>
      <c r="IR49" s="28">
        <v>0</v>
      </c>
      <c r="IS49" s="28">
        <v>0</v>
      </c>
      <c r="IT49" s="28">
        <v>0</v>
      </c>
      <c r="IU49" s="28">
        <v>0</v>
      </c>
      <c r="IV49" s="28">
        <v>0</v>
      </c>
      <c r="IW49" s="28">
        <v>0</v>
      </c>
      <c r="IX49" s="28">
        <v>0</v>
      </c>
      <c r="IY49" s="28">
        <v>0</v>
      </c>
      <c r="IZ49" s="28">
        <v>0</v>
      </c>
      <c r="JA49" s="28">
        <v>0</v>
      </c>
      <c r="JB49" s="28">
        <v>0</v>
      </c>
      <c r="JC49" s="28">
        <v>0</v>
      </c>
      <c r="JD49" s="28">
        <v>0</v>
      </c>
      <c r="JE49" s="28">
        <v>0</v>
      </c>
      <c r="JF49" s="28">
        <v>0</v>
      </c>
      <c r="JG49" s="28">
        <v>0</v>
      </c>
      <c r="JH49" s="28">
        <v>0</v>
      </c>
      <c r="JI49" s="28">
        <v>0</v>
      </c>
      <c r="JJ49" s="28">
        <v>0</v>
      </c>
      <c r="JK49" s="28">
        <v>0</v>
      </c>
      <c r="JL49" s="28">
        <v>0</v>
      </c>
      <c r="JM49" s="28">
        <v>0</v>
      </c>
      <c r="JN49" s="28">
        <v>0</v>
      </c>
      <c r="JO49" s="28">
        <v>0</v>
      </c>
      <c r="JP49" s="28">
        <v>0</v>
      </c>
      <c r="JQ49" s="28">
        <v>0</v>
      </c>
      <c r="JR49" s="28">
        <v>0</v>
      </c>
      <c r="JS49" s="28">
        <v>0</v>
      </c>
      <c r="JT49" s="28">
        <v>0</v>
      </c>
      <c r="JU49" s="28">
        <v>0</v>
      </c>
      <c r="JV49" s="28">
        <v>0</v>
      </c>
      <c r="JW49" s="28">
        <v>0</v>
      </c>
      <c r="JX49" s="28">
        <v>0</v>
      </c>
      <c r="JY49" s="28">
        <v>0</v>
      </c>
      <c r="JZ49" s="28">
        <v>0</v>
      </c>
      <c r="KA49" s="28">
        <v>0</v>
      </c>
      <c r="KB49" s="28">
        <v>0</v>
      </c>
      <c r="KC49" s="28">
        <v>0</v>
      </c>
      <c r="KD49" s="28">
        <v>0</v>
      </c>
      <c r="KE49" s="28">
        <v>0</v>
      </c>
      <c r="KF49" s="28">
        <v>0</v>
      </c>
      <c r="KG49" s="28">
        <v>0</v>
      </c>
      <c r="KH49" s="28">
        <v>0</v>
      </c>
      <c r="KI49" s="28">
        <v>0</v>
      </c>
      <c r="KJ49" s="28">
        <v>0</v>
      </c>
      <c r="KK49" s="28">
        <v>0</v>
      </c>
      <c r="KL49" s="28">
        <v>0</v>
      </c>
      <c r="KM49" s="28">
        <v>0</v>
      </c>
      <c r="KN49" s="28">
        <v>0</v>
      </c>
      <c r="KO49" s="28">
        <v>0</v>
      </c>
      <c r="KP49" s="28">
        <v>0</v>
      </c>
      <c r="KQ49" s="28">
        <v>0</v>
      </c>
      <c r="KR49" s="28">
        <v>0</v>
      </c>
      <c r="KS49" s="28">
        <v>0</v>
      </c>
      <c r="KT49" s="28">
        <v>0</v>
      </c>
      <c r="KU49" s="28">
        <v>0</v>
      </c>
      <c r="KV49" s="28">
        <v>0</v>
      </c>
      <c r="KW49" s="28">
        <v>0</v>
      </c>
      <c r="KX49" s="28">
        <v>0</v>
      </c>
      <c r="KY49" s="28">
        <v>0</v>
      </c>
      <c r="KZ49" s="28">
        <v>0</v>
      </c>
      <c r="LA49" s="28">
        <v>0</v>
      </c>
      <c r="LB49" s="28">
        <v>0</v>
      </c>
      <c r="LC49" s="28">
        <v>0</v>
      </c>
      <c r="LD49" s="28">
        <v>0</v>
      </c>
      <c r="LE49" s="28">
        <v>0</v>
      </c>
      <c r="LF49" s="28">
        <v>0</v>
      </c>
      <c r="LG49" s="28">
        <v>0</v>
      </c>
      <c r="LH49" s="28">
        <v>0</v>
      </c>
      <c r="LI49" s="28">
        <v>0</v>
      </c>
      <c r="LJ49" s="28">
        <v>0</v>
      </c>
      <c r="LK49" s="28">
        <v>0</v>
      </c>
      <c r="LL49" s="28">
        <v>0</v>
      </c>
      <c r="LM49" s="28">
        <v>0</v>
      </c>
      <c r="LN49" s="28">
        <v>0</v>
      </c>
      <c r="LO49" s="28">
        <v>0</v>
      </c>
      <c r="LP49" s="28">
        <v>0</v>
      </c>
      <c r="LQ49" s="28">
        <v>0</v>
      </c>
      <c r="LR49" s="28">
        <v>0</v>
      </c>
      <c r="LS49" s="28">
        <v>0</v>
      </c>
      <c r="LT49" s="28">
        <v>0</v>
      </c>
      <c r="LU49" s="28">
        <v>0</v>
      </c>
      <c r="LV49" s="28">
        <v>0</v>
      </c>
      <c r="LW49" s="28">
        <v>0</v>
      </c>
      <c r="LX49" s="28">
        <v>0</v>
      </c>
      <c r="LY49" s="28">
        <v>0</v>
      </c>
      <c r="LZ49" s="28">
        <v>0</v>
      </c>
      <c r="MA49" s="28">
        <v>0</v>
      </c>
      <c r="MB49" s="28">
        <v>0</v>
      </c>
      <c r="MC49" s="28">
        <v>0</v>
      </c>
      <c r="MD49" s="28">
        <v>0</v>
      </c>
      <c r="ME49" s="28">
        <v>0</v>
      </c>
      <c r="MF49" s="28">
        <v>0</v>
      </c>
      <c r="MG49" s="28">
        <v>0</v>
      </c>
      <c r="MH49" s="28">
        <v>0</v>
      </c>
      <c r="MI49" s="28">
        <v>0</v>
      </c>
      <c r="MJ49" s="28">
        <v>0</v>
      </c>
      <c r="MK49" s="28">
        <v>0</v>
      </c>
      <c r="ML49" s="28">
        <v>0</v>
      </c>
      <c r="MM49" s="28">
        <v>0</v>
      </c>
      <c r="MN49" s="28">
        <v>0</v>
      </c>
      <c r="MO49" s="28">
        <v>0</v>
      </c>
      <c r="MP49" s="28">
        <v>0</v>
      </c>
      <c r="MQ49" s="28">
        <v>0</v>
      </c>
      <c r="MR49" s="28">
        <v>0</v>
      </c>
      <c r="MS49" s="28">
        <v>0</v>
      </c>
      <c r="MT49" s="28">
        <v>0</v>
      </c>
      <c r="MU49" s="28">
        <v>0</v>
      </c>
      <c r="MV49" s="28">
        <v>0</v>
      </c>
      <c r="MW49" s="28">
        <v>0</v>
      </c>
      <c r="MX49" s="28">
        <v>0</v>
      </c>
      <c r="MY49" s="28">
        <v>0</v>
      </c>
      <c r="MZ49" s="28">
        <v>0</v>
      </c>
      <c r="NA49" s="28">
        <v>0</v>
      </c>
      <c r="NB49" s="28">
        <v>0</v>
      </c>
      <c r="NC49" s="28">
        <v>0</v>
      </c>
      <c r="ND49" s="28">
        <v>0</v>
      </c>
      <c r="NE49" s="28">
        <v>0</v>
      </c>
      <c r="NF49" s="28">
        <v>0</v>
      </c>
      <c r="NG49" s="28">
        <v>0</v>
      </c>
      <c r="NH49" s="28">
        <v>0</v>
      </c>
      <c r="NI49" s="28">
        <v>0</v>
      </c>
      <c r="NJ49" s="28">
        <v>0</v>
      </c>
      <c r="NK49" s="28">
        <v>0</v>
      </c>
      <c r="NL49" s="28">
        <v>0</v>
      </c>
      <c r="NM49" s="28">
        <v>0</v>
      </c>
      <c r="NN49" s="28">
        <v>0</v>
      </c>
      <c r="NO49" s="28">
        <v>0</v>
      </c>
      <c r="NP49" s="28">
        <v>0</v>
      </c>
      <c r="NQ49" s="28">
        <v>0</v>
      </c>
      <c r="NR49" s="28">
        <v>0</v>
      </c>
      <c r="NS49" s="28">
        <v>0</v>
      </c>
      <c r="NT49" s="28">
        <v>0</v>
      </c>
      <c r="NU49" s="28">
        <v>0</v>
      </c>
      <c r="NV49" s="28">
        <v>0</v>
      </c>
      <c r="NW49" s="28">
        <v>0</v>
      </c>
      <c r="NX49" s="28">
        <v>0</v>
      </c>
      <c r="NY49" s="28">
        <v>0</v>
      </c>
      <c r="NZ49" s="28">
        <v>0</v>
      </c>
      <c r="OA49" s="28">
        <v>0</v>
      </c>
      <c r="OB49" s="28">
        <v>0</v>
      </c>
      <c r="OC49" s="28">
        <v>0</v>
      </c>
      <c r="OD49" s="28">
        <v>0</v>
      </c>
      <c r="OE49" s="28">
        <v>0</v>
      </c>
      <c r="OF49" s="28">
        <v>0</v>
      </c>
      <c r="OG49" s="28">
        <v>0</v>
      </c>
      <c r="OH49" s="28">
        <v>0</v>
      </c>
      <c r="OI49" s="28">
        <v>0</v>
      </c>
      <c r="OJ49" s="28">
        <v>0</v>
      </c>
      <c r="OK49" s="28">
        <v>0</v>
      </c>
      <c r="OL49" s="28">
        <v>0</v>
      </c>
      <c r="OM49" s="28">
        <v>0</v>
      </c>
      <c r="ON49" s="28">
        <v>0</v>
      </c>
      <c r="OO49" s="28">
        <v>0</v>
      </c>
      <c r="OP49" s="28">
        <v>0</v>
      </c>
      <c r="OQ49" s="28">
        <v>0</v>
      </c>
      <c r="OR49" s="28">
        <v>0</v>
      </c>
      <c r="OS49" s="28">
        <v>0</v>
      </c>
      <c r="OT49" s="28">
        <v>0</v>
      </c>
      <c r="OU49" s="28">
        <v>0</v>
      </c>
      <c r="OV49" s="28">
        <v>0</v>
      </c>
      <c r="OW49" s="28">
        <v>0</v>
      </c>
      <c r="OX49" s="28">
        <v>0</v>
      </c>
      <c r="OY49" s="28">
        <v>0</v>
      </c>
      <c r="OZ49" s="28">
        <v>0</v>
      </c>
      <c r="PA49" s="28">
        <v>0</v>
      </c>
      <c r="PB49" s="28">
        <v>0</v>
      </c>
      <c r="PC49" s="28">
        <v>0</v>
      </c>
      <c r="PD49" s="28">
        <v>0</v>
      </c>
      <c r="PE49" s="28">
        <v>0</v>
      </c>
      <c r="PF49" s="28">
        <v>0</v>
      </c>
      <c r="PG49" s="28">
        <v>0</v>
      </c>
      <c r="PH49" s="28">
        <v>0</v>
      </c>
      <c r="PI49" s="28">
        <v>0</v>
      </c>
      <c r="PJ49" s="28">
        <v>0</v>
      </c>
      <c r="PK49" s="28">
        <v>0</v>
      </c>
      <c r="PL49" s="28">
        <v>0</v>
      </c>
      <c r="PM49" s="28">
        <v>0</v>
      </c>
      <c r="PN49" s="28">
        <v>0</v>
      </c>
      <c r="PO49" s="28">
        <v>0</v>
      </c>
      <c r="PP49" s="28">
        <v>0</v>
      </c>
      <c r="PQ49" s="28">
        <v>0</v>
      </c>
      <c r="PR49" s="28">
        <v>0</v>
      </c>
      <c r="PS49" s="28">
        <v>0</v>
      </c>
      <c r="PT49" s="28">
        <v>0</v>
      </c>
      <c r="PU49" s="28">
        <v>0</v>
      </c>
      <c r="PV49" s="28">
        <v>0</v>
      </c>
      <c r="PW49" s="28">
        <v>0</v>
      </c>
      <c r="PX49" s="28">
        <v>0</v>
      </c>
      <c r="PY49" s="28">
        <v>0</v>
      </c>
      <c r="PZ49" s="28">
        <v>0</v>
      </c>
      <c r="QA49" s="28">
        <v>0</v>
      </c>
      <c r="QB49" s="28">
        <v>0</v>
      </c>
      <c r="QC49" s="28">
        <v>0</v>
      </c>
      <c r="QD49" s="28">
        <v>0</v>
      </c>
      <c r="QE49" s="28">
        <v>0</v>
      </c>
      <c r="QF49" s="28">
        <v>0</v>
      </c>
      <c r="QG49" s="28">
        <v>0</v>
      </c>
      <c r="QH49" s="28">
        <v>0</v>
      </c>
      <c r="QI49" s="28">
        <v>0</v>
      </c>
      <c r="QJ49" s="28">
        <v>0</v>
      </c>
      <c r="QK49" s="28">
        <v>0</v>
      </c>
      <c r="QL49" s="28">
        <v>0</v>
      </c>
      <c r="QM49" s="28">
        <v>0</v>
      </c>
      <c r="QN49" s="28">
        <v>0</v>
      </c>
      <c r="QO49" s="28">
        <v>0</v>
      </c>
      <c r="QP49" s="28">
        <v>0</v>
      </c>
      <c r="QQ49" s="28">
        <v>0</v>
      </c>
      <c r="QR49" s="28">
        <v>0</v>
      </c>
      <c r="QS49" s="28">
        <v>0</v>
      </c>
      <c r="QT49" s="28">
        <v>0</v>
      </c>
      <c r="QU49" s="28">
        <v>0</v>
      </c>
      <c r="QV49" s="28">
        <v>0</v>
      </c>
      <c r="QW49" s="28">
        <v>0</v>
      </c>
      <c r="QX49" s="28">
        <v>0</v>
      </c>
      <c r="QY49" s="28">
        <v>0</v>
      </c>
      <c r="QZ49" s="28">
        <v>0</v>
      </c>
      <c r="RA49" s="28">
        <v>0</v>
      </c>
      <c r="RB49" s="28">
        <v>0</v>
      </c>
      <c r="RC49" s="28">
        <v>0</v>
      </c>
      <c r="RD49" s="28">
        <v>0</v>
      </c>
      <c r="RE49" s="28">
        <v>0</v>
      </c>
      <c r="RF49" s="28">
        <v>0</v>
      </c>
      <c r="RG49" s="28">
        <v>0</v>
      </c>
      <c r="RH49" s="28">
        <v>0</v>
      </c>
      <c r="RI49" s="28">
        <v>0</v>
      </c>
      <c r="RJ49" s="28">
        <v>0</v>
      </c>
      <c r="RK49" s="28">
        <v>0</v>
      </c>
      <c r="RL49" s="28">
        <v>0</v>
      </c>
      <c r="RM49" s="28">
        <v>0</v>
      </c>
      <c r="RN49" s="28">
        <v>0</v>
      </c>
      <c r="RO49" s="28">
        <v>0</v>
      </c>
      <c r="RP49" s="28">
        <v>0</v>
      </c>
      <c r="RQ49" s="28">
        <v>0</v>
      </c>
      <c r="RR49" s="28">
        <v>0</v>
      </c>
      <c r="RS49" s="28">
        <v>0</v>
      </c>
      <c r="RT49" s="28">
        <v>0</v>
      </c>
      <c r="RU49" s="28">
        <v>0</v>
      </c>
      <c r="RV49" s="28">
        <v>0</v>
      </c>
      <c r="RW49" s="28">
        <v>0</v>
      </c>
      <c r="RX49" s="28">
        <v>0</v>
      </c>
      <c r="RY49" s="28">
        <v>0</v>
      </c>
      <c r="RZ49" s="28">
        <v>0</v>
      </c>
      <c r="SA49" s="28">
        <v>0</v>
      </c>
      <c r="SB49" s="28">
        <v>0</v>
      </c>
      <c r="SC49" s="28">
        <v>0</v>
      </c>
      <c r="SD49" s="28">
        <v>0</v>
      </c>
      <c r="SE49" s="28">
        <v>0</v>
      </c>
      <c r="SF49" s="28">
        <v>0</v>
      </c>
      <c r="SG49" s="28">
        <v>0</v>
      </c>
      <c r="SH49" s="28">
        <v>0</v>
      </c>
      <c r="SI49" s="28">
        <v>0</v>
      </c>
      <c r="SJ49" s="28">
        <v>0</v>
      </c>
      <c r="SK49" s="28">
        <v>0</v>
      </c>
      <c r="SL49" s="28">
        <v>0</v>
      </c>
      <c r="SM49" s="28">
        <v>0</v>
      </c>
      <c r="SN49" s="28">
        <v>0</v>
      </c>
      <c r="SO49" s="28">
        <v>0</v>
      </c>
      <c r="SP49" s="28">
        <v>0</v>
      </c>
      <c r="SQ49" s="28">
        <v>0</v>
      </c>
      <c r="SR49" s="28">
        <v>0</v>
      </c>
      <c r="SS49" s="28">
        <v>0</v>
      </c>
      <c r="ST49" s="28">
        <v>0</v>
      </c>
      <c r="SU49" s="28">
        <v>0</v>
      </c>
      <c r="SV49" s="28">
        <v>0</v>
      </c>
      <c r="SW49" s="28">
        <v>0</v>
      </c>
      <c r="SX49" s="28">
        <v>0</v>
      </c>
      <c r="SY49" s="28">
        <v>0</v>
      </c>
      <c r="SZ49" s="28">
        <v>0</v>
      </c>
      <c r="TA49" s="28">
        <v>0</v>
      </c>
      <c r="TB49" s="28">
        <v>0</v>
      </c>
      <c r="TC49" s="28">
        <v>0</v>
      </c>
      <c r="TD49" s="28">
        <v>0</v>
      </c>
      <c r="TE49" s="28">
        <v>0</v>
      </c>
      <c r="TF49" s="28">
        <v>0</v>
      </c>
      <c r="TG49" s="28">
        <v>0</v>
      </c>
      <c r="TH49" s="28">
        <v>0</v>
      </c>
      <c r="TI49" s="28">
        <v>0</v>
      </c>
      <c r="TJ49" s="28">
        <v>0</v>
      </c>
      <c r="TK49" s="28">
        <v>0</v>
      </c>
      <c r="TL49" s="28">
        <v>0</v>
      </c>
      <c r="TM49" s="28">
        <v>0</v>
      </c>
      <c r="TN49" s="28">
        <v>0</v>
      </c>
      <c r="TO49" s="28">
        <v>0</v>
      </c>
      <c r="TP49" s="28">
        <v>0</v>
      </c>
      <c r="TQ49" s="28">
        <v>0</v>
      </c>
      <c r="TR49" s="28">
        <v>0</v>
      </c>
      <c r="TS49" s="28">
        <v>0</v>
      </c>
      <c r="TT49" s="28">
        <v>0</v>
      </c>
      <c r="TU49" s="28">
        <v>0</v>
      </c>
      <c r="TV49" s="28">
        <v>0</v>
      </c>
      <c r="TW49" s="28">
        <v>0</v>
      </c>
      <c r="TX49" s="28">
        <v>0</v>
      </c>
      <c r="TY49" s="28">
        <v>0</v>
      </c>
      <c r="TZ49" s="28">
        <v>0</v>
      </c>
      <c r="UA49" s="28">
        <v>0</v>
      </c>
      <c r="UB49" s="28">
        <v>0</v>
      </c>
      <c r="UC49" s="28">
        <v>0</v>
      </c>
      <c r="UD49" s="28">
        <v>0</v>
      </c>
      <c r="UE49" s="28">
        <v>0</v>
      </c>
      <c r="UF49" s="28">
        <v>0</v>
      </c>
      <c r="UG49" s="28">
        <v>0</v>
      </c>
      <c r="UH49" s="28">
        <v>0</v>
      </c>
      <c r="UI49" s="28">
        <v>0</v>
      </c>
      <c r="UJ49" s="28">
        <v>0</v>
      </c>
      <c r="UK49" s="28">
        <v>0</v>
      </c>
      <c r="UL49" s="28">
        <v>0</v>
      </c>
      <c r="UM49" s="28">
        <v>0</v>
      </c>
      <c r="UN49" s="28">
        <v>0</v>
      </c>
      <c r="UO49" s="28">
        <v>0</v>
      </c>
      <c r="UP49" s="28">
        <v>0</v>
      </c>
      <c r="UQ49" s="28">
        <v>0</v>
      </c>
      <c r="UR49" s="28">
        <v>0</v>
      </c>
      <c r="US49" s="28">
        <v>0</v>
      </c>
      <c r="UT49" s="28">
        <v>0</v>
      </c>
      <c r="UU49" s="28">
        <v>0</v>
      </c>
      <c r="UV49" s="28">
        <v>0</v>
      </c>
      <c r="UW49" s="28">
        <v>0</v>
      </c>
      <c r="UX49" s="28">
        <v>0</v>
      </c>
      <c r="UY49" s="28">
        <v>0</v>
      </c>
      <c r="UZ49" s="28">
        <v>0</v>
      </c>
      <c r="VA49" s="28">
        <v>0</v>
      </c>
      <c r="VB49" s="28">
        <v>0</v>
      </c>
      <c r="VC49" s="28">
        <v>0</v>
      </c>
      <c r="VD49" s="28">
        <v>0</v>
      </c>
      <c r="VE49" s="28">
        <v>0</v>
      </c>
      <c r="VF49" s="28">
        <v>0</v>
      </c>
      <c r="VG49" s="28">
        <v>0</v>
      </c>
      <c r="VH49" s="28">
        <v>0</v>
      </c>
      <c r="VI49" s="28">
        <v>0</v>
      </c>
      <c r="VJ49" s="28">
        <v>0</v>
      </c>
      <c r="VK49" s="28">
        <v>0</v>
      </c>
      <c r="VL49" s="28">
        <v>0</v>
      </c>
      <c r="VM49" s="28">
        <v>0</v>
      </c>
      <c r="VN49" s="28">
        <v>0</v>
      </c>
      <c r="VO49" s="28">
        <v>0</v>
      </c>
      <c r="VP49" s="28">
        <v>0</v>
      </c>
      <c r="VQ49" s="28">
        <v>0</v>
      </c>
      <c r="VR49" s="28">
        <v>0</v>
      </c>
      <c r="VS49" s="28">
        <v>0</v>
      </c>
      <c r="VT49" s="28">
        <v>0</v>
      </c>
      <c r="VU49" s="28">
        <v>0</v>
      </c>
      <c r="VV49" s="28">
        <v>0</v>
      </c>
      <c r="VW49" s="28">
        <v>0</v>
      </c>
      <c r="VX49" s="28">
        <v>0</v>
      </c>
      <c r="VY49" s="28">
        <v>0</v>
      </c>
      <c r="VZ49" s="28">
        <v>0</v>
      </c>
      <c r="WA49" s="28">
        <v>0</v>
      </c>
      <c r="WB49" s="28">
        <v>0</v>
      </c>
      <c r="WC49" s="28">
        <v>0</v>
      </c>
      <c r="WD49" s="28">
        <v>0</v>
      </c>
      <c r="WE49" s="28">
        <v>0</v>
      </c>
      <c r="WF49" s="28">
        <v>0</v>
      </c>
      <c r="WG49" s="28">
        <v>0</v>
      </c>
      <c r="WH49" s="28">
        <v>0</v>
      </c>
      <c r="WI49" s="28">
        <v>0</v>
      </c>
      <c r="WJ49" s="28">
        <v>0</v>
      </c>
      <c r="WK49" s="28">
        <v>0</v>
      </c>
      <c r="WL49" s="28">
        <v>0</v>
      </c>
      <c r="WM49" s="28">
        <v>0</v>
      </c>
      <c r="WN49" s="28">
        <v>0</v>
      </c>
      <c r="WO49" s="28">
        <v>0</v>
      </c>
      <c r="WP49" s="28">
        <v>0</v>
      </c>
      <c r="WQ49" s="28">
        <v>0</v>
      </c>
      <c r="WR49" s="28">
        <v>0</v>
      </c>
      <c r="WS49" s="28">
        <v>0</v>
      </c>
      <c r="WT49" s="28">
        <v>0</v>
      </c>
      <c r="WU49" s="28">
        <v>0</v>
      </c>
      <c r="WV49" s="28">
        <v>0</v>
      </c>
      <c r="WW49" s="28">
        <v>0</v>
      </c>
      <c r="WX49" s="28">
        <v>0</v>
      </c>
      <c r="WY49" s="28">
        <v>0</v>
      </c>
      <c r="WZ49" s="28">
        <v>0</v>
      </c>
      <c r="XA49" s="28">
        <v>0</v>
      </c>
      <c r="XB49" s="28">
        <v>0</v>
      </c>
      <c r="XC49" s="28">
        <v>0</v>
      </c>
      <c r="XD49" s="28">
        <v>0</v>
      </c>
      <c r="XE49" s="28">
        <v>0</v>
      </c>
      <c r="XF49" s="28">
        <v>0</v>
      </c>
      <c r="XG49" s="28">
        <v>0</v>
      </c>
      <c r="XH49" s="28">
        <v>0</v>
      </c>
      <c r="XI49" s="28">
        <v>0</v>
      </c>
      <c r="XJ49" s="28">
        <v>0</v>
      </c>
      <c r="XK49" s="28">
        <v>0</v>
      </c>
      <c r="XL49" s="28">
        <v>0</v>
      </c>
      <c r="XM49" s="28">
        <v>0</v>
      </c>
      <c r="XN49" s="28">
        <v>0</v>
      </c>
      <c r="XO49" s="28">
        <v>0</v>
      </c>
      <c r="XP49" s="28">
        <v>0</v>
      </c>
      <c r="XQ49" s="28">
        <v>0</v>
      </c>
      <c r="XR49" s="28">
        <v>0</v>
      </c>
      <c r="XS49" s="28">
        <v>0</v>
      </c>
      <c r="XT49" s="28">
        <v>0</v>
      </c>
      <c r="XU49" s="28">
        <v>0</v>
      </c>
      <c r="XV49" s="28">
        <v>0</v>
      </c>
      <c r="XW49" s="28">
        <v>0</v>
      </c>
      <c r="XX49" s="28">
        <v>0</v>
      </c>
      <c r="XY49" s="28">
        <v>0</v>
      </c>
      <c r="XZ49" s="28">
        <v>0</v>
      </c>
      <c r="YA49" s="28">
        <v>0</v>
      </c>
      <c r="YB49" s="28">
        <v>0</v>
      </c>
      <c r="YC49" s="28">
        <v>0</v>
      </c>
      <c r="YD49" s="28">
        <v>0</v>
      </c>
      <c r="YE49" s="28">
        <v>0</v>
      </c>
      <c r="YF49" s="28">
        <v>0</v>
      </c>
      <c r="YG49" s="28">
        <v>0</v>
      </c>
      <c r="YH49" s="28">
        <v>0</v>
      </c>
      <c r="YI49" s="28">
        <v>0</v>
      </c>
      <c r="YJ49" s="28">
        <v>0</v>
      </c>
      <c r="YK49" s="28">
        <v>0</v>
      </c>
      <c r="YL49" s="28">
        <v>0</v>
      </c>
      <c r="YM49" s="28">
        <v>0</v>
      </c>
      <c r="YN49" s="28">
        <v>0</v>
      </c>
      <c r="YO49" s="28">
        <v>0</v>
      </c>
      <c r="YP49" s="28">
        <v>0</v>
      </c>
      <c r="YQ49" s="28">
        <v>0</v>
      </c>
    </row>
    <row r="50" spans="1:667" ht="15.75" x14ac:dyDescent="0.25">
      <c r="A50" s="19" t="s">
        <v>101</v>
      </c>
      <c r="B50" s="19" t="s">
        <v>102</v>
      </c>
      <c r="C50" s="20">
        <f>+E50*$C$58</f>
        <v>350.5830699</v>
      </c>
      <c r="D50" s="52"/>
      <c r="E50" s="22">
        <v>12.147</v>
      </c>
      <c r="F50" s="33" t="s">
        <v>57</v>
      </c>
      <c r="G50" s="50" t="s">
        <v>129</v>
      </c>
      <c r="H50" s="24">
        <v>43161</v>
      </c>
      <c r="I50" s="53">
        <v>8.3750000000000005E-2</v>
      </c>
      <c r="J50" s="23">
        <v>74</v>
      </c>
      <c r="K50" s="33" t="s">
        <v>131</v>
      </c>
      <c r="L50" s="34">
        <f t="shared" si="25"/>
        <v>45414</v>
      </c>
      <c r="M50" s="33" t="s">
        <v>59</v>
      </c>
      <c r="N50" s="19" t="s">
        <v>97</v>
      </c>
      <c r="O50" s="2"/>
      <c r="P50" s="26">
        <f>+SUMPRODUCT(1*($BP$4:$YQ$4=$P$4)*($BP$1:$YQ$1=P$3)*($BP50:$YQ50))</f>
        <v>0</v>
      </c>
      <c r="Q50" s="26">
        <f>+SUMPRODUCT(1*($BP$4:$YQ$4=$Q$4)*($BP$1:$YQ$1=P$3)*($BP50:$YQ50))</f>
        <v>26810774.414601728</v>
      </c>
      <c r="R50" s="26">
        <f>+SUMPRODUCT(1*($BP$4:$YQ$4=$P$4)*($BP$1:$YQ$1=R$3)*($BP50:$YQ50))</f>
        <v>0</v>
      </c>
      <c r="S50" s="26">
        <f>+SUMPRODUCT(1*($BP$4:$YQ$4=$Q$4)*($BP$1:$YQ$1=R$3)*($BP50:$YQ50))</f>
        <v>38083459.922904707</v>
      </c>
      <c r="T50" s="26">
        <f>+SUMPRODUCT(1*($BP$4:$YQ$4=$P$4)*($BP$1:$YQ$1=T$3)*($BP50:$YQ50))</f>
        <v>0</v>
      </c>
      <c r="U50" s="26">
        <f>+SUMPRODUCT(1*($BP$4:$YQ$4=$Q$4)*($BP$1:$YQ$1=T$3)*($BP50:$YQ50))</f>
        <v>45744202.01805824</v>
      </c>
      <c r="V50" s="26">
        <f>+SUMPRODUCT(1*($BP$4:$YQ$4=$P$4)*($BP$1:$YQ$1=V$3)*($BP50:$YQ50))</f>
        <v>0</v>
      </c>
      <c r="W50" s="26">
        <f>+SUMPRODUCT(1*($BP$4:$YQ$4=$Q$4)*($BP$1:$YQ$1=V$3)*($BP50:$YQ50))</f>
        <v>52249149.160459071</v>
      </c>
      <c r="X50" s="26">
        <f>+SUMPRODUCT(1*($BP$4:$YQ$4=$P$4)*($BP$1:$YQ$1=X$3)*($BP50:$YQ50))</f>
        <v>222606782.81245732</v>
      </c>
      <c r="Y50" s="26">
        <f>+SUMPRODUCT(1*($BP$4:$YQ$4=$Q$4)*($BP$1:$YQ$1=X$3)*($BP50:$YQ50))</f>
        <v>47371387.931030557</v>
      </c>
      <c r="Z50" s="26">
        <f>+SUMPRODUCT(1*($BP$4:$YQ$4=$P$4)*($BP$1:$YQ$1=Z$3)*($BP50:$YQ50))</f>
        <v>240272750.08196807</v>
      </c>
      <c r="AA50" s="26">
        <f>+SUMPRODUCT(1*($BP$4:$YQ$4=$Q$4)*($BP$1:$YQ$1=Z$3)*($BP50:$YQ50))</f>
        <v>30553935.637007084</v>
      </c>
      <c r="AB50" s="26">
        <f>+SUMPRODUCT(1*($BP$4:$YQ$4=$P$4)*($BP$1:$YQ$1=AB$3)*($BP50:$YQ50))</f>
        <v>255855370.43313012</v>
      </c>
      <c r="AC50" s="26">
        <f>+SUMPRODUCT(1*($BP$4:$YQ$4=$Q$4)*($BP$1:$YQ$1=AB$3)*($BP50:$YQ50))</f>
        <v>10713943.636887329</v>
      </c>
      <c r="AD50" s="26">
        <f>+SUMPRODUCT(1*($BP$4:$YQ$4=$P$4)*($BP$1:$YQ$1=AD$3)*($BP50:$YQ50))</f>
        <v>0</v>
      </c>
      <c r="AE50" s="26">
        <f>+SUMPRODUCT(1*($BP$4:$YQ$4=$Q$4)*($BP$1:$YQ$1=AD$3)*($BP50:$YQ50))</f>
        <v>0</v>
      </c>
      <c r="AF50" s="26">
        <f>+SUMPRODUCT(1*($BP$4:$YQ$4=$P$4)*($BP$1:$YQ$1=AF$3)*($BP50:$YQ50))</f>
        <v>0</v>
      </c>
      <c r="AG50" s="26">
        <f>+SUMPRODUCT(1*($BP$4:$YQ$4=$Q$4)*($BP$1:$YQ$1=AF$3)*($BP50:$YQ50))</f>
        <v>0</v>
      </c>
      <c r="AH50" s="26">
        <f>+SUMPRODUCT(1*($BP$4:$YQ$4=$P$4)*($BP$1:$YQ$1=AH$3)*($BP50:$YQ50))</f>
        <v>0</v>
      </c>
      <c r="AI50" s="26">
        <f>+SUMPRODUCT(1*($BP$4:$YQ$4=$Q$4)*($BP$1:$YQ$1=AH$3)*($BP50:$YQ50))</f>
        <v>0</v>
      </c>
      <c r="AJ50" s="26">
        <f>+SUMPRODUCT(1*($BP$4:$YQ$4=$P$4)*($BP$1:$YQ$1=AJ$3)*($BP50:$YQ50))</f>
        <v>0</v>
      </c>
      <c r="AK50" s="26">
        <f>+SUMPRODUCT(1*($BP$4:$YQ$4=$Q$4)*($BP$1:$YQ$1=AJ$3)*($BP50:$YQ50))</f>
        <v>0</v>
      </c>
      <c r="AL50" s="26">
        <f>+SUMPRODUCT(1*($BP$4:$YQ$4=$P$4)*($BP$1:$YQ$1=AL$3)*($BP50:$YQ50))</f>
        <v>0</v>
      </c>
      <c r="AM50" s="26">
        <f>+SUMPRODUCT(1*($BP$4:$YQ$4=$Q$4)*($BP$1:$YQ$1=AL$3)*($BP50:$YQ50))</f>
        <v>0</v>
      </c>
      <c r="AN50" s="26">
        <f>+SUMPRODUCT(1*($BP$4:$YQ$4=$P$4)*($BP$1:$YQ$1=AN$3)*($BP50:$YQ50))</f>
        <v>0</v>
      </c>
      <c r="AO50" s="26">
        <f>+SUMPRODUCT(1*($BP$4:$YQ$4=$Q$4)*($BP$1:$YQ$1=AN$3)*($BP50:$YQ50))</f>
        <v>0</v>
      </c>
      <c r="AP50" s="26">
        <f>+SUMPRODUCT(1*($BP$4:$YQ$4=$P$4)*($BP$1:$YQ$1=AP$3)*($BP50:$YQ50))</f>
        <v>0</v>
      </c>
      <c r="AQ50" s="26">
        <f>+SUMPRODUCT(1*($BP$4:$YQ$4=$Q$4)*($BP$1:$YQ$1=AP$3)*($BP50:$YQ50))</f>
        <v>0</v>
      </c>
      <c r="AR50" s="26">
        <f>+SUMPRODUCT(1*($BP$4:$YQ$4=$P$4)*($BP$1:$YQ$1=AR$3)*($BP50:$YQ50))</f>
        <v>0</v>
      </c>
      <c r="AS50" s="26">
        <f>+SUMPRODUCT(1*($BP$4:$YQ$4=$Q$4)*($BP$1:$YQ$1=AR$3)*($BP50:$YQ50))</f>
        <v>0</v>
      </c>
      <c r="AT50" s="26">
        <f>+SUMPRODUCT(1*($BP$4:$YQ$4=$P$4)*($BP$1:$YQ$1=AT$3)*($BP50:$YQ50))</f>
        <v>0</v>
      </c>
      <c r="AU50" s="26">
        <f>+SUMPRODUCT(1*($BP$4:$YQ$4=$Q$4)*($BP$1:$YQ$1=AT$3)*($BP50:$YQ50))</f>
        <v>0</v>
      </c>
      <c r="AV50" s="26">
        <f>+SUMPRODUCT(1*($BP$4:$YQ$4=$P$4)*($BP$1:$YQ$1=AV$3)*($BP50:$YQ50))</f>
        <v>0</v>
      </c>
      <c r="AW50" s="26">
        <f>+SUMPRODUCT(1*($BP$4:$YQ$4=$Q$4)*($BP$1:$YQ$1=AV$3)*($BP50:$YQ50))</f>
        <v>0</v>
      </c>
      <c r="AX50" s="26">
        <f>+SUMPRODUCT(1*($BP$4:$YQ$4=$P$4)*($BP$1:$YQ$1=AX$3)*($BP50:$YQ50))</f>
        <v>0</v>
      </c>
      <c r="AY50" s="26">
        <f>+SUMPRODUCT(1*($BP$4:$YQ$4=$Q$4)*($BP$1:$YQ$1=AX$3)*($BP50:$YQ50))</f>
        <v>0</v>
      </c>
      <c r="AZ50" s="26">
        <f>+SUMPRODUCT(1*($BP$4:$YQ$4=$P$4)*($BP$1:$YQ$1=AZ$3)*($BP50:$YQ50))</f>
        <v>0</v>
      </c>
      <c r="BA50" s="26">
        <f>+SUMPRODUCT(1*($BP$4:$YQ$4=$Q$4)*($BP$1:$YQ$1=AZ$3)*($BP50:$YQ50))</f>
        <v>0</v>
      </c>
      <c r="BB50" s="26">
        <f>+SUMPRODUCT(1*($BP$4:$YQ$4=$P$4)*($BP$1:$YQ$1=BB$3)*($BP50:$YQ50))</f>
        <v>0</v>
      </c>
      <c r="BC50" s="26">
        <f>+SUMPRODUCT(1*($BP$4:$YQ$4=$Q$4)*($BP$1:$YQ$1=BB$3)*($BP50:$YQ50))</f>
        <v>0</v>
      </c>
      <c r="BD50" s="26">
        <f>+SUMPRODUCT(1*($BP$4:$YQ$4=$P$4)*($BP$1:$YQ$1=BD$3)*($BP50:$YQ50))</f>
        <v>0</v>
      </c>
      <c r="BE50" s="26">
        <f>+SUMPRODUCT(1*($BP$4:$YQ$4=$Q$4)*($BP$1:$YQ$1=BD$3)*($BP50:$YQ50))</f>
        <v>0</v>
      </c>
      <c r="BF50" s="26">
        <f>+SUMPRODUCT(1*($BP$4:$YQ$4=$P$4)*($BP$1:$YQ$1=BF$3)*($BP50:$YQ50))</f>
        <v>0</v>
      </c>
      <c r="BG50" s="26">
        <f>+SUMPRODUCT(1*($BP$4:$YQ$4=$Q$4)*($BP$1:$YQ$1=BF$3)*($BP50:$YQ50))</f>
        <v>0</v>
      </c>
      <c r="BH50" s="26">
        <f>+SUMPRODUCT(1*($BP$4:$YQ$4=$P$4)*($BP$1:$YQ$1=BH$3)*($BP50:$YQ50))</f>
        <v>0</v>
      </c>
      <c r="BI50" s="26">
        <f>+SUMPRODUCT(1*($BP$4:$YQ$4=$Q$4)*($BP$1:$YQ$1=BH$3)*($BP50:$YQ50))</f>
        <v>0</v>
      </c>
      <c r="BJ50" s="26">
        <f>+SUMPRODUCT(1*($BP$4:$YQ$4=$P$4)*($BP$1:$YQ$1=BJ$3)*($BP50:$YQ50))</f>
        <v>0</v>
      </c>
      <c r="BK50" s="26">
        <f>+SUMPRODUCT(1*($BP$4:$YQ$4=$Q$4)*($BP$1:$YQ$1=BJ$3)*($BP50:$YQ50))</f>
        <v>0</v>
      </c>
      <c r="BL50" s="26">
        <f>+SUMPRODUCT(1*($BP$4:$YQ$4=$P$4)*($BP$1:$YQ$1=BL$3)*($BP50:$YQ50))</f>
        <v>0</v>
      </c>
      <c r="BM50" s="26">
        <f>+SUMPRODUCT(1*($BP$4:$YQ$4=$Q$4)*($BP$1:$YQ$1=BL$3)*($BP50:$YQ50))</f>
        <v>0</v>
      </c>
      <c r="BN50" s="27"/>
      <c r="BO50" s="94"/>
      <c r="BP50" s="28">
        <v>0</v>
      </c>
      <c r="BQ50" s="28">
        <v>0</v>
      </c>
      <c r="BR50" s="28">
        <v>0</v>
      </c>
      <c r="BS50" s="28">
        <v>0</v>
      </c>
      <c r="BT50" s="28">
        <v>0</v>
      </c>
      <c r="BU50" s="28">
        <v>0</v>
      </c>
      <c r="BV50" s="28">
        <v>0</v>
      </c>
      <c r="BW50" s="28">
        <v>0</v>
      </c>
      <c r="BX50" s="28">
        <v>10585123.486883333</v>
      </c>
      <c r="BY50" s="28">
        <v>0</v>
      </c>
      <c r="BZ50" s="28">
        <v>0</v>
      </c>
      <c r="CA50" s="28">
        <v>0</v>
      </c>
      <c r="CB50" s="28">
        <v>0</v>
      </c>
      <c r="CC50" s="28">
        <v>0</v>
      </c>
      <c r="CD50" s="28">
        <v>0</v>
      </c>
      <c r="CE50" s="28">
        <v>0</v>
      </c>
      <c r="CF50" s="28">
        <v>0</v>
      </c>
      <c r="CG50" s="28">
        <v>0</v>
      </c>
      <c r="CH50" s="28">
        <v>0</v>
      </c>
      <c r="CI50" s="28">
        <v>0</v>
      </c>
      <c r="CJ50" s="28">
        <v>16225650.927718395</v>
      </c>
      <c r="CK50" s="28">
        <v>0</v>
      </c>
      <c r="CL50" s="28">
        <v>0</v>
      </c>
      <c r="CM50" s="28">
        <v>0</v>
      </c>
      <c r="CN50" s="28">
        <v>0</v>
      </c>
      <c r="CO50" s="28">
        <v>0</v>
      </c>
      <c r="CP50" s="28">
        <v>0</v>
      </c>
      <c r="CQ50" s="28">
        <v>0</v>
      </c>
      <c r="CR50" s="28">
        <v>0</v>
      </c>
      <c r="CS50" s="28">
        <v>0</v>
      </c>
      <c r="CT50" s="28">
        <v>0</v>
      </c>
      <c r="CU50" s="28">
        <v>0</v>
      </c>
      <c r="CV50" s="28">
        <v>18111785.097935207</v>
      </c>
      <c r="CW50" s="28">
        <v>0</v>
      </c>
      <c r="CX50" s="28">
        <v>0</v>
      </c>
      <c r="CY50" s="28">
        <v>0</v>
      </c>
      <c r="CZ50" s="28">
        <v>0</v>
      </c>
      <c r="DA50" s="28">
        <v>0</v>
      </c>
      <c r="DB50" s="28">
        <v>0</v>
      </c>
      <c r="DC50" s="28">
        <v>0</v>
      </c>
      <c r="DD50" s="28">
        <v>0</v>
      </c>
      <c r="DE50" s="28">
        <v>0</v>
      </c>
      <c r="DF50" s="28">
        <v>0</v>
      </c>
      <c r="DG50" s="28">
        <v>0</v>
      </c>
      <c r="DH50" s="28">
        <v>19971674.8249695</v>
      </c>
      <c r="DI50" s="28">
        <v>0</v>
      </c>
      <c r="DJ50" s="28">
        <v>0</v>
      </c>
      <c r="DK50" s="28">
        <v>0</v>
      </c>
      <c r="DL50" s="28">
        <v>0</v>
      </c>
      <c r="DM50" s="28">
        <v>0</v>
      </c>
      <c r="DN50" s="28">
        <v>0</v>
      </c>
      <c r="DO50" s="28">
        <v>0</v>
      </c>
      <c r="DP50" s="28">
        <v>0</v>
      </c>
      <c r="DQ50" s="28">
        <v>0</v>
      </c>
      <c r="DR50" s="28">
        <v>0</v>
      </c>
      <c r="DS50" s="28">
        <v>0</v>
      </c>
      <c r="DT50" s="28">
        <v>21912024.125593316</v>
      </c>
      <c r="DU50" s="28">
        <v>0</v>
      </c>
      <c r="DV50" s="28">
        <v>0</v>
      </c>
      <c r="DW50" s="28">
        <v>0</v>
      </c>
      <c r="DX50" s="28">
        <v>0</v>
      </c>
      <c r="DY50" s="28">
        <v>0</v>
      </c>
      <c r="DZ50" s="28">
        <v>0</v>
      </c>
      <c r="EA50" s="28">
        <v>0</v>
      </c>
      <c r="EB50" s="28">
        <v>0</v>
      </c>
      <c r="EC50" s="28">
        <v>0</v>
      </c>
      <c r="ED50" s="28">
        <v>0</v>
      </c>
      <c r="EE50" s="28">
        <v>0</v>
      </c>
      <c r="EF50" s="28">
        <v>23832177.892464928</v>
      </c>
      <c r="EG50" s="28">
        <v>0</v>
      </c>
      <c r="EH50" s="28">
        <v>0</v>
      </c>
      <c r="EI50" s="28">
        <v>0</v>
      </c>
      <c r="EJ50" s="28">
        <v>0</v>
      </c>
      <c r="EK50" s="28">
        <v>0</v>
      </c>
      <c r="EL50" s="28">
        <v>0</v>
      </c>
      <c r="EM50" s="28">
        <v>0</v>
      </c>
      <c r="EN50" s="28">
        <v>0</v>
      </c>
      <c r="EO50" s="28">
        <v>0</v>
      </c>
      <c r="EP50" s="28">
        <v>0</v>
      </c>
      <c r="EQ50" s="28">
        <v>0</v>
      </c>
      <c r="ER50" s="28">
        <v>25413006.84280239</v>
      </c>
      <c r="ES50" s="28">
        <v>0</v>
      </c>
      <c r="ET50" s="28">
        <v>0</v>
      </c>
      <c r="EU50" s="28">
        <v>0</v>
      </c>
      <c r="EV50" s="28">
        <v>0</v>
      </c>
      <c r="EW50" s="28">
        <v>0</v>
      </c>
      <c r="EX50" s="28">
        <v>0</v>
      </c>
      <c r="EY50" s="28">
        <v>0</v>
      </c>
      <c r="EZ50" s="28">
        <v>0</v>
      </c>
      <c r="FA50" s="28">
        <v>0</v>
      </c>
      <c r="FB50" s="28">
        <v>0</v>
      </c>
      <c r="FC50" s="28">
        <v>0</v>
      </c>
      <c r="FD50" s="28">
        <v>26836142.317656677</v>
      </c>
      <c r="FE50" s="28">
        <v>0</v>
      </c>
      <c r="FF50" s="28">
        <v>0</v>
      </c>
      <c r="FG50" s="28">
        <v>0</v>
      </c>
      <c r="FH50" s="28">
        <v>0</v>
      </c>
      <c r="FI50" s="28">
        <v>0</v>
      </c>
      <c r="FJ50" s="28">
        <v>0</v>
      </c>
      <c r="FK50" s="28">
        <v>0</v>
      </c>
      <c r="FL50" s="28">
        <v>0</v>
      </c>
      <c r="FM50" s="28">
        <v>0</v>
      </c>
      <c r="FN50" s="28">
        <v>0</v>
      </c>
      <c r="FO50" s="28">
        <v>0</v>
      </c>
      <c r="FP50" s="28">
        <v>27967773.868201777</v>
      </c>
      <c r="FQ50" s="28">
        <v>222606782.81245732</v>
      </c>
      <c r="FR50" s="28">
        <v>0</v>
      </c>
      <c r="FS50" s="28">
        <v>0</v>
      </c>
      <c r="FT50" s="28">
        <v>0</v>
      </c>
      <c r="FU50" s="28">
        <v>0</v>
      </c>
      <c r="FV50" s="28">
        <v>0</v>
      </c>
      <c r="FW50" s="28">
        <v>0</v>
      </c>
      <c r="FX50" s="28">
        <v>0</v>
      </c>
      <c r="FY50" s="28">
        <v>0</v>
      </c>
      <c r="FZ50" s="28">
        <v>0</v>
      </c>
      <c r="GA50" s="28">
        <v>0</v>
      </c>
      <c r="GB50" s="28">
        <v>19403614.062828775</v>
      </c>
      <c r="GC50" s="28">
        <v>0</v>
      </c>
      <c r="GD50" s="28">
        <v>0</v>
      </c>
      <c r="GE50" s="28">
        <v>0</v>
      </c>
      <c r="GF50" s="28">
        <v>0</v>
      </c>
      <c r="GG50" s="28">
        <v>0</v>
      </c>
      <c r="GH50" s="28">
        <v>0</v>
      </c>
      <c r="GI50" s="28">
        <v>0</v>
      </c>
      <c r="GJ50" s="28">
        <v>0</v>
      </c>
      <c r="GK50" s="28">
        <v>0</v>
      </c>
      <c r="GL50" s="28">
        <v>0</v>
      </c>
      <c r="GM50" s="28">
        <v>0</v>
      </c>
      <c r="GN50" s="28">
        <v>20125861.547660563</v>
      </c>
      <c r="GO50" s="28">
        <v>240272750.08196807</v>
      </c>
      <c r="GP50" s="28">
        <v>0</v>
      </c>
      <c r="GQ50" s="28">
        <v>0</v>
      </c>
      <c r="GR50" s="28">
        <v>0</v>
      </c>
      <c r="GS50" s="28">
        <v>0</v>
      </c>
      <c r="GT50" s="28">
        <v>0</v>
      </c>
      <c r="GU50" s="28">
        <v>0</v>
      </c>
      <c r="GV50" s="28">
        <v>0</v>
      </c>
      <c r="GW50" s="28">
        <v>0</v>
      </c>
      <c r="GX50" s="28">
        <v>0</v>
      </c>
      <c r="GY50" s="28">
        <v>0</v>
      </c>
      <c r="GZ50" s="28">
        <v>10428074.089346521</v>
      </c>
      <c r="HA50" s="28">
        <v>0</v>
      </c>
      <c r="HB50" s="28">
        <v>0</v>
      </c>
      <c r="HC50" s="28">
        <v>0</v>
      </c>
      <c r="HD50" s="28">
        <v>0</v>
      </c>
      <c r="HE50" s="28">
        <v>0</v>
      </c>
      <c r="HF50" s="28">
        <v>0</v>
      </c>
      <c r="HG50" s="28">
        <v>0</v>
      </c>
      <c r="HH50" s="28">
        <v>0</v>
      </c>
      <c r="HI50" s="28">
        <v>0</v>
      </c>
      <c r="HJ50" s="28">
        <v>0</v>
      </c>
      <c r="HK50" s="28">
        <v>0</v>
      </c>
      <c r="HL50" s="28">
        <v>10713943.636887329</v>
      </c>
      <c r="HM50" s="28">
        <v>255855370.43313012</v>
      </c>
      <c r="HN50" s="28">
        <v>0</v>
      </c>
      <c r="HO50" s="28">
        <v>0</v>
      </c>
      <c r="HP50" s="28">
        <v>0</v>
      </c>
      <c r="HQ50" s="28">
        <v>0</v>
      </c>
      <c r="HR50" s="28">
        <v>0</v>
      </c>
      <c r="HS50" s="28">
        <v>0</v>
      </c>
      <c r="HT50" s="28">
        <v>0</v>
      </c>
      <c r="HU50" s="28">
        <v>0</v>
      </c>
      <c r="HV50" s="28">
        <v>0</v>
      </c>
      <c r="HW50" s="28">
        <v>0</v>
      </c>
      <c r="HX50" s="28">
        <v>0</v>
      </c>
      <c r="HY50" s="28">
        <v>0</v>
      </c>
      <c r="HZ50" s="28">
        <v>0</v>
      </c>
      <c r="IA50" s="28">
        <v>0</v>
      </c>
      <c r="IB50" s="28">
        <v>0</v>
      </c>
      <c r="IC50" s="28">
        <v>0</v>
      </c>
      <c r="ID50" s="28">
        <v>0</v>
      </c>
      <c r="IE50" s="28">
        <v>0</v>
      </c>
      <c r="IF50" s="28">
        <v>0</v>
      </c>
      <c r="IG50" s="28">
        <v>0</v>
      </c>
      <c r="IH50" s="28">
        <v>0</v>
      </c>
      <c r="II50" s="28">
        <v>0</v>
      </c>
      <c r="IJ50" s="28">
        <v>0</v>
      </c>
      <c r="IK50" s="28">
        <v>0</v>
      </c>
      <c r="IL50" s="28">
        <v>0</v>
      </c>
      <c r="IM50" s="28">
        <v>0</v>
      </c>
      <c r="IN50" s="28">
        <v>0</v>
      </c>
      <c r="IO50" s="28">
        <v>0</v>
      </c>
      <c r="IP50" s="28">
        <v>0</v>
      </c>
      <c r="IQ50" s="28">
        <v>0</v>
      </c>
      <c r="IR50" s="28">
        <v>0</v>
      </c>
      <c r="IS50" s="28">
        <v>0</v>
      </c>
      <c r="IT50" s="28">
        <v>0</v>
      </c>
      <c r="IU50" s="28">
        <v>0</v>
      </c>
      <c r="IV50" s="28">
        <v>0</v>
      </c>
      <c r="IW50" s="28">
        <v>0</v>
      </c>
      <c r="IX50" s="28">
        <v>0</v>
      </c>
      <c r="IY50" s="28">
        <v>0</v>
      </c>
      <c r="IZ50" s="28">
        <v>0</v>
      </c>
      <c r="JA50" s="28">
        <v>0</v>
      </c>
      <c r="JB50" s="28">
        <v>0</v>
      </c>
      <c r="JC50" s="28">
        <v>0</v>
      </c>
      <c r="JD50" s="28">
        <v>0</v>
      </c>
      <c r="JE50" s="28">
        <v>0</v>
      </c>
      <c r="JF50" s="28">
        <v>0</v>
      </c>
      <c r="JG50" s="28">
        <v>0</v>
      </c>
      <c r="JH50" s="28">
        <v>0</v>
      </c>
      <c r="JI50" s="28">
        <v>0</v>
      </c>
      <c r="JJ50" s="28">
        <v>0</v>
      </c>
      <c r="JK50" s="28">
        <v>0</v>
      </c>
      <c r="JL50" s="28">
        <v>0</v>
      </c>
      <c r="JM50" s="28">
        <v>0</v>
      </c>
      <c r="JN50" s="28">
        <v>0</v>
      </c>
      <c r="JO50" s="28">
        <v>0</v>
      </c>
      <c r="JP50" s="28">
        <v>0</v>
      </c>
      <c r="JQ50" s="28">
        <v>0</v>
      </c>
      <c r="JR50" s="28">
        <v>0</v>
      </c>
      <c r="JS50" s="28">
        <v>0</v>
      </c>
      <c r="JT50" s="28">
        <v>0</v>
      </c>
      <c r="JU50" s="28">
        <v>0</v>
      </c>
      <c r="JV50" s="28">
        <v>0</v>
      </c>
      <c r="JW50" s="28">
        <v>0</v>
      </c>
      <c r="JX50" s="28">
        <v>0</v>
      </c>
      <c r="JY50" s="28">
        <v>0</v>
      </c>
      <c r="JZ50" s="28">
        <v>0</v>
      </c>
      <c r="KA50" s="28">
        <v>0</v>
      </c>
      <c r="KB50" s="28">
        <v>0</v>
      </c>
      <c r="KC50" s="28">
        <v>0</v>
      </c>
      <c r="KD50" s="28">
        <v>0</v>
      </c>
      <c r="KE50" s="28">
        <v>0</v>
      </c>
      <c r="KF50" s="28">
        <v>0</v>
      </c>
      <c r="KG50" s="28">
        <v>0</v>
      </c>
      <c r="KH50" s="28">
        <v>0</v>
      </c>
      <c r="KI50" s="28">
        <v>0</v>
      </c>
      <c r="KJ50" s="28">
        <v>0</v>
      </c>
      <c r="KK50" s="28">
        <v>0</v>
      </c>
      <c r="KL50" s="28">
        <v>0</v>
      </c>
      <c r="KM50" s="28">
        <v>0</v>
      </c>
      <c r="KN50" s="28">
        <v>0</v>
      </c>
      <c r="KO50" s="28">
        <v>0</v>
      </c>
      <c r="KP50" s="28">
        <v>0</v>
      </c>
      <c r="KQ50" s="28">
        <v>0</v>
      </c>
      <c r="KR50" s="28">
        <v>0</v>
      </c>
      <c r="KS50" s="28">
        <v>0</v>
      </c>
      <c r="KT50" s="28">
        <v>0</v>
      </c>
      <c r="KU50" s="28">
        <v>0</v>
      </c>
      <c r="KV50" s="28">
        <v>0</v>
      </c>
      <c r="KW50" s="28">
        <v>0</v>
      </c>
      <c r="KX50" s="28">
        <v>0</v>
      </c>
      <c r="KY50" s="28">
        <v>0</v>
      </c>
      <c r="KZ50" s="28">
        <v>0</v>
      </c>
      <c r="LA50" s="28">
        <v>0</v>
      </c>
      <c r="LB50" s="28">
        <v>0</v>
      </c>
      <c r="LC50" s="28">
        <v>0</v>
      </c>
      <c r="LD50" s="28">
        <v>0</v>
      </c>
      <c r="LE50" s="28">
        <v>0</v>
      </c>
      <c r="LF50" s="28">
        <v>0</v>
      </c>
      <c r="LG50" s="28">
        <v>0</v>
      </c>
      <c r="LH50" s="28">
        <v>0</v>
      </c>
      <c r="LI50" s="28">
        <v>0</v>
      </c>
      <c r="LJ50" s="28">
        <v>0</v>
      </c>
      <c r="LK50" s="28">
        <v>0</v>
      </c>
      <c r="LL50" s="28">
        <v>0</v>
      </c>
      <c r="LM50" s="28">
        <v>0</v>
      </c>
      <c r="LN50" s="28">
        <v>0</v>
      </c>
      <c r="LO50" s="28">
        <v>0</v>
      </c>
      <c r="LP50" s="28">
        <v>0</v>
      </c>
      <c r="LQ50" s="28">
        <v>0</v>
      </c>
      <c r="LR50" s="28">
        <v>0</v>
      </c>
      <c r="LS50" s="28">
        <v>0</v>
      </c>
      <c r="LT50" s="28">
        <v>0</v>
      </c>
      <c r="LU50" s="28">
        <v>0</v>
      </c>
      <c r="LV50" s="28">
        <v>0</v>
      </c>
      <c r="LW50" s="28">
        <v>0</v>
      </c>
      <c r="LX50" s="28">
        <v>0</v>
      </c>
      <c r="LY50" s="28">
        <v>0</v>
      </c>
      <c r="LZ50" s="28">
        <v>0</v>
      </c>
      <c r="MA50" s="28">
        <v>0</v>
      </c>
      <c r="MB50" s="28">
        <v>0</v>
      </c>
      <c r="MC50" s="28">
        <v>0</v>
      </c>
      <c r="MD50" s="28">
        <v>0</v>
      </c>
      <c r="ME50" s="28">
        <v>0</v>
      </c>
      <c r="MF50" s="28">
        <v>0</v>
      </c>
      <c r="MG50" s="28">
        <v>0</v>
      </c>
      <c r="MH50" s="28">
        <v>0</v>
      </c>
      <c r="MI50" s="28">
        <v>0</v>
      </c>
      <c r="MJ50" s="28">
        <v>0</v>
      </c>
      <c r="MK50" s="28">
        <v>0</v>
      </c>
      <c r="ML50" s="28">
        <v>0</v>
      </c>
      <c r="MM50" s="28">
        <v>0</v>
      </c>
      <c r="MN50" s="28">
        <v>0</v>
      </c>
      <c r="MO50" s="28">
        <v>0</v>
      </c>
      <c r="MP50" s="28">
        <v>0</v>
      </c>
      <c r="MQ50" s="28">
        <v>0</v>
      </c>
      <c r="MR50" s="28">
        <v>0</v>
      </c>
      <c r="MS50" s="28">
        <v>0</v>
      </c>
      <c r="MT50" s="28">
        <v>0</v>
      </c>
      <c r="MU50" s="28">
        <v>0</v>
      </c>
      <c r="MV50" s="28">
        <v>0</v>
      </c>
      <c r="MW50" s="28">
        <v>0</v>
      </c>
      <c r="MX50" s="28">
        <v>0</v>
      </c>
      <c r="MY50" s="28">
        <v>0</v>
      </c>
      <c r="MZ50" s="28">
        <v>0</v>
      </c>
      <c r="NA50" s="28">
        <v>0</v>
      </c>
      <c r="NB50" s="28">
        <v>0</v>
      </c>
      <c r="NC50" s="28">
        <v>0</v>
      </c>
      <c r="ND50" s="28">
        <v>0</v>
      </c>
      <c r="NE50" s="28">
        <v>0</v>
      </c>
      <c r="NF50" s="28">
        <v>0</v>
      </c>
      <c r="NG50" s="28">
        <v>0</v>
      </c>
      <c r="NH50" s="28">
        <v>0</v>
      </c>
      <c r="NI50" s="28">
        <v>0</v>
      </c>
      <c r="NJ50" s="28">
        <v>0</v>
      </c>
      <c r="NK50" s="28">
        <v>0</v>
      </c>
      <c r="NL50" s="28">
        <v>0</v>
      </c>
      <c r="NM50" s="28">
        <v>0</v>
      </c>
      <c r="NN50" s="28">
        <v>0</v>
      </c>
      <c r="NO50" s="28">
        <v>0</v>
      </c>
      <c r="NP50" s="28">
        <v>0</v>
      </c>
      <c r="NQ50" s="28">
        <v>0</v>
      </c>
      <c r="NR50" s="28">
        <v>0</v>
      </c>
      <c r="NS50" s="28">
        <v>0</v>
      </c>
      <c r="NT50" s="28">
        <v>0</v>
      </c>
      <c r="NU50" s="28">
        <v>0</v>
      </c>
      <c r="NV50" s="28">
        <v>0</v>
      </c>
      <c r="NW50" s="28">
        <v>0</v>
      </c>
      <c r="NX50" s="28">
        <v>0</v>
      </c>
      <c r="NY50" s="28">
        <v>0</v>
      </c>
      <c r="NZ50" s="28">
        <v>0</v>
      </c>
      <c r="OA50" s="28">
        <v>0</v>
      </c>
      <c r="OB50" s="28">
        <v>0</v>
      </c>
      <c r="OC50" s="28">
        <v>0</v>
      </c>
      <c r="OD50" s="28">
        <v>0</v>
      </c>
      <c r="OE50" s="28">
        <v>0</v>
      </c>
      <c r="OF50" s="28">
        <v>0</v>
      </c>
      <c r="OG50" s="28">
        <v>0</v>
      </c>
      <c r="OH50" s="28">
        <v>0</v>
      </c>
      <c r="OI50" s="28">
        <v>0</v>
      </c>
      <c r="OJ50" s="28">
        <v>0</v>
      </c>
      <c r="OK50" s="28">
        <v>0</v>
      </c>
      <c r="OL50" s="28">
        <v>0</v>
      </c>
      <c r="OM50" s="28">
        <v>0</v>
      </c>
      <c r="ON50" s="28">
        <v>0</v>
      </c>
      <c r="OO50" s="28">
        <v>0</v>
      </c>
      <c r="OP50" s="28">
        <v>0</v>
      </c>
      <c r="OQ50" s="28">
        <v>0</v>
      </c>
      <c r="OR50" s="28">
        <v>0</v>
      </c>
      <c r="OS50" s="28">
        <v>0</v>
      </c>
      <c r="OT50" s="28">
        <v>0</v>
      </c>
      <c r="OU50" s="28">
        <v>0</v>
      </c>
      <c r="OV50" s="28">
        <v>0</v>
      </c>
      <c r="OW50" s="28">
        <v>0</v>
      </c>
      <c r="OX50" s="28">
        <v>0</v>
      </c>
      <c r="OY50" s="28">
        <v>0</v>
      </c>
      <c r="OZ50" s="28">
        <v>0</v>
      </c>
      <c r="PA50" s="28">
        <v>0</v>
      </c>
      <c r="PB50" s="28">
        <v>0</v>
      </c>
      <c r="PC50" s="28">
        <v>0</v>
      </c>
      <c r="PD50" s="28">
        <v>0</v>
      </c>
      <c r="PE50" s="28">
        <v>0</v>
      </c>
      <c r="PF50" s="28">
        <v>0</v>
      </c>
      <c r="PG50" s="28">
        <v>0</v>
      </c>
      <c r="PH50" s="28">
        <v>0</v>
      </c>
      <c r="PI50" s="28">
        <v>0</v>
      </c>
      <c r="PJ50" s="28">
        <v>0</v>
      </c>
      <c r="PK50" s="28">
        <v>0</v>
      </c>
      <c r="PL50" s="28">
        <v>0</v>
      </c>
      <c r="PM50" s="28">
        <v>0</v>
      </c>
      <c r="PN50" s="28">
        <v>0</v>
      </c>
      <c r="PO50" s="28">
        <v>0</v>
      </c>
      <c r="PP50" s="28">
        <v>0</v>
      </c>
      <c r="PQ50" s="28">
        <v>0</v>
      </c>
      <c r="PR50" s="28">
        <v>0</v>
      </c>
      <c r="PS50" s="28">
        <v>0</v>
      </c>
      <c r="PT50" s="28">
        <v>0</v>
      </c>
      <c r="PU50" s="28">
        <v>0</v>
      </c>
      <c r="PV50" s="28">
        <v>0</v>
      </c>
      <c r="PW50" s="28">
        <v>0</v>
      </c>
      <c r="PX50" s="28">
        <v>0</v>
      </c>
      <c r="PY50" s="28">
        <v>0</v>
      </c>
      <c r="PZ50" s="28">
        <v>0</v>
      </c>
      <c r="QA50" s="28">
        <v>0</v>
      </c>
      <c r="QB50" s="28">
        <v>0</v>
      </c>
      <c r="QC50" s="28">
        <v>0</v>
      </c>
      <c r="QD50" s="28">
        <v>0</v>
      </c>
      <c r="QE50" s="28">
        <v>0</v>
      </c>
      <c r="QF50" s="28">
        <v>0</v>
      </c>
      <c r="QG50" s="28">
        <v>0</v>
      </c>
      <c r="QH50" s="28">
        <v>0</v>
      </c>
      <c r="QI50" s="28">
        <v>0</v>
      </c>
      <c r="QJ50" s="28">
        <v>0</v>
      </c>
      <c r="QK50" s="28">
        <v>0</v>
      </c>
      <c r="QL50" s="28">
        <v>0</v>
      </c>
      <c r="QM50" s="28">
        <v>0</v>
      </c>
      <c r="QN50" s="28">
        <v>0</v>
      </c>
      <c r="QO50" s="28">
        <v>0</v>
      </c>
      <c r="QP50" s="28">
        <v>0</v>
      </c>
      <c r="QQ50" s="28">
        <v>0</v>
      </c>
      <c r="QR50" s="28">
        <v>0</v>
      </c>
      <c r="QS50" s="28">
        <v>0</v>
      </c>
      <c r="QT50" s="28">
        <v>0</v>
      </c>
      <c r="QU50" s="28">
        <v>0</v>
      </c>
      <c r="QV50" s="28">
        <v>0</v>
      </c>
      <c r="QW50" s="28">
        <v>0</v>
      </c>
      <c r="QX50" s="28">
        <v>0</v>
      </c>
      <c r="QY50" s="28">
        <v>0</v>
      </c>
      <c r="QZ50" s="28">
        <v>0</v>
      </c>
      <c r="RA50" s="28">
        <v>0</v>
      </c>
      <c r="RB50" s="28">
        <v>0</v>
      </c>
      <c r="RC50" s="28">
        <v>0</v>
      </c>
      <c r="RD50" s="28">
        <v>0</v>
      </c>
      <c r="RE50" s="28">
        <v>0</v>
      </c>
      <c r="RF50" s="28">
        <v>0</v>
      </c>
      <c r="RG50" s="28">
        <v>0</v>
      </c>
      <c r="RH50" s="28">
        <v>0</v>
      </c>
      <c r="RI50" s="28">
        <v>0</v>
      </c>
      <c r="RJ50" s="28">
        <v>0</v>
      </c>
      <c r="RK50" s="28">
        <v>0</v>
      </c>
      <c r="RL50" s="28">
        <v>0</v>
      </c>
      <c r="RM50" s="28">
        <v>0</v>
      </c>
      <c r="RN50" s="28">
        <v>0</v>
      </c>
      <c r="RO50" s="28">
        <v>0</v>
      </c>
      <c r="RP50" s="28">
        <v>0</v>
      </c>
      <c r="RQ50" s="28">
        <v>0</v>
      </c>
      <c r="RR50" s="28">
        <v>0</v>
      </c>
      <c r="RS50" s="28">
        <v>0</v>
      </c>
      <c r="RT50" s="28">
        <v>0</v>
      </c>
      <c r="RU50" s="28">
        <v>0</v>
      </c>
      <c r="RV50" s="28">
        <v>0</v>
      </c>
      <c r="RW50" s="28">
        <v>0</v>
      </c>
      <c r="RX50" s="28">
        <v>0</v>
      </c>
      <c r="RY50" s="28">
        <v>0</v>
      </c>
      <c r="RZ50" s="28">
        <v>0</v>
      </c>
      <c r="SA50" s="28">
        <v>0</v>
      </c>
      <c r="SB50" s="28">
        <v>0</v>
      </c>
      <c r="SC50" s="28">
        <v>0</v>
      </c>
      <c r="SD50" s="28">
        <v>0</v>
      </c>
      <c r="SE50" s="28">
        <v>0</v>
      </c>
      <c r="SF50" s="28">
        <v>0</v>
      </c>
      <c r="SG50" s="28">
        <v>0</v>
      </c>
      <c r="SH50" s="28">
        <v>0</v>
      </c>
      <c r="SI50" s="28">
        <v>0</v>
      </c>
      <c r="SJ50" s="28">
        <v>0</v>
      </c>
      <c r="SK50" s="28">
        <v>0</v>
      </c>
      <c r="SL50" s="28">
        <v>0</v>
      </c>
      <c r="SM50" s="28">
        <v>0</v>
      </c>
      <c r="SN50" s="28">
        <v>0</v>
      </c>
      <c r="SO50" s="28">
        <v>0</v>
      </c>
      <c r="SP50" s="28">
        <v>0</v>
      </c>
      <c r="SQ50" s="28">
        <v>0</v>
      </c>
      <c r="SR50" s="28">
        <v>0</v>
      </c>
      <c r="SS50" s="28">
        <v>0</v>
      </c>
      <c r="ST50" s="28">
        <v>0</v>
      </c>
      <c r="SU50" s="28">
        <v>0</v>
      </c>
      <c r="SV50" s="28">
        <v>0</v>
      </c>
      <c r="SW50" s="28">
        <v>0</v>
      </c>
      <c r="SX50" s="28">
        <v>0</v>
      </c>
      <c r="SY50" s="28">
        <v>0</v>
      </c>
      <c r="SZ50" s="28">
        <v>0</v>
      </c>
      <c r="TA50" s="28">
        <v>0</v>
      </c>
      <c r="TB50" s="28">
        <v>0</v>
      </c>
      <c r="TC50" s="28">
        <v>0</v>
      </c>
      <c r="TD50" s="28">
        <v>0</v>
      </c>
      <c r="TE50" s="28">
        <v>0</v>
      </c>
      <c r="TF50" s="28">
        <v>0</v>
      </c>
      <c r="TG50" s="28">
        <v>0</v>
      </c>
      <c r="TH50" s="28">
        <v>0</v>
      </c>
      <c r="TI50" s="28">
        <v>0</v>
      </c>
      <c r="TJ50" s="28">
        <v>0</v>
      </c>
      <c r="TK50" s="28">
        <v>0</v>
      </c>
      <c r="TL50" s="28">
        <v>0</v>
      </c>
      <c r="TM50" s="28">
        <v>0</v>
      </c>
      <c r="TN50" s="28">
        <v>0</v>
      </c>
      <c r="TO50" s="28">
        <v>0</v>
      </c>
      <c r="TP50" s="28">
        <v>0</v>
      </c>
      <c r="TQ50" s="28">
        <v>0</v>
      </c>
      <c r="TR50" s="28">
        <v>0</v>
      </c>
      <c r="TS50" s="28">
        <v>0</v>
      </c>
      <c r="TT50" s="28">
        <v>0</v>
      </c>
      <c r="TU50" s="28">
        <v>0</v>
      </c>
      <c r="TV50" s="28">
        <v>0</v>
      </c>
      <c r="TW50" s="28">
        <v>0</v>
      </c>
      <c r="TX50" s="28">
        <v>0</v>
      </c>
      <c r="TY50" s="28">
        <v>0</v>
      </c>
      <c r="TZ50" s="28">
        <v>0</v>
      </c>
      <c r="UA50" s="28">
        <v>0</v>
      </c>
      <c r="UB50" s="28">
        <v>0</v>
      </c>
      <c r="UC50" s="28">
        <v>0</v>
      </c>
      <c r="UD50" s="28">
        <v>0</v>
      </c>
      <c r="UE50" s="28">
        <v>0</v>
      </c>
      <c r="UF50" s="28">
        <v>0</v>
      </c>
      <c r="UG50" s="28">
        <v>0</v>
      </c>
      <c r="UH50" s="28">
        <v>0</v>
      </c>
      <c r="UI50" s="28">
        <v>0</v>
      </c>
      <c r="UJ50" s="28">
        <v>0</v>
      </c>
      <c r="UK50" s="28">
        <v>0</v>
      </c>
      <c r="UL50" s="28">
        <v>0</v>
      </c>
      <c r="UM50" s="28">
        <v>0</v>
      </c>
      <c r="UN50" s="28">
        <v>0</v>
      </c>
      <c r="UO50" s="28">
        <v>0</v>
      </c>
      <c r="UP50" s="28">
        <v>0</v>
      </c>
      <c r="UQ50" s="28">
        <v>0</v>
      </c>
      <c r="UR50" s="28">
        <v>0</v>
      </c>
      <c r="US50" s="28">
        <v>0</v>
      </c>
      <c r="UT50" s="28">
        <v>0</v>
      </c>
      <c r="UU50" s="28">
        <v>0</v>
      </c>
      <c r="UV50" s="28">
        <v>0</v>
      </c>
      <c r="UW50" s="28">
        <v>0</v>
      </c>
      <c r="UX50" s="28">
        <v>0</v>
      </c>
      <c r="UY50" s="28">
        <v>0</v>
      </c>
      <c r="UZ50" s="28">
        <v>0</v>
      </c>
      <c r="VA50" s="28">
        <v>0</v>
      </c>
      <c r="VB50" s="28">
        <v>0</v>
      </c>
      <c r="VC50" s="28">
        <v>0</v>
      </c>
      <c r="VD50" s="28">
        <v>0</v>
      </c>
      <c r="VE50" s="28">
        <v>0</v>
      </c>
      <c r="VF50" s="28">
        <v>0</v>
      </c>
      <c r="VG50" s="28">
        <v>0</v>
      </c>
      <c r="VH50" s="28">
        <v>0</v>
      </c>
      <c r="VI50" s="28">
        <v>0</v>
      </c>
      <c r="VJ50" s="28">
        <v>0</v>
      </c>
      <c r="VK50" s="28">
        <v>0</v>
      </c>
      <c r="VL50" s="28">
        <v>0</v>
      </c>
      <c r="VM50" s="28">
        <v>0</v>
      </c>
      <c r="VN50" s="28">
        <v>0</v>
      </c>
      <c r="VO50" s="28">
        <v>0</v>
      </c>
      <c r="VP50" s="28">
        <v>0</v>
      </c>
      <c r="VQ50" s="28">
        <v>0</v>
      </c>
      <c r="VR50" s="28">
        <v>0</v>
      </c>
      <c r="VS50" s="28">
        <v>0</v>
      </c>
      <c r="VT50" s="28">
        <v>0</v>
      </c>
      <c r="VU50" s="28">
        <v>0</v>
      </c>
      <c r="VV50" s="28">
        <v>0</v>
      </c>
      <c r="VW50" s="28">
        <v>0</v>
      </c>
      <c r="VX50" s="28">
        <v>0</v>
      </c>
      <c r="VY50" s="28">
        <v>0</v>
      </c>
      <c r="VZ50" s="28">
        <v>0</v>
      </c>
      <c r="WA50" s="28">
        <v>0</v>
      </c>
      <c r="WB50" s="28">
        <v>0</v>
      </c>
      <c r="WC50" s="28">
        <v>0</v>
      </c>
      <c r="WD50" s="28">
        <v>0</v>
      </c>
      <c r="WE50" s="28">
        <v>0</v>
      </c>
      <c r="WF50" s="28">
        <v>0</v>
      </c>
      <c r="WG50" s="28">
        <v>0</v>
      </c>
      <c r="WH50" s="28">
        <v>0</v>
      </c>
      <c r="WI50" s="28">
        <v>0</v>
      </c>
      <c r="WJ50" s="28">
        <v>0</v>
      </c>
      <c r="WK50" s="28">
        <v>0</v>
      </c>
      <c r="WL50" s="28">
        <v>0</v>
      </c>
      <c r="WM50" s="28">
        <v>0</v>
      </c>
      <c r="WN50" s="28">
        <v>0</v>
      </c>
      <c r="WO50" s="28">
        <v>0</v>
      </c>
      <c r="WP50" s="28">
        <v>0</v>
      </c>
      <c r="WQ50" s="28">
        <v>0</v>
      </c>
      <c r="WR50" s="28">
        <v>0</v>
      </c>
      <c r="WS50" s="28">
        <v>0</v>
      </c>
      <c r="WT50" s="28">
        <v>0</v>
      </c>
      <c r="WU50" s="28">
        <v>0</v>
      </c>
      <c r="WV50" s="28">
        <v>0</v>
      </c>
      <c r="WW50" s="28">
        <v>0</v>
      </c>
      <c r="WX50" s="28">
        <v>0</v>
      </c>
      <c r="WY50" s="28">
        <v>0</v>
      </c>
      <c r="WZ50" s="28">
        <v>0</v>
      </c>
      <c r="XA50" s="28">
        <v>0</v>
      </c>
      <c r="XB50" s="28">
        <v>0</v>
      </c>
      <c r="XC50" s="28">
        <v>0</v>
      </c>
      <c r="XD50" s="28">
        <v>0</v>
      </c>
      <c r="XE50" s="28">
        <v>0</v>
      </c>
      <c r="XF50" s="28">
        <v>0</v>
      </c>
      <c r="XG50" s="28">
        <v>0</v>
      </c>
      <c r="XH50" s="28">
        <v>0</v>
      </c>
      <c r="XI50" s="28">
        <v>0</v>
      </c>
      <c r="XJ50" s="28">
        <v>0</v>
      </c>
      <c r="XK50" s="28">
        <v>0</v>
      </c>
      <c r="XL50" s="28">
        <v>0</v>
      </c>
      <c r="XM50" s="28">
        <v>0</v>
      </c>
      <c r="XN50" s="28">
        <v>0</v>
      </c>
      <c r="XO50" s="28">
        <v>0</v>
      </c>
      <c r="XP50" s="28">
        <v>0</v>
      </c>
      <c r="XQ50" s="28">
        <v>0</v>
      </c>
      <c r="XR50" s="28">
        <v>0</v>
      </c>
      <c r="XS50" s="28">
        <v>0</v>
      </c>
      <c r="XT50" s="28">
        <v>0</v>
      </c>
      <c r="XU50" s="28">
        <v>0</v>
      </c>
      <c r="XV50" s="28">
        <v>0</v>
      </c>
      <c r="XW50" s="28">
        <v>0</v>
      </c>
      <c r="XX50" s="28">
        <v>0</v>
      </c>
      <c r="XY50" s="28">
        <v>0</v>
      </c>
      <c r="XZ50" s="28">
        <v>0</v>
      </c>
      <c r="YA50" s="28">
        <v>0</v>
      </c>
      <c r="YB50" s="28">
        <v>0</v>
      </c>
      <c r="YC50" s="28">
        <v>0</v>
      </c>
      <c r="YD50" s="28">
        <v>0</v>
      </c>
      <c r="YE50" s="28">
        <v>0</v>
      </c>
      <c r="YF50" s="28">
        <v>0</v>
      </c>
      <c r="YG50" s="28">
        <v>0</v>
      </c>
      <c r="YH50" s="28">
        <v>0</v>
      </c>
      <c r="YI50" s="28">
        <v>0</v>
      </c>
      <c r="YJ50" s="28">
        <v>0</v>
      </c>
      <c r="YK50" s="28">
        <v>0</v>
      </c>
      <c r="YL50" s="28">
        <v>0</v>
      </c>
      <c r="YM50" s="28">
        <v>0</v>
      </c>
      <c r="YN50" s="28">
        <v>0</v>
      </c>
      <c r="YO50" s="28">
        <v>0</v>
      </c>
      <c r="YP50" s="28">
        <v>0</v>
      </c>
      <c r="YQ50" s="28">
        <v>0</v>
      </c>
    </row>
    <row r="51" spans="1:667" ht="15.75" x14ac:dyDescent="0.25">
      <c r="A51" s="19" t="s">
        <v>107</v>
      </c>
      <c r="B51" s="19" t="s">
        <v>108</v>
      </c>
      <c r="C51" s="19">
        <v>250</v>
      </c>
      <c r="D51" s="52"/>
      <c r="E51" s="22">
        <f>+C51/$C$58</f>
        <v>8.6619984269810857</v>
      </c>
      <c r="F51" s="50" t="s">
        <v>10</v>
      </c>
      <c r="G51" s="50" t="s">
        <v>129</v>
      </c>
      <c r="H51" s="34">
        <v>42422</v>
      </c>
      <c r="I51" s="54" t="s">
        <v>17</v>
      </c>
      <c r="J51" s="50">
        <v>30</v>
      </c>
      <c r="K51" s="33" t="s">
        <v>131</v>
      </c>
      <c r="L51" s="34">
        <f t="shared" si="25"/>
        <v>43334</v>
      </c>
      <c r="M51" s="33" t="s">
        <v>59</v>
      </c>
      <c r="N51" s="19" t="s">
        <v>97</v>
      </c>
      <c r="O51" s="2"/>
      <c r="P51" s="26">
        <f>+SUMPRODUCT(1*($BP$4:$YQ$4=$P$4)*($BP$1:$YQ$1=P$3)*($BP51:$YQ51))</f>
        <v>500000000</v>
      </c>
      <c r="Q51" s="26">
        <f>+SUMPRODUCT(1*($BP$4:$YQ$4=$Q$4)*($BP$1:$YQ$1=P$3)*($BP51:$YQ51))</f>
        <v>80567506.16438356</v>
      </c>
      <c r="R51" s="26">
        <f>+SUMPRODUCT(1*($BP$4:$YQ$4=$P$4)*($BP$1:$YQ$1=R$3)*($BP51:$YQ51))</f>
        <v>0</v>
      </c>
      <c r="S51" s="26">
        <f>+SUMPRODUCT(1*($BP$4:$YQ$4=$Q$4)*($BP$1:$YQ$1=R$3)*($BP51:$YQ51))</f>
        <v>0</v>
      </c>
      <c r="T51" s="26">
        <f>+SUMPRODUCT(1*($BP$4:$YQ$4=$P$4)*($BP$1:$YQ$1=T$3)*($BP51:$YQ51))</f>
        <v>0</v>
      </c>
      <c r="U51" s="26">
        <f>+SUMPRODUCT(1*($BP$4:$YQ$4=$Q$4)*($BP$1:$YQ$1=T$3)*($BP51:$YQ51))</f>
        <v>0</v>
      </c>
      <c r="V51" s="26">
        <f>+SUMPRODUCT(1*($BP$4:$YQ$4=$P$4)*($BP$1:$YQ$1=V$3)*($BP51:$YQ51))</f>
        <v>0</v>
      </c>
      <c r="W51" s="26">
        <f>+SUMPRODUCT(1*($BP$4:$YQ$4=$Q$4)*($BP$1:$YQ$1=V$3)*($BP51:$YQ51))</f>
        <v>0</v>
      </c>
      <c r="X51" s="26">
        <f>+SUMPRODUCT(1*($BP$4:$YQ$4=$P$4)*($BP$1:$YQ$1=X$3)*($BP51:$YQ51))</f>
        <v>0</v>
      </c>
      <c r="Y51" s="26">
        <f>+SUMPRODUCT(1*($BP$4:$YQ$4=$Q$4)*($BP$1:$YQ$1=X$3)*($BP51:$YQ51))</f>
        <v>0</v>
      </c>
      <c r="Z51" s="26">
        <f>+SUMPRODUCT(1*($BP$4:$YQ$4=$P$4)*($BP$1:$YQ$1=Z$3)*($BP51:$YQ51))</f>
        <v>0</v>
      </c>
      <c r="AA51" s="26">
        <f>+SUMPRODUCT(1*($BP$4:$YQ$4=$Q$4)*($BP$1:$YQ$1=Z$3)*($BP51:$YQ51))</f>
        <v>0</v>
      </c>
      <c r="AB51" s="26">
        <f>+SUMPRODUCT(1*($BP$4:$YQ$4=$P$4)*($BP$1:$YQ$1=AB$3)*($BP51:$YQ51))</f>
        <v>0</v>
      </c>
      <c r="AC51" s="26">
        <f>+SUMPRODUCT(1*($BP$4:$YQ$4=$Q$4)*($BP$1:$YQ$1=AB$3)*($BP51:$YQ51))</f>
        <v>0</v>
      </c>
      <c r="AD51" s="26">
        <f>+SUMPRODUCT(1*($BP$4:$YQ$4=$P$4)*($BP$1:$YQ$1=AD$3)*($BP51:$YQ51))</f>
        <v>0</v>
      </c>
      <c r="AE51" s="26">
        <f>+SUMPRODUCT(1*($BP$4:$YQ$4=$Q$4)*($BP$1:$YQ$1=AD$3)*($BP51:$YQ51))</f>
        <v>0</v>
      </c>
      <c r="AF51" s="26">
        <f>+SUMPRODUCT(1*($BP$4:$YQ$4=$P$4)*($BP$1:$YQ$1=AF$3)*($BP51:$YQ51))</f>
        <v>0</v>
      </c>
      <c r="AG51" s="26">
        <f>+SUMPRODUCT(1*($BP$4:$YQ$4=$Q$4)*($BP$1:$YQ$1=AF$3)*($BP51:$YQ51))</f>
        <v>0</v>
      </c>
      <c r="AH51" s="26">
        <f>+SUMPRODUCT(1*($BP$4:$YQ$4=$P$4)*($BP$1:$YQ$1=AH$3)*($BP51:$YQ51))</f>
        <v>0</v>
      </c>
      <c r="AI51" s="26">
        <f>+SUMPRODUCT(1*($BP$4:$YQ$4=$Q$4)*($BP$1:$YQ$1=AH$3)*($BP51:$YQ51))</f>
        <v>0</v>
      </c>
      <c r="AJ51" s="26">
        <f>+SUMPRODUCT(1*($BP$4:$YQ$4=$P$4)*($BP$1:$YQ$1=AJ$3)*($BP51:$YQ51))</f>
        <v>0</v>
      </c>
      <c r="AK51" s="26">
        <f>+SUMPRODUCT(1*($BP$4:$YQ$4=$Q$4)*($BP$1:$YQ$1=AJ$3)*($BP51:$YQ51))</f>
        <v>0</v>
      </c>
      <c r="AL51" s="26">
        <f>+SUMPRODUCT(1*($BP$4:$YQ$4=$P$4)*($BP$1:$YQ$1=AL$3)*($BP51:$YQ51))</f>
        <v>0</v>
      </c>
      <c r="AM51" s="26">
        <f>+SUMPRODUCT(1*($BP$4:$YQ$4=$Q$4)*($BP$1:$YQ$1=AL$3)*($BP51:$YQ51))</f>
        <v>0</v>
      </c>
      <c r="AN51" s="26">
        <f>+SUMPRODUCT(1*($BP$4:$YQ$4=$P$4)*($BP$1:$YQ$1=AN$3)*($BP51:$YQ51))</f>
        <v>0</v>
      </c>
      <c r="AO51" s="26">
        <f>+SUMPRODUCT(1*($BP$4:$YQ$4=$Q$4)*($BP$1:$YQ$1=AN$3)*($BP51:$YQ51))</f>
        <v>0</v>
      </c>
      <c r="AP51" s="26">
        <f>+SUMPRODUCT(1*($BP$4:$YQ$4=$P$4)*($BP$1:$YQ$1=AP$3)*($BP51:$YQ51))</f>
        <v>0</v>
      </c>
      <c r="AQ51" s="26">
        <f>+SUMPRODUCT(1*($BP$4:$YQ$4=$Q$4)*($BP$1:$YQ$1=AP$3)*($BP51:$YQ51))</f>
        <v>0</v>
      </c>
      <c r="AR51" s="26">
        <f>+SUMPRODUCT(1*($BP$4:$YQ$4=$P$4)*($BP$1:$YQ$1=AR$3)*($BP51:$YQ51))</f>
        <v>0</v>
      </c>
      <c r="AS51" s="26">
        <f>+SUMPRODUCT(1*($BP$4:$YQ$4=$Q$4)*($BP$1:$YQ$1=AR$3)*($BP51:$YQ51))</f>
        <v>0</v>
      </c>
      <c r="AT51" s="26">
        <f>+SUMPRODUCT(1*($BP$4:$YQ$4=$P$4)*($BP$1:$YQ$1=AT$3)*($BP51:$YQ51))</f>
        <v>0</v>
      </c>
      <c r="AU51" s="26">
        <f>+SUMPRODUCT(1*($BP$4:$YQ$4=$Q$4)*($BP$1:$YQ$1=AT$3)*($BP51:$YQ51))</f>
        <v>0</v>
      </c>
      <c r="AV51" s="26">
        <f>+SUMPRODUCT(1*($BP$4:$YQ$4=$P$4)*($BP$1:$YQ$1=AV$3)*($BP51:$YQ51))</f>
        <v>0</v>
      </c>
      <c r="AW51" s="26">
        <f>+SUMPRODUCT(1*($BP$4:$YQ$4=$Q$4)*($BP$1:$YQ$1=AV$3)*($BP51:$YQ51))</f>
        <v>0</v>
      </c>
      <c r="AX51" s="26">
        <f>+SUMPRODUCT(1*($BP$4:$YQ$4=$P$4)*($BP$1:$YQ$1=AX$3)*($BP51:$YQ51))</f>
        <v>0</v>
      </c>
      <c r="AY51" s="26">
        <f>+SUMPRODUCT(1*($BP$4:$YQ$4=$Q$4)*($BP$1:$YQ$1=AX$3)*($BP51:$YQ51))</f>
        <v>0</v>
      </c>
      <c r="AZ51" s="26">
        <f>+SUMPRODUCT(1*($BP$4:$YQ$4=$P$4)*($BP$1:$YQ$1=AZ$3)*($BP51:$YQ51))</f>
        <v>0</v>
      </c>
      <c r="BA51" s="26">
        <f>+SUMPRODUCT(1*($BP$4:$YQ$4=$Q$4)*($BP$1:$YQ$1=AZ$3)*($BP51:$YQ51))</f>
        <v>0</v>
      </c>
      <c r="BB51" s="26">
        <f>+SUMPRODUCT(1*($BP$4:$YQ$4=$P$4)*($BP$1:$YQ$1=BB$3)*($BP51:$YQ51))</f>
        <v>0</v>
      </c>
      <c r="BC51" s="26">
        <f>+SUMPRODUCT(1*($BP$4:$YQ$4=$Q$4)*($BP$1:$YQ$1=BB$3)*($BP51:$YQ51))</f>
        <v>0</v>
      </c>
      <c r="BD51" s="26">
        <f>+SUMPRODUCT(1*($BP$4:$YQ$4=$P$4)*($BP$1:$YQ$1=BD$3)*($BP51:$YQ51))</f>
        <v>0</v>
      </c>
      <c r="BE51" s="26">
        <f>+SUMPRODUCT(1*($BP$4:$YQ$4=$Q$4)*($BP$1:$YQ$1=BD$3)*($BP51:$YQ51))</f>
        <v>0</v>
      </c>
      <c r="BF51" s="26">
        <f>+SUMPRODUCT(1*($BP$4:$YQ$4=$P$4)*($BP$1:$YQ$1=BF$3)*($BP51:$YQ51))</f>
        <v>0</v>
      </c>
      <c r="BG51" s="26">
        <f>+SUMPRODUCT(1*($BP$4:$YQ$4=$Q$4)*($BP$1:$YQ$1=BF$3)*($BP51:$YQ51))</f>
        <v>0</v>
      </c>
      <c r="BH51" s="26">
        <f>+SUMPRODUCT(1*($BP$4:$YQ$4=$P$4)*($BP$1:$YQ$1=BH$3)*($BP51:$YQ51))</f>
        <v>0</v>
      </c>
      <c r="BI51" s="26">
        <f>+SUMPRODUCT(1*($BP$4:$YQ$4=$Q$4)*($BP$1:$YQ$1=BH$3)*($BP51:$YQ51))</f>
        <v>0</v>
      </c>
      <c r="BJ51" s="26">
        <f>+SUMPRODUCT(1*($BP$4:$YQ$4=$P$4)*($BP$1:$YQ$1=BJ$3)*($BP51:$YQ51))</f>
        <v>0</v>
      </c>
      <c r="BK51" s="26">
        <f>+SUMPRODUCT(1*($BP$4:$YQ$4=$Q$4)*($BP$1:$YQ$1=BJ$3)*($BP51:$YQ51))</f>
        <v>0</v>
      </c>
      <c r="BL51" s="26">
        <f>+SUMPRODUCT(1*($BP$4:$YQ$4=$P$4)*($BP$1:$YQ$1=BL$3)*($BP51:$YQ51))</f>
        <v>0</v>
      </c>
      <c r="BM51" s="26">
        <f>+SUMPRODUCT(1*($BP$4:$YQ$4=$Q$4)*($BP$1:$YQ$1=BL$3)*($BP51:$YQ51))</f>
        <v>0</v>
      </c>
      <c r="BN51" s="27"/>
      <c r="BO51" s="94"/>
      <c r="BP51" s="28">
        <v>0</v>
      </c>
      <c r="BQ51" s="28">
        <v>0</v>
      </c>
      <c r="BR51" s="28">
        <v>52317249.315068491</v>
      </c>
      <c r="BS51" s="28">
        <v>250000000</v>
      </c>
      <c r="BT51" s="28">
        <v>0</v>
      </c>
      <c r="BU51" s="28">
        <v>0</v>
      </c>
      <c r="BV51" s="28">
        <v>0</v>
      </c>
      <c r="BW51" s="28">
        <v>0</v>
      </c>
      <c r="BX51" s="28">
        <v>0</v>
      </c>
      <c r="BY51" s="28">
        <v>0</v>
      </c>
      <c r="BZ51" s="28">
        <v>0</v>
      </c>
      <c r="CA51" s="28">
        <v>0</v>
      </c>
      <c r="CB51" s="28">
        <v>0</v>
      </c>
      <c r="CC51" s="28">
        <v>0</v>
      </c>
      <c r="CD51" s="28">
        <v>28250256.84931507</v>
      </c>
      <c r="CE51" s="28">
        <v>250000000</v>
      </c>
      <c r="CF51" s="28">
        <v>0</v>
      </c>
      <c r="CG51" s="28">
        <v>0</v>
      </c>
      <c r="CH51" s="28">
        <v>0</v>
      </c>
      <c r="CI51" s="28">
        <v>0</v>
      </c>
      <c r="CJ51" s="28">
        <v>0</v>
      </c>
      <c r="CK51" s="28">
        <v>0</v>
      </c>
      <c r="CL51" s="28">
        <v>0</v>
      </c>
      <c r="CM51" s="28">
        <v>0</v>
      </c>
      <c r="CN51" s="28">
        <v>0</v>
      </c>
      <c r="CO51" s="28">
        <v>0</v>
      </c>
      <c r="CP51" s="28">
        <v>0</v>
      </c>
      <c r="CQ51" s="28">
        <v>0</v>
      </c>
      <c r="CR51" s="28">
        <v>0</v>
      </c>
      <c r="CS51" s="28">
        <v>0</v>
      </c>
      <c r="CT51" s="28">
        <v>0</v>
      </c>
      <c r="CU51" s="28">
        <v>0</v>
      </c>
      <c r="CV51" s="28">
        <v>0</v>
      </c>
      <c r="CW51" s="28">
        <v>0</v>
      </c>
      <c r="CX51" s="28">
        <v>0</v>
      </c>
      <c r="CY51" s="28">
        <v>0</v>
      </c>
      <c r="CZ51" s="28">
        <v>0</v>
      </c>
      <c r="DA51" s="28">
        <v>0</v>
      </c>
      <c r="DB51" s="28">
        <v>0</v>
      </c>
      <c r="DC51" s="28">
        <v>0</v>
      </c>
      <c r="DD51" s="28">
        <v>0</v>
      </c>
      <c r="DE51" s="28">
        <v>0</v>
      </c>
      <c r="DF51" s="28">
        <v>0</v>
      </c>
      <c r="DG51" s="28">
        <v>0</v>
      </c>
      <c r="DH51" s="28">
        <v>0</v>
      </c>
      <c r="DI51" s="28">
        <v>0</v>
      </c>
      <c r="DJ51" s="28">
        <v>0</v>
      </c>
      <c r="DK51" s="28">
        <v>0</v>
      </c>
      <c r="DL51" s="28">
        <v>0</v>
      </c>
      <c r="DM51" s="28">
        <v>0</v>
      </c>
      <c r="DN51" s="28">
        <v>0</v>
      </c>
      <c r="DO51" s="28">
        <v>0</v>
      </c>
      <c r="DP51" s="28">
        <v>0</v>
      </c>
      <c r="DQ51" s="28">
        <v>0</v>
      </c>
      <c r="DR51" s="28">
        <v>0</v>
      </c>
      <c r="DS51" s="28">
        <v>0</v>
      </c>
      <c r="DT51" s="28">
        <v>0</v>
      </c>
      <c r="DU51" s="28">
        <v>0</v>
      </c>
      <c r="DV51" s="28">
        <v>0</v>
      </c>
      <c r="DW51" s="28">
        <v>0</v>
      </c>
      <c r="DX51" s="28">
        <v>0</v>
      </c>
      <c r="DY51" s="28">
        <v>0</v>
      </c>
      <c r="DZ51" s="28">
        <v>0</v>
      </c>
      <c r="EA51" s="28">
        <v>0</v>
      </c>
      <c r="EB51" s="28">
        <v>0</v>
      </c>
      <c r="EC51" s="28">
        <v>0</v>
      </c>
      <c r="ED51" s="28">
        <v>0</v>
      </c>
      <c r="EE51" s="28">
        <v>0</v>
      </c>
      <c r="EF51" s="28">
        <v>0</v>
      </c>
      <c r="EG51" s="28">
        <v>0</v>
      </c>
      <c r="EH51" s="28">
        <v>0</v>
      </c>
      <c r="EI51" s="28">
        <v>0</v>
      </c>
      <c r="EJ51" s="28">
        <v>0</v>
      </c>
      <c r="EK51" s="28">
        <v>0</v>
      </c>
      <c r="EL51" s="28">
        <v>0</v>
      </c>
      <c r="EM51" s="28">
        <v>0</v>
      </c>
      <c r="EN51" s="28">
        <v>0</v>
      </c>
      <c r="EO51" s="28">
        <v>0</v>
      </c>
      <c r="EP51" s="28">
        <v>0</v>
      </c>
      <c r="EQ51" s="28">
        <v>0</v>
      </c>
      <c r="ER51" s="28">
        <v>0</v>
      </c>
      <c r="ES51" s="28">
        <v>0</v>
      </c>
      <c r="ET51" s="28">
        <v>0</v>
      </c>
      <c r="EU51" s="28">
        <v>0</v>
      </c>
      <c r="EV51" s="28">
        <v>0</v>
      </c>
      <c r="EW51" s="28">
        <v>0</v>
      </c>
      <c r="EX51" s="28">
        <v>0</v>
      </c>
      <c r="EY51" s="28">
        <v>0</v>
      </c>
      <c r="EZ51" s="28">
        <v>0</v>
      </c>
      <c r="FA51" s="28">
        <v>0</v>
      </c>
      <c r="FB51" s="28">
        <v>0</v>
      </c>
      <c r="FC51" s="28">
        <v>0</v>
      </c>
      <c r="FD51" s="28">
        <v>0</v>
      </c>
      <c r="FE51" s="28">
        <v>0</v>
      </c>
      <c r="FF51" s="28">
        <v>0</v>
      </c>
      <c r="FG51" s="28">
        <v>0</v>
      </c>
      <c r="FH51" s="28">
        <v>0</v>
      </c>
      <c r="FI51" s="28">
        <v>0</v>
      </c>
      <c r="FJ51" s="28">
        <v>0</v>
      </c>
      <c r="FK51" s="28">
        <v>0</v>
      </c>
      <c r="FL51" s="28">
        <v>0</v>
      </c>
      <c r="FM51" s="28">
        <v>0</v>
      </c>
      <c r="FN51" s="28">
        <v>0</v>
      </c>
      <c r="FO51" s="28">
        <v>0</v>
      </c>
      <c r="FP51" s="28">
        <v>0</v>
      </c>
      <c r="FQ51" s="28">
        <v>0</v>
      </c>
      <c r="FR51" s="28">
        <v>0</v>
      </c>
      <c r="FS51" s="28">
        <v>0</v>
      </c>
      <c r="FT51" s="28">
        <v>0</v>
      </c>
      <c r="FU51" s="28">
        <v>0</v>
      </c>
      <c r="FV51" s="28">
        <v>0</v>
      </c>
      <c r="FW51" s="28">
        <v>0</v>
      </c>
      <c r="FX51" s="28">
        <v>0</v>
      </c>
      <c r="FY51" s="28">
        <v>0</v>
      </c>
      <c r="FZ51" s="28">
        <v>0</v>
      </c>
      <c r="GA51" s="28">
        <v>0</v>
      </c>
      <c r="GB51" s="28">
        <v>0</v>
      </c>
      <c r="GC51" s="28">
        <v>0</v>
      </c>
      <c r="GD51" s="28">
        <v>0</v>
      </c>
      <c r="GE51" s="28">
        <v>0</v>
      </c>
      <c r="GF51" s="28">
        <v>0</v>
      </c>
      <c r="GG51" s="28">
        <v>0</v>
      </c>
      <c r="GH51" s="28">
        <v>0</v>
      </c>
      <c r="GI51" s="28">
        <v>0</v>
      </c>
      <c r="GJ51" s="28">
        <v>0</v>
      </c>
      <c r="GK51" s="28">
        <v>0</v>
      </c>
      <c r="GL51" s="28">
        <v>0</v>
      </c>
      <c r="GM51" s="28">
        <v>0</v>
      </c>
      <c r="GN51" s="28">
        <v>0</v>
      </c>
      <c r="GO51" s="28">
        <v>0</v>
      </c>
      <c r="GP51" s="28">
        <v>0</v>
      </c>
      <c r="GQ51" s="28">
        <v>0</v>
      </c>
      <c r="GR51" s="28">
        <v>0</v>
      </c>
      <c r="GS51" s="28">
        <v>0</v>
      </c>
      <c r="GT51" s="28">
        <v>0</v>
      </c>
      <c r="GU51" s="28">
        <v>0</v>
      </c>
      <c r="GV51" s="28">
        <v>0</v>
      </c>
      <c r="GW51" s="28">
        <v>0</v>
      </c>
      <c r="GX51" s="28">
        <v>0</v>
      </c>
      <c r="GY51" s="28">
        <v>0</v>
      </c>
      <c r="GZ51" s="28">
        <v>0</v>
      </c>
      <c r="HA51" s="28">
        <v>0</v>
      </c>
      <c r="HB51" s="28">
        <v>0</v>
      </c>
      <c r="HC51" s="28">
        <v>0</v>
      </c>
      <c r="HD51" s="28">
        <v>0</v>
      </c>
      <c r="HE51" s="28">
        <v>0</v>
      </c>
      <c r="HF51" s="28">
        <v>0</v>
      </c>
      <c r="HG51" s="28">
        <v>0</v>
      </c>
      <c r="HH51" s="28">
        <v>0</v>
      </c>
      <c r="HI51" s="28">
        <v>0</v>
      </c>
      <c r="HJ51" s="28">
        <v>0</v>
      </c>
      <c r="HK51" s="28">
        <v>0</v>
      </c>
      <c r="HL51" s="28">
        <v>0</v>
      </c>
      <c r="HM51" s="28">
        <v>0</v>
      </c>
      <c r="HN51" s="28">
        <v>0</v>
      </c>
      <c r="HO51" s="28">
        <v>0</v>
      </c>
      <c r="HP51" s="28">
        <v>0</v>
      </c>
      <c r="HQ51" s="28">
        <v>0</v>
      </c>
      <c r="HR51" s="28">
        <v>0</v>
      </c>
      <c r="HS51" s="28">
        <v>0</v>
      </c>
      <c r="HT51" s="28">
        <v>0</v>
      </c>
      <c r="HU51" s="28">
        <v>0</v>
      </c>
      <c r="HV51" s="28">
        <v>0</v>
      </c>
      <c r="HW51" s="28">
        <v>0</v>
      </c>
      <c r="HX51" s="28">
        <v>0</v>
      </c>
      <c r="HY51" s="28">
        <v>0</v>
      </c>
      <c r="HZ51" s="28">
        <v>0</v>
      </c>
      <c r="IA51" s="28">
        <v>0</v>
      </c>
      <c r="IB51" s="28">
        <v>0</v>
      </c>
      <c r="IC51" s="28">
        <v>0</v>
      </c>
      <c r="ID51" s="28">
        <v>0</v>
      </c>
      <c r="IE51" s="28">
        <v>0</v>
      </c>
      <c r="IF51" s="28">
        <v>0</v>
      </c>
      <c r="IG51" s="28">
        <v>0</v>
      </c>
      <c r="IH51" s="28">
        <v>0</v>
      </c>
      <c r="II51" s="28">
        <v>0</v>
      </c>
      <c r="IJ51" s="28">
        <v>0</v>
      </c>
      <c r="IK51" s="28">
        <v>0</v>
      </c>
      <c r="IL51" s="28">
        <v>0</v>
      </c>
      <c r="IM51" s="28">
        <v>0</v>
      </c>
      <c r="IN51" s="28">
        <v>0</v>
      </c>
      <c r="IO51" s="28">
        <v>0</v>
      </c>
      <c r="IP51" s="28">
        <v>0</v>
      </c>
      <c r="IQ51" s="28">
        <v>0</v>
      </c>
      <c r="IR51" s="28">
        <v>0</v>
      </c>
      <c r="IS51" s="28">
        <v>0</v>
      </c>
      <c r="IT51" s="28">
        <v>0</v>
      </c>
      <c r="IU51" s="28">
        <v>0</v>
      </c>
      <c r="IV51" s="28">
        <v>0</v>
      </c>
      <c r="IW51" s="28">
        <v>0</v>
      </c>
      <c r="IX51" s="28">
        <v>0</v>
      </c>
      <c r="IY51" s="28">
        <v>0</v>
      </c>
      <c r="IZ51" s="28">
        <v>0</v>
      </c>
      <c r="JA51" s="28">
        <v>0</v>
      </c>
      <c r="JB51" s="28">
        <v>0</v>
      </c>
      <c r="JC51" s="28">
        <v>0</v>
      </c>
      <c r="JD51" s="28">
        <v>0</v>
      </c>
      <c r="JE51" s="28">
        <v>0</v>
      </c>
      <c r="JF51" s="28">
        <v>0</v>
      </c>
      <c r="JG51" s="28">
        <v>0</v>
      </c>
      <c r="JH51" s="28">
        <v>0</v>
      </c>
      <c r="JI51" s="28">
        <v>0</v>
      </c>
      <c r="JJ51" s="28">
        <v>0</v>
      </c>
      <c r="JK51" s="28">
        <v>0</v>
      </c>
      <c r="JL51" s="28">
        <v>0</v>
      </c>
      <c r="JM51" s="28">
        <v>0</v>
      </c>
      <c r="JN51" s="28">
        <v>0</v>
      </c>
      <c r="JO51" s="28">
        <v>0</v>
      </c>
      <c r="JP51" s="28">
        <v>0</v>
      </c>
      <c r="JQ51" s="28">
        <v>0</v>
      </c>
      <c r="JR51" s="28">
        <v>0</v>
      </c>
      <c r="JS51" s="28">
        <v>0</v>
      </c>
      <c r="JT51" s="28">
        <v>0</v>
      </c>
      <c r="JU51" s="28">
        <v>0</v>
      </c>
      <c r="JV51" s="28">
        <v>0</v>
      </c>
      <c r="JW51" s="28">
        <v>0</v>
      </c>
      <c r="JX51" s="28">
        <v>0</v>
      </c>
      <c r="JY51" s="28">
        <v>0</v>
      </c>
      <c r="JZ51" s="28">
        <v>0</v>
      </c>
      <c r="KA51" s="28">
        <v>0</v>
      </c>
      <c r="KB51" s="28">
        <v>0</v>
      </c>
      <c r="KC51" s="28">
        <v>0</v>
      </c>
      <c r="KD51" s="28">
        <v>0</v>
      </c>
      <c r="KE51" s="28">
        <v>0</v>
      </c>
      <c r="KF51" s="28">
        <v>0</v>
      </c>
      <c r="KG51" s="28">
        <v>0</v>
      </c>
      <c r="KH51" s="28">
        <v>0</v>
      </c>
      <c r="KI51" s="28">
        <v>0</v>
      </c>
      <c r="KJ51" s="28">
        <v>0</v>
      </c>
      <c r="KK51" s="28">
        <v>0</v>
      </c>
      <c r="KL51" s="28">
        <v>0</v>
      </c>
      <c r="KM51" s="28">
        <v>0</v>
      </c>
      <c r="KN51" s="28">
        <v>0</v>
      </c>
      <c r="KO51" s="28">
        <v>0</v>
      </c>
      <c r="KP51" s="28">
        <v>0</v>
      </c>
      <c r="KQ51" s="28">
        <v>0</v>
      </c>
      <c r="KR51" s="28">
        <v>0</v>
      </c>
      <c r="KS51" s="28">
        <v>0</v>
      </c>
      <c r="KT51" s="28">
        <v>0</v>
      </c>
      <c r="KU51" s="28">
        <v>0</v>
      </c>
      <c r="KV51" s="28">
        <v>0</v>
      </c>
      <c r="KW51" s="28">
        <v>0</v>
      </c>
      <c r="KX51" s="28">
        <v>0</v>
      </c>
      <c r="KY51" s="28">
        <v>0</v>
      </c>
      <c r="KZ51" s="28">
        <v>0</v>
      </c>
      <c r="LA51" s="28">
        <v>0</v>
      </c>
      <c r="LB51" s="28">
        <v>0</v>
      </c>
      <c r="LC51" s="28">
        <v>0</v>
      </c>
      <c r="LD51" s="28">
        <v>0</v>
      </c>
      <c r="LE51" s="28">
        <v>0</v>
      </c>
      <c r="LF51" s="28">
        <v>0</v>
      </c>
      <c r="LG51" s="28">
        <v>0</v>
      </c>
      <c r="LH51" s="28">
        <v>0</v>
      </c>
      <c r="LI51" s="28">
        <v>0</v>
      </c>
      <c r="LJ51" s="28">
        <v>0</v>
      </c>
      <c r="LK51" s="28">
        <v>0</v>
      </c>
      <c r="LL51" s="28">
        <v>0</v>
      </c>
      <c r="LM51" s="28">
        <v>0</v>
      </c>
      <c r="LN51" s="28">
        <v>0</v>
      </c>
      <c r="LO51" s="28">
        <v>0</v>
      </c>
      <c r="LP51" s="28">
        <v>0</v>
      </c>
      <c r="LQ51" s="28">
        <v>0</v>
      </c>
      <c r="LR51" s="28">
        <v>0</v>
      </c>
      <c r="LS51" s="28">
        <v>0</v>
      </c>
      <c r="LT51" s="28">
        <v>0</v>
      </c>
      <c r="LU51" s="28">
        <v>0</v>
      </c>
      <c r="LV51" s="28">
        <v>0</v>
      </c>
      <c r="LW51" s="28">
        <v>0</v>
      </c>
      <c r="LX51" s="28">
        <v>0</v>
      </c>
      <c r="LY51" s="28">
        <v>0</v>
      </c>
      <c r="LZ51" s="28">
        <v>0</v>
      </c>
      <c r="MA51" s="28">
        <v>0</v>
      </c>
      <c r="MB51" s="28">
        <v>0</v>
      </c>
      <c r="MC51" s="28">
        <v>0</v>
      </c>
      <c r="MD51" s="28">
        <v>0</v>
      </c>
      <c r="ME51" s="28">
        <v>0</v>
      </c>
      <c r="MF51" s="28">
        <v>0</v>
      </c>
      <c r="MG51" s="28">
        <v>0</v>
      </c>
      <c r="MH51" s="28">
        <v>0</v>
      </c>
      <c r="MI51" s="28">
        <v>0</v>
      </c>
      <c r="MJ51" s="28">
        <v>0</v>
      </c>
      <c r="MK51" s="28">
        <v>0</v>
      </c>
      <c r="ML51" s="28">
        <v>0</v>
      </c>
      <c r="MM51" s="28">
        <v>0</v>
      </c>
      <c r="MN51" s="28">
        <v>0</v>
      </c>
      <c r="MO51" s="28">
        <v>0</v>
      </c>
      <c r="MP51" s="28">
        <v>0</v>
      </c>
      <c r="MQ51" s="28">
        <v>0</v>
      </c>
      <c r="MR51" s="28">
        <v>0</v>
      </c>
      <c r="MS51" s="28">
        <v>0</v>
      </c>
      <c r="MT51" s="28">
        <v>0</v>
      </c>
      <c r="MU51" s="28">
        <v>0</v>
      </c>
      <c r="MV51" s="28">
        <v>0</v>
      </c>
      <c r="MW51" s="28">
        <v>0</v>
      </c>
      <c r="MX51" s="28">
        <v>0</v>
      </c>
      <c r="MY51" s="28">
        <v>0</v>
      </c>
      <c r="MZ51" s="28">
        <v>0</v>
      </c>
      <c r="NA51" s="28">
        <v>0</v>
      </c>
      <c r="NB51" s="28">
        <v>0</v>
      </c>
      <c r="NC51" s="28">
        <v>0</v>
      </c>
      <c r="ND51" s="28">
        <v>0</v>
      </c>
      <c r="NE51" s="28">
        <v>0</v>
      </c>
      <c r="NF51" s="28">
        <v>0</v>
      </c>
      <c r="NG51" s="28">
        <v>0</v>
      </c>
      <c r="NH51" s="28">
        <v>0</v>
      </c>
      <c r="NI51" s="28">
        <v>0</v>
      </c>
      <c r="NJ51" s="28">
        <v>0</v>
      </c>
      <c r="NK51" s="28">
        <v>0</v>
      </c>
      <c r="NL51" s="28">
        <v>0</v>
      </c>
      <c r="NM51" s="28">
        <v>0</v>
      </c>
      <c r="NN51" s="28">
        <v>0</v>
      </c>
      <c r="NO51" s="28">
        <v>0</v>
      </c>
      <c r="NP51" s="28">
        <v>0</v>
      </c>
      <c r="NQ51" s="28">
        <v>0</v>
      </c>
      <c r="NR51" s="28">
        <v>0</v>
      </c>
      <c r="NS51" s="28">
        <v>0</v>
      </c>
      <c r="NT51" s="28">
        <v>0</v>
      </c>
      <c r="NU51" s="28">
        <v>0</v>
      </c>
      <c r="NV51" s="28">
        <v>0</v>
      </c>
      <c r="NW51" s="28">
        <v>0</v>
      </c>
      <c r="NX51" s="28">
        <v>0</v>
      </c>
      <c r="NY51" s="28">
        <v>0</v>
      </c>
      <c r="NZ51" s="28">
        <v>0</v>
      </c>
      <c r="OA51" s="28">
        <v>0</v>
      </c>
      <c r="OB51" s="28">
        <v>0</v>
      </c>
      <c r="OC51" s="28">
        <v>0</v>
      </c>
      <c r="OD51" s="28">
        <v>0</v>
      </c>
      <c r="OE51" s="28">
        <v>0</v>
      </c>
      <c r="OF51" s="28">
        <v>0</v>
      </c>
      <c r="OG51" s="28">
        <v>0</v>
      </c>
      <c r="OH51" s="28">
        <v>0</v>
      </c>
      <c r="OI51" s="28">
        <v>0</v>
      </c>
      <c r="OJ51" s="28">
        <v>0</v>
      </c>
      <c r="OK51" s="28">
        <v>0</v>
      </c>
      <c r="OL51" s="28">
        <v>0</v>
      </c>
      <c r="OM51" s="28">
        <v>0</v>
      </c>
      <c r="ON51" s="28">
        <v>0</v>
      </c>
      <c r="OO51" s="28">
        <v>0</v>
      </c>
      <c r="OP51" s="28">
        <v>0</v>
      </c>
      <c r="OQ51" s="28">
        <v>0</v>
      </c>
      <c r="OR51" s="28">
        <v>0</v>
      </c>
      <c r="OS51" s="28">
        <v>0</v>
      </c>
      <c r="OT51" s="28">
        <v>0</v>
      </c>
      <c r="OU51" s="28">
        <v>0</v>
      </c>
      <c r="OV51" s="28">
        <v>0</v>
      </c>
      <c r="OW51" s="28">
        <v>0</v>
      </c>
      <c r="OX51" s="28">
        <v>0</v>
      </c>
      <c r="OY51" s="28">
        <v>0</v>
      </c>
      <c r="OZ51" s="28">
        <v>0</v>
      </c>
      <c r="PA51" s="28">
        <v>0</v>
      </c>
      <c r="PB51" s="28">
        <v>0</v>
      </c>
      <c r="PC51" s="28">
        <v>0</v>
      </c>
      <c r="PD51" s="28">
        <v>0</v>
      </c>
      <c r="PE51" s="28">
        <v>0</v>
      </c>
      <c r="PF51" s="28">
        <v>0</v>
      </c>
      <c r="PG51" s="28">
        <v>0</v>
      </c>
      <c r="PH51" s="28">
        <v>0</v>
      </c>
      <c r="PI51" s="28">
        <v>0</v>
      </c>
      <c r="PJ51" s="28">
        <v>0</v>
      </c>
      <c r="PK51" s="28">
        <v>0</v>
      </c>
      <c r="PL51" s="28">
        <v>0</v>
      </c>
      <c r="PM51" s="28">
        <v>0</v>
      </c>
      <c r="PN51" s="28">
        <v>0</v>
      </c>
      <c r="PO51" s="28">
        <v>0</v>
      </c>
      <c r="PP51" s="28">
        <v>0</v>
      </c>
      <c r="PQ51" s="28">
        <v>0</v>
      </c>
      <c r="PR51" s="28">
        <v>0</v>
      </c>
      <c r="PS51" s="28">
        <v>0</v>
      </c>
      <c r="PT51" s="28">
        <v>0</v>
      </c>
      <c r="PU51" s="28">
        <v>0</v>
      </c>
      <c r="PV51" s="28">
        <v>0</v>
      </c>
      <c r="PW51" s="28">
        <v>0</v>
      </c>
      <c r="PX51" s="28">
        <v>0</v>
      </c>
      <c r="PY51" s="28">
        <v>0</v>
      </c>
      <c r="PZ51" s="28">
        <v>0</v>
      </c>
      <c r="QA51" s="28">
        <v>0</v>
      </c>
      <c r="QB51" s="28">
        <v>0</v>
      </c>
      <c r="QC51" s="28">
        <v>0</v>
      </c>
      <c r="QD51" s="28">
        <v>0</v>
      </c>
      <c r="QE51" s="28">
        <v>0</v>
      </c>
      <c r="QF51" s="28">
        <v>0</v>
      </c>
      <c r="QG51" s="28">
        <v>0</v>
      </c>
      <c r="QH51" s="28">
        <v>0</v>
      </c>
      <c r="QI51" s="28">
        <v>0</v>
      </c>
      <c r="QJ51" s="28">
        <v>0</v>
      </c>
      <c r="QK51" s="28">
        <v>0</v>
      </c>
      <c r="QL51" s="28">
        <v>0</v>
      </c>
      <c r="QM51" s="28">
        <v>0</v>
      </c>
      <c r="QN51" s="28">
        <v>0</v>
      </c>
      <c r="QO51" s="28">
        <v>0</v>
      </c>
      <c r="QP51" s="28">
        <v>0</v>
      </c>
      <c r="QQ51" s="28">
        <v>0</v>
      </c>
      <c r="QR51" s="28">
        <v>0</v>
      </c>
      <c r="QS51" s="28">
        <v>0</v>
      </c>
      <c r="QT51" s="28">
        <v>0</v>
      </c>
      <c r="QU51" s="28">
        <v>0</v>
      </c>
      <c r="QV51" s="28">
        <v>0</v>
      </c>
      <c r="QW51" s="28">
        <v>0</v>
      </c>
      <c r="QX51" s="28">
        <v>0</v>
      </c>
      <c r="QY51" s="28">
        <v>0</v>
      </c>
      <c r="QZ51" s="28">
        <v>0</v>
      </c>
      <c r="RA51" s="28">
        <v>0</v>
      </c>
      <c r="RB51" s="28">
        <v>0</v>
      </c>
      <c r="RC51" s="28">
        <v>0</v>
      </c>
      <c r="RD51" s="28">
        <v>0</v>
      </c>
      <c r="RE51" s="28">
        <v>0</v>
      </c>
      <c r="RF51" s="28">
        <v>0</v>
      </c>
      <c r="RG51" s="28">
        <v>0</v>
      </c>
      <c r="RH51" s="28">
        <v>0</v>
      </c>
      <c r="RI51" s="28">
        <v>0</v>
      </c>
      <c r="RJ51" s="28">
        <v>0</v>
      </c>
      <c r="RK51" s="28">
        <v>0</v>
      </c>
      <c r="RL51" s="28">
        <v>0</v>
      </c>
      <c r="RM51" s="28">
        <v>0</v>
      </c>
      <c r="RN51" s="28">
        <v>0</v>
      </c>
      <c r="RO51" s="28">
        <v>0</v>
      </c>
      <c r="RP51" s="28">
        <v>0</v>
      </c>
      <c r="RQ51" s="28">
        <v>0</v>
      </c>
      <c r="RR51" s="28">
        <v>0</v>
      </c>
      <c r="RS51" s="28">
        <v>0</v>
      </c>
      <c r="RT51" s="28">
        <v>0</v>
      </c>
      <c r="RU51" s="28">
        <v>0</v>
      </c>
      <c r="RV51" s="28">
        <v>0</v>
      </c>
      <c r="RW51" s="28">
        <v>0</v>
      </c>
      <c r="RX51" s="28">
        <v>0</v>
      </c>
      <c r="RY51" s="28">
        <v>0</v>
      </c>
      <c r="RZ51" s="28">
        <v>0</v>
      </c>
      <c r="SA51" s="28">
        <v>0</v>
      </c>
      <c r="SB51" s="28">
        <v>0</v>
      </c>
      <c r="SC51" s="28">
        <v>0</v>
      </c>
      <c r="SD51" s="28">
        <v>0</v>
      </c>
      <c r="SE51" s="28">
        <v>0</v>
      </c>
      <c r="SF51" s="28">
        <v>0</v>
      </c>
      <c r="SG51" s="28">
        <v>0</v>
      </c>
      <c r="SH51" s="28">
        <v>0</v>
      </c>
      <c r="SI51" s="28">
        <v>0</v>
      </c>
      <c r="SJ51" s="28">
        <v>0</v>
      </c>
      <c r="SK51" s="28">
        <v>0</v>
      </c>
      <c r="SL51" s="28">
        <v>0</v>
      </c>
      <c r="SM51" s="28">
        <v>0</v>
      </c>
      <c r="SN51" s="28">
        <v>0</v>
      </c>
      <c r="SO51" s="28">
        <v>0</v>
      </c>
      <c r="SP51" s="28">
        <v>0</v>
      </c>
      <c r="SQ51" s="28">
        <v>0</v>
      </c>
      <c r="SR51" s="28">
        <v>0</v>
      </c>
      <c r="SS51" s="28">
        <v>0</v>
      </c>
      <c r="ST51" s="28">
        <v>0</v>
      </c>
      <c r="SU51" s="28">
        <v>0</v>
      </c>
      <c r="SV51" s="28">
        <v>0</v>
      </c>
      <c r="SW51" s="28">
        <v>0</v>
      </c>
      <c r="SX51" s="28">
        <v>0</v>
      </c>
      <c r="SY51" s="28">
        <v>0</v>
      </c>
      <c r="SZ51" s="28">
        <v>0</v>
      </c>
      <c r="TA51" s="28">
        <v>0</v>
      </c>
      <c r="TB51" s="28">
        <v>0</v>
      </c>
      <c r="TC51" s="28">
        <v>0</v>
      </c>
      <c r="TD51" s="28">
        <v>0</v>
      </c>
      <c r="TE51" s="28">
        <v>0</v>
      </c>
      <c r="TF51" s="28">
        <v>0</v>
      </c>
      <c r="TG51" s="28">
        <v>0</v>
      </c>
      <c r="TH51" s="28">
        <v>0</v>
      </c>
      <c r="TI51" s="28">
        <v>0</v>
      </c>
      <c r="TJ51" s="28">
        <v>0</v>
      </c>
      <c r="TK51" s="28">
        <v>0</v>
      </c>
      <c r="TL51" s="28">
        <v>0</v>
      </c>
      <c r="TM51" s="28">
        <v>0</v>
      </c>
      <c r="TN51" s="28">
        <v>0</v>
      </c>
      <c r="TO51" s="28">
        <v>0</v>
      </c>
      <c r="TP51" s="28">
        <v>0</v>
      </c>
      <c r="TQ51" s="28">
        <v>0</v>
      </c>
      <c r="TR51" s="28">
        <v>0</v>
      </c>
      <c r="TS51" s="28">
        <v>0</v>
      </c>
      <c r="TT51" s="28">
        <v>0</v>
      </c>
      <c r="TU51" s="28">
        <v>0</v>
      </c>
      <c r="TV51" s="28">
        <v>0</v>
      </c>
      <c r="TW51" s="28">
        <v>0</v>
      </c>
      <c r="TX51" s="28">
        <v>0</v>
      </c>
      <c r="TY51" s="28">
        <v>0</v>
      </c>
      <c r="TZ51" s="28">
        <v>0</v>
      </c>
      <c r="UA51" s="28">
        <v>0</v>
      </c>
      <c r="UB51" s="28">
        <v>0</v>
      </c>
      <c r="UC51" s="28">
        <v>0</v>
      </c>
      <c r="UD51" s="28">
        <v>0</v>
      </c>
      <c r="UE51" s="28">
        <v>0</v>
      </c>
      <c r="UF51" s="28">
        <v>0</v>
      </c>
      <c r="UG51" s="28">
        <v>0</v>
      </c>
      <c r="UH51" s="28">
        <v>0</v>
      </c>
      <c r="UI51" s="28">
        <v>0</v>
      </c>
      <c r="UJ51" s="28">
        <v>0</v>
      </c>
      <c r="UK51" s="28">
        <v>0</v>
      </c>
      <c r="UL51" s="28">
        <v>0</v>
      </c>
      <c r="UM51" s="28">
        <v>0</v>
      </c>
      <c r="UN51" s="28">
        <v>0</v>
      </c>
      <c r="UO51" s="28">
        <v>0</v>
      </c>
      <c r="UP51" s="28">
        <v>0</v>
      </c>
      <c r="UQ51" s="28">
        <v>0</v>
      </c>
      <c r="UR51" s="28">
        <v>0</v>
      </c>
      <c r="US51" s="28">
        <v>0</v>
      </c>
      <c r="UT51" s="28">
        <v>0</v>
      </c>
      <c r="UU51" s="28">
        <v>0</v>
      </c>
      <c r="UV51" s="28">
        <v>0</v>
      </c>
      <c r="UW51" s="28">
        <v>0</v>
      </c>
      <c r="UX51" s="28">
        <v>0</v>
      </c>
      <c r="UY51" s="28">
        <v>0</v>
      </c>
      <c r="UZ51" s="28">
        <v>0</v>
      </c>
      <c r="VA51" s="28">
        <v>0</v>
      </c>
      <c r="VB51" s="28">
        <v>0</v>
      </c>
      <c r="VC51" s="28">
        <v>0</v>
      </c>
      <c r="VD51" s="28">
        <v>0</v>
      </c>
      <c r="VE51" s="28">
        <v>0</v>
      </c>
      <c r="VF51" s="28">
        <v>0</v>
      </c>
      <c r="VG51" s="28">
        <v>0</v>
      </c>
      <c r="VH51" s="28">
        <v>0</v>
      </c>
      <c r="VI51" s="28">
        <v>0</v>
      </c>
      <c r="VJ51" s="28">
        <v>0</v>
      </c>
      <c r="VK51" s="28">
        <v>0</v>
      </c>
      <c r="VL51" s="28">
        <v>0</v>
      </c>
      <c r="VM51" s="28">
        <v>0</v>
      </c>
      <c r="VN51" s="28">
        <v>0</v>
      </c>
      <c r="VO51" s="28">
        <v>0</v>
      </c>
      <c r="VP51" s="28">
        <v>0</v>
      </c>
      <c r="VQ51" s="28">
        <v>0</v>
      </c>
      <c r="VR51" s="28">
        <v>0</v>
      </c>
      <c r="VS51" s="28">
        <v>0</v>
      </c>
      <c r="VT51" s="28">
        <v>0</v>
      </c>
      <c r="VU51" s="28">
        <v>0</v>
      </c>
      <c r="VV51" s="28">
        <v>0</v>
      </c>
      <c r="VW51" s="28">
        <v>0</v>
      </c>
      <c r="VX51" s="28">
        <v>0</v>
      </c>
      <c r="VY51" s="28">
        <v>0</v>
      </c>
      <c r="VZ51" s="28">
        <v>0</v>
      </c>
      <c r="WA51" s="28">
        <v>0</v>
      </c>
      <c r="WB51" s="28">
        <v>0</v>
      </c>
      <c r="WC51" s="28">
        <v>0</v>
      </c>
      <c r="WD51" s="28">
        <v>0</v>
      </c>
      <c r="WE51" s="28">
        <v>0</v>
      </c>
      <c r="WF51" s="28">
        <v>0</v>
      </c>
      <c r="WG51" s="28">
        <v>0</v>
      </c>
      <c r="WH51" s="28">
        <v>0</v>
      </c>
      <c r="WI51" s="28">
        <v>0</v>
      </c>
      <c r="WJ51" s="28">
        <v>0</v>
      </c>
      <c r="WK51" s="28">
        <v>0</v>
      </c>
      <c r="WL51" s="28">
        <v>0</v>
      </c>
      <c r="WM51" s="28">
        <v>0</v>
      </c>
      <c r="WN51" s="28">
        <v>0</v>
      </c>
      <c r="WO51" s="28">
        <v>0</v>
      </c>
      <c r="WP51" s="28">
        <v>0</v>
      </c>
      <c r="WQ51" s="28">
        <v>0</v>
      </c>
      <c r="WR51" s="28">
        <v>0</v>
      </c>
      <c r="WS51" s="28">
        <v>0</v>
      </c>
      <c r="WT51" s="28">
        <v>0</v>
      </c>
      <c r="WU51" s="28">
        <v>0</v>
      </c>
      <c r="WV51" s="28">
        <v>0</v>
      </c>
      <c r="WW51" s="28">
        <v>0</v>
      </c>
      <c r="WX51" s="28">
        <v>0</v>
      </c>
      <c r="WY51" s="28">
        <v>0</v>
      </c>
      <c r="WZ51" s="28">
        <v>0</v>
      </c>
      <c r="XA51" s="28">
        <v>0</v>
      </c>
      <c r="XB51" s="28">
        <v>0</v>
      </c>
      <c r="XC51" s="28">
        <v>0</v>
      </c>
      <c r="XD51" s="28">
        <v>0</v>
      </c>
      <c r="XE51" s="28">
        <v>0</v>
      </c>
      <c r="XF51" s="28">
        <v>0</v>
      </c>
      <c r="XG51" s="28">
        <v>0</v>
      </c>
      <c r="XH51" s="28">
        <v>0</v>
      </c>
      <c r="XI51" s="28">
        <v>0</v>
      </c>
      <c r="XJ51" s="28">
        <v>0</v>
      </c>
      <c r="XK51" s="28">
        <v>0</v>
      </c>
      <c r="XL51" s="28">
        <v>0</v>
      </c>
      <c r="XM51" s="28">
        <v>0</v>
      </c>
      <c r="XN51" s="28">
        <v>0</v>
      </c>
      <c r="XO51" s="28">
        <v>0</v>
      </c>
      <c r="XP51" s="28">
        <v>0</v>
      </c>
      <c r="XQ51" s="28">
        <v>0</v>
      </c>
      <c r="XR51" s="28">
        <v>0</v>
      </c>
      <c r="XS51" s="28">
        <v>0</v>
      </c>
      <c r="XT51" s="28">
        <v>0</v>
      </c>
      <c r="XU51" s="28">
        <v>0</v>
      </c>
      <c r="XV51" s="28">
        <v>0</v>
      </c>
      <c r="XW51" s="28">
        <v>0</v>
      </c>
      <c r="XX51" s="28">
        <v>0</v>
      </c>
      <c r="XY51" s="28">
        <v>0</v>
      </c>
      <c r="XZ51" s="28">
        <v>0</v>
      </c>
      <c r="YA51" s="28">
        <v>0</v>
      </c>
      <c r="YB51" s="28">
        <v>0</v>
      </c>
      <c r="YC51" s="28">
        <v>0</v>
      </c>
      <c r="YD51" s="28">
        <v>0</v>
      </c>
      <c r="YE51" s="28">
        <v>0</v>
      </c>
      <c r="YF51" s="28">
        <v>0</v>
      </c>
      <c r="YG51" s="28">
        <v>0</v>
      </c>
      <c r="YH51" s="28">
        <v>0</v>
      </c>
      <c r="YI51" s="28">
        <v>0</v>
      </c>
      <c r="YJ51" s="28">
        <v>0</v>
      </c>
      <c r="YK51" s="28">
        <v>0</v>
      </c>
      <c r="YL51" s="28">
        <v>0</v>
      </c>
      <c r="YM51" s="28">
        <v>0</v>
      </c>
      <c r="YN51" s="28">
        <v>0</v>
      </c>
      <c r="YO51" s="28">
        <v>0</v>
      </c>
      <c r="YP51" s="28">
        <v>0</v>
      </c>
      <c r="YQ51" s="28">
        <v>0</v>
      </c>
    </row>
    <row r="52" spans="1:667" ht="15.75" x14ac:dyDescent="0.25">
      <c r="A52" s="19" t="s">
        <v>105</v>
      </c>
      <c r="B52" s="19" t="s">
        <v>106</v>
      </c>
      <c r="C52" s="19">
        <f>+E52*$C$58</f>
        <v>237.30440698272034</v>
      </c>
      <c r="D52" s="52"/>
      <c r="E52" s="22">
        <v>8.2221216000000119</v>
      </c>
      <c r="F52" s="50" t="s">
        <v>57</v>
      </c>
      <c r="G52" s="23" t="s">
        <v>128</v>
      </c>
      <c r="H52" s="34">
        <v>41609</v>
      </c>
      <c r="I52" s="54">
        <v>2.75E-2</v>
      </c>
      <c r="J52" s="50">
        <v>60</v>
      </c>
      <c r="K52" s="23" t="s">
        <v>132</v>
      </c>
      <c r="L52" s="34">
        <f t="shared" si="25"/>
        <v>43435</v>
      </c>
      <c r="M52" s="23" t="s">
        <v>11</v>
      </c>
      <c r="N52" s="20" t="s">
        <v>97</v>
      </c>
      <c r="O52" s="2"/>
      <c r="P52" s="26">
        <f>+SUMPRODUCT(1*($BP$4:$YQ$4=$P$4)*($BP$1:$YQ$1=P$3)*($BP52:$YQ52))</f>
        <v>448718231.42761791</v>
      </c>
      <c r="Q52" s="26">
        <f>+SUMPRODUCT(1*($BP$4:$YQ$4=$Q$4)*($BP$1:$YQ$1=P$3)*($BP52:$YQ52))</f>
        <v>7145213.2180228159</v>
      </c>
      <c r="R52" s="26">
        <f>+SUMPRODUCT(1*($BP$4:$YQ$4=$P$4)*($BP$1:$YQ$1=R$3)*($BP52:$YQ52))</f>
        <v>0</v>
      </c>
      <c r="S52" s="26">
        <f>+SUMPRODUCT(1*($BP$4:$YQ$4=$Q$4)*($BP$1:$YQ$1=R$3)*($BP52:$YQ52))</f>
        <v>0</v>
      </c>
      <c r="T52" s="26">
        <f>+SUMPRODUCT(1*($BP$4:$YQ$4=$P$4)*($BP$1:$YQ$1=T$3)*($BP52:$YQ52))</f>
        <v>0</v>
      </c>
      <c r="U52" s="26">
        <f>+SUMPRODUCT(1*($BP$4:$YQ$4=$Q$4)*($BP$1:$YQ$1=T$3)*($BP52:$YQ52))</f>
        <v>0</v>
      </c>
      <c r="V52" s="26">
        <f>+SUMPRODUCT(1*($BP$4:$YQ$4=$P$4)*($BP$1:$YQ$1=V$3)*($BP52:$YQ52))</f>
        <v>0</v>
      </c>
      <c r="W52" s="26">
        <f>+SUMPRODUCT(1*($BP$4:$YQ$4=$Q$4)*($BP$1:$YQ$1=V$3)*($BP52:$YQ52))</f>
        <v>0</v>
      </c>
      <c r="X52" s="26">
        <f>+SUMPRODUCT(1*($BP$4:$YQ$4=$P$4)*($BP$1:$YQ$1=X$3)*($BP52:$YQ52))</f>
        <v>0</v>
      </c>
      <c r="Y52" s="26">
        <f>+SUMPRODUCT(1*($BP$4:$YQ$4=$Q$4)*($BP$1:$YQ$1=X$3)*($BP52:$YQ52))</f>
        <v>0</v>
      </c>
      <c r="Z52" s="26">
        <f>+SUMPRODUCT(1*($BP$4:$YQ$4=$P$4)*($BP$1:$YQ$1=Z$3)*($BP52:$YQ52))</f>
        <v>0</v>
      </c>
      <c r="AA52" s="26">
        <f>+SUMPRODUCT(1*($BP$4:$YQ$4=$Q$4)*($BP$1:$YQ$1=Z$3)*($BP52:$YQ52))</f>
        <v>0</v>
      </c>
      <c r="AB52" s="26">
        <f>+SUMPRODUCT(1*($BP$4:$YQ$4=$P$4)*($BP$1:$YQ$1=AB$3)*($BP52:$YQ52))</f>
        <v>0</v>
      </c>
      <c r="AC52" s="26">
        <f>+SUMPRODUCT(1*($BP$4:$YQ$4=$Q$4)*($BP$1:$YQ$1=AB$3)*($BP52:$YQ52))</f>
        <v>0</v>
      </c>
      <c r="AD52" s="26">
        <f>+SUMPRODUCT(1*($BP$4:$YQ$4=$P$4)*($BP$1:$YQ$1=AD$3)*($BP52:$YQ52))</f>
        <v>0</v>
      </c>
      <c r="AE52" s="26">
        <f>+SUMPRODUCT(1*($BP$4:$YQ$4=$Q$4)*($BP$1:$YQ$1=AD$3)*($BP52:$YQ52))</f>
        <v>0</v>
      </c>
      <c r="AF52" s="26">
        <f>+SUMPRODUCT(1*($BP$4:$YQ$4=$P$4)*($BP$1:$YQ$1=AF$3)*($BP52:$YQ52))</f>
        <v>0</v>
      </c>
      <c r="AG52" s="26">
        <f>+SUMPRODUCT(1*($BP$4:$YQ$4=$Q$4)*($BP$1:$YQ$1=AF$3)*($BP52:$YQ52))</f>
        <v>0</v>
      </c>
      <c r="AH52" s="26">
        <f>+SUMPRODUCT(1*($BP$4:$YQ$4=$P$4)*($BP$1:$YQ$1=AH$3)*($BP52:$YQ52))</f>
        <v>0</v>
      </c>
      <c r="AI52" s="26">
        <f>+SUMPRODUCT(1*($BP$4:$YQ$4=$Q$4)*($BP$1:$YQ$1=AH$3)*($BP52:$YQ52))</f>
        <v>0</v>
      </c>
      <c r="AJ52" s="26">
        <f>+SUMPRODUCT(1*($BP$4:$YQ$4=$P$4)*($BP$1:$YQ$1=AJ$3)*($BP52:$YQ52))</f>
        <v>0</v>
      </c>
      <c r="AK52" s="26">
        <f>+SUMPRODUCT(1*($BP$4:$YQ$4=$Q$4)*($BP$1:$YQ$1=AJ$3)*($BP52:$YQ52))</f>
        <v>0</v>
      </c>
      <c r="AL52" s="26">
        <f>+SUMPRODUCT(1*($BP$4:$YQ$4=$P$4)*($BP$1:$YQ$1=AL$3)*($BP52:$YQ52))</f>
        <v>0</v>
      </c>
      <c r="AM52" s="26">
        <f>+SUMPRODUCT(1*($BP$4:$YQ$4=$Q$4)*($BP$1:$YQ$1=AL$3)*($BP52:$YQ52))</f>
        <v>0</v>
      </c>
      <c r="AN52" s="26">
        <f>+SUMPRODUCT(1*($BP$4:$YQ$4=$P$4)*($BP$1:$YQ$1=AN$3)*($BP52:$YQ52))</f>
        <v>0</v>
      </c>
      <c r="AO52" s="26">
        <f>+SUMPRODUCT(1*($BP$4:$YQ$4=$Q$4)*($BP$1:$YQ$1=AN$3)*($BP52:$YQ52))</f>
        <v>0</v>
      </c>
      <c r="AP52" s="26">
        <f>+SUMPRODUCT(1*($BP$4:$YQ$4=$P$4)*($BP$1:$YQ$1=AP$3)*($BP52:$YQ52))</f>
        <v>0</v>
      </c>
      <c r="AQ52" s="26">
        <f>+SUMPRODUCT(1*($BP$4:$YQ$4=$Q$4)*($BP$1:$YQ$1=AP$3)*($BP52:$YQ52))</f>
        <v>0</v>
      </c>
      <c r="AR52" s="26">
        <f>+SUMPRODUCT(1*($BP$4:$YQ$4=$P$4)*($BP$1:$YQ$1=AR$3)*($BP52:$YQ52))</f>
        <v>0</v>
      </c>
      <c r="AS52" s="26">
        <f>+SUMPRODUCT(1*($BP$4:$YQ$4=$Q$4)*($BP$1:$YQ$1=AR$3)*($BP52:$YQ52))</f>
        <v>0</v>
      </c>
      <c r="AT52" s="26">
        <f>+SUMPRODUCT(1*($BP$4:$YQ$4=$P$4)*($BP$1:$YQ$1=AT$3)*($BP52:$YQ52))</f>
        <v>0</v>
      </c>
      <c r="AU52" s="26">
        <f>+SUMPRODUCT(1*($BP$4:$YQ$4=$Q$4)*($BP$1:$YQ$1=AT$3)*($BP52:$YQ52))</f>
        <v>0</v>
      </c>
      <c r="AV52" s="26">
        <f>+SUMPRODUCT(1*($BP$4:$YQ$4=$P$4)*($BP$1:$YQ$1=AV$3)*($BP52:$YQ52))</f>
        <v>0</v>
      </c>
      <c r="AW52" s="26">
        <f>+SUMPRODUCT(1*($BP$4:$YQ$4=$Q$4)*($BP$1:$YQ$1=AV$3)*($BP52:$YQ52))</f>
        <v>0</v>
      </c>
      <c r="AX52" s="26">
        <f>+SUMPRODUCT(1*($BP$4:$YQ$4=$P$4)*($BP$1:$YQ$1=AX$3)*($BP52:$YQ52))</f>
        <v>0</v>
      </c>
      <c r="AY52" s="26">
        <f>+SUMPRODUCT(1*($BP$4:$YQ$4=$Q$4)*($BP$1:$YQ$1=AX$3)*($BP52:$YQ52))</f>
        <v>0</v>
      </c>
      <c r="AZ52" s="26">
        <f>+SUMPRODUCT(1*($BP$4:$YQ$4=$P$4)*($BP$1:$YQ$1=AZ$3)*($BP52:$YQ52))</f>
        <v>0</v>
      </c>
      <c r="BA52" s="26">
        <f>+SUMPRODUCT(1*($BP$4:$YQ$4=$Q$4)*($BP$1:$YQ$1=AZ$3)*($BP52:$YQ52))</f>
        <v>0</v>
      </c>
      <c r="BB52" s="26">
        <f>+SUMPRODUCT(1*($BP$4:$YQ$4=$P$4)*($BP$1:$YQ$1=BB$3)*($BP52:$YQ52))</f>
        <v>0</v>
      </c>
      <c r="BC52" s="26">
        <f>+SUMPRODUCT(1*($BP$4:$YQ$4=$Q$4)*($BP$1:$YQ$1=BB$3)*($BP52:$YQ52))</f>
        <v>0</v>
      </c>
      <c r="BD52" s="26">
        <f>+SUMPRODUCT(1*($BP$4:$YQ$4=$P$4)*($BP$1:$YQ$1=BD$3)*($BP52:$YQ52))</f>
        <v>0</v>
      </c>
      <c r="BE52" s="26">
        <f>+SUMPRODUCT(1*($BP$4:$YQ$4=$Q$4)*($BP$1:$YQ$1=BD$3)*($BP52:$YQ52))</f>
        <v>0</v>
      </c>
      <c r="BF52" s="26">
        <f>+SUMPRODUCT(1*($BP$4:$YQ$4=$P$4)*($BP$1:$YQ$1=BF$3)*($BP52:$YQ52))</f>
        <v>0</v>
      </c>
      <c r="BG52" s="26">
        <f>+SUMPRODUCT(1*($BP$4:$YQ$4=$Q$4)*($BP$1:$YQ$1=BF$3)*($BP52:$YQ52))</f>
        <v>0</v>
      </c>
      <c r="BH52" s="26">
        <f>+SUMPRODUCT(1*($BP$4:$YQ$4=$P$4)*($BP$1:$YQ$1=BH$3)*($BP52:$YQ52))</f>
        <v>0</v>
      </c>
      <c r="BI52" s="26">
        <f>+SUMPRODUCT(1*($BP$4:$YQ$4=$Q$4)*($BP$1:$YQ$1=BH$3)*($BP52:$YQ52))</f>
        <v>0</v>
      </c>
      <c r="BJ52" s="26">
        <f>+SUMPRODUCT(1*($BP$4:$YQ$4=$P$4)*($BP$1:$YQ$1=BJ$3)*($BP52:$YQ52))</f>
        <v>0</v>
      </c>
      <c r="BK52" s="26">
        <f>+SUMPRODUCT(1*($BP$4:$YQ$4=$Q$4)*($BP$1:$YQ$1=BJ$3)*($BP52:$YQ52))</f>
        <v>0</v>
      </c>
      <c r="BL52" s="26">
        <f>+SUMPRODUCT(1*($BP$4:$YQ$4=$P$4)*($BP$1:$YQ$1=BL$3)*($BP52:$YQ52))</f>
        <v>0</v>
      </c>
      <c r="BM52" s="26">
        <f>+SUMPRODUCT(1*($BP$4:$YQ$4=$Q$4)*($BP$1:$YQ$1=BL$3)*($BP52:$YQ52))</f>
        <v>0</v>
      </c>
      <c r="BN52" s="27"/>
      <c r="BO52" s="94"/>
      <c r="BP52" s="28">
        <v>0</v>
      </c>
      <c r="BQ52" s="28">
        <v>0</v>
      </c>
      <c r="BR52" s="28">
        <v>0</v>
      </c>
      <c r="BS52" s="28">
        <v>0</v>
      </c>
      <c r="BT52" s="28">
        <v>2317610.5260000019</v>
      </c>
      <c r="BU52" s="28">
        <v>84276746.399999991</v>
      </c>
      <c r="BV52" s="28">
        <v>0</v>
      </c>
      <c r="BW52" s="28">
        <v>0</v>
      </c>
      <c r="BX52" s="28">
        <v>0</v>
      </c>
      <c r="BY52" s="28">
        <v>0</v>
      </c>
      <c r="BZ52" s="28">
        <v>2187598.2282000021</v>
      </c>
      <c r="CA52" s="28">
        <v>106065368.64</v>
      </c>
      <c r="CB52" s="28">
        <v>0</v>
      </c>
      <c r="CC52" s="28">
        <v>0</v>
      </c>
      <c r="CD52" s="28">
        <v>0</v>
      </c>
      <c r="CE52" s="28">
        <v>0</v>
      </c>
      <c r="CF52" s="28">
        <v>1727337.3273158686</v>
      </c>
      <c r="CG52" s="28">
        <v>125624532.89569934</v>
      </c>
      <c r="CH52" s="28">
        <v>0</v>
      </c>
      <c r="CI52" s="28">
        <v>0</v>
      </c>
      <c r="CJ52" s="28">
        <v>0</v>
      </c>
      <c r="CK52" s="28">
        <v>0</v>
      </c>
      <c r="CL52" s="28">
        <v>912667.13650694315</v>
      </c>
      <c r="CM52" s="28">
        <v>132751583.49191859</v>
      </c>
      <c r="CN52" s="28">
        <v>0</v>
      </c>
      <c r="CO52" s="28">
        <v>0</v>
      </c>
      <c r="CP52" s="28">
        <v>0</v>
      </c>
      <c r="CQ52" s="28">
        <v>0</v>
      </c>
      <c r="CR52" s="28">
        <v>0</v>
      </c>
      <c r="CS52" s="28">
        <v>0</v>
      </c>
      <c r="CT52" s="28">
        <v>0</v>
      </c>
      <c r="CU52" s="28">
        <v>0</v>
      </c>
      <c r="CV52" s="28">
        <v>0</v>
      </c>
      <c r="CW52" s="28">
        <v>0</v>
      </c>
      <c r="CX52" s="28">
        <v>0</v>
      </c>
      <c r="CY52" s="28">
        <v>0</v>
      </c>
      <c r="CZ52" s="28">
        <v>0</v>
      </c>
      <c r="DA52" s="28">
        <v>0</v>
      </c>
      <c r="DB52" s="28">
        <v>0</v>
      </c>
      <c r="DC52" s="28">
        <v>0</v>
      </c>
      <c r="DD52" s="28">
        <v>0</v>
      </c>
      <c r="DE52" s="28">
        <v>0</v>
      </c>
      <c r="DF52" s="28">
        <v>0</v>
      </c>
      <c r="DG52" s="28">
        <v>0</v>
      </c>
      <c r="DH52" s="28">
        <v>0</v>
      </c>
      <c r="DI52" s="28">
        <v>0</v>
      </c>
      <c r="DJ52" s="28">
        <v>0</v>
      </c>
      <c r="DK52" s="28">
        <v>0</v>
      </c>
      <c r="DL52" s="28">
        <v>0</v>
      </c>
      <c r="DM52" s="28">
        <v>0</v>
      </c>
      <c r="DN52" s="28">
        <v>0</v>
      </c>
      <c r="DO52" s="28">
        <v>0</v>
      </c>
      <c r="DP52" s="28">
        <v>0</v>
      </c>
      <c r="DQ52" s="28">
        <v>0</v>
      </c>
      <c r="DR52" s="28">
        <v>0</v>
      </c>
      <c r="DS52" s="28">
        <v>0</v>
      </c>
      <c r="DT52" s="28">
        <v>0</v>
      </c>
      <c r="DU52" s="28">
        <v>0</v>
      </c>
      <c r="DV52" s="28">
        <v>0</v>
      </c>
      <c r="DW52" s="28">
        <v>0</v>
      </c>
      <c r="DX52" s="28">
        <v>0</v>
      </c>
      <c r="DY52" s="28">
        <v>0</v>
      </c>
      <c r="DZ52" s="28">
        <v>0</v>
      </c>
      <c r="EA52" s="28">
        <v>0</v>
      </c>
      <c r="EB52" s="28">
        <v>0</v>
      </c>
      <c r="EC52" s="28">
        <v>0</v>
      </c>
      <c r="ED52" s="28">
        <v>0</v>
      </c>
      <c r="EE52" s="28">
        <v>0</v>
      </c>
      <c r="EF52" s="28">
        <v>0</v>
      </c>
      <c r="EG52" s="28">
        <v>0</v>
      </c>
      <c r="EH52" s="28">
        <v>0</v>
      </c>
      <c r="EI52" s="28">
        <v>0</v>
      </c>
      <c r="EJ52" s="28">
        <v>0</v>
      </c>
      <c r="EK52" s="28">
        <v>0</v>
      </c>
      <c r="EL52" s="28">
        <v>0</v>
      </c>
      <c r="EM52" s="28">
        <v>0</v>
      </c>
      <c r="EN52" s="28">
        <v>0</v>
      </c>
      <c r="EO52" s="28">
        <v>0</v>
      </c>
      <c r="EP52" s="28">
        <v>0</v>
      </c>
      <c r="EQ52" s="28">
        <v>0</v>
      </c>
      <c r="ER52" s="28">
        <v>0</v>
      </c>
      <c r="ES52" s="28">
        <v>0</v>
      </c>
      <c r="ET52" s="28">
        <v>0</v>
      </c>
      <c r="EU52" s="28">
        <v>0</v>
      </c>
      <c r="EV52" s="28">
        <v>0</v>
      </c>
      <c r="EW52" s="28">
        <v>0</v>
      </c>
      <c r="EX52" s="28">
        <v>0</v>
      </c>
      <c r="EY52" s="28">
        <v>0</v>
      </c>
      <c r="EZ52" s="28">
        <v>0</v>
      </c>
      <c r="FA52" s="28">
        <v>0</v>
      </c>
      <c r="FB52" s="28">
        <v>0</v>
      </c>
      <c r="FC52" s="28">
        <v>0</v>
      </c>
      <c r="FD52" s="28">
        <v>0</v>
      </c>
      <c r="FE52" s="28">
        <v>0</v>
      </c>
      <c r="FF52" s="28">
        <v>0</v>
      </c>
      <c r="FG52" s="28">
        <v>0</v>
      </c>
      <c r="FH52" s="28">
        <v>0</v>
      </c>
      <c r="FI52" s="28">
        <v>0</v>
      </c>
      <c r="FJ52" s="28">
        <v>0</v>
      </c>
      <c r="FK52" s="28">
        <v>0</v>
      </c>
      <c r="FL52" s="28">
        <v>0</v>
      </c>
      <c r="FM52" s="28">
        <v>0</v>
      </c>
      <c r="FN52" s="28">
        <v>0</v>
      </c>
      <c r="FO52" s="28">
        <v>0</v>
      </c>
      <c r="FP52" s="28">
        <v>0</v>
      </c>
      <c r="FQ52" s="28">
        <v>0</v>
      </c>
      <c r="FR52" s="28">
        <v>0</v>
      </c>
      <c r="FS52" s="28">
        <v>0</v>
      </c>
      <c r="FT52" s="28">
        <v>0</v>
      </c>
      <c r="FU52" s="28">
        <v>0</v>
      </c>
      <c r="FV52" s="28">
        <v>0</v>
      </c>
      <c r="FW52" s="28">
        <v>0</v>
      </c>
      <c r="FX52" s="28">
        <v>0</v>
      </c>
      <c r="FY52" s="28">
        <v>0</v>
      </c>
      <c r="FZ52" s="28">
        <v>0</v>
      </c>
      <c r="GA52" s="28">
        <v>0</v>
      </c>
      <c r="GB52" s="28">
        <v>0</v>
      </c>
      <c r="GC52" s="28">
        <v>0</v>
      </c>
      <c r="GD52" s="28">
        <v>0</v>
      </c>
      <c r="GE52" s="28">
        <v>0</v>
      </c>
      <c r="GF52" s="28">
        <v>0</v>
      </c>
      <c r="GG52" s="28">
        <v>0</v>
      </c>
      <c r="GH52" s="28">
        <v>0</v>
      </c>
      <c r="GI52" s="28">
        <v>0</v>
      </c>
      <c r="GJ52" s="28">
        <v>0</v>
      </c>
      <c r="GK52" s="28">
        <v>0</v>
      </c>
      <c r="GL52" s="28">
        <v>0</v>
      </c>
      <c r="GM52" s="28">
        <v>0</v>
      </c>
      <c r="GN52" s="28">
        <v>0</v>
      </c>
      <c r="GO52" s="28">
        <v>0</v>
      </c>
      <c r="GP52" s="28">
        <v>0</v>
      </c>
      <c r="GQ52" s="28">
        <v>0</v>
      </c>
      <c r="GR52" s="28">
        <v>0</v>
      </c>
      <c r="GS52" s="28">
        <v>0</v>
      </c>
      <c r="GT52" s="28">
        <v>0</v>
      </c>
      <c r="GU52" s="28">
        <v>0</v>
      </c>
      <c r="GV52" s="28">
        <v>0</v>
      </c>
      <c r="GW52" s="28">
        <v>0</v>
      </c>
      <c r="GX52" s="28">
        <v>0</v>
      </c>
      <c r="GY52" s="28">
        <v>0</v>
      </c>
      <c r="GZ52" s="28">
        <v>0</v>
      </c>
      <c r="HA52" s="28">
        <v>0</v>
      </c>
      <c r="HB52" s="28">
        <v>0</v>
      </c>
      <c r="HC52" s="28">
        <v>0</v>
      </c>
      <c r="HD52" s="28">
        <v>0</v>
      </c>
      <c r="HE52" s="28">
        <v>0</v>
      </c>
      <c r="HF52" s="28">
        <v>0</v>
      </c>
      <c r="HG52" s="28">
        <v>0</v>
      </c>
      <c r="HH52" s="28">
        <v>0</v>
      </c>
      <c r="HI52" s="28">
        <v>0</v>
      </c>
      <c r="HJ52" s="28">
        <v>0</v>
      </c>
      <c r="HK52" s="28">
        <v>0</v>
      </c>
      <c r="HL52" s="28">
        <v>0</v>
      </c>
      <c r="HM52" s="28">
        <v>0</v>
      </c>
      <c r="HN52" s="28">
        <v>0</v>
      </c>
      <c r="HO52" s="28">
        <v>0</v>
      </c>
      <c r="HP52" s="28">
        <v>0</v>
      </c>
      <c r="HQ52" s="28">
        <v>0</v>
      </c>
      <c r="HR52" s="28">
        <v>0</v>
      </c>
      <c r="HS52" s="28">
        <v>0</v>
      </c>
      <c r="HT52" s="28">
        <v>0</v>
      </c>
      <c r="HU52" s="28">
        <v>0</v>
      </c>
      <c r="HV52" s="28">
        <v>0</v>
      </c>
      <c r="HW52" s="28">
        <v>0</v>
      </c>
      <c r="HX52" s="28">
        <v>0</v>
      </c>
      <c r="HY52" s="28">
        <v>0</v>
      </c>
      <c r="HZ52" s="28">
        <v>0</v>
      </c>
      <c r="IA52" s="28">
        <v>0</v>
      </c>
      <c r="IB52" s="28">
        <v>0</v>
      </c>
      <c r="IC52" s="28">
        <v>0</v>
      </c>
      <c r="ID52" s="28">
        <v>0</v>
      </c>
      <c r="IE52" s="28">
        <v>0</v>
      </c>
      <c r="IF52" s="28">
        <v>0</v>
      </c>
      <c r="IG52" s="28">
        <v>0</v>
      </c>
      <c r="IH52" s="28">
        <v>0</v>
      </c>
      <c r="II52" s="28">
        <v>0</v>
      </c>
      <c r="IJ52" s="28">
        <v>0</v>
      </c>
      <c r="IK52" s="28">
        <v>0</v>
      </c>
      <c r="IL52" s="28">
        <v>0</v>
      </c>
      <c r="IM52" s="28">
        <v>0</v>
      </c>
      <c r="IN52" s="28">
        <v>0</v>
      </c>
      <c r="IO52" s="28">
        <v>0</v>
      </c>
      <c r="IP52" s="28">
        <v>0</v>
      </c>
      <c r="IQ52" s="28">
        <v>0</v>
      </c>
      <c r="IR52" s="28">
        <v>0</v>
      </c>
      <c r="IS52" s="28">
        <v>0</v>
      </c>
      <c r="IT52" s="28">
        <v>0</v>
      </c>
      <c r="IU52" s="28">
        <v>0</v>
      </c>
      <c r="IV52" s="28">
        <v>0</v>
      </c>
      <c r="IW52" s="28">
        <v>0</v>
      </c>
      <c r="IX52" s="28">
        <v>0</v>
      </c>
      <c r="IY52" s="28">
        <v>0</v>
      </c>
      <c r="IZ52" s="28">
        <v>0</v>
      </c>
      <c r="JA52" s="28">
        <v>0</v>
      </c>
      <c r="JB52" s="28">
        <v>0</v>
      </c>
      <c r="JC52" s="28">
        <v>0</v>
      </c>
      <c r="JD52" s="28">
        <v>0</v>
      </c>
      <c r="JE52" s="28">
        <v>0</v>
      </c>
      <c r="JF52" s="28">
        <v>0</v>
      </c>
      <c r="JG52" s="28">
        <v>0</v>
      </c>
      <c r="JH52" s="28">
        <v>0</v>
      </c>
      <c r="JI52" s="28">
        <v>0</v>
      </c>
      <c r="JJ52" s="28">
        <v>0</v>
      </c>
      <c r="JK52" s="28">
        <v>0</v>
      </c>
      <c r="JL52" s="28">
        <v>0</v>
      </c>
      <c r="JM52" s="28">
        <v>0</v>
      </c>
      <c r="JN52" s="28">
        <v>0</v>
      </c>
      <c r="JO52" s="28">
        <v>0</v>
      </c>
      <c r="JP52" s="28">
        <v>0</v>
      </c>
      <c r="JQ52" s="28">
        <v>0</v>
      </c>
      <c r="JR52" s="28">
        <v>0</v>
      </c>
      <c r="JS52" s="28">
        <v>0</v>
      </c>
      <c r="JT52" s="28">
        <v>0</v>
      </c>
      <c r="JU52" s="28">
        <v>0</v>
      </c>
      <c r="JV52" s="28">
        <v>0</v>
      </c>
      <c r="JW52" s="28">
        <v>0</v>
      </c>
      <c r="JX52" s="28">
        <v>0</v>
      </c>
      <c r="JY52" s="28">
        <v>0</v>
      </c>
      <c r="JZ52" s="28">
        <v>0</v>
      </c>
      <c r="KA52" s="28">
        <v>0</v>
      </c>
      <c r="KB52" s="28">
        <v>0</v>
      </c>
      <c r="KC52" s="28">
        <v>0</v>
      </c>
      <c r="KD52" s="28">
        <v>0</v>
      </c>
      <c r="KE52" s="28">
        <v>0</v>
      </c>
      <c r="KF52" s="28">
        <v>0</v>
      </c>
      <c r="KG52" s="28">
        <v>0</v>
      </c>
      <c r="KH52" s="28">
        <v>0</v>
      </c>
      <c r="KI52" s="28">
        <v>0</v>
      </c>
      <c r="KJ52" s="28">
        <v>0</v>
      </c>
      <c r="KK52" s="28">
        <v>0</v>
      </c>
      <c r="KL52" s="28">
        <v>0</v>
      </c>
      <c r="KM52" s="28">
        <v>0</v>
      </c>
      <c r="KN52" s="28">
        <v>0</v>
      </c>
      <c r="KO52" s="28">
        <v>0</v>
      </c>
      <c r="KP52" s="28">
        <v>0</v>
      </c>
      <c r="KQ52" s="28">
        <v>0</v>
      </c>
      <c r="KR52" s="28">
        <v>0</v>
      </c>
      <c r="KS52" s="28">
        <v>0</v>
      </c>
      <c r="KT52" s="28">
        <v>0</v>
      </c>
      <c r="KU52" s="28">
        <v>0</v>
      </c>
      <c r="KV52" s="28">
        <v>0</v>
      </c>
      <c r="KW52" s="28">
        <v>0</v>
      </c>
      <c r="KX52" s="28">
        <v>0</v>
      </c>
      <c r="KY52" s="28">
        <v>0</v>
      </c>
      <c r="KZ52" s="28">
        <v>0</v>
      </c>
      <c r="LA52" s="28">
        <v>0</v>
      </c>
      <c r="LB52" s="28">
        <v>0</v>
      </c>
      <c r="LC52" s="28">
        <v>0</v>
      </c>
      <c r="LD52" s="28">
        <v>0</v>
      </c>
      <c r="LE52" s="28">
        <v>0</v>
      </c>
      <c r="LF52" s="28">
        <v>0</v>
      </c>
      <c r="LG52" s="28">
        <v>0</v>
      </c>
      <c r="LH52" s="28">
        <v>0</v>
      </c>
      <c r="LI52" s="28">
        <v>0</v>
      </c>
      <c r="LJ52" s="28">
        <v>0</v>
      </c>
      <c r="LK52" s="28">
        <v>0</v>
      </c>
      <c r="LL52" s="28">
        <v>0</v>
      </c>
      <c r="LM52" s="28">
        <v>0</v>
      </c>
      <c r="LN52" s="28">
        <v>0</v>
      </c>
      <c r="LO52" s="28">
        <v>0</v>
      </c>
      <c r="LP52" s="28">
        <v>0</v>
      </c>
      <c r="LQ52" s="28">
        <v>0</v>
      </c>
      <c r="LR52" s="28">
        <v>0</v>
      </c>
      <c r="LS52" s="28">
        <v>0</v>
      </c>
      <c r="LT52" s="28">
        <v>0</v>
      </c>
      <c r="LU52" s="28">
        <v>0</v>
      </c>
      <c r="LV52" s="28">
        <v>0</v>
      </c>
      <c r="LW52" s="28">
        <v>0</v>
      </c>
      <c r="LX52" s="28">
        <v>0</v>
      </c>
      <c r="LY52" s="28">
        <v>0</v>
      </c>
      <c r="LZ52" s="28">
        <v>0</v>
      </c>
      <c r="MA52" s="28">
        <v>0</v>
      </c>
      <c r="MB52" s="28">
        <v>0</v>
      </c>
      <c r="MC52" s="28">
        <v>0</v>
      </c>
      <c r="MD52" s="28">
        <v>0</v>
      </c>
      <c r="ME52" s="28">
        <v>0</v>
      </c>
      <c r="MF52" s="28">
        <v>0</v>
      </c>
      <c r="MG52" s="28">
        <v>0</v>
      </c>
      <c r="MH52" s="28">
        <v>0</v>
      </c>
      <c r="MI52" s="28">
        <v>0</v>
      </c>
      <c r="MJ52" s="28">
        <v>0</v>
      </c>
      <c r="MK52" s="28">
        <v>0</v>
      </c>
      <c r="ML52" s="28">
        <v>0</v>
      </c>
      <c r="MM52" s="28">
        <v>0</v>
      </c>
      <c r="MN52" s="28">
        <v>0</v>
      </c>
      <c r="MO52" s="28">
        <v>0</v>
      </c>
      <c r="MP52" s="28">
        <v>0</v>
      </c>
      <c r="MQ52" s="28">
        <v>0</v>
      </c>
      <c r="MR52" s="28">
        <v>0</v>
      </c>
      <c r="MS52" s="28">
        <v>0</v>
      </c>
      <c r="MT52" s="28">
        <v>0</v>
      </c>
      <c r="MU52" s="28">
        <v>0</v>
      </c>
      <c r="MV52" s="28">
        <v>0</v>
      </c>
      <c r="MW52" s="28">
        <v>0</v>
      </c>
      <c r="MX52" s="28">
        <v>0</v>
      </c>
      <c r="MY52" s="28">
        <v>0</v>
      </c>
      <c r="MZ52" s="28">
        <v>0</v>
      </c>
      <c r="NA52" s="28">
        <v>0</v>
      </c>
      <c r="NB52" s="28">
        <v>0</v>
      </c>
      <c r="NC52" s="28">
        <v>0</v>
      </c>
      <c r="ND52" s="28">
        <v>0</v>
      </c>
      <c r="NE52" s="28">
        <v>0</v>
      </c>
      <c r="NF52" s="28">
        <v>0</v>
      </c>
      <c r="NG52" s="28">
        <v>0</v>
      </c>
      <c r="NH52" s="28">
        <v>0</v>
      </c>
      <c r="NI52" s="28">
        <v>0</v>
      </c>
      <c r="NJ52" s="28">
        <v>0</v>
      </c>
      <c r="NK52" s="28">
        <v>0</v>
      </c>
      <c r="NL52" s="28">
        <v>0</v>
      </c>
      <c r="NM52" s="28">
        <v>0</v>
      </c>
      <c r="NN52" s="28">
        <v>0</v>
      </c>
      <c r="NO52" s="28">
        <v>0</v>
      </c>
      <c r="NP52" s="28">
        <v>0</v>
      </c>
      <c r="NQ52" s="28">
        <v>0</v>
      </c>
      <c r="NR52" s="28">
        <v>0</v>
      </c>
      <c r="NS52" s="28">
        <v>0</v>
      </c>
      <c r="NT52" s="28">
        <v>0</v>
      </c>
      <c r="NU52" s="28">
        <v>0</v>
      </c>
      <c r="NV52" s="28">
        <v>0</v>
      </c>
      <c r="NW52" s="28">
        <v>0</v>
      </c>
      <c r="NX52" s="28">
        <v>0</v>
      </c>
      <c r="NY52" s="28">
        <v>0</v>
      </c>
      <c r="NZ52" s="28">
        <v>0</v>
      </c>
      <c r="OA52" s="28">
        <v>0</v>
      </c>
      <c r="OB52" s="28">
        <v>0</v>
      </c>
      <c r="OC52" s="28">
        <v>0</v>
      </c>
      <c r="OD52" s="28">
        <v>0</v>
      </c>
      <c r="OE52" s="28">
        <v>0</v>
      </c>
      <c r="OF52" s="28">
        <v>0</v>
      </c>
      <c r="OG52" s="28">
        <v>0</v>
      </c>
      <c r="OH52" s="28">
        <v>0</v>
      </c>
      <c r="OI52" s="28">
        <v>0</v>
      </c>
      <c r="OJ52" s="28">
        <v>0</v>
      </c>
      <c r="OK52" s="28">
        <v>0</v>
      </c>
      <c r="OL52" s="28">
        <v>0</v>
      </c>
      <c r="OM52" s="28">
        <v>0</v>
      </c>
      <c r="ON52" s="28">
        <v>0</v>
      </c>
      <c r="OO52" s="28">
        <v>0</v>
      </c>
      <c r="OP52" s="28">
        <v>0</v>
      </c>
      <c r="OQ52" s="28">
        <v>0</v>
      </c>
      <c r="OR52" s="28">
        <v>0</v>
      </c>
      <c r="OS52" s="28">
        <v>0</v>
      </c>
      <c r="OT52" s="28">
        <v>0</v>
      </c>
      <c r="OU52" s="28">
        <v>0</v>
      </c>
      <c r="OV52" s="28">
        <v>0</v>
      </c>
      <c r="OW52" s="28">
        <v>0</v>
      </c>
      <c r="OX52" s="28">
        <v>0</v>
      </c>
      <c r="OY52" s="28">
        <v>0</v>
      </c>
      <c r="OZ52" s="28">
        <v>0</v>
      </c>
      <c r="PA52" s="28">
        <v>0</v>
      </c>
      <c r="PB52" s="28">
        <v>0</v>
      </c>
      <c r="PC52" s="28">
        <v>0</v>
      </c>
      <c r="PD52" s="28">
        <v>0</v>
      </c>
      <c r="PE52" s="28">
        <v>0</v>
      </c>
      <c r="PF52" s="28">
        <v>0</v>
      </c>
      <c r="PG52" s="28">
        <v>0</v>
      </c>
      <c r="PH52" s="28">
        <v>0</v>
      </c>
      <c r="PI52" s="28">
        <v>0</v>
      </c>
      <c r="PJ52" s="28">
        <v>0</v>
      </c>
      <c r="PK52" s="28">
        <v>0</v>
      </c>
      <c r="PL52" s="28">
        <v>0</v>
      </c>
      <c r="PM52" s="28">
        <v>0</v>
      </c>
      <c r="PN52" s="28">
        <v>0</v>
      </c>
      <c r="PO52" s="28">
        <v>0</v>
      </c>
      <c r="PP52" s="28">
        <v>0</v>
      </c>
      <c r="PQ52" s="28">
        <v>0</v>
      </c>
      <c r="PR52" s="28">
        <v>0</v>
      </c>
      <c r="PS52" s="28">
        <v>0</v>
      </c>
      <c r="PT52" s="28">
        <v>0</v>
      </c>
      <c r="PU52" s="28">
        <v>0</v>
      </c>
      <c r="PV52" s="28">
        <v>0</v>
      </c>
      <c r="PW52" s="28">
        <v>0</v>
      </c>
      <c r="PX52" s="28">
        <v>0</v>
      </c>
      <c r="PY52" s="28">
        <v>0</v>
      </c>
      <c r="PZ52" s="28">
        <v>0</v>
      </c>
      <c r="QA52" s="28">
        <v>0</v>
      </c>
      <c r="QB52" s="28">
        <v>0</v>
      </c>
      <c r="QC52" s="28">
        <v>0</v>
      </c>
      <c r="QD52" s="28">
        <v>0</v>
      </c>
      <c r="QE52" s="28">
        <v>0</v>
      </c>
      <c r="QF52" s="28">
        <v>0</v>
      </c>
      <c r="QG52" s="28">
        <v>0</v>
      </c>
      <c r="QH52" s="28">
        <v>0</v>
      </c>
      <c r="QI52" s="28">
        <v>0</v>
      </c>
      <c r="QJ52" s="28">
        <v>0</v>
      </c>
      <c r="QK52" s="28">
        <v>0</v>
      </c>
      <c r="QL52" s="28">
        <v>0</v>
      </c>
      <c r="QM52" s="28">
        <v>0</v>
      </c>
      <c r="QN52" s="28">
        <v>0</v>
      </c>
      <c r="QO52" s="28">
        <v>0</v>
      </c>
      <c r="QP52" s="28">
        <v>0</v>
      </c>
      <c r="QQ52" s="28">
        <v>0</v>
      </c>
      <c r="QR52" s="28">
        <v>0</v>
      </c>
      <c r="QS52" s="28">
        <v>0</v>
      </c>
      <c r="QT52" s="28">
        <v>0</v>
      </c>
      <c r="QU52" s="28">
        <v>0</v>
      </c>
      <c r="QV52" s="28">
        <v>0</v>
      </c>
      <c r="QW52" s="28">
        <v>0</v>
      </c>
      <c r="QX52" s="28">
        <v>0</v>
      </c>
      <c r="QY52" s="28">
        <v>0</v>
      </c>
      <c r="QZ52" s="28">
        <v>0</v>
      </c>
      <c r="RA52" s="28">
        <v>0</v>
      </c>
      <c r="RB52" s="28">
        <v>0</v>
      </c>
      <c r="RC52" s="28">
        <v>0</v>
      </c>
      <c r="RD52" s="28">
        <v>0</v>
      </c>
      <c r="RE52" s="28">
        <v>0</v>
      </c>
      <c r="RF52" s="28">
        <v>0</v>
      </c>
      <c r="RG52" s="28">
        <v>0</v>
      </c>
      <c r="RH52" s="28">
        <v>0</v>
      </c>
      <c r="RI52" s="28">
        <v>0</v>
      </c>
      <c r="RJ52" s="28">
        <v>0</v>
      </c>
      <c r="RK52" s="28">
        <v>0</v>
      </c>
      <c r="RL52" s="28">
        <v>0</v>
      </c>
      <c r="RM52" s="28">
        <v>0</v>
      </c>
      <c r="RN52" s="28">
        <v>0</v>
      </c>
      <c r="RO52" s="28">
        <v>0</v>
      </c>
      <c r="RP52" s="28">
        <v>0</v>
      </c>
      <c r="RQ52" s="28">
        <v>0</v>
      </c>
      <c r="RR52" s="28">
        <v>0</v>
      </c>
      <c r="RS52" s="28">
        <v>0</v>
      </c>
      <c r="RT52" s="28">
        <v>0</v>
      </c>
      <c r="RU52" s="28">
        <v>0</v>
      </c>
      <c r="RV52" s="28">
        <v>0</v>
      </c>
      <c r="RW52" s="28">
        <v>0</v>
      </c>
      <c r="RX52" s="28">
        <v>0</v>
      </c>
      <c r="RY52" s="28">
        <v>0</v>
      </c>
      <c r="RZ52" s="28">
        <v>0</v>
      </c>
      <c r="SA52" s="28">
        <v>0</v>
      </c>
      <c r="SB52" s="28">
        <v>0</v>
      </c>
      <c r="SC52" s="28">
        <v>0</v>
      </c>
      <c r="SD52" s="28">
        <v>0</v>
      </c>
      <c r="SE52" s="28">
        <v>0</v>
      </c>
      <c r="SF52" s="28">
        <v>0</v>
      </c>
      <c r="SG52" s="28">
        <v>0</v>
      </c>
      <c r="SH52" s="28">
        <v>0</v>
      </c>
      <c r="SI52" s="28">
        <v>0</v>
      </c>
      <c r="SJ52" s="28">
        <v>0</v>
      </c>
      <c r="SK52" s="28">
        <v>0</v>
      </c>
      <c r="SL52" s="28">
        <v>0</v>
      </c>
      <c r="SM52" s="28">
        <v>0</v>
      </c>
      <c r="SN52" s="28">
        <v>0</v>
      </c>
      <c r="SO52" s="28">
        <v>0</v>
      </c>
      <c r="SP52" s="28">
        <v>0</v>
      </c>
      <c r="SQ52" s="28">
        <v>0</v>
      </c>
      <c r="SR52" s="28">
        <v>0</v>
      </c>
      <c r="SS52" s="28">
        <v>0</v>
      </c>
      <c r="ST52" s="28">
        <v>0</v>
      </c>
      <c r="SU52" s="28">
        <v>0</v>
      </c>
      <c r="SV52" s="28">
        <v>0</v>
      </c>
      <c r="SW52" s="28">
        <v>0</v>
      </c>
      <c r="SX52" s="28">
        <v>0</v>
      </c>
      <c r="SY52" s="28">
        <v>0</v>
      </c>
      <c r="SZ52" s="28">
        <v>0</v>
      </c>
      <c r="TA52" s="28">
        <v>0</v>
      </c>
      <c r="TB52" s="28">
        <v>0</v>
      </c>
      <c r="TC52" s="28">
        <v>0</v>
      </c>
      <c r="TD52" s="28">
        <v>0</v>
      </c>
      <c r="TE52" s="28">
        <v>0</v>
      </c>
      <c r="TF52" s="28">
        <v>0</v>
      </c>
      <c r="TG52" s="28">
        <v>0</v>
      </c>
      <c r="TH52" s="28">
        <v>0</v>
      </c>
      <c r="TI52" s="28">
        <v>0</v>
      </c>
      <c r="TJ52" s="28">
        <v>0</v>
      </c>
      <c r="TK52" s="28">
        <v>0</v>
      </c>
      <c r="TL52" s="28">
        <v>0</v>
      </c>
      <c r="TM52" s="28">
        <v>0</v>
      </c>
      <c r="TN52" s="28">
        <v>0</v>
      </c>
      <c r="TO52" s="28">
        <v>0</v>
      </c>
      <c r="TP52" s="28">
        <v>0</v>
      </c>
      <c r="TQ52" s="28">
        <v>0</v>
      </c>
      <c r="TR52" s="28">
        <v>0</v>
      </c>
      <c r="TS52" s="28">
        <v>0</v>
      </c>
      <c r="TT52" s="28">
        <v>0</v>
      </c>
      <c r="TU52" s="28">
        <v>0</v>
      </c>
      <c r="TV52" s="28">
        <v>0</v>
      </c>
      <c r="TW52" s="28">
        <v>0</v>
      </c>
      <c r="TX52" s="28">
        <v>0</v>
      </c>
      <c r="TY52" s="28">
        <v>0</v>
      </c>
      <c r="TZ52" s="28">
        <v>0</v>
      </c>
      <c r="UA52" s="28">
        <v>0</v>
      </c>
      <c r="UB52" s="28">
        <v>0</v>
      </c>
      <c r="UC52" s="28">
        <v>0</v>
      </c>
      <c r="UD52" s="28">
        <v>0</v>
      </c>
      <c r="UE52" s="28">
        <v>0</v>
      </c>
      <c r="UF52" s="28">
        <v>0</v>
      </c>
      <c r="UG52" s="28">
        <v>0</v>
      </c>
      <c r="UH52" s="28">
        <v>0</v>
      </c>
      <c r="UI52" s="28">
        <v>0</v>
      </c>
      <c r="UJ52" s="28">
        <v>0</v>
      </c>
      <c r="UK52" s="28">
        <v>0</v>
      </c>
      <c r="UL52" s="28">
        <v>0</v>
      </c>
      <c r="UM52" s="28">
        <v>0</v>
      </c>
      <c r="UN52" s="28">
        <v>0</v>
      </c>
      <c r="UO52" s="28">
        <v>0</v>
      </c>
      <c r="UP52" s="28">
        <v>0</v>
      </c>
      <c r="UQ52" s="28">
        <v>0</v>
      </c>
      <c r="UR52" s="28">
        <v>0</v>
      </c>
      <c r="US52" s="28">
        <v>0</v>
      </c>
      <c r="UT52" s="28">
        <v>0</v>
      </c>
      <c r="UU52" s="28">
        <v>0</v>
      </c>
      <c r="UV52" s="28">
        <v>0</v>
      </c>
      <c r="UW52" s="28">
        <v>0</v>
      </c>
      <c r="UX52" s="28">
        <v>0</v>
      </c>
      <c r="UY52" s="28">
        <v>0</v>
      </c>
      <c r="UZ52" s="28">
        <v>0</v>
      </c>
      <c r="VA52" s="28">
        <v>0</v>
      </c>
      <c r="VB52" s="28">
        <v>0</v>
      </c>
      <c r="VC52" s="28">
        <v>0</v>
      </c>
      <c r="VD52" s="28">
        <v>0</v>
      </c>
      <c r="VE52" s="28">
        <v>0</v>
      </c>
      <c r="VF52" s="28">
        <v>0</v>
      </c>
      <c r="VG52" s="28">
        <v>0</v>
      </c>
      <c r="VH52" s="28">
        <v>0</v>
      </c>
      <c r="VI52" s="28">
        <v>0</v>
      </c>
      <c r="VJ52" s="28">
        <v>0</v>
      </c>
      <c r="VK52" s="28">
        <v>0</v>
      </c>
      <c r="VL52" s="28">
        <v>0</v>
      </c>
      <c r="VM52" s="28">
        <v>0</v>
      </c>
      <c r="VN52" s="28">
        <v>0</v>
      </c>
      <c r="VO52" s="28">
        <v>0</v>
      </c>
      <c r="VP52" s="28">
        <v>0</v>
      </c>
      <c r="VQ52" s="28">
        <v>0</v>
      </c>
      <c r="VR52" s="28">
        <v>0</v>
      </c>
      <c r="VS52" s="28">
        <v>0</v>
      </c>
      <c r="VT52" s="28">
        <v>0</v>
      </c>
      <c r="VU52" s="28">
        <v>0</v>
      </c>
      <c r="VV52" s="28">
        <v>0</v>
      </c>
      <c r="VW52" s="28">
        <v>0</v>
      </c>
      <c r="VX52" s="28">
        <v>0</v>
      </c>
      <c r="VY52" s="28">
        <v>0</v>
      </c>
      <c r="VZ52" s="28">
        <v>0</v>
      </c>
      <c r="WA52" s="28">
        <v>0</v>
      </c>
      <c r="WB52" s="28">
        <v>0</v>
      </c>
      <c r="WC52" s="28">
        <v>0</v>
      </c>
      <c r="WD52" s="28">
        <v>0</v>
      </c>
      <c r="WE52" s="28">
        <v>0</v>
      </c>
      <c r="WF52" s="28">
        <v>0</v>
      </c>
      <c r="WG52" s="28">
        <v>0</v>
      </c>
      <c r="WH52" s="28">
        <v>0</v>
      </c>
      <c r="WI52" s="28">
        <v>0</v>
      </c>
      <c r="WJ52" s="28">
        <v>0</v>
      </c>
      <c r="WK52" s="28">
        <v>0</v>
      </c>
      <c r="WL52" s="28">
        <v>0</v>
      </c>
      <c r="WM52" s="28">
        <v>0</v>
      </c>
      <c r="WN52" s="28">
        <v>0</v>
      </c>
      <c r="WO52" s="28">
        <v>0</v>
      </c>
      <c r="WP52" s="28">
        <v>0</v>
      </c>
      <c r="WQ52" s="28">
        <v>0</v>
      </c>
      <c r="WR52" s="28">
        <v>0</v>
      </c>
      <c r="WS52" s="28">
        <v>0</v>
      </c>
      <c r="WT52" s="28">
        <v>0</v>
      </c>
      <c r="WU52" s="28">
        <v>0</v>
      </c>
      <c r="WV52" s="28">
        <v>0</v>
      </c>
      <c r="WW52" s="28">
        <v>0</v>
      </c>
      <c r="WX52" s="28">
        <v>0</v>
      </c>
      <c r="WY52" s="28">
        <v>0</v>
      </c>
      <c r="WZ52" s="28">
        <v>0</v>
      </c>
      <c r="XA52" s="28">
        <v>0</v>
      </c>
      <c r="XB52" s="28">
        <v>0</v>
      </c>
      <c r="XC52" s="28">
        <v>0</v>
      </c>
      <c r="XD52" s="28">
        <v>0</v>
      </c>
      <c r="XE52" s="28">
        <v>0</v>
      </c>
      <c r="XF52" s="28">
        <v>0</v>
      </c>
      <c r="XG52" s="28">
        <v>0</v>
      </c>
      <c r="XH52" s="28">
        <v>0</v>
      </c>
      <c r="XI52" s="28">
        <v>0</v>
      </c>
      <c r="XJ52" s="28">
        <v>0</v>
      </c>
      <c r="XK52" s="28">
        <v>0</v>
      </c>
      <c r="XL52" s="28">
        <v>0</v>
      </c>
      <c r="XM52" s="28">
        <v>0</v>
      </c>
      <c r="XN52" s="28">
        <v>0</v>
      </c>
      <c r="XO52" s="28">
        <v>0</v>
      </c>
      <c r="XP52" s="28">
        <v>0</v>
      </c>
      <c r="XQ52" s="28">
        <v>0</v>
      </c>
      <c r="XR52" s="28">
        <v>0</v>
      </c>
      <c r="XS52" s="28">
        <v>0</v>
      </c>
      <c r="XT52" s="28">
        <v>0</v>
      </c>
      <c r="XU52" s="28">
        <v>0</v>
      </c>
      <c r="XV52" s="28">
        <v>0</v>
      </c>
      <c r="XW52" s="28">
        <v>0</v>
      </c>
      <c r="XX52" s="28">
        <v>0</v>
      </c>
      <c r="XY52" s="28">
        <v>0</v>
      </c>
      <c r="XZ52" s="28">
        <v>0</v>
      </c>
      <c r="YA52" s="28">
        <v>0</v>
      </c>
      <c r="YB52" s="28">
        <v>0</v>
      </c>
      <c r="YC52" s="28">
        <v>0</v>
      </c>
      <c r="YD52" s="28">
        <v>0</v>
      </c>
      <c r="YE52" s="28">
        <v>0</v>
      </c>
      <c r="YF52" s="28">
        <v>0</v>
      </c>
      <c r="YG52" s="28">
        <v>0</v>
      </c>
      <c r="YH52" s="28">
        <v>0</v>
      </c>
      <c r="YI52" s="28">
        <v>0</v>
      </c>
      <c r="YJ52" s="28">
        <v>0</v>
      </c>
      <c r="YK52" s="28">
        <v>0</v>
      </c>
      <c r="YL52" s="28">
        <v>0</v>
      </c>
      <c r="YM52" s="28">
        <v>0</v>
      </c>
      <c r="YN52" s="28">
        <v>0</v>
      </c>
      <c r="YO52" s="28">
        <v>0</v>
      </c>
      <c r="YP52" s="28">
        <v>0</v>
      </c>
      <c r="YQ52" s="28">
        <v>0</v>
      </c>
    </row>
    <row r="53" spans="1:667" ht="15.75" x14ac:dyDescent="0.25">
      <c r="A53" s="19" t="s">
        <v>103</v>
      </c>
      <c r="B53" s="19" t="s">
        <v>104</v>
      </c>
      <c r="C53" s="19">
        <v>227.49425874999952</v>
      </c>
      <c r="D53" s="52"/>
      <c r="E53" s="49">
        <f>+C53/$C$58</f>
        <v>7.8822196457588962</v>
      </c>
      <c r="F53" s="50" t="s">
        <v>10</v>
      </c>
      <c r="G53" s="50" t="s">
        <v>129</v>
      </c>
      <c r="H53" s="34">
        <v>42491</v>
      </c>
      <c r="I53" s="54" t="s">
        <v>17</v>
      </c>
      <c r="J53" s="50">
        <v>30</v>
      </c>
      <c r="K53" s="33" t="s">
        <v>131</v>
      </c>
      <c r="L53" s="34">
        <f t="shared" si="25"/>
        <v>43405</v>
      </c>
      <c r="M53" s="33" t="s">
        <v>59</v>
      </c>
      <c r="N53" s="19" t="s">
        <v>97</v>
      </c>
      <c r="O53" s="2"/>
      <c r="P53" s="26">
        <f>+SUMPRODUCT(1*($BP$4:$YQ$4=$P$4)*($BP$1:$YQ$1=P$3)*($BP53:$YQ53))</f>
        <v>454988517.49999905</v>
      </c>
      <c r="Q53" s="26">
        <f>+SUMPRODUCT(1*($BP$4:$YQ$4=$Q$4)*($BP$1:$YQ$1=P$3)*($BP53:$YQ53))</f>
        <v>84501998.225988835</v>
      </c>
      <c r="R53" s="26">
        <f>+SUMPRODUCT(1*($BP$4:$YQ$4=$P$4)*($BP$1:$YQ$1=R$3)*($BP53:$YQ53))</f>
        <v>0</v>
      </c>
      <c r="S53" s="26">
        <f>+SUMPRODUCT(1*($BP$4:$YQ$4=$Q$4)*($BP$1:$YQ$1=R$3)*($BP53:$YQ53))</f>
        <v>0</v>
      </c>
      <c r="T53" s="26">
        <f>+SUMPRODUCT(1*($BP$4:$YQ$4=$P$4)*($BP$1:$YQ$1=T$3)*($BP53:$YQ53))</f>
        <v>0</v>
      </c>
      <c r="U53" s="26">
        <f>+SUMPRODUCT(1*($BP$4:$YQ$4=$Q$4)*($BP$1:$YQ$1=T$3)*($BP53:$YQ53))</f>
        <v>0</v>
      </c>
      <c r="V53" s="26">
        <f>+SUMPRODUCT(1*($BP$4:$YQ$4=$P$4)*($BP$1:$YQ$1=V$3)*($BP53:$YQ53))</f>
        <v>0</v>
      </c>
      <c r="W53" s="26">
        <f>+SUMPRODUCT(1*($BP$4:$YQ$4=$Q$4)*($BP$1:$YQ$1=V$3)*($BP53:$YQ53))</f>
        <v>0</v>
      </c>
      <c r="X53" s="26">
        <f>+SUMPRODUCT(1*($BP$4:$YQ$4=$P$4)*($BP$1:$YQ$1=X$3)*($BP53:$YQ53))</f>
        <v>0</v>
      </c>
      <c r="Y53" s="26">
        <f>+SUMPRODUCT(1*($BP$4:$YQ$4=$Q$4)*($BP$1:$YQ$1=X$3)*($BP53:$YQ53))</f>
        <v>0</v>
      </c>
      <c r="Z53" s="26">
        <f>+SUMPRODUCT(1*($BP$4:$YQ$4=$P$4)*($BP$1:$YQ$1=Z$3)*($BP53:$YQ53))</f>
        <v>0</v>
      </c>
      <c r="AA53" s="26">
        <f>+SUMPRODUCT(1*($BP$4:$YQ$4=$Q$4)*($BP$1:$YQ$1=Z$3)*($BP53:$YQ53))</f>
        <v>0</v>
      </c>
      <c r="AB53" s="26">
        <f>+SUMPRODUCT(1*($BP$4:$YQ$4=$P$4)*($BP$1:$YQ$1=AB$3)*($BP53:$YQ53))</f>
        <v>0</v>
      </c>
      <c r="AC53" s="26">
        <f>+SUMPRODUCT(1*($BP$4:$YQ$4=$Q$4)*($BP$1:$YQ$1=AB$3)*($BP53:$YQ53))</f>
        <v>0</v>
      </c>
      <c r="AD53" s="26">
        <f>+SUMPRODUCT(1*($BP$4:$YQ$4=$P$4)*($BP$1:$YQ$1=AD$3)*($BP53:$YQ53))</f>
        <v>0</v>
      </c>
      <c r="AE53" s="26">
        <f>+SUMPRODUCT(1*($BP$4:$YQ$4=$Q$4)*($BP$1:$YQ$1=AD$3)*($BP53:$YQ53))</f>
        <v>0</v>
      </c>
      <c r="AF53" s="26">
        <f>+SUMPRODUCT(1*($BP$4:$YQ$4=$P$4)*($BP$1:$YQ$1=AF$3)*($BP53:$YQ53))</f>
        <v>0</v>
      </c>
      <c r="AG53" s="26">
        <f>+SUMPRODUCT(1*($BP$4:$YQ$4=$Q$4)*($BP$1:$YQ$1=AF$3)*($BP53:$YQ53))</f>
        <v>0</v>
      </c>
      <c r="AH53" s="26">
        <f>+SUMPRODUCT(1*($BP$4:$YQ$4=$P$4)*($BP$1:$YQ$1=AH$3)*($BP53:$YQ53))</f>
        <v>0</v>
      </c>
      <c r="AI53" s="26">
        <f>+SUMPRODUCT(1*($BP$4:$YQ$4=$Q$4)*($BP$1:$YQ$1=AH$3)*($BP53:$YQ53))</f>
        <v>0</v>
      </c>
      <c r="AJ53" s="26">
        <f>+SUMPRODUCT(1*($BP$4:$YQ$4=$P$4)*($BP$1:$YQ$1=AJ$3)*($BP53:$YQ53))</f>
        <v>0</v>
      </c>
      <c r="AK53" s="26">
        <f>+SUMPRODUCT(1*($BP$4:$YQ$4=$Q$4)*($BP$1:$YQ$1=AJ$3)*($BP53:$YQ53))</f>
        <v>0</v>
      </c>
      <c r="AL53" s="26">
        <f>+SUMPRODUCT(1*($BP$4:$YQ$4=$P$4)*($BP$1:$YQ$1=AL$3)*($BP53:$YQ53))</f>
        <v>0</v>
      </c>
      <c r="AM53" s="26">
        <f>+SUMPRODUCT(1*($BP$4:$YQ$4=$Q$4)*($BP$1:$YQ$1=AL$3)*($BP53:$YQ53))</f>
        <v>0</v>
      </c>
      <c r="AN53" s="26">
        <f>+SUMPRODUCT(1*($BP$4:$YQ$4=$P$4)*($BP$1:$YQ$1=AN$3)*($BP53:$YQ53))</f>
        <v>0</v>
      </c>
      <c r="AO53" s="26">
        <f>+SUMPRODUCT(1*($BP$4:$YQ$4=$Q$4)*($BP$1:$YQ$1=AN$3)*($BP53:$YQ53))</f>
        <v>0</v>
      </c>
      <c r="AP53" s="26">
        <f>+SUMPRODUCT(1*($BP$4:$YQ$4=$P$4)*($BP$1:$YQ$1=AP$3)*($BP53:$YQ53))</f>
        <v>0</v>
      </c>
      <c r="AQ53" s="26">
        <f>+SUMPRODUCT(1*($BP$4:$YQ$4=$Q$4)*($BP$1:$YQ$1=AP$3)*($BP53:$YQ53))</f>
        <v>0</v>
      </c>
      <c r="AR53" s="26">
        <f>+SUMPRODUCT(1*($BP$4:$YQ$4=$P$4)*($BP$1:$YQ$1=AR$3)*($BP53:$YQ53))</f>
        <v>0</v>
      </c>
      <c r="AS53" s="26">
        <f>+SUMPRODUCT(1*($BP$4:$YQ$4=$Q$4)*($BP$1:$YQ$1=AR$3)*($BP53:$YQ53))</f>
        <v>0</v>
      </c>
      <c r="AT53" s="26">
        <f>+SUMPRODUCT(1*($BP$4:$YQ$4=$P$4)*($BP$1:$YQ$1=AT$3)*($BP53:$YQ53))</f>
        <v>0</v>
      </c>
      <c r="AU53" s="26">
        <f>+SUMPRODUCT(1*($BP$4:$YQ$4=$Q$4)*($BP$1:$YQ$1=AT$3)*($BP53:$YQ53))</f>
        <v>0</v>
      </c>
      <c r="AV53" s="26">
        <f>+SUMPRODUCT(1*($BP$4:$YQ$4=$P$4)*($BP$1:$YQ$1=AV$3)*($BP53:$YQ53))</f>
        <v>0</v>
      </c>
      <c r="AW53" s="26">
        <f>+SUMPRODUCT(1*($BP$4:$YQ$4=$Q$4)*($BP$1:$YQ$1=AV$3)*($BP53:$YQ53))</f>
        <v>0</v>
      </c>
      <c r="AX53" s="26">
        <f>+SUMPRODUCT(1*($BP$4:$YQ$4=$P$4)*($BP$1:$YQ$1=AX$3)*($BP53:$YQ53))</f>
        <v>0</v>
      </c>
      <c r="AY53" s="26">
        <f>+SUMPRODUCT(1*($BP$4:$YQ$4=$Q$4)*($BP$1:$YQ$1=AX$3)*($BP53:$YQ53))</f>
        <v>0</v>
      </c>
      <c r="AZ53" s="26">
        <f>+SUMPRODUCT(1*($BP$4:$YQ$4=$P$4)*($BP$1:$YQ$1=AZ$3)*($BP53:$YQ53))</f>
        <v>0</v>
      </c>
      <c r="BA53" s="26">
        <f>+SUMPRODUCT(1*($BP$4:$YQ$4=$Q$4)*($BP$1:$YQ$1=AZ$3)*($BP53:$YQ53))</f>
        <v>0</v>
      </c>
      <c r="BB53" s="26">
        <f>+SUMPRODUCT(1*($BP$4:$YQ$4=$P$4)*($BP$1:$YQ$1=BB$3)*($BP53:$YQ53))</f>
        <v>0</v>
      </c>
      <c r="BC53" s="26">
        <f>+SUMPRODUCT(1*($BP$4:$YQ$4=$Q$4)*($BP$1:$YQ$1=BB$3)*($BP53:$YQ53))</f>
        <v>0</v>
      </c>
      <c r="BD53" s="26">
        <f>+SUMPRODUCT(1*($BP$4:$YQ$4=$P$4)*($BP$1:$YQ$1=BD$3)*($BP53:$YQ53))</f>
        <v>0</v>
      </c>
      <c r="BE53" s="26">
        <f>+SUMPRODUCT(1*($BP$4:$YQ$4=$Q$4)*($BP$1:$YQ$1=BD$3)*($BP53:$YQ53))</f>
        <v>0</v>
      </c>
      <c r="BF53" s="26">
        <f>+SUMPRODUCT(1*($BP$4:$YQ$4=$P$4)*($BP$1:$YQ$1=BF$3)*($BP53:$YQ53))</f>
        <v>0</v>
      </c>
      <c r="BG53" s="26">
        <f>+SUMPRODUCT(1*($BP$4:$YQ$4=$Q$4)*($BP$1:$YQ$1=BF$3)*($BP53:$YQ53))</f>
        <v>0</v>
      </c>
      <c r="BH53" s="26">
        <f>+SUMPRODUCT(1*($BP$4:$YQ$4=$P$4)*($BP$1:$YQ$1=BH$3)*($BP53:$YQ53))</f>
        <v>0</v>
      </c>
      <c r="BI53" s="26">
        <f>+SUMPRODUCT(1*($BP$4:$YQ$4=$Q$4)*($BP$1:$YQ$1=BH$3)*($BP53:$YQ53))</f>
        <v>0</v>
      </c>
      <c r="BJ53" s="26">
        <f>+SUMPRODUCT(1*($BP$4:$YQ$4=$P$4)*($BP$1:$YQ$1=BJ$3)*($BP53:$YQ53))</f>
        <v>0</v>
      </c>
      <c r="BK53" s="26">
        <f>+SUMPRODUCT(1*($BP$4:$YQ$4=$Q$4)*($BP$1:$YQ$1=BJ$3)*($BP53:$YQ53))</f>
        <v>0</v>
      </c>
      <c r="BL53" s="26">
        <f>+SUMPRODUCT(1*($BP$4:$YQ$4=$P$4)*($BP$1:$YQ$1=BL$3)*($BP53:$YQ53))</f>
        <v>0</v>
      </c>
      <c r="BM53" s="26">
        <f>+SUMPRODUCT(1*($BP$4:$YQ$4=$Q$4)*($BP$1:$YQ$1=BL$3)*($BP53:$YQ53))</f>
        <v>0</v>
      </c>
      <c r="BN53" s="27"/>
      <c r="BO53" s="94"/>
      <c r="BP53" s="28">
        <v>0</v>
      </c>
      <c r="BQ53" s="28">
        <v>0</v>
      </c>
      <c r="BR53" s="28">
        <v>0</v>
      </c>
      <c r="BS53" s="28">
        <v>0</v>
      </c>
      <c r="BT53" s="28">
        <v>0</v>
      </c>
      <c r="BU53" s="28">
        <v>0</v>
      </c>
      <c r="BV53" s="28">
        <v>0</v>
      </c>
      <c r="BW53" s="28">
        <v>0</v>
      </c>
      <c r="BX53" s="28">
        <v>50864323.164048843</v>
      </c>
      <c r="BY53" s="28">
        <v>227494258.74999952</v>
      </c>
      <c r="BZ53" s="28">
        <v>0</v>
      </c>
      <c r="CA53" s="28">
        <v>0</v>
      </c>
      <c r="CB53" s="28">
        <v>0</v>
      </c>
      <c r="CC53" s="28">
        <v>0</v>
      </c>
      <c r="CD53" s="28">
        <v>0</v>
      </c>
      <c r="CE53" s="28">
        <v>0</v>
      </c>
      <c r="CF53" s="28">
        <v>0</v>
      </c>
      <c r="CG53" s="28">
        <v>0</v>
      </c>
      <c r="CH53" s="28">
        <v>0</v>
      </c>
      <c r="CI53" s="28">
        <v>0</v>
      </c>
      <c r="CJ53" s="28">
        <v>33637675.061939999</v>
      </c>
      <c r="CK53" s="28">
        <v>227494258.74999952</v>
      </c>
      <c r="CL53" s="28">
        <v>0</v>
      </c>
      <c r="CM53" s="28">
        <v>0</v>
      </c>
      <c r="CN53" s="28">
        <v>0</v>
      </c>
      <c r="CO53" s="28">
        <v>0</v>
      </c>
      <c r="CP53" s="28">
        <v>0</v>
      </c>
      <c r="CQ53" s="28">
        <v>0</v>
      </c>
      <c r="CR53" s="28">
        <v>0</v>
      </c>
      <c r="CS53" s="28">
        <v>0</v>
      </c>
      <c r="CT53" s="28">
        <v>0</v>
      </c>
      <c r="CU53" s="28">
        <v>0</v>
      </c>
      <c r="CV53" s="28">
        <v>0</v>
      </c>
      <c r="CW53" s="28">
        <v>0</v>
      </c>
      <c r="CX53" s="28">
        <v>0</v>
      </c>
      <c r="CY53" s="28">
        <v>0</v>
      </c>
      <c r="CZ53" s="28">
        <v>0</v>
      </c>
      <c r="DA53" s="28">
        <v>0</v>
      </c>
      <c r="DB53" s="28">
        <v>0</v>
      </c>
      <c r="DC53" s="28">
        <v>0</v>
      </c>
      <c r="DD53" s="28">
        <v>0</v>
      </c>
      <c r="DE53" s="28">
        <v>0</v>
      </c>
      <c r="DF53" s="28">
        <v>0</v>
      </c>
      <c r="DG53" s="28">
        <v>0</v>
      </c>
      <c r="DH53" s="28">
        <v>0</v>
      </c>
      <c r="DI53" s="28">
        <v>0</v>
      </c>
      <c r="DJ53" s="28">
        <v>0</v>
      </c>
      <c r="DK53" s="28">
        <v>0</v>
      </c>
      <c r="DL53" s="28">
        <v>0</v>
      </c>
      <c r="DM53" s="28">
        <v>0</v>
      </c>
      <c r="DN53" s="28">
        <v>0</v>
      </c>
      <c r="DO53" s="28">
        <v>0</v>
      </c>
      <c r="DP53" s="28">
        <v>0</v>
      </c>
      <c r="DQ53" s="28">
        <v>0</v>
      </c>
      <c r="DR53" s="28">
        <v>0</v>
      </c>
      <c r="DS53" s="28">
        <v>0</v>
      </c>
      <c r="DT53" s="28">
        <v>0</v>
      </c>
      <c r="DU53" s="28">
        <v>0</v>
      </c>
      <c r="DV53" s="28">
        <v>0</v>
      </c>
      <c r="DW53" s="28">
        <v>0</v>
      </c>
      <c r="DX53" s="28">
        <v>0</v>
      </c>
      <c r="DY53" s="28">
        <v>0</v>
      </c>
      <c r="DZ53" s="28">
        <v>0</v>
      </c>
      <c r="EA53" s="28">
        <v>0</v>
      </c>
      <c r="EB53" s="28">
        <v>0</v>
      </c>
      <c r="EC53" s="28">
        <v>0</v>
      </c>
      <c r="ED53" s="28">
        <v>0</v>
      </c>
      <c r="EE53" s="28">
        <v>0</v>
      </c>
      <c r="EF53" s="28">
        <v>0</v>
      </c>
      <c r="EG53" s="28">
        <v>0</v>
      </c>
      <c r="EH53" s="28">
        <v>0</v>
      </c>
      <c r="EI53" s="28">
        <v>0</v>
      </c>
      <c r="EJ53" s="28">
        <v>0</v>
      </c>
      <c r="EK53" s="28">
        <v>0</v>
      </c>
      <c r="EL53" s="28">
        <v>0</v>
      </c>
      <c r="EM53" s="28">
        <v>0</v>
      </c>
      <c r="EN53" s="28">
        <v>0</v>
      </c>
      <c r="EO53" s="28">
        <v>0</v>
      </c>
      <c r="EP53" s="28">
        <v>0</v>
      </c>
      <c r="EQ53" s="28">
        <v>0</v>
      </c>
      <c r="ER53" s="28">
        <v>0</v>
      </c>
      <c r="ES53" s="28">
        <v>0</v>
      </c>
      <c r="ET53" s="28">
        <v>0</v>
      </c>
      <c r="EU53" s="28">
        <v>0</v>
      </c>
      <c r="EV53" s="28">
        <v>0</v>
      </c>
      <c r="EW53" s="28">
        <v>0</v>
      </c>
      <c r="EX53" s="28">
        <v>0</v>
      </c>
      <c r="EY53" s="28">
        <v>0</v>
      </c>
      <c r="EZ53" s="28">
        <v>0</v>
      </c>
      <c r="FA53" s="28">
        <v>0</v>
      </c>
      <c r="FB53" s="28">
        <v>0</v>
      </c>
      <c r="FC53" s="28">
        <v>0</v>
      </c>
      <c r="FD53" s="28">
        <v>0</v>
      </c>
      <c r="FE53" s="28">
        <v>0</v>
      </c>
      <c r="FF53" s="28">
        <v>0</v>
      </c>
      <c r="FG53" s="28">
        <v>0</v>
      </c>
      <c r="FH53" s="28">
        <v>0</v>
      </c>
      <c r="FI53" s="28">
        <v>0</v>
      </c>
      <c r="FJ53" s="28">
        <v>0</v>
      </c>
      <c r="FK53" s="28">
        <v>0</v>
      </c>
      <c r="FL53" s="28">
        <v>0</v>
      </c>
      <c r="FM53" s="28">
        <v>0</v>
      </c>
      <c r="FN53" s="28">
        <v>0</v>
      </c>
      <c r="FO53" s="28">
        <v>0</v>
      </c>
      <c r="FP53" s="28">
        <v>0</v>
      </c>
      <c r="FQ53" s="28">
        <v>0</v>
      </c>
      <c r="FR53" s="28">
        <v>0</v>
      </c>
      <c r="FS53" s="28">
        <v>0</v>
      </c>
      <c r="FT53" s="28">
        <v>0</v>
      </c>
      <c r="FU53" s="28">
        <v>0</v>
      </c>
      <c r="FV53" s="28">
        <v>0</v>
      </c>
      <c r="FW53" s="28">
        <v>0</v>
      </c>
      <c r="FX53" s="28">
        <v>0</v>
      </c>
      <c r="FY53" s="28">
        <v>0</v>
      </c>
      <c r="FZ53" s="28">
        <v>0</v>
      </c>
      <c r="GA53" s="28">
        <v>0</v>
      </c>
      <c r="GB53" s="28">
        <v>0</v>
      </c>
      <c r="GC53" s="28">
        <v>0</v>
      </c>
      <c r="GD53" s="28">
        <v>0</v>
      </c>
      <c r="GE53" s="28">
        <v>0</v>
      </c>
      <c r="GF53" s="28">
        <v>0</v>
      </c>
      <c r="GG53" s="28">
        <v>0</v>
      </c>
      <c r="GH53" s="28">
        <v>0</v>
      </c>
      <c r="GI53" s="28">
        <v>0</v>
      </c>
      <c r="GJ53" s="28">
        <v>0</v>
      </c>
      <c r="GK53" s="28">
        <v>0</v>
      </c>
      <c r="GL53" s="28">
        <v>0</v>
      </c>
      <c r="GM53" s="28">
        <v>0</v>
      </c>
      <c r="GN53" s="28">
        <v>0</v>
      </c>
      <c r="GO53" s="28">
        <v>0</v>
      </c>
      <c r="GP53" s="28">
        <v>0</v>
      </c>
      <c r="GQ53" s="28">
        <v>0</v>
      </c>
      <c r="GR53" s="28">
        <v>0</v>
      </c>
      <c r="GS53" s="28">
        <v>0</v>
      </c>
      <c r="GT53" s="28">
        <v>0</v>
      </c>
      <c r="GU53" s="28">
        <v>0</v>
      </c>
      <c r="GV53" s="28">
        <v>0</v>
      </c>
      <c r="GW53" s="28">
        <v>0</v>
      </c>
      <c r="GX53" s="28">
        <v>0</v>
      </c>
      <c r="GY53" s="28">
        <v>0</v>
      </c>
      <c r="GZ53" s="28">
        <v>0</v>
      </c>
      <c r="HA53" s="28">
        <v>0</v>
      </c>
      <c r="HB53" s="28">
        <v>0</v>
      </c>
      <c r="HC53" s="28">
        <v>0</v>
      </c>
      <c r="HD53" s="28">
        <v>0</v>
      </c>
      <c r="HE53" s="28">
        <v>0</v>
      </c>
      <c r="HF53" s="28">
        <v>0</v>
      </c>
      <c r="HG53" s="28">
        <v>0</v>
      </c>
      <c r="HH53" s="28">
        <v>0</v>
      </c>
      <c r="HI53" s="28">
        <v>0</v>
      </c>
      <c r="HJ53" s="28">
        <v>0</v>
      </c>
      <c r="HK53" s="28">
        <v>0</v>
      </c>
      <c r="HL53" s="28">
        <v>0</v>
      </c>
      <c r="HM53" s="28">
        <v>0</v>
      </c>
      <c r="HN53" s="28">
        <v>0</v>
      </c>
      <c r="HO53" s="28">
        <v>0</v>
      </c>
      <c r="HP53" s="28">
        <v>0</v>
      </c>
      <c r="HQ53" s="28">
        <v>0</v>
      </c>
      <c r="HR53" s="28">
        <v>0</v>
      </c>
      <c r="HS53" s="28">
        <v>0</v>
      </c>
      <c r="HT53" s="28">
        <v>0</v>
      </c>
      <c r="HU53" s="28">
        <v>0</v>
      </c>
      <c r="HV53" s="28">
        <v>0</v>
      </c>
      <c r="HW53" s="28">
        <v>0</v>
      </c>
      <c r="HX53" s="28">
        <v>0</v>
      </c>
      <c r="HY53" s="28">
        <v>0</v>
      </c>
      <c r="HZ53" s="28">
        <v>0</v>
      </c>
      <c r="IA53" s="28">
        <v>0</v>
      </c>
      <c r="IB53" s="28">
        <v>0</v>
      </c>
      <c r="IC53" s="28">
        <v>0</v>
      </c>
      <c r="ID53" s="28">
        <v>0</v>
      </c>
      <c r="IE53" s="28">
        <v>0</v>
      </c>
      <c r="IF53" s="28">
        <v>0</v>
      </c>
      <c r="IG53" s="28">
        <v>0</v>
      </c>
      <c r="IH53" s="28">
        <v>0</v>
      </c>
      <c r="II53" s="28">
        <v>0</v>
      </c>
      <c r="IJ53" s="28">
        <v>0</v>
      </c>
      <c r="IK53" s="28">
        <v>0</v>
      </c>
      <c r="IL53" s="28">
        <v>0</v>
      </c>
      <c r="IM53" s="28">
        <v>0</v>
      </c>
      <c r="IN53" s="28">
        <v>0</v>
      </c>
      <c r="IO53" s="28">
        <v>0</v>
      </c>
      <c r="IP53" s="28">
        <v>0</v>
      </c>
      <c r="IQ53" s="28">
        <v>0</v>
      </c>
      <c r="IR53" s="28">
        <v>0</v>
      </c>
      <c r="IS53" s="28">
        <v>0</v>
      </c>
      <c r="IT53" s="28">
        <v>0</v>
      </c>
      <c r="IU53" s="28">
        <v>0</v>
      </c>
      <c r="IV53" s="28">
        <v>0</v>
      </c>
      <c r="IW53" s="28">
        <v>0</v>
      </c>
      <c r="IX53" s="28">
        <v>0</v>
      </c>
      <c r="IY53" s="28">
        <v>0</v>
      </c>
      <c r="IZ53" s="28">
        <v>0</v>
      </c>
      <c r="JA53" s="28">
        <v>0</v>
      </c>
      <c r="JB53" s="28">
        <v>0</v>
      </c>
      <c r="JC53" s="28">
        <v>0</v>
      </c>
      <c r="JD53" s="28">
        <v>0</v>
      </c>
      <c r="JE53" s="28">
        <v>0</v>
      </c>
      <c r="JF53" s="28">
        <v>0</v>
      </c>
      <c r="JG53" s="28">
        <v>0</v>
      </c>
      <c r="JH53" s="28">
        <v>0</v>
      </c>
      <c r="JI53" s="28">
        <v>0</v>
      </c>
      <c r="JJ53" s="28">
        <v>0</v>
      </c>
      <c r="JK53" s="28">
        <v>0</v>
      </c>
      <c r="JL53" s="28">
        <v>0</v>
      </c>
      <c r="JM53" s="28">
        <v>0</v>
      </c>
      <c r="JN53" s="28">
        <v>0</v>
      </c>
      <c r="JO53" s="28">
        <v>0</v>
      </c>
      <c r="JP53" s="28">
        <v>0</v>
      </c>
      <c r="JQ53" s="28">
        <v>0</v>
      </c>
      <c r="JR53" s="28">
        <v>0</v>
      </c>
      <c r="JS53" s="28">
        <v>0</v>
      </c>
      <c r="JT53" s="28">
        <v>0</v>
      </c>
      <c r="JU53" s="28">
        <v>0</v>
      </c>
      <c r="JV53" s="28">
        <v>0</v>
      </c>
      <c r="JW53" s="28">
        <v>0</v>
      </c>
      <c r="JX53" s="28">
        <v>0</v>
      </c>
      <c r="JY53" s="28">
        <v>0</v>
      </c>
      <c r="JZ53" s="28">
        <v>0</v>
      </c>
      <c r="KA53" s="28">
        <v>0</v>
      </c>
      <c r="KB53" s="28">
        <v>0</v>
      </c>
      <c r="KC53" s="28">
        <v>0</v>
      </c>
      <c r="KD53" s="28">
        <v>0</v>
      </c>
      <c r="KE53" s="28">
        <v>0</v>
      </c>
      <c r="KF53" s="28">
        <v>0</v>
      </c>
      <c r="KG53" s="28">
        <v>0</v>
      </c>
      <c r="KH53" s="28">
        <v>0</v>
      </c>
      <c r="KI53" s="28">
        <v>0</v>
      </c>
      <c r="KJ53" s="28">
        <v>0</v>
      </c>
      <c r="KK53" s="28">
        <v>0</v>
      </c>
      <c r="KL53" s="28">
        <v>0</v>
      </c>
      <c r="KM53" s="28">
        <v>0</v>
      </c>
      <c r="KN53" s="28">
        <v>0</v>
      </c>
      <c r="KO53" s="28">
        <v>0</v>
      </c>
      <c r="KP53" s="28">
        <v>0</v>
      </c>
      <c r="KQ53" s="28">
        <v>0</v>
      </c>
      <c r="KR53" s="28">
        <v>0</v>
      </c>
      <c r="KS53" s="28">
        <v>0</v>
      </c>
      <c r="KT53" s="28">
        <v>0</v>
      </c>
      <c r="KU53" s="28">
        <v>0</v>
      </c>
      <c r="KV53" s="28">
        <v>0</v>
      </c>
      <c r="KW53" s="28">
        <v>0</v>
      </c>
      <c r="KX53" s="28">
        <v>0</v>
      </c>
      <c r="KY53" s="28">
        <v>0</v>
      </c>
      <c r="KZ53" s="28">
        <v>0</v>
      </c>
      <c r="LA53" s="28">
        <v>0</v>
      </c>
      <c r="LB53" s="28">
        <v>0</v>
      </c>
      <c r="LC53" s="28">
        <v>0</v>
      </c>
      <c r="LD53" s="28">
        <v>0</v>
      </c>
      <c r="LE53" s="28">
        <v>0</v>
      </c>
      <c r="LF53" s="28">
        <v>0</v>
      </c>
      <c r="LG53" s="28">
        <v>0</v>
      </c>
      <c r="LH53" s="28">
        <v>0</v>
      </c>
      <c r="LI53" s="28">
        <v>0</v>
      </c>
      <c r="LJ53" s="28">
        <v>0</v>
      </c>
      <c r="LK53" s="28">
        <v>0</v>
      </c>
      <c r="LL53" s="28">
        <v>0</v>
      </c>
      <c r="LM53" s="28">
        <v>0</v>
      </c>
      <c r="LN53" s="28">
        <v>0</v>
      </c>
      <c r="LO53" s="28">
        <v>0</v>
      </c>
      <c r="LP53" s="28">
        <v>0</v>
      </c>
      <c r="LQ53" s="28">
        <v>0</v>
      </c>
      <c r="LR53" s="28">
        <v>0</v>
      </c>
      <c r="LS53" s="28">
        <v>0</v>
      </c>
      <c r="LT53" s="28">
        <v>0</v>
      </c>
      <c r="LU53" s="28">
        <v>0</v>
      </c>
      <c r="LV53" s="28">
        <v>0</v>
      </c>
      <c r="LW53" s="28">
        <v>0</v>
      </c>
      <c r="LX53" s="28">
        <v>0</v>
      </c>
      <c r="LY53" s="28">
        <v>0</v>
      </c>
      <c r="LZ53" s="28">
        <v>0</v>
      </c>
      <c r="MA53" s="28">
        <v>0</v>
      </c>
      <c r="MB53" s="28">
        <v>0</v>
      </c>
      <c r="MC53" s="28">
        <v>0</v>
      </c>
      <c r="MD53" s="28">
        <v>0</v>
      </c>
      <c r="ME53" s="28">
        <v>0</v>
      </c>
      <c r="MF53" s="28">
        <v>0</v>
      </c>
      <c r="MG53" s="28">
        <v>0</v>
      </c>
      <c r="MH53" s="28">
        <v>0</v>
      </c>
      <c r="MI53" s="28">
        <v>0</v>
      </c>
      <c r="MJ53" s="28">
        <v>0</v>
      </c>
      <c r="MK53" s="28">
        <v>0</v>
      </c>
      <c r="ML53" s="28">
        <v>0</v>
      </c>
      <c r="MM53" s="28">
        <v>0</v>
      </c>
      <c r="MN53" s="28">
        <v>0</v>
      </c>
      <c r="MO53" s="28">
        <v>0</v>
      </c>
      <c r="MP53" s="28">
        <v>0</v>
      </c>
      <c r="MQ53" s="28">
        <v>0</v>
      </c>
      <c r="MR53" s="28">
        <v>0</v>
      </c>
      <c r="MS53" s="28">
        <v>0</v>
      </c>
      <c r="MT53" s="28">
        <v>0</v>
      </c>
      <c r="MU53" s="28">
        <v>0</v>
      </c>
      <c r="MV53" s="28">
        <v>0</v>
      </c>
      <c r="MW53" s="28">
        <v>0</v>
      </c>
      <c r="MX53" s="28">
        <v>0</v>
      </c>
      <c r="MY53" s="28">
        <v>0</v>
      </c>
      <c r="MZ53" s="28">
        <v>0</v>
      </c>
      <c r="NA53" s="28">
        <v>0</v>
      </c>
      <c r="NB53" s="28">
        <v>0</v>
      </c>
      <c r="NC53" s="28">
        <v>0</v>
      </c>
      <c r="ND53" s="28">
        <v>0</v>
      </c>
      <c r="NE53" s="28">
        <v>0</v>
      </c>
      <c r="NF53" s="28">
        <v>0</v>
      </c>
      <c r="NG53" s="28">
        <v>0</v>
      </c>
      <c r="NH53" s="28">
        <v>0</v>
      </c>
      <c r="NI53" s="28">
        <v>0</v>
      </c>
      <c r="NJ53" s="28">
        <v>0</v>
      </c>
      <c r="NK53" s="28">
        <v>0</v>
      </c>
      <c r="NL53" s="28">
        <v>0</v>
      </c>
      <c r="NM53" s="28">
        <v>0</v>
      </c>
      <c r="NN53" s="28">
        <v>0</v>
      </c>
      <c r="NO53" s="28">
        <v>0</v>
      </c>
      <c r="NP53" s="28">
        <v>0</v>
      </c>
      <c r="NQ53" s="28">
        <v>0</v>
      </c>
      <c r="NR53" s="28">
        <v>0</v>
      </c>
      <c r="NS53" s="28">
        <v>0</v>
      </c>
      <c r="NT53" s="28">
        <v>0</v>
      </c>
      <c r="NU53" s="28">
        <v>0</v>
      </c>
      <c r="NV53" s="28">
        <v>0</v>
      </c>
      <c r="NW53" s="28">
        <v>0</v>
      </c>
      <c r="NX53" s="28">
        <v>0</v>
      </c>
      <c r="NY53" s="28">
        <v>0</v>
      </c>
      <c r="NZ53" s="28">
        <v>0</v>
      </c>
      <c r="OA53" s="28">
        <v>0</v>
      </c>
      <c r="OB53" s="28">
        <v>0</v>
      </c>
      <c r="OC53" s="28">
        <v>0</v>
      </c>
      <c r="OD53" s="28">
        <v>0</v>
      </c>
      <c r="OE53" s="28">
        <v>0</v>
      </c>
      <c r="OF53" s="28">
        <v>0</v>
      </c>
      <c r="OG53" s="28">
        <v>0</v>
      </c>
      <c r="OH53" s="28">
        <v>0</v>
      </c>
      <c r="OI53" s="28">
        <v>0</v>
      </c>
      <c r="OJ53" s="28">
        <v>0</v>
      </c>
      <c r="OK53" s="28">
        <v>0</v>
      </c>
      <c r="OL53" s="28">
        <v>0</v>
      </c>
      <c r="OM53" s="28">
        <v>0</v>
      </c>
      <c r="ON53" s="28">
        <v>0</v>
      </c>
      <c r="OO53" s="28">
        <v>0</v>
      </c>
      <c r="OP53" s="28">
        <v>0</v>
      </c>
      <c r="OQ53" s="28">
        <v>0</v>
      </c>
      <c r="OR53" s="28">
        <v>0</v>
      </c>
      <c r="OS53" s="28">
        <v>0</v>
      </c>
      <c r="OT53" s="28">
        <v>0</v>
      </c>
      <c r="OU53" s="28">
        <v>0</v>
      </c>
      <c r="OV53" s="28">
        <v>0</v>
      </c>
      <c r="OW53" s="28">
        <v>0</v>
      </c>
      <c r="OX53" s="28">
        <v>0</v>
      </c>
      <c r="OY53" s="28">
        <v>0</v>
      </c>
      <c r="OZ53" s="28">
        <v>0</v>
      </c>
      <c r="PA53" s="28">
        <v>0</v>
      </c>
      <c r="PB53" s="28">
        <v>0</v>
      </c>
      <c r="PC53" s="28">
        <v>0</v>
      </c>
      <c r="PD53" s="28">
        <v>0</v>
      </c>
      <c r="PE53" s="28">
        <v>0</v>
      </c>
      <c r="PF53" s="28">
        <v>0</v>
      </c>
      <c r="PG53" s="28">
        <v>0</v>
      </c>
      <c r="PH53" s="28">
        <v>0</v>
      </c>
      <c r="PI53" s="28">
        <v>0</v>
      </c>
      <c r="PJ53" s="28">
        <v>0</v>
      </c>
      <c r="PK53" s="28">
        <v>0</v>
      </c>
      <c r="PL53" s="28">
        <v>0</v>
      </c>
      <c r="PM53" s="28">
        <v>0</v>
      </c>
      <c r="PN53" s="28">
        <v>0</v>
      </c>
      <c r="PO53" s="28">
        <v>0</v>
      </c>
      <c r="PP53" s="28">
        <v>0</v>
      </c>
      <c r="PQ53" s="28">
        <v>0</v>
      </c>
      <c r="PR53" s="28">
        <v>0</v>
      </c>
      <c r="PS53" s="28">
        <v>0</v>
      </c>
      <c r="PT53" s="28">
        <v>0</v>
      </c>
      <c r="PU53" s="28">
        <v>0</v>
      </c>
      <c r="PV53" s="28">
        <v>0</v>
      </c>
      <c r="PW53" s="28">
        <v>0</v>
      </c>
      <c r="PX53" s="28">
        <v>0</v>
      </c>
      <c r="PY53" s="28">
        <v>0</v>
      </c>
      <c r="PZ53" s="28">
        <v>0</v>
      </c>
      <c r="QA53" s="28">
        <v>0</v>
      </c>
      <c r="QB53" s="28">
        <v>0</v>
      </c>
      <c r="QC53" s="28">
        <v>0</v>
      </c>
      <c r="QD53" s="28">
        <v>0</v>
      </c>
      <c r="QE53" s="28">
        <v>0</v>
      </c>
      <c r="QF53" s="28">
        <v>0</v>
      </c>
      <c r="QG53" s="28">
        <v>0</v>
      </c>
      <c r="QH53" s="28">
        <v>0</v>
      </c>
      <c r="QI53" s="28">
        <v>0</v>
      </c>
      <c r="QJ53" s="28">
        <v>0</v>
      </c>
      <c r="QK53" s="28">
        <v>0</v>
      </c>
      <c r="QL53" s="28">
        <v>0</v>
      </c>
      <c r="QM53" s="28">
        <v>0</v>
      </c>
      <c r="QN53" s="28">
        <v>0</v>
      </c>
      <c r="QO53" s="28">
        <v>0</v>
      </c>
      <c r="QP53" s="28">
        <v>0</v>
      </c>
      <c r="QQ53" s="28">
        <v>0</v>
      </c>
      <c r="QR53" s="28">
        <v>0</v>
      </c>
      <c r="QS53" s="28">
        <v>0</v>
      </c>
      <c r="QT53" s="28">
        <v>0</v>
      </c>
      <c r="QU53" s="28">
        <v>0</v>
      </c>
      <c r="QV53" s="28">
        <v>0</v>
      </c>
      <c r="QW53" s="28">
        <v>0</v>
      </c>
      <c r="QX53" s="28">
        <v>0</v>
      </c>
      <c r="QY53" s="28">
        <v>0</v>
      </c>
      <c r="QZ53" s="28">
        <v>0</v>
      </c>
      <c r="RA53" s="28">
        <v>0</v>
      </c>
      <c r="RB53" s="28">
        <v>0</v>
      </c>
      <c r="RC53" s="28">
        <v>0</v>
      </c>
      <c r="RD53" s="28">
        <v>0</v>
      </c>
      <c r="RE53" s="28">
        <v>0</v>
      </c>
      <c r="RF53" s="28">
        <v>0</v>
      </c>
      <c r="RG53" s="28">
        <v>0</v>
      </c>
      <c r="RH53" s="28">
        <v>0</v>
      </c>
      <c r="RI53" s="28">
        <v>0</v>
      </c>
      <c r="RJ53" s="28">
        <v>0</v>
      </c>
      <c r="RK53" s="28">
        <v>0</v>
      </c>
      <c r="RL53" s="28">
        <v>0</v>
      </c>
      <c r="RM53" s="28">
        <v>0</v>
      </c>
      <c r="RN53" s="28">
        <v>0</v>
      </c>
      <c r="RO53" s="28">
        <v>0</v>
      </c>
      <c r="RP53" s="28">
        <v>0</v>
      </c>
      <c r="RQ53" s="28">
        <v>0</v>
      </c>
      <c r="RR53" s="28">
        <v>0</v>
      </c>
      <c r="RS53" s="28">
        <v>0</v>
      </c>
      <c r="RT53" s="28">
        <v>0</v>
      </c>
      <c r="RU53" s="28">
        <v>0</v>
      </c>
      <c r="RV53" s="28">
        <v>0</v>
      </c>
      <c r="RW53" s="28">
        <v>0</v>
      </c>
      <c r="RX53" s="28">
        <v>0</v>
      </c>
      <c r="RY53" s="28">
        <v>0</v>
      </c>
      <c r="RZ53" s="28">
        <v>0</v>
      </c>
      <c r="SA53" s="28">
        <v>0</v>
      </c>
      <c r="SB53" s="28">
        <v>0</v>
      </c>
      <c r="SC53" s="28">
        <v>0</v>
      </c>
      <c r="SD53" s="28">
        <v>0</v>
      </c>
      <c r="SE53" s="28">
        <v>0</v>
      </c>
      <c r="SF53" s="28">
        <v>0</v>
      </c>
      <c r="SG53" s="28">
        <v>0</v>
      </c>
      <c r="SH53" s="28">
        <v>0</v>
      </c>
      <c r="SI53" s="28">
        <v>0</v>
      </c>
      <c r="SJ53" s="28">
        <v>0</v>
      </c>
      <c r="SK53" s="28">
        <v>0</v>
      </c>
      <c r="SL53" s="28">
        <v>0</v>
      </c>
      <c r="SM53" s="28">
        <v>0</v>
      </c>
      <c r="SN53" s="28">
        <v>0</v>
      </c>
      <c r="SO53" s="28">
        <v>0</v>
      </c>
      <c r="SP53" s="28">
        <v>0</v>
      </c>
      <c r="SQ53" s="28">
        <v>0</v>
      </c>
      <c r="SR53" s="28">
        <v>0</v>
      </c>
      <c r="SS53" s="28">
        <v>0</v>
      </c>
      <c r="ST53" s="28">
        <v>0</v>
      </c>
      <c r="SU53" s="28">
        <v>0</v>
      </c>
      <c r="SV53" s="28">
        <v>0</v>
      </c>
      <c r="SW53" s="28">
        <v>0</v>
      </c>
      <c r="SX53" s="28">
        <v>0</v>
      </c>
      <c r="SY53" s="28">
        <v>0</v>
      </c>
      <c r="SZ53" s="28">
        <v>0</v>
      </c>
      <c r="TA53" s="28">
        <v>0</v>
      </c>
      <c r="TB53" s="28">
        <v>0</v>
      </c>
      <c r="TC53" s="28">
        <v>0</v>
      </c>
      <c r="TD53" s="28">
        <v>0</v>
      </c>
      <c r="TE53" s="28">
        <v>0</v>
      </c>
      <c r="TF53" s="28">
        <v>0</v>
      </c>
      <c r="TG53" s="28">
        <v>0</v>
      </c>
      <c r="TH53" s="28">
        <v>0</v>
      </c>
      <c r="TI53" s="28">
        <v>0</v>
      </c>
      <c r="TJ53" s="28">
        <v>0</v>
      </c>
      <c r="TK53" s="28">
        <v>0</v>
      </c>
      <c r="TL53" s="28">
        <v>0</v>
      </c>
      <c r="TM53" s="28">
        <v>0</v>
      </c>
      <c r="TN53" s="28">
        <v>0</v>
      </c>
      <c r="TO53" s="28">
        <v>0</v>
      </c>
      <c r="TP53" s="28">
        <v>0</v>
      </c>
      <c r="TQ53" s="28">
        <v>0</v>
      </c>
      <c r="TR53" s="28">
        <v>0</v>
      </c>
      <c r="TS53" s="28">
        <v>0</v>
      </c>
      <c r="TT53" s="28">
        <v>0</v>
      </c>
      <c r="TU53" s="28">
        <v>0</v>
      </c>
      <c r="TV53" s="28">
        <v>0</v>
      </c>
      <c r="TW53" s="28">
        <v>0</v>
      </c>
      <c r="TX53" s="28">
        <v>0</v>
      </c>
      <c r="TY53" s="28">
        <v>0</v>
      </c>
      <c r="TZ53" s="28">
        <v>0</v>
      </c>
      <c r="UA53" s="28">
        <v>0</v>
      </c>
      <c r="UB53" s="28">
        <v>0</v>
      </c>
      <c r="UC53" s="28">
        <v>0</v>
      </c>
      <c r="UD53" s="28">
        <v>0</v>
      </c>
      <c r="UE53" s="28">
        <v>0</v>
      </c>
      <c r="UF53" s="28">
        <v>0</v>
      </c>
      <c r="UG53" s="28">
        <v>0</v>
      </c>
      <c r="UH53" s="28">
        <v>0</v>
      </c>
      <c r="UI53" s="28">
        <v>0</v>
      </c>
      <c r="UJ53" s="28">
        <v>0</v>
      </c>
      <c r="UK53" s="28">
        <v>0</v>
      </c>
      <c r="UL53" s="28">
        <v>0</v>
      </c>
      <c r="UM53" s="28">
        <v>0</v>
      </c>
      <c r="UN53" s="28">
        <v>0</v>
      </c>
      <c r="UO53" s="28">
        <v>0</v>
      </c>
      <c r="UP53" s="28">
        <v>0</v>
      </c>
      <c r="UQ53" s="28">
        <v>0</v>
      </c>
      <c r="UR53" s="28">
        <v>0</v>
      </c>
      <c r="US53" s="28">
        <v>0</v>
      </c>
      <c r="UT53" s="28">
        <v>0</v>
      </c>
      <c r="UU53" s="28">
        <v>0</v>
      </c>
      <c r="UV53" s="28">
        <v>0</v>
      </c>
      <c r="UW53" s="28">
        <v>0</v>
      </c>
      <c r="UX53" s="28">
        <v>0</v>
      </c>
      <c r="UY53" s="28">
        <v>0</v>
      </c>
      <c r="UZ53" s="28">
        <v>0</v>
      </c>
      <c r="VA53" s="28">
        <v>0</v>
      </c>
      <c r="VB53" s="28">
        <v>0</v>
      </c>
      <c r="VC53" s="28">
        <v>0</v>
      </c>
      <c r="VD53" s="28">
        <v>0</v>
      </c>
      <c r="VE53" s="28">
        <v>0</v>
      </c>
      <c r="VF53" s="28">
        <v>0</v>
      </c>
      <c r="VG53" s="28">
        <v>0</v>
      </c>
      <c r="VH53" s="28">
        <v>0</v>
      </c>
      <c r="VI53" s="28">
        <v>0</v>
      </c>
      <c r="VJ53" s="28">
        <v>0</v>
      </c>
      <c r="VK53" s="28">
        <v>0</v>
      </c>
      <c r="VL53" s="28">
        <v>0</v>
      </c>
      <c r="VM53" s="28">
        <v>0</v>
      </c>
      <c r="VN53" s="28">
        <v>0</v>
      </c>
      <c r="VO53" s="28">
        <v>0</v>
      </c>
      <c r="VP53" s="28">
        <v>0</v>
      </c>
      <c r="VQ53" s="28">
        <v>0</v>
      </c>
      <c r="VR53" s="28">
        <v>0</v>
      </c>
      <c r="VS53" s="28">
        <v>0</v>
      </c>
      <c r="VT53" s="28">
        <v>0</v>
      </c>
      <c r="VU53" s="28">
        <v>0</v>
      </c>
      <c r="VV53" s="28">
        <v>0</v>
      </c>
      <c r="VW53" s="28">
        <v>0</v>
      </c>
      <c r="VX53" s="28">
        <v>0</v>
      </c>
      <c r="VY53" s="28">
        <v>0</v>
      </c>
      <c r="VZ53" s="28">
        <v>0</v>
      </c>
      <c r="WA53" s="28">
        <v>0</v>
      </c>
      <c r="WB53" s="28">
        <v>0</v>
      </c>
      <c r="WC53" s="28">
        <v>0</v>
      </c>
      <c r="WD53" s="28">
        <v>0</v>
      </c>
      <c r="WE53" s="28">
        <v>0</v>
      </c>
      <c r="WF53" s="28">
        <v>0</v>
      </c>
      <c r="WG53" s="28">
        <v>0</v>
      </c>
      <c r="WH53" s="28">
        <v>0</v>
      </c>
      <c r="WI53" s="28">
        <v>0</v>
      </c>
      <c r="WJ53" s="28">
        <v>0</v>
      </c>
      <c r="WK53" s="28">
        <v>0</v>
      </c>
      <c r="WL53" s="28">
        <v>0</v>
      </c>
      <c r="WM53" s="28">
        <v>0</v>
      </c>
      <c r="WN53" s="28">
        <v>0</v>
      </c>
      <c r="WO53" s="28">
        <v>0</v>
      </c>
      <c r="WP53" s="28">
        <v>0</v>
      </c>
      <c r="WQ53" s="28">
        <v>0</v>
      </c>
      <c r="WR53" s="28">
        <v>0</v>
      </c>
      <c r="WS53" s="28">
        <v>0</v>
      </c>
      <c r="WT53" s="28">
        <v>0</v>
      </c>
      <c r="WU53" s="28">
        <v>0</v>
      </c>
      <c r="WV53" s="28">
        <v>0</v>
      </c>
      <c r="WW53" s="28">
        <v>0</v>
      </c>
      <c r="WX53" s="28">
        <v>0</v>
      </c>
      <c r="WY53" s="28">
        <v>0</v>
      </c>
      <c r="WZ53" s="28">
        <v>0</v>
      </c>
      <c r="XA53" s="28">
        <v>0</v>
      </c>
      <c r="XB53" s="28">
        <v>0</v>
      </c>
      <c r="XC53" s="28">
        <v>0</v>
      </c>
      <c r="XD53" s="28">
        <v>0</v>
      </c>
      <c r="XE53" s="28">
        <v>0</v>
      </c>
      <c r="XF53" s="28">
        <v>0</v>
      </c>
      <c r="XG53" s="28">
        <v>0</v>
      </c>
      <c r="XH53" s="28">
        <v>0</v>
      </c>
      <c r="XI53" s="28">
        <v>0</v>
      </c>
      <c r="XJ53" s="28">
        <v>0</v>
      </c>
      <c r="XK53" s="28">
        <v>0</v>
      </c>
      <c r="XL53" s="28">
        <v>0</v>
      </c>
      <c r="XM53" s="28">
        <v>0</v>
      </c>
      <c r="XN53" s="28">
        <v>0</v>
      </c>
      <c r="XO53" s="28">
        <v>0</v>
      </c>
      <c r="XP53" s="28">
        <v>0</v>
      </c>
      <c r="XQ53" s="28">
        <v>0</v>
      </c>
      <c r="XR53" s="28">
        <v>0</v>
      </c>
      <c r="XS53" s="28">
        <v>0</v>
      </c>
      <c r="XT53" s="28">
        <v>0</v>
      </c>
      <c r="XU53" s="28">
        <v>0</v>
      </c>
      <c r="XV53" s="28">
        <v>0</v>
      </c>
      <c r="XW53" s="28">
        <v>0</v>
      </c>
      <c r="XX53" s="28">
        <v>0</v>
      </c>
      <c r="XY53" s="28">
        <v>0</v>
      </c>
      <c r="XZ53" s="28">
        <v>0</v>
      </c>
      <c r="YA53" s="28">
        <v>0</v>
      </c>
      <c r="YB53" s="28">
        <v>0</v>
      </c>
      <c r="YC53" s="28">
        <v>0</v>
      </c>
      <c r="YD53" s="28">
        <v>0</v>
      </c>
      <c r="YE53" s="28">
        <v>0</v>
      </c>
      <c r="YF53" s="28">
        <v>0</v>
      </c>
      <c r="YG53" s="28">
        <v>0</v>
      </c>
      <c r="YH53" s="28">
        <v>0</v>
      </c>
      <c r="YI53" s="28">
        <v>0</v>
      </c>
      <c r="YJ53" s="28">
        <v>0</v>
      </c>
      <c r="YK53" s="28">
        <v>0</v>
      </c>
      <c r="YL53" s="28">
        <v>0</v>
      </c>
      <c r="YM53" s="28">
        <v>0</v>
      </c>
      <c r="YN53" s="28">
        <v>0</v>
      </c>
      <c r="YO53" s="28">
        <v>0</v>
      </c>
      <c r="YP53" s="28">
        <v>0</v>
      </c>
      <c r="YQ53" s="28">
        <v>0</v>
      </c>
    </row>
    <row r="54" spans="1:667" ht="15.75" x14ac:dyDescent="0.25">
      <c r="A54" s="19" t="s">
        <v>111</v>
      </c>
      <c r="B54" s="19" t="s">
        <v>112</v>
      </c>
      <c r="C54" s="19">
        <f>+E54*$C$58</f>
        <v>188.07585959904026</v>
      </c>
      <c r="D54" s="52"/>
      <c r="E54" s="22">
        <v>6.5164512000000094</v>
      </c>
      <c r="F54" s="50" t="s">
        <v>57</v>
      </c>
      <c r="G54" s="23" t="s">
        <v>128</v>
      </c>
      <c r="H54" s="34">
        <v>41577</v>
      </c>
      <c r="I54" s="54">
        <v>2.75E-2</v>
      </c>
      <c r="J54" s="50">
        <v>60</v>
      </c>
      <c r="K54" s="23" t="s">
        <v>132</v>
      </c>
      <c r="L54" s="34">
        <f t="shared" si="25"/>
        <v>43403</v>
      </c>
      <c r="M54" s="23" t="s">
        <v>11</v>
      </c>
      <c r="N54" s="20" t="s">
        <v>97</v>
      </c>
      <c r="O54" s="2"/>
      <c r="P54" s="26">
        <f>+SUMPRODUCT(1*($BP$4:$YQ$4=$P$4)*($BP$1:$YQ$1=P$3)*($BP54:$YQ54))</f>
        <v>323439112.13977915</v>
      </c>
      <c r="Q54" s="26">
        <f>+SUMPRODUCT(1*($BP$4:$YQ$4=$Q$4)*($BP$1:$YQ$1=P$3)*($BP54:$YQ54))</f>
        <v>5069602.138010988</v>
      </c>
      <c r="R54" s="26">
        <f>+SUMPRODUCT(1*($BP$4:$YQ$4=$P$4)*($BP$1:$YQ$1=R$3)*($BP54:$YQ54))</f>
        <v>0</v>
      </c>
      <c r="S54" s="26">
        <f>+SUMPRODUCT(1*($BP$4:$YQ$4=$Q$4)*($BP$1:$YQ$1=R$3)*($BP54:$YQ54))</f>
        <v>0</v>
      </c>
      <c r="T54" s="26">
        <f>+SUMPRODUCT(1*($BP$4:$YQ$4=$P$4)*($BP$1:$YQ$1=T$3)*($BP54:$YQ54))</f>
        <v>0</v>
      </c>
      <c r="U54" s="26">
        <f>+SUMPRODUCT(1*($BP$4:$YQ$4=$Q$4)*($BP$1:$YQ$1=T$3)*($BP54:$YQ54))</f>
        <v>0</v>
      </c>
      <c r="V54" s="26">
        <f>+SUMPRODUCT(1*($BP$4:$YQ$4=$P$4)*($BP$1:$YQ$1=V$3)*($BP54:$YQ54))</f>
        <v>0</v>
      </c>
      <c r="W54" s="26">
        <f>+SUMPRODUCT(1*($BP$4:$YQ$4=$Q$4)*($BP$1:$YQ$1=V$3)*($BP54:$YQ54))</f>
        <v>0</v>
      </c>
      <c r="X54" s="26">
        <f>+SUMPRODUCT(1*($BP$4:$YQ$4=$P$4)*($BP$1:$YQ$1=X$3)*($BP54:$YQ54))</f>
        <v>0</v>
      </c>
      <c r="Y54" s="26">
        <f>+SUMPRODUCT(1*($BP$4:$YQ$4=$Q$4)*($BP$1:$YQ$1=X$3)*($BP54:$YQ54))</f>
        <v>0</v>
      </c>
      <c r="Z54" s="26">
        <f>+SUMPRODUCT(1*($BP$4:$YQ$4=$P$4)*($BP$1:$YQ$1=Z$3)*($BP54:$YQ54))</f>
        <v>0</v>
      </c>
      <c r="AA54" s="26">
        <f>+SUMPRODUCT(1*($BP$4:$YQ$4=$Q$4)*($BP$1:$YQ$1=Z$3)*($BP54:$YQ54))</f>
        <v>0</v>
      </c>
      <c r="AB54" s="26">
        <f>+SUMPRODUCT(1*($BP$4:$YQ$4=$P$4)*($BP$1:$YQ$1=AB$3)*($BP54:$YQ54))</f>
        <v>0</v>
      </c>
      <c r="AC54" s="26">
        <f>+SUMPRODUCT(1*($BP$4:$YQ$4=$Q$4)*($BP$1:$YQ$1=AB$3)*($BP54:$YQ54))</f>
        <v>0</v>
      </c>
      <c r="AD54" s="26">
        <f>+SUMPRODUCT(1*($BP$4:$YQ$4=$P$4)*($BP$1:$YQ$1=AD$3)*($BP54:$YQ54))</f>
        <v>0</v>
      </c>
      <c r="AE54" s="26">
        <f>+SUMPRODUCT(1*($BP$4:$YQ$4=$Q$4)*($BP$1:$YQ$1=AD$3)*($BP54:$YQ54))</f>
        <v>0</v>
      </c>
      <c r="AF54" s="26">
        <f>+SUMPRODUCT(1*($BP$4:$YQ$4=$P$4)*($BP$1:$YQ$1=AF$3)*($BP54:$YQ54))</f>
        <v>0</v>
      </c>
      <c r="AG54" s="26">
        <f>+SUMPRODUCT(1*($BP$4:$YQ$4=$Q$4)*($BP$1:$YQ$1=AF$3)*($BP54:$YQ54))</f>
        <v>0</v>
      </c>
      <c r="AH54" s="26">
        <f>+SUMPRODUCT(1*($BP$4:$YQ$4=$P$4)*($BP$1:$YQ$1=AH$3)*($BP54:$YQ54))</f>
        <v>0</v>
      </c>
      <c r="AI54" s="26">
        <f>+SUMPRODUCT(1*($BP$4:$YQ$4=$Q$4)*($BP$1:$YQ$1=AH$3)*($BP54:$YQ54))</f>
        <v>0</v>
      </c>
      <c r="AJ54" s="26">
        <f>+SUMPRODUCT(1*($BP$4:$YQ$4=$P$4)*($BP$1:$YQ$1=AJ$3)*($BP54:$YQ54))</f>
        <v>0</v>
      </c>
      <c r="AK54" s="26">
        <f>+SUMPRODUCT(1*($BP$4:$YQ$4=$Q$4)*($BP$1:$YQ$1=AJ$3)*($BP54:$YQ54))</f>
        <v>0</v>
      </c>
      <c r="AL54" s="26">
        <f>+SUMPRODUCT(1*($BP$4:$YQ$4=$P$4)*($BP$1:$YQ$1=AL$3)*($BP54:$YQ54))</f>
        <v>0</v>
      </c>
      <c r="AM54" s="26">
        <f>+SUMPRODUCT(1*($BP$4:$YQ$4=$Q$4)*($BP$1:$YQ$1=AL$3)*($BP54:$YQ54))</f>
        <v>0</v>
      </c>
      <c r="AN54" s="26">
        <f>+SUMPRODUCT(1*($BP$4:$YQ$4=$P$4)*($BP$1:$YQ$1=AN$3)*($BP54:$YQ54))</f>
        <v>0</v>
      </c>
      <c r="AO54" s="26">
        <f>+SUMPRODUCT(1*($BP$4:$YQ$4=$Q$4)*($BP$1:$YQ$1=AN$3)*($BP54:$YQ54))</f>
        <v>0</v>
      </c>
      <c r="AP54" s="26">
        <f>+SUMPRODUCT(1*($BP$4:$YQ$4=$P$4)*($BP$1:$YQ$1=AP$3)*($BP54:$YQ54))</f>
        <v>0</v>
      </c>
      <c r="AQ54" s="26">
        <f>+SUMPRODUCT(1*($BP$4:$YQ$4=$Q$4)*($BP$1:$YQ$1=AP$3)*($BP54:$YQ54))</f>
        <v>0</v>
      </c>
      <c r="AR54" s="26">
        <f>+SUMPRODUCT(1*($BP$4:$YQ$4=$P$4)*($BP$1:$YQ$1=AR$3)*($BP54:$YQ54))</f>
        <v>0</v>
      </c>
      <c r="AS54" s="26">
        <f>+SUMPRODUCT(1*($BP$4:$YQ$4=$Q$4)*($BP$1:$YQ$1=AR$3)*($BP54:$YQ54))</f>
        <v>0</v>
      </c>
      <c r="AT54" s="26">
        <f>+SUMPRODUCT(1*($BP$4:$YQ$4=$P$4)*($BP$1:$YQ$1=AT$3)*($BP54:$YQ54))</f>
        <v>0</v>
      </c>
      <c r="AU54" s="26">
        <f>+SUMPRODUCT(1*($BP$4:$YQ$4=$Q$4)*($BP$1:$YQ$1=AT$3)*($BP54:$YQ54))</f>
        <v>0</v>
      </c>
      <c r="AV54" s="26">
        <f>+SUMPRODUCT(1*($BP$4:$YQ$4=$P$4)*($BP$1:$YQ$1=AV$3)*($BP54:$YQ54))</f>
        <v>0</v>
      </c>
      <c r="AW54" s="26">
        <f>+SUMPRODUCT(1*($BP$4:$YQ$4=$Q$4)*($BP$1:$YQ$1=AV$3)*($BP54:$YQ54))</f>
        <v>0</v>
      </c>
      <c r="AX54" s="26">
        <f>+SUMPRODUCT(1*($BP$4:$YQ$4=$P$4)*($BP$1:$YQ$1=AX$3)*($BP54:$YQ54))</f>
        <v>0</v>
      </c>
      <c r="AY54" s="26">
        <f>+SUMPRODUCT(1*($BP$4:$YQ$4=$Q$4)*($BP$1:$YQ$1=AX$3)*($BP54:$YQ54))</f>
        <v>0</v>
      </c>
      <c r="AZ54" s="26">
        <f>+SUMPRODUCT(1*($BP$4:$YQ$4=$P$4)*($BP$1:$YQ$1=AZ$3)*($BP54:$YQ54))</f>
        <v>0</v>
      </c>
      <c r="BA54" s="26">
        <f>+SUMPRODUCT(1*($BP$4:$YQ$4=$Q$4)*($BP$1:$YQ$1=AZ$3)*($BP54:$YQ54))</f>
        <v>0</v>
      </c>
      <c r="BB54" s="26">
        <f>+SUMPRODUCT(1*($BP$4:$YQ$4=$P$4)*($BP$1:$YQ$1=BB$3)*($BP54:$YQ54))</f>
        <v>0</v>
      </c>
      <c r="BC54" s="26">
        <f>+SUMPRODUCT(1*($BP$4:$YQ$4=$Q$4)*($BP$1:$YQ$1=BB$3)*($BP54:$YQ54))</f>
        <v>0</v>
      </c>
      <c r="BD54" s="26">
        <f>+SUMPRODUCT(1*($BP$4:$YQ$4=$P$4)*($BP$1:$YQ$1=BD$3)*($BP54:$YQ54))</f>
        <v>0</v>
      </c>
      <c r="BE54" s="26">
        <f>+SUMPRODUCT(1*($BP$4:$YQ$4=$Q$4)*($BP$1:$YQ$1=BD$3)*($BP54:$YQ54))</f>
        <v>0</v>
      </c>
      <c r="BF54" s="26">
        <f>+SUMPRODUCT(1*($BP$4:$YQ$4=$P$4)*($BP$1:$YQ$1=BF$3)*($BP54:$YQ54))</f>
        <v>0</v>
      </c>
      <c r="BG54" s="26">
        <f>+SUMPRODUCT(1*($BP$4:$YQ$4=$Q$4)*($BP$1:$YQ$1=BF$3)*($BP54:$YQ54))</f>
        <v>0</v>
      </c>
      <c r="BH54" s="26">
        <f>+SUMPRODUCT(1*($BP$4:$YQ$4=$P$4)*($BP$1:$YQ$1=BH$3)*($BP54:$YQ54))</f>
        <v>0</v>
      </c>
      <c r="BI54" s="26">
        <f>+SUMPRODUCT(1*($BP$4:$YQ$4=$Q$4)*($BP$1:$YQ$1=BH$3)*($BP54:$YQ54))</f>
        <v>0</v>
      </c>
      <c r="BJ54" s="26">
        <f>+SUMPRODUCT(1*($BP$4:$YQ$4=$P$4)*($BP$1:$YQ$1=BJ$3)*($BP54:$YQ54))</f>
        <v>0</v>
      </c>
      <c r="BK54" s="26">
        <f>+SUMPRODUCT(1*($BP$4:$YQ$4=$Q$4)*($BP$1:$YQ$1=BJ$3)*($BP54:$YQ54))</f>
        <v>0</v>
      </c>
      <c r="BL54" s="26">
        <f>+SUMPRODUCT(1*($BP$4:$YQ$4=$P$4)*($BP$1:$YQ$1=BL$3)*($BP54:$YQ54))</f>
        <v>0</v>
      </c>
      <c r="BM54" s="26">
        <f>+SUMPRODUCT(1*($BP$4:$YQ$4=$Q$4)*($BP$1:$YQ$1=BL$3)*($BP54:$YQ54))</f>
        <v>0</v>
      </c>
      <c r="BN54" s="27"/>
      <c r="BO54" s="94"/>
      <c r="BP54" s="28">
        <v>1733783.2974000014</v>
      </c>
      <c r="BQ54" s="28">
        <v>63046665.360000007</v>
      </c>
      <c r="BR54" s="28">
        <v>0</v>
      </c>
      <c r="BS54" s="28">
        <v>0</v>
      </c>
      <c r="BT54" s="28">
        <v>0</v>
      </c>
      <c r="BU54" s="28">
        <v>0</v>
      </c>
      <c r="BV54" s="28">
        <v>1374258.4663500013</v>
      </c>
      <c r="BW54" s="28">
        <v>66630713.520000003</v>
      </c>
      <c r="BX54" s="28">
        <v>0</v>
      </c>
      <c r="BY54" s="28">
        <v>0</v>
      </c>
      <c r="BZ54" s="28">
        <v>0</v>
      </c>
      <c r="CA54" s="28">
        <v>0</v>
      </c>
      <c r="CB54" s="28">
        <v>1258896.916200002</v>
      </c>
      <c r="CC54" s="28">
        <v>91556139.360000014</v>
      </c>
      <c r="CD54" s="28">
        <v>0</v>
      </c>
      <c r="CE54" s="28">
        <v>0</v>
      </c>
      <c r="CF54" s="28">
        <v>0</v>
      </c>
      <c r="CG54" s="28">
        <v>0</v>
      </c>
      <c r="CH54" s="28">
        <v>702663.4580609838</v>
      </c>
      <c r="CI54" s="28">
        <v>102205593.89977916</v>
      </c>
      <c r="CJ54" s="28">
        <v>0</v>
      </c>
      <c r="CK54" s="28">
        <v>0</v>
      </c>
      <c r="CL54" s="28">
        <v>0</v>
      </c>
      <c r="CM54" s="28">
        <v>0</v>
      </c>
      <c r="CN54" s="28">
        <v>0</v>
      </c>
      <c r="CO54" s="28">
        <v>0</v>
      </c>
      <c r="CP54" s="28">
        <v>0</v>
      </c>
      <c r="CQ54" s="28">
        <v>0</v>
      </c>
      <c r="CR54" s="28">
        <v>0</v>
      </c>
      <c r="CS54" s="28">
        <v>0</v>
      </c>
      <c r="CT54" s="28">
        <v>0</v>
      </c>
      <c r="CU54" s="28">
        <v>0</v>
      </c>
      <c r="CV54" s="28">
        <v>0</v>
      </c>
      <c r="CW54" s="28">
        <v>0</v>
      </c>
      <c r="CX54" s="28">
        <v>0</v>
      </c>
      <c r="CY54" s="28">
        <v>0</v>
      </c>
      <c r="CZ54" s="28">
        <v>0</v>
      </c>
      <c r="DA54" s="28">
        <v>0</v>
      </c>
      <c r="DB54" s="28">
        <v>0</v>
      </c>
      <c r="DC54" s="28">
        <v>0</v>
      </c>
      <c r="DD54" s="28">
        <v>0</v>
      </c>
      <c r="DE54" s="28">
        <v>0</v>
      </c>
      <c r="DF54" s="28">
        <v>0</v>
      </c>
      <c r="DG54" s="28">
        <v>0</v>
      </c>
      <c r="DH54" s="28">
        <v>0</v>
      </c>
      <c r="DI54" s="28">
        <v>0</v>
      </c>
      <c r="DJ54" s="28">
        <v>0</v>
      </c>
      <c r="DK54" s="28">
        <v>0</v>
      </c>
      <c r="DL54" s="28">
        <v>0</v>
      </c>
      <c r="DM54" s="28">
        <v>0</v>
      </c>
      <c r="DN54" s="28">
        <v>0</v>
      </c>
      <c r="DO54" s="28">
        <v>0</v>
      </c>
      <c r="DP54" s="28">
        <v>0</v>
      </c>
      <c r="DQ54" s="28">
        <v>0</v>
      </c>
      <c r="DR54" s="28">
        <v>0</v>
      </c>
      <c r="DS54" s="28">
        <v>0</v>
      </c>
      <c r="DT54" s="28">
        <v>0</v>
      </c>
      <c r="DU54" s="28">
        <v>0</v>
      </c>
      <c r="DV54" s="28">
        <v>0</v>
      </c>
      <c r="DW54" s="28">
        <v>0</v>
      </c>
      <c r="DX54" s="28">
        <v>0</v>
      </c>
      <c r="DY54" s="28">
        <v>0</v>
      </c>
      <c r="DZ54" s="28">
        <v>0</v>
      </c>
      <c r="EA54" s="28">
        <v>0</v>
      </c>
      <c r="EB54" s="28">
        <v>0</v>
      </c>
      <c r="EC54" s="28">
        <v>0</v>
      </c>
      <c r="ED54" s="28">
        <v>0</v>
      </c>
      <c r="EE54" s="28">
        <v>0</v>
      </c>
      <c r="EF54" s="28">
        <v>0</v>
      </c>
      <c r="EG54" s="28">
        <v>0</v>
      </c>
      <c r="EH54" s="28">
        <v>0</v>
      </c>
      <c r="EI54" s="28">
        <v>0</v>
      </c>
      <c r="EJ54" s="28">
        <v>0</v>
      </c>
      <c r="EK54" s="28">
        <v>0</v>
      </c>
      <c r="EL54" s="28">
        <v>0</v>
      </c>
      <c r="EM54" s="28">
        <v>0</v>
      </c>
      <c r="EN54" s="28">
        <v>0</v>
      </c>
      <c r="EO54" s="28">
        <v>0</v>
      </c>
      <c r="EP54" s="28">
        <v>0</v>
      </c>
      <c r="EQ54" s="28">
        <v>0</v>
      </c>
      <c r="ER54" s="28">
        <v>0</v>
      </c>
      <c r="ES54" s="28">
        <v>0</v>
      </c>
      <c r="ET54" s="28">
        <v>0</v>
      </c>
      <c r="EU54" s="28">
        <v>0</v>
      </c>
      <c r="EV54" s="28">
        <v>0</v>
      </c>
      <c r="EW54" s="28">
        <v>0</v>
      </c>
      <c r="EX54" s="28">
        <v>0</v>
      </c>
      <c r="EY54" s="28">
        <v>0</v>
      </c>
      <c r="EZ54" s="28">
        <v>0</v>
      </c>
      <c r="FA54" s="28">
        <v>0</v>
      </c>
      <c r="FB54" s="28">
        <v>0</v>
      </c>
      <c r="FC54" s="28">
        <v>0</v>
      </c>
      <c r="FD54" s="28">
        <v>0</v>
      </c>
      <c r="FE54" s="28">
        <v>0</v>
      </c>
      <c r="FF54" s="28">
        <v>0</v>
      </c>
      <c r="FG54" s="28">
        <v>0</v>
      </c>
      <c r="FH54" s="28">
        <v>0</v>
      </c>
      <c r="FI54" s="28">
        <v>0</v>
      </c>
      <c r="FJ54" s="28">
        <v>0</v>
      </c>
      <c r="FK54" s="28">
        <v>0</v>
      </c>
      <c r="FL54" s="28">
        <v>0</v>
      </c>
      <c r="FM54" s="28">
        <v>0</v>
      </c>
      <c r="FN54" s="28">
        <v>0</v>
      </c>
      <c r="FO54" s="28">
        <v>0</v>
      </c>
      <c r="FP54" s="28">
        <v>0</v>
      </c>
      <c r="FQ54" s="28">
        <v>0</v>
      </c>
      <c r="FR54" s="28">
        <v>0</v>
      </c>
      <c r="FS54" s="28">
        <v>0</v>
      </c>
      <c r="FT54" s="28">
        <v>0</v>
      </c>
      <c r="FU54" s="28">
        <v>0</v>
      </c>
      <c r="FV54" s="28">
        <v>0</v>
      </c>
      <c r="FW54" s="28">
        <v>0</v>
      </c>
      <c r="FX54" s="28">
        <v>0</v>
      </c>
      <c r="FY54" s="28">
        <v>0</v>
      </c>
      <c r="FZ54" s="28">
        <v>0</v>
      </c>
      <c r="GA54" s="28">
        <v>0</v>
      </c>
      <c r="GB54" s="28">
        <v>0</v>
      </c>
      <c r="GC54" s="28">
        <v>0</v>
      </c>
      <c r="GD54" s="28">
        <v>0</v>
      </c>
      <c r="GE54" s="28">
        <v>0</v>
      </c>
      <c r="GF54" s="28">
        <v>0</v>
      </c>
      <c r="GG54" s="28">
        <v>0</v>
      </c>
      <c r="GH54" s="28">
        <v>0</v>
      </c>
      <c r="GI54" s="28">
        <v>0</v>
      </c>
      <c r="GJ54" s="28">
        <v>0</v>
      </c>
      <c r="GK54" s="28">
        <v>0</v>
      </c>
      <c r="GL54" s="28">
        <v>0</v>
      </c>
      <c r="GM54" s="28">
        <v>0</v>
      </c>
      <c r="GN54" s="28">
        <v>0</v>
      </c>
      <c r="GO54" s="28">
        <v>0</v>
      </c>
      <c r="GP54" s="28">
        <v>0</v>
      </c>
      <c r="GQ54" s="28">
        <v>0</v>
      </c>
      <c r="GR54" s="28">
        <v>0</v>
      </c>
      <c r="GS54" s="28">
        <v>0</v>
      </c>
      <c r="GT54" s="28">
        <v>0</v>
      </c>
      <c r="GU54" s="28">
        <v>0</v>
      </c>
      <c r="GV54" s="28">
        <v>0</v>
      </c>
      <c r="GW54" s="28">
        <v>0</v>
      </c>
      <c r="GX54" s="28">
        <v>0</v>
      </c>
      <c r="GY54" s="28">
        <v>0</v>
      </c>
      <c r="GZ54" s="28">
        <v>0</v>
      </c>
      <c r="HA54" s="28">
        <v>0</v>
      </c>
      <c r="HB54" s="28">
        <v>0</v>
      </c>
      <c r="HC54" s="28">
        <v>0</v>
      </c>
      <c r="HD54" s="28">
        <v>0</v>
      </c>
      <c r="HE54" s="28">
        <v>0</v>
      </c>
      <c r="HF54" s="28">
        <v>0</v>
      </c>
      <c r="HG54" s="28">
        <v>0</v>
      </c>
      <c r="HH54" s="28">
        <v>0</v>
      </c>
      <c r="HI54" s="28">
        <v>0</v>
      </c>
      <c r="HJ54" s="28">
        <v>0</v>
      </c>
      <c r="HK54" s="28">
        <v>0</v>
      </c>
      <c r="HL54" s="28">
        <v>0</v>
      </c>
      <c r="HM54" s="28">
        <v>0</v>
      </c>
      <c r="HN54" s="28">
        <v>0</v>
      </c>
      <c r="HO54" s="28">
        <v>0</v>
      </c>
      <c r="HP54" s="28">
        <v>0</v>
      </c>
      <c r="HQ54" s="28">
        <v>0</v>
      </c>
      <c r="HR54" s="28">
        <v>0</v>
      </c>
      <c r="HS54" s="28">
        <v>0</v>
      </c>
      <c r="HT54" s="28">
        <v>0</v>
      </c>
      <c r="HU54" s="28">
        <v>0</v>
      </c>
      <c r="HV54" s="28">
        <v>0</v>
      </c>
      <c r="HW54" s="28">
        <v>0</v>
      </c>
      <c r="HX54" s="28">
        <v>0</v>
      </c>
      <c r="HY54" s="28">
        <v>0</v>
      </c>
      <c r="HZ54" s="28">
        <v>0</v>
      </c>
      <c r="IA54" s="28">
        <v>0</v>
      </c>
      <c r="IB54" s="28">
        <v>0</v>
      </c>
      <c r="IC54" s="28">
        <v>0</v>
      </c>
      <c r="ID54" s="28">
        <v>0</v>
      </c>
      <c r="IE54" s="28">
        <v>0</v>
      </c>
      <c r="IF54" s="28">
        <v>0</v>
      </c>
      <c r="IG54" s="28">
        <v>0</v>
      </c>
      <c r="IH54" s="28">
        <v>0</v>
      </c>
      <c r="II54" s="28">
        <v>0</v>
      </c>
      <c r="IJ54" s="28">
        <v>0</v>
      </c>
      <c r="IK54" s="28">
        <v>0</v>
      </c>
      <c r="IL54" s="28">
        <v>0</v>
      </c>
      <c r="IM54" s="28">
        <v>0</v>
      </c>
      <c r="IN54" s="28">
        <v>0</v>
      </c>
      <c r="IO54" s="28">
        <v>0</v>
      </c>
      <c r="IP54" s="28">
        <v>0</v>
      </c>
      <c r="IQ54" s="28">
        <v>0</v>
      </c>
      <c r="IR54" s="28">
        <v>0</v>
      </c>
      <c r="IS54" s="28">
        <v>0</v>
      </c>
      <c r="IT54" s="28">
        <v>0</v>
      </c>
      <c r="IU54" s="28">
        <v>0</v>
      </c>
      <c r="IV54" s="28">
        <v>0</v>
      </c>
      <c r="IW54" s="28">
        <v>0</v>
      </c>
      <c r="IX54" s="28">
        <v>0</v>
      </c>
      <c r="IY54" s="28">
        <v>0</v>
      </c>
      <c r="IZ54" s="28">
        <v>0</v>
      </c>
      <c r="JA54" s="28">
        <v>0</v>
      </c>
      <c r="JB54" s="28">
        <v>0</v>
      </c>
      <c r="JC54" s="28">
        <v>0</v>
      </c>
      <c r="JD54" s="28">
        <v>0</v>
      </c>
      <c r="JE54" s="28">
        <v>0</v>
      </c>
      <c r="JF54" s="28">
        <v>0</v>
      </c>
      <c r="JG54" s="28">
        <v>0</v>
      </c>
      <c r="JH54" s="28">
        <v>0</v>
      </c>
      <c r="JI54" s="28">
        <v>0</v>
      </c>
      <c r="JJ54" s="28">
        <v>0</v>
      </c>
      <c r="JK54" s="28">
        <v>0</v>
      </c>
      <c r="JL54" s="28">
        <v>0</v>
      </c>
      <c r="JM54" s="28">
        <v>0</v>
      </c>
      <c r="JN54" s="28">
        <v>0</v>
      </c>
      <c r="JO54" s="28">
        <v>0</v>
      </c>
      <c r="JP54" s="28">
        <v>0</v>
      </c>
      <c r="JQ54" s="28">
        <v>0</v>
      </c>
      <c r="JR54" s="28">
        <v>0</v>
      </c>
      <c r="JS54" s="28">
        <v>0</v>
      </c>
      <c r="JT54" s="28">
        <v>0</v>
      </c>
      <c r="JU54" s="28">
        <v>0</v>
      </c>
      <c r="JV54" s="28">
        <v>0</v>
      </c>
      <c r="JW54" s="28">
        <v>0</v>
      </c>
      <c r="JX54" s="28">
        <v>0</v>
      </c>
      <c r="JY54" s="28">
        <v>0</v>
      </c>
      <c r="JZ54" s="28">
        <v>0</v>
      </c>
      <c r="KA54" s="28">
        <v>0</v>
      </c>
      <c r="KB54" s="28">
        <v>0</v>
      </c>
      <c r="KC54" s="28">
        <v>0</v>
      </c>
      <c r="KD54" s="28">
        <v>0</v>
      </c>
      <c r="KE54" s="28">
        <v>0</v>
      </c>
      <c r="KF54" s="28">
        <v>0</v>
      </c>
      <c r="KG54" s="28">
        <v>0</v>
      </c>
      <c r="KH54" s="28">
        <v>0</v>
      </c>
      <c r="KI54" s="28">
        <v>0</v>
      </c>
      <c r="KJ54" s="28">
        <v>0</v>
      </c>
      <c r="KK54" s="28">
        <v>0</v>
      </c>
      <c r="KL54" s="28">
        <v>0</v>
      </c>
      <c r="KM54" s="28">
        <v>0</v>
      </c>
      <c r="KN54" s="28">
        <v>0</v>
      </c>
      <c r="KO54" s="28">
        <v>0</v>
      </c>
      <c r="KP54" s="28">
        <v>0</v>
      </c>
      <c r="KQ54" s="28">
        <v>0</v>
      </c>
      <c r="KR54" s="28">
        <v>0</v>
      </c>
      <c r="KS54" s="28">
        <v>0</v>
      </c>
      <c r="KT54" s="28">
        <v>0</v>
      </c>
      <c r="KU54" s="28">
        <v>0</v>
      </c>
      <c r="KV54" s="28">
        <v>0</v>
      </c>
      <c r="KW54" s="28">
        <v>0</v>
      </c>
      <c r="KX54" s="28">
        <v>0</v>
      </c>
      <c r="KY54" s="28">
        <v>0</v>
      </c>
      <c r="KZ54" s="28">
        <v>0</v>
      </c>
      <c r="LA54" s="28">
        <v>0</v>
      </c>
      <c r="LB54" s="28">
        <v>0</v>
      </c>
      <c r="LC54" s="28">
        <v>0</v>
      </c>
      <c r="LD54" s="28">
        <v>0</v>
      </c>
      <c r="LE54" s="28">
        <v>0</v>
      </c>
      <c r="LF54" s="28">
        <v>0</v>
      </c>
      <c r="LG54" s="28">
        <v>0</v>
      </c>
      <c r="LH54" s="28">
        <v>0</v>
      </c>
      <c r="LI54" s="28">
        <v>0</v>
      </c>
      <c r="LJ54" s="28">
        <v>0</v>
      </c>
      <c r="LK54" s="28">
        <v>0</v>
      </c>
      <c r="LL54" s="28">
        <v>0</v>
      </c>
      <c r="LM54" s="28">
        <v>0</v>
      </c>
      <c r="LN54" s="28">
        <v>0</v>
      </c>
      <c r="LO54" s="28">
        <v>0</v>
      </c>
      <c r="LP54" s="28">
        <v>0</v>
      </c>
      <c r="LQ54" s="28">
        <v>0</v>
      </c>
      <c r="LR54" s="28">
        <v>0</v>
      </c>
      <c r="LS54" s="28">
        <v>0</v>
      </c>
      <c r="LT54" s="28">
        <v>0</v>
      </c>
      <c r="LU54" s="28">
        <v>0</v>
      </c>
      <c r="LV54" s="28">
        <v>0</v>
      </c>
      <c r="LW54" s="28">
        <v>0</v>
      </c>
      <c r="LX54" s="28">
        <v>0</v>
      </c>
      <c r="LY54" s="28">
        <v>0</v>
      </c>
      <c r="LZ54" s="28">
        <v>0</v>
      </c>
      <c r="MA54" s="28">
        <v>0</v>
      </c>
      <c r="MB54" s="28">
        <v>0</v>
      </c>
      <c r="MC54" s="28">
        <v>0</v>
      </c>
      <c r="MD54" s="28">
        <v>0</v>
      </c>
      <c r="ME54" s="28">
        <v>0</v>
      </c>
      <c r="MF54" s="28">
        <v>0</v>
      </c>
      <c r="MG54" s="28">
        <v>0</v>
      </c>
      <c r="MH54" s="28">
        <v>0</v>
      </c>
      <c r="MI54" s="28">
        <v>0</v>
      </c>
      <c r="MJ54" s="28">
        <v>0</v>
      </c>
      <c r="MK54" s="28">
        <v>0</v>
      </c>
      <c r="ML54" s="28">
        <v>0</v>
      </c>
      <c r="MM54" s="28">
        <v>0</v>
      </c>
      <c r="MN54" s="28">
        <v>0</v>
      </c>
      <c r="MO54" s="28">
        <v>0</v>
      </c>
      <c r="MP54" s="28">
        <v>0</v>
      </c>
      <c r="MQ54" s="28">
        <v>0</v>
      </c>
      <c r="MR54" s="28">
        <v>0</v>
      </c>
      <c r="MS54" s="28">
        <v>0</v>
      </c>
      <c r="MT54" s="28">
        <v>0</v>
      </c>
      <c r="MU54" s="28">
        <v>0</v>
      </c>
      <c r="MV54" s="28">
        <v>0</v>
      </c>
      <c r="MW54" s="28">
        <v>0</v>
      </c>
      <c r="MX54" s="28">
        <v>0</v>
      </c>
      <c r="MY54" s="28">
        <v>0</v>
      </c>
      <c r="MZ54" s="28">
        <v>0</v>
      </c>
      <c r="NA54" s="28">
        <v>0</v>
      </c>
      <c r="NB54" s="28">
        <v>0</v>
      </c>
      <c r="NC54" s="28">
        <v>0</v>
      </c>
      <c r="ND54" s="28">
        <v>0</v>
      </c>
      <c r="NE54" s="28">
        <v>0</v>
      </c>
      <c r="NF54" s="28">
        <v>0</v>
      </c>
      <c r="NG54" s="28">
        <v>0</v>
      </c>
      <c r="NH54" s="28">
        <v>0</v>
      </c>
      <c r="NI54" s="28">
        <v>0</v>
      </c>
      <c r="NJ54" s="28">
        <v>0</v>
      </c>
      <c r="NK54" s="28">
        <v>0</v>
      </c>
      <c r="NL54" s="28">
        <v>0</v>
      </c>
      <c r="NM54" s="28">
        <v>0</v>
      </c>
      <c r="NN54" s="28">
        <v>0</v>
      </c>
      <c r="NO54" s="28">
        <v>0</v>
      </c>
      <c r="NP54" s="28">
        <v>0</v>
      </c>
      <c r="NQ54" s="28">
        <v>0</v>
      </c>
      <c r="NR54" s="28">
        <v>0</v>
      </c>
      <c r="NS54" s="28">
        <v>0</v>
      </c>
      <c r="NT54" s="28">
        <v>0</v>
      </c>
      <c r="NU54" s="28">
        <v>0</v>
      </c>
      <c r="NV54" s="28">
        <v>0</v>
      </c>
      <c r="NW54" s="28">
        <v>0</v>
      </c>
      <c r="NX54" s="28">
        <v>0</v>
      </c>
      <c r="NY54" s="28">
        <v>0</v>
      </c>
      <c r="NZ54" s="28">
        <v>0</v>
      </c>
      <c r="OA54" s="28">
        <v>0</v>
      </c>
      <c r="OB54" s="28">
        <v>0</v>
      </c>
      <c r="OC54" s="28">
        <v>0</v>
      </c>
      <c r="OD54" s="28">
        <v>0</v>
      </c>
      <c r="OE54" s="28">
        <v>0</v>
      </c>
      <c r="OF54" s="28">
        <v>0</v>
      </c>
      <c r="OG54" s="28">
        <v>0</v>
      </c>
      <c r="OH54" s="28">
        <v>0</v>
      </c>
      <c r="OI54" s="28">
        <v>0</v>
      </c>
      <c r="OJ54" s="28">
        <v>0</v>
      </c>
      <c r="OK54" s="28">
        <v>0</v>
      </c>
      <c r="OL54" s="28">
        <v>0</v>
      </c>
      <c r="OM54" s="28">
        <v>0</v>
      </c>
      <c r="ON54" s="28">
        <v>0</v>
      </c>
      <c r="OO54" s="28">
        <v>0</v>
      </c>
      <c r="OP54" s="28">
        <v>0</v>
      </c>
      <c r="OQ54" s="28">
        <v>0</v>
      </c>
      <c r="OR54" s="28">
        <v>0</v>
      </c>
      <c r="OS54" s="28">
        <v>0</v>
      </c>
      <c r="OT54" s="28">
        <v>0</v>
      </c>
      <c r="OU54" s="28">
        <v>0</v>
      </c>
      <c r="OV54" s="28">
        <v>0</v>
      </c>
      <c r="OW54" s="28">
        <v>0</v>
      </c>
      <c r="OX54" s="28">
        <v>0</v>
      </c>
      <c r="OY54" s="28">
        <v>0</v>
      </c>
      <c r="OZ54" s="28">
        <v>0</v>
      </c>
      <c r="PA54" s="28">
        <v>0</v>
      </c>
      <c r="PB54" s="28">
        <v>0</v>
      </c>
      <c r="PC54" s="28">
        <v>0</v>
      </c>
      <c r="PD54" s="28">
        <v>0</v>
      </c>
      <c r="PE54" s="28">
        <v>0</v>
      </c>
      <c r="PF54" s="28">
        <v>0</v>
      </c>
      <c r="PG54" s="28">
        <v>0</v>
      </c>
      <c r="PH54" s="28">
        <v>0</v>
      </c>
      <c r="PI54" s="28">
        <v>0</v>
      </c>
      <c r="PJ54" s="28">
        <v>0</v>
      </c>
      <c r="PK54" s="28">
        <v>0</v>
      </c>
      <c r="PL54" s="28">
        <v>0</v>
      </c>
      <c r="PM54" s="28">
        <v>0</v>
      </c>
      <c r="PN54" s="28">
        <v>0</v>
      </c>
      <c r="PO54" s="28">
        <v>0</v>
      </c>
      <c r="PP54" s="28">
        <v>0</v>
      </c>
      <c r="PQ54" s="28">
        <v>0</v>
      </c>
      <c r="PR54" s="28">
        <v>0</v>
      </c>
      <c r="PS54" s="28">
        <v>0</v>
      </c>
      <c r="PT54" s="28">
        <v>0</v>
      </c>
      <c r="PU54" s="28">
        <v>0</v>
      </c>
      <c r="PV54" s="28">
        <v>0</v>
      </c>
      <c r="PW54" s="28">
        <v>0</v>
      </c>
      <c r="PX54" s="28">
        <v>0</v>
      </c>
      <c r="PY54" s="28">
        <v>0</v>
      </c>
      <c r="PZ54" s="28">
        <v>0</v>
      </c>
      <c r="QA54" s="28">
        <v>0</v>
      </c>
      <c r="QB54" s="28">
        <v>0</v>
      </c>
      <c r="QC54" s="28">
        <v>0</v>
      </c>
      <c r="QD54" s="28">
        <v>0</v>
      </c>
      <c r="QE54" s="28">
        <v>0</v>
      </c>
      <c r="QF54" s="28">
        <v>0</v>
      </c>
      <c r="QG54" s="28">
        <v>0</v>
      </c>
      <c r="QH54" s="28">
        <v>0</v>
      </c>
      <c r="QI54" s="28">
        <v>0</v>
      </c>
      <c r="QJ54" s="28">
        <v>0</v>
      </c>
      <c r="QK54" s="28">
        <v>0</v>
      </c>
      <c r="QL54" s="28">
        <v>0</v>
      </c>
      <c r="QM54" s="28">
        <v>0</v>
      </c>
      <c r="QN54" s="28">
        <v>0</v>
      </c>
      <c r="QO54" s="28">
        <v>0</v>
      </c>
      <c r="QP54" s="28">
        <v>0</v>
      </c>
      <c r="QQ54" s="28">
        <v>0</v>
      </c>
      <c r="QR54" s="28">
        <v>0</v>
      </c>
      <c r="QS54" s="28">
        <v>0</v>
      </c>
      <c r="QT54" s="28">
        <v>0</v>
      </c>
      <c r="QU54" s="28">
        <v>0</v>
      </c>
      <c r="QV54" s="28">
        <v>0</v>
      </c>
      <c r="QW54" s="28">
        <v>0</v>
      </c>
      <c r="QX54" s="28">
        <v>0</v>
      </c>
      <c r="QY54" s="28">
        <v>0</v>
      </c>
      <c r="QZ54" s="28">
        <v>0</v>
      </c>
      <c r="RA54" s="28">
        <v>0</v>
      </c>
      <c r="RB54" s="28">
        <v>0</v>
      </c>
      <c r="RC54" s="28">
        <v>0</v>
      </c>
      <c r="RD54" s="28">
        <v>0</v>
      </c>
      <c r="RE54" s="28">
        <v>0</v>
      </c>
      <c r="RF54" s="28">
        <v>0</v>
      </c>
      <c r="RG54" s="28">
        <v>0</v>
      </c>
      <c r="RH54" s="28">
        <v>0</v>
      </c>
      <c r="RI54" s="28">
        <v>0</v>
      </c>
      <c r="RJ54" s="28">
        <v>0</v>
      </c>
      <c r="RK54" s="28">
        <v>0</v>
      </c>
      <c r="RL54" s="28">
        <v>0</v>
      </c>
      <c r="RM54" s="28">
        <v>0</v>
      </c>
      <c r="RN54" s="28">
        <v>0</v>
      </c>
      <c r="RO54" s="28">
        <v>0</v>
      </c>
      <c r="RP54" s="28">
        <v>0</v>
      </c>
      <c r="RQ54" s="28">
        <v>0</v>
      </c>
      <c r="RR54" s="28">
        <v>0</v>
      </c>
      <c r="RS54" s="28">
        <v>0</v>
      </c>
      <c r="RT54" s="28">
        <v>0</v>
      </c>
      <c r="RU54" s="28">
        <v>0</v>
      </c>
      <c r="RV54" s="28">
        <v>0</v>
      </c>
      <c r="RW54" s="28">
        <v>0</v>
      </c>
      <c r="RX54" s="28">
        <v>0</v>
      </c>
      <c r="RY54" s="28">
        <v>0</v>
      </c>
      <c r="RZ54" s="28">
        <v>0</v>
      </c>
      <c r="SA54" s="28">
        <v>0</v>
      </c>
      <c r="SB54" s="28">
        <v>0</v>
      </c>
      <c r="SC54" s="28">
        <v>0</v>
      </c>
      <c r="SD54" s="28">
        <v>0</v>
      </c>
      <c r="SE54" s="28">
        <v>0</v>
      </c>
      <c r="SF54" s="28">
        <v>0</v>
      </c>
      <c r="SG54" s="28">
        <v>0</v>
      </c>
      <c r="SH54" s="28">
        <v>0</v>
      </c>
      <c r="SI54" s="28">
        <v>0</v>
      </c>
      <c r="SJ54" s="28">
        <v>0</v>
      </c>
      <c r="SK54" s="28">
        <v>0</v>
      </c>
      <c r="SL54" s="28">
        <v>0</v>
      </c>
      <c r="SM54" s="28">
        <v>0</v>
      </c>
      <c r="SN54" s="28">
        <v>0</v>
      </c>
      <c r="SO54" s="28">
        <v>0</v>
      </c>
      <c r="SP54" s="28">
        <v>0</v>
      </c>
      <c r="SQ54" s="28">
        <v>0</v>
      </c>
      <c r="SR54" s="28">
        <v>0</v>
      </c>
      <c r="SS54" s="28">
        <v>0</v>
      </c>
      <c r="ST54" s="28">
        <v>0</v>
      </c>
      <c r="SU54" s="28">
        <v>0</v>
      </c>
      <c r="SV54" s="28">
        <v>0</v>
      </c>
      <c r="SW54" s="28">
        <v>0</v>
      </c>
      <c r="SX54" s="28">
        <v>0</v>
      </c>
      <c r="SY54" s="28">
        <v>0</v>
      </c>
      <c r="SZ54" s="28">
        <v>0</v>
      </c>
      <c r="TA54" s="28">
        <v>0</v>
      </c>
      <c r="TB54" s="28">
        <v>0</v>
      </c>
      <c r="TC54" s="28">
        <v>0</v>
      </c>
      <c r="TD54" s="28">
        <v>0</v>
      </c>
      <c r="TE54" s="28">
        <v>0</v>
      </c>
      <c r="TF54" s="28">
        <v>0</v>
      </c>
      <c r="TG54" s="28">
        <v>0</v>
      </c>
      <c r="TH54" s="28">
        <v>0</v>
      </c>
      <c r="TI54" s="28">
        <v>0</v>
      </c>
      <c r="TJ54" s="28">
        <v>0</v>
      </c>
      <c r="TK54" s="28">
        <v>0</v>
      </c>
      <c r="TL54" s="28">
        <v>0</v>
      </c>
      <c r="TM54" s="28">
        <v>0</v>
      </c>
      <c r="TN54" s="28">
        <v>0</v>
      </c>
      <c r="TO54" s="28">
        <v>0</v>
      </c>
      <c r="TP54" s="28">
        <v>0</v>
      </c>
      <c r="TQ54" s="28">
        <v>0</v>
      </c>
      <c r="TR54" s="28">
        <v>0</v>
      </c>
      <c r="TS54" s="28">
        <v>0</v>
      </c>
      <c r="TT54" s="28">
        <v>0</v>
      </c>
      <c r="TU54" s="28">
        <v>0</v>
      </c>
      <c r="TV54" s="28">
        <v>0</v>
      </c>
      <c r="TW54" s="28">
        <v>0</v>
      </c>
      <c r="TX54" s="28">
        <v>0</v>
      </c>
      <c r="TY54" s="28">
        <v>0</v>
      </c>
      <c r="TZ54" s="28">
        <v>0</v>
      </c>
      <c r="UA54" s="28">
        <v>0</v>
      </c>
      <c r="UB54" s="28">
        <v>0</v>
      </c>
      <c r="UC54" s="28">
        <v>0</v>
      </c>
      <c r="UD54" s="28">
        <v>0</v>
      </c>
      <c r="UE54" s="28">
        <v>0</v>
      </c>
      <c r="UF54" s="28">
        <v>0</v>
      </c>
      <c r="UG54" s="28">
        <v>0</v>
      </c>
      <c r="UH54" s="28">
        <v>0</v>
      </c>
      <c r="UI54" s="28">
        <v>0</v>
      </c>
      <c r="UJ54" s="28">
        <v>0</v>
      </c>
      <c r="UK54" s="28">
        <v>0</v>
      </c>
      <c r="UL54" s="28">
        <v>0</v>
      </c>
      <c r="UM54" s="28">
        <v>0</v>
      </c>
      <c r="UN54" s="28">
        <v>0</v>
      </c>
      <c r="UO54" s="28">
        <v>0</v>
      </c>
      <c r="UP54" s="28">
        <v>0</v>
      </c>
      <c r="UQ54" s="28">
        <v>0</v>
      </c>
      <c r="UR54" s="28">
        <v>0</v>
      </c>
      <c r="US54" s="28">
        <v>0</v>
      </c>
      <c r="UT54" s="28">
        <v>0</v>
      </c>
      <c r="UU54" s="28">
        <v>0</v>
      </c>
      <c r="UV54" s="28">
        <v>0</v>
      </c>
      <c r="UW54" s="28">
        <v>0</v>
      </c>
      <c r="UX54" s="28">
        <v>0</v>
      </c>
      <c r="UY54" s="28">
        <v>0</v>
      </c>
      <c r="UZ54" s="28">
        <v>0</v>
      </c>
      <c r="VA54" s="28">
        <v>0</v>
      </c>
      <c r="VB54" s="28">
        <v>0</v>
      </c>
      <c r="VC54" s="28">
        <v>0</v>
      </c>
      <c r="VD54" s="28">
        <v>0</v>
      </c>
      <c r="VE54" s="28">
        <v>0</v>
      </c>
      <c r="VF54" s="28">
        <v>0</v>
      </c>
      <c r="VG54" s="28">
        <v>0</v>
      </c>
      <c r="VH54" s="28">
        <v>0</v>
      </c>
      <c r="VI54" s="28">
        <v>0</v>
      </c>
      <c r="VJ54" s="28">
        <v>0</v>
      </c>
      <c r="VK54" s="28">
        <v>0</v>
      </c>
      <c r="VL54" s="28">
        <v>0</v>
      </c>
      <c r="VM54" s="28">
        <v>0</v>
      </c>
      <c r="VN54" s="28">
        <v>0</v>
      </c>
      <c r="VO54" s="28">
        <v>0</v>
      </c>
      <c r="VP54" s="28">
        <v>0</v>
      </c>
      <c r="VQ54" s="28">
        <v>0</v>
      </c>
      <c r="VR54" s="28">
        <v>0</v>
      </c>
      <c r="VS54" s="28">
        <v>0</v>
      </c>
      <c r="VT54" s="28">
        <v>0</v>
      </c>
      <c r="VU54" s="28">
        <v>0</v>
      </c>
      <c r="VV54" s="28">
        <v>0</v>
      </c>
      <c r="VW54" s="28">
        <v>0</v>
      </c>
      <c r="VX54" s="28">
        <v>0</v>
      </c>
      <c r="VY54" s="28">
        <v>0</v>
      </c>
      <c r="VZ54" s="28">
        <v>0</v>
      </c>
      <c r="WA54" s="28">
        <v>0</v>
      </c>
      <c r="WB54" s="28">
        <v>0</v>
      </c>
      <c r="WC54" s="28">
        <v>0</v>
      </c>
      <c r="WD54" s="28">
        <v>0</v>
      </c>
      <c r="WE54" s="28">
        <v>0</v>
      </c>
      <c r="WF54" s="28">
        <v>0</v>
      </c>
      <c r="WG54" s="28">
        <v>0</v>
      </c>
      <c r="WH54" s="28">
        <v>0</v>
      </c>
      <c r="WI54" s="28">
        <v>0</v>
      </c>
      <c r="WJ54" s="28">
        <v>0</v>
      </c>
      <c r="WK54" s="28">
        <v>0</v>
      </c>
      <c r="WL54" s="28">
        <v>0</v>
      </c>
      <c r="WM54" s="28">
        <v>0</v>
      </c>
      <c r="WN54" s="28">
        <v>0</v>
      </c>
      <c r="WO54" s="28">
        <v>0</v>
      </c>
      <c r="WP54" s="28">
        <v>0</v>
      </c>
      <c r="WQ54" s="28">
        <v>0</v>
      </c>
      <c r="WR54" s="28">
        <v>0</v>
      </c>
      <c r="WS54" s="28">
        <v>0</v>
      </c>
      <c r="WT54" s="28">
        <v>0</v>
      </c>
      <c r="WU54" s="28">
        <v>0</v>
      </c>
      <c r="WV54" s="28">
        <v>0</v>
      </c>
      <c r="WW54" s="28">
        <v>0</v>
      </c>
      <c r="WX54" s="28">
        <v>0</v>
      </c>
      <c r="WY54" s="28">
        <v>0</v>
      </c>
      <c r="WZ54" s="28">
        <v>0</v>
      </c>
      <c r="XA54" s="28">
        <v>0</v>
      </c>
      <c r="XB54" s="28">
        <v>0</v>
      </c>
      <c r="XC54" s="28">
        <v>0</v>
      </c>
      <c r="XD54" s="28">
        <v>0</v>
      </c>
      <c r="XE54" s="28">
        <v>0</v>
      </c>
      <c r="XF54" s="28">
        <v>0</v>
      </c>
      <c r="XG54" s="28">
        <v>0</v>
      </c>
      <c r="XH54" s="28">
        <v>0</v>
      </c>
      <c r="XI54" s="28">
        <v>0</v>
      </c>
      <c r="XJ54" s="28">
        <v>0</v>
      </c>
      <c r="XK54" s="28">
        <v>0</v>
      </c>
      <c r="XL54" s="28">
        <v>0</v>
      </c>
      <c r="XM54" s="28">
        <v>0</v>
      </c>
      <c r="XN54" s="28">
        <v>0</v>
      </c>
      <c r="XO54" s="28">
        <v>0</v>
      </c>
      <c r="XP54" s="28">
        <v>0</v>
      </c>
      <c r="XQ54" s="28">
        <v>0</v>
      </c>
      <c r="XR54" s="28">
        <v>0</v>
      </c>
      <c r="XS54" s="28">
        <v>0</v>
      </c>
      <c r="XT54" s="28">
        <v>0</v>
      </c>
      <c r="XU54" s="28">
        <v>0</v>
      </c>
      <c r="XV54" s="28">
        <v>0</v>
      </c>
      <c r="XW54" s="28">
        <v>0</v>
      </c>
      <c r="XX54" s="28">
        <v>0</v>
      </c>
      <c r="XY54" s="28">
        <v>0</v>
      </c>
      <c r="XZ54" s="28">
        <v>0</v>
      </c>
      <c r="YA54" s="28">
        <v>0</v>
      </c>
      <c r="YB54" s="28">
        <v>0</v>
      </c>
      <c r="YC54" s="28">
        <v>0</v>
      </c>
      <c r="YD54" s="28">
        <v>0</v>
      </c>
      <c r="YE54" s="28">
        <v>0</v>
      </c>
      <c r="YF54" s="28">
        <v>0</v>
      </c>
      <c r="YG54" s="28">
        <v>0</v>
      </c>
      <c r="YH54" s="28">
        <v>0</v>
      </c>
      <c r="YI54" s="28">
        <v>0</v>
      </c>
      <c r="YJ54" s="28">
        <v>0</v>
      </c>
      <c r="YK54" s="28">
        <v>0</v>
      </c>
      <c r="YL54" s="28">
        <v>0</v>
      </c>
      <c r="YM54" s="28">
        <v>0</v>
      </c>
      <c r="YN54" s="28">
        <v>0</v>
      </c>
      <c r="YO54" s="28">
        <v>0</v>
      </c>
      <c r="YP54" s="28">
        <v>0</v>
      </c>
      <c r="YQ54" s="28">
        <v>0</v>
      </c>
    </row>
    <row r="55" spans="1:667" x14ac:dyDescent="0.25">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c r="IW55" s="71"/>
      <c r="IX55" s="71"/>
      <c r="IY55" s="71"/>
      <c r="IZ55" s="71"/>
      <c r="JA55" s="71"/>
      <c r="JB55" s="71"/>
      <c r="JC55" s="71"/>
      <c r="JD55" s="71"/>
      <c r="JE55" s="71"/>
      <c r="JF55" s="71"/>
      <c r="JG55" s="71"/>
      <c r="JH55" s="71"/>
      <c r="JI55" s="71"/>
      <c r="JJ55" s="71"/>
      <c r="JK55" s="71"/>
      <c r="JL55" s="71"/>
      <c r="JM55" s="71"/>
      <c r="JN55" s="71"/>
      <c r="JO55" s="71"/>
      <c r="JP55" s="71"/>
      <c r="JQ55" s="71"/>
      <c r="JR55" s="71"/>
      <c r="JS55" s="71"/>
      <c r="JT55" s="71"/>
      <c r="JU55" s="71"/>
      <c r="JV55" s="71"/>
      <c r="JW55" s="71"/>
      <c r="JX55" s="71"/>
      <c r="JY55" s="71"/>
      <c r="JZ55" s="71"/>
      <c r="KA55" s="71"/>
      <c r="KB55" s="71"/>
      <c r="KC55" s="71"/>
      <c r="KD55" s="71"/>
      <c r="KE55" s="71"/>
      <c r="KF55" s="71"/>
      <c r="KG55" s="71"/>
      <c r="KH55" s="71"/>
      <c r="KI55" s="71"/>
      <c r="KJ55" s="71"/>
      <c r="KK55" s="71"/>
      <c r="KL55" s="71"/>
      <c r="KM55" s="71"/>
      <c r="KN55" s="71"/>
      <c r="KO55" s="71"/>
      <c r="KP55" s="71"/>
      <c r="KQ55" s="71"/>
      <c r="KR55" s="71"/>
      <c r="KS55" s="71"/>
      <c r="KT55" s="71"/>
      <c r="KU55" s="71"/>
      <c r="KV55" s="71"/>
      <c r="KW55" s="71"/>
      <c r="KX55" s="71"/>
      <c r="KY55" s="71"/>
      <c r="KZ55" s="71"/>
      <c r="LA55" s="71"/>
      <c r="LB55" s="71"/>
      <c r="LC55" s="71"/>
      <c r="LD55" s="71"/>
      <c r="LE55" s="71"/>
      <c r="LF55" s="71"/>
      <c r="LG55" s="71"/>
      <c r="LH55" s="71"/>
      <c r="LI55" s="71"/>
      <c r="LJ55" s="71"/>
      <c r="LK55" s="71"/>
      <c r="LL55" s="71"/>
      <c r="LM55" s="71"/>
      <c r="LN55" s="71"/>
      <c r="LO55" s="71"/>
      <c r="LP55" s="71"/>
      <c r="LQ55" s="71"/>
      <c r="LR55" s="71"/>
      <c r="LS55" s="71"/>
      <c r="LT55" s="71"/>
      <c r="LU55" s="71"/>
      <c r="LV55" s="71"/>
      <c r="LW55" s="71"/>
      <c r="LX55" s="71"/>
      <c r="LY55" s="71"/>
      <c r="LZ55" s="71"/>
      <c r="MA55" s="71"/>
      <c r="MB55" s="71"/>
      <c r="MC55" s="71"/>
      <c r="MD55" s="71"/>
      <c r="ME55" s="71"/>
      <c r="MF55" s="71"/>
      <c r="MG55" s="71"/>
      <c r="MH55" s="71"/>
      <c r="MI55" s="71"/>
      <c r="MJ55" s="71"/>
      <c r="MK55" s="71"/>
      <c r="ML55" s="71"/>
      <c r="MM55" s="71"/>
      <c r="MN55" s="71"/>
      <c r="MO55" s="71"/>
      <c r="MP55" s="71"/>
      <c r="MQ55" s="71"/>
      <c r="MR55" s="71"/>
      <c r="MS55" s="71"/>
      <c r="MT55" s="71"/>
      <c r="MU55" s="71"/>
      <c r="MV55" s="71"/>
      <c r="MW55" s="71"/>
      <c r="MX55" s="71"/>
      <c r="MY55" s="71"/>
      <c r="MZ55" s="71"/>
      <c r="NA55" s="71"/>
      <c r="NB55" s="71"/>
      <c r="NC55" s="71"/>
      <c r="ND55" s="71"/>
      <c r="NE55" s="71"/>
      <c r="NF55" s="71"/>
      <c r="NG55" s="71"/>
      <c r="NH55" s="71"/>
      <c r="NI55" s="71"/>
      <c r="NJ55" s="71"/>
      <c r="NK55" s="71"/>
      <c r="NL55" s="71"/>
      <c r="NM55" s="71"/>
      <c r="NN55" s="71"/>
      <c r="NO55" s="71"/>
      <c r="NP55" s="71"/>
      <c r="NQ55" s="71"/>
      <c r="NR55" s="71"/>
      <c r="NS55" s="71"/>
      <c r="NT55" s="71"/>
      <c r="NU55" s="71"/>
      <c r="NV55" s="71"/>
      <c r="NW55" s="71"/>
      <c r="NX55" s="71"/>
      <c r="NY55" s="71"/>
      <c r="NZ55" s="71"/>
      <c r="OA55" s="71"/>
      <c r="OB55" s="71"/>
      <c r="OC55" s="71"/>
      <c r="OD55" s="71"/>
      <c r="OE55" s="71"/>
      <c r="OF55" s="71"/>
      <c r="OG55" s="71"/>
      <c r="OH55" s="71"/>
      <c r="OI55" s="71"/>
      <c r="OJ55" s="71"/>
      <c r="OK55" s="71"/>
      <c r="OL55" s="71"/>
      <c r="OM55" s="71"/>
      <c r="ON55" s="71"/>
      <c r="OO55" s="71"/>
      <c r="OP55" s="71"/>
      <c r="OQ55" s="71"/>
      <c r="OR55" s="71"/>
      <c r="OS55" s="71"/>
      <c r="OT55" s="71"/>
      <c r="OU55" s="71"/>
      <c r="OV55" s="71"/>
      <c r="OW55" s="71"/>
      <c r="OX55" s="71"/>
      <c r="OY55" s="71"/>
      <c r="OZ55" s="71"/>
      <c r="PA55" s="71"/>
      <c r="PB55" s="71"/>
      <c r="PC55" s="71"/>
      <c r="PD55" s="71"/>
      <c r="PE55" s="71"/>
      <c r="PF55" s="71"/>
      <c r="PG55" s="71"/>
      <c r="PH55" s="71"/>
      <c r="PI55" s="71"/>
      <c r="PJ55" s="71"/>
      <c r="PK55" s="71"/>
      <c r="PL55" s="71"/>
      <c r="PM55" s="71"/>
      <c r="PN55" s="71"/>
      <c r="PO55" s="71"/>
      <c r="PP55" s="71"/>
      <c r="PQ55" s="71"/>
      <c r="PR55" s="71"/>
      <c r="PS55" s="71"/>
      <c r="PT55" s="71"/>
      <c r="PU55" s="71"/>
      <c r="PV55" s="71"/>
      <c r="PW55" s="71"/>
      <c r="PX55" s="71"/>
      <c r="PY55" s="71"/>
      <c r="PZ55" s="71"/>
      <c r="QA55" s="71"/>
      <c r="QB55" s="71"/>
      <c r="QC55" s="71"/>
      <c r="QD55" s="71"/>
      <c r="QE55" s="71"/>
      <c r="QF55" s="71"/>
      <c r="QG55" s="71"/>
      <c r="QH55" s="71"/>
      <c r="QI55" s="71"/>
      <c r="QJ55" s="71"/>
      <c r="QK55" s="71"/>
      <c r="QL55" s="71"/>
      <c r="QM55" s="71"/>
      <c r="QN55" s="71"/>
      <c r="QO55" s="71"/>
      <c r="QP55" s="71"/>
      <c r="QQ55" s="71"/>
      <c r="QR55" s="71"/>
      <c r="QS55" s="71"/>
      <c r="QT55" s="71"/>
      <c r="QU55" s="71"/>
      <c r="QV55" s="71"/>
      <c r="QW55" s="71"/>
      <c r="QX55" s="71"/>
      <c r="QY55" s="71"/>
      <c r="QZ55" s="71"/>
      <c r="RA55" s="71"/>
      <c r="RB55" s="71"/>
      <c r="RC55" s="71"/>
      <c r="RD55" s="71"/>
      <c r="RE55" s="71"/>
      <c r="RF55" s="71"/>
      <c r="RG55" s="71"/>
      <c r="RH55" s="71"/>
      <c r="RI55" s="71"/>
      <c r="RJ55" s="71"/>
      <c r="RK55" s="71"/>
      <c r="RL55" s="71"/>
      <c r="RM55" s="71"/>
      <c r="RN55" s="71"/>
      <c r="RO55" s="71"/>
      <c r="RP55" s="71"/>
      <c r="RQ55" s="71"/>
      <c r="RR55" s="71"/>
      <c r="RS55" s="71"/>
      <c r="RT55" s="71"/>
      <c r="RU55" s="71"/>
      <c r="RV55" s="71"/>
      <c r="RW55" s="71"/>
      <c r="RX55" s="71"/>
      <c r="RY55" s="71"/>
      <c r="RZ55" s="71"/>
      <c r="SA55" s="71"/>
      <c r="SB55" s="71"/>
      <c r="SC55" s="71"/>
      <c r="SD55" s="71"/>
      <c r="SE55" s="71"/>
      <c r="SF55" s="71"/>
      <c r="SG55" s="71"/>
      <c r="SH55" s="71"/>
      <c r="SI55" s="71"/>
      <c r="SJ55" s="71"/>
      <c r="SK55" s="71"/>
      <c r="SL55" s="71"/>
      <c r="SM55" s="71"/>
      <c r="SN55" s="71"/>
      <c r="SO55" s="71"/>
      <c r="SP55" s="71"/>
      <c r="SQ55" s="71"/>
      <c r="SR55" s="71"/>
      <c r="SS55" s="71"/>
      <c r="ST55" s="71"/>
      <c r="SU55" s="71"/>
      <c r="SV55" s="71"/>
      <c r="SW55" s="71"/>
      <c r="SX55" s="71"/>
      <c r="SY55" s="71"/>
      <c r="SZ55" s="71"/>
      <c r="TA55" s="71"/>
      <c r="TB55" s="71"/>
      <c r="TC55" s="71"/>
      <c r="TD55" s="71"/>
      <c r="TE55" s="71"/>
      <c r="TF55" s="71"/>
      <c r="TG55" s="71"/>
      <c r="TH55" s="71"/>
      <c r="TI55" s="71"/>
      <c r="TJ55" s="71"/>
      <c r="TK55" s="71"/>
      <c r="TL55" s="71"/>
      <c r="TM55" s="71"/>
      <c r="TN55" s="71"/>
      <c r="TO55" s="71"/>
      <c r="TP55" s="71"/>
      <c r="TQ55" s="71"/>
      <c r="TR55" s="71"/>
      <c r="TS55" s="71"/>
      <c r="TT55" s="71"/>
      <c r="TU55" s="71"/>
      <c r="TV55" s="71"/>
      <c r="TW55" s="71"/>
      <c r="TX55" s="71"/>
      <c r="TY55" s="71"/>
      <c r="TZ55" s="71"/>
      <c r="UA55" s="71"/>
      <c r="UB55" s="71"/>
      <c r="UC55" s="71"/>
      <c r="UD55" s="71"/>
      <c r="UE55" s="71"/>
      <c r="UF55" s="71"/>
      <c r="UG55" s="71"/>
      <c r="UH55" s="71"/>
      <c r="UI55" s="71"/>
      <c r="UJ55" s="71"/>
      <c r="UK55" s="71"/>
      <c r="UL55" s="71"/>
      <c r="UM55" s="71"/>
      <c r="UN55" s="71"/>
      <c r="UO55" s="71"/>
      <c r="UP55" s="71"/>
      <c r="UQ55" s="71"/>
      <c r="UR55" s="71"/>
      <c r="US55" s="71"/>
      <c r="UT55" s="71"/>
      <c r="UU55" s="71"/>
      <c r="UV55" s="71"/>
      <c r="UW55" s="71"/>
      <c r="UX55" s="71"/>
      <c r="UY55" s="71"/>
      <c r="UZ55" s="71"/>
      <c r="VA55" s="71"/>
      <c r="VB55" s="71"/>
      <c r="VC55" s="71"/>
      <c r="VD55" s="71"/>
      <c r="VE55" s="71"/>
      <c r="VF55" s="71"/>
      <c r="VG55" s="71"/>
      <c r="VH55" s="71"/>
      <c r="VI55" s="71"/>
      <c r="VJ55" s="71"/>
      <c r="VK55" s="71"/>
      <c r="VL55" s="71"/>
      <c r="VM55" s="71"/>
      <c r="VN55" s="71"/>
      <c r="VO55" s="71"/>
      <c r="VP55" s="71"/>
      <c r="VQ55" s="71"/>
      <c r="VR55" s="71"/>
      <c r="VS55" s="71"/>
      <c r="VT55" s="71"/>
      <c r="VU55" s="71"/>
      <c r="VV55" s="71"/>
      <c r="VW55" s="71"/>
      <c r="VX55" s="71"/>
      <c r="VY55" s="71"/>
      <c r="VZ55" s="71"/>
      <c r="WA55" s="71"/>
      <c r="WB55" s="71"/>
      <c r="WC55" s="71"/>
      <c r="WD55" s="71"/>
      <c r="WE55" s="71"/>
      <c r="WF55" s="71"/>
      <c r="WG55" s="71"/>
      <c r="WH55" s="71"/>
      <c r="WI55" s="71"/>
      <c r="WJ55" s="71"/>
      <c r="WK55" s="71"/>
      <c r="WL55" s="71"/>
      <c r="WM55" s="71"/>
      <c r="WN55" s="71"/>
      <c r="WO55" s="71"/>
      <c r="WP55" s="71"/>
      <c r="WQ55" s="71"/>
      <c r="WR55" s="71"/>
      <c r="WS55" s="71"/>
      <c r="WT55" s="71"/>
      <c r="WU55" s="71"/>
      <c r="WV55" s="71"/>
      <c r="WW55" s="71"/>
      <c r="WX55" s="71"/>
      <c r="WY55" s="71"/>
      <c r="WZ55" s="71"/>
      <c r="XA55" s="71"/>
      <c r="XB55" s="71"/>
      <c r="XC55" s="71"/>
      <c r="XD55" s="71"/>
      <c r="XE55" s="71"/>
      <c r="XF55" s="71"/>
      <c r="XG55" s="71"/>
      <c r="XH55" s="71"/>
      <c r="XI55" s="71"/>
      <c r="XJ55" s="71"/>
      <c r="XK55" s="71"/>
      <c r="XL55" s="71"/>
      <c r="XM55" s="71"/>
      <c r="XN55" s="71"/>
      <c r="XO55" s="71"/>
      <c r="XP55" s="71"/>
      <c r="XQ55" s="71"/>
      <c r="XR55" s="71"/>
      <c r="XS55" s="71"/>
      <c r="XT55" s="71"/>
      <c r="XU55" s="71"/>
      <c r="XV55" s="71"/>
      <c r="XW55" s="71"/>
      <c r="XX55" s="71"/>
      <c r="XY55" s="71"/>
      <c r="XZ55" s="71"/>
      <c r="YA55" s="71"/>
      <c r="YB55" s="71"/>
      <c r="YC55" s="71"/>
      <c r="YD55" s="71"/>
      <c r="YE55" s="71"/>
      <c r="YF55" s="71"/>
      <c r="YG55" s="71"/>
      <c r="YH55" s="71"/>
      <c r="YI55" s="71"/>
      <c r="YJ55" s="71"/>
      <c r="YK55" s="71"/>
      <c r="YL55" s="71"/>
      <c r="YM55" s="71"/>
      <c r="YN55" s="71"/>
      <c r="YO55" s="71"/>
      <c r="YP55" s="71"/>
      <c r="YQ55" s="71"/>
    </row>
    <row r="56" spans="1:667" s="65" customFormat="1" ht="15.75" x14ac:dyDescent="0.25">
      <c r="A56" s="58" t="s">
        <v>113</v>
      </c>
      <c r="B56" s="59"/>
      <c r="C56" s="65" t="s">
        <v>176</v>
      </c>
      <c r="D56" s="60"/>
      <c r="E56" s="61">
        <f>+SUM($E$5,$E$23,$E$26,$E$28,$E$46)</f>
        <v>1472.9588773681162</v>
      </c>
      <c r="F56" s="62"/>
      <c r="G56" s="174"/>
      <c r="H56" s="175"/>
      <c r="I56" s="176"/>
      <c r="J56" s="176"/>
      <c r="K56" s="62"/>
      <c r="L56" s="63"/>
      <c r="M56" s="62"/>
      <c r="N56" s="64"/>
      <c r="O56" s="3" t="s">
        <v>114</v>
      </c>
      <c r="P56" s="72">
        <f t="shared" ref="P56:AU56" si="26">SUM(P6:P55)</f>
        <v>3988575968.4928722</v>
      </c>
      <c r="Q56" s="72">
        <f t="shared" si="26"/>
        <v>6204145106.6321459</v>
      </c>
      <c r="R56" s="72">
        <f t="shared" si="26"/>
        <v>3366266684.6853127</v>
      </c>
      <c r="S56" s="72">
        <f t="shared" si="26"/>
        <v>5867952654.0504074</v>
      </c>
      <c r="T56" s="72">
        <f t="shared" si="26"/>
        <v>4622785612.1446114</v>
      </c>
      <c r="U56" s="72">
        <f t="shared" si="26"/>
        <v>4633865312.3063097</v>
      </c>
      <c r="V56" s="72">
        <f t="shared" si="26"/>
        <v>9062341972.9093533</v>
      </c>
      <c r="W56" s="72">
        <f t="shared" si="26"/>
        <v>3470833723.5366831</v>
      </c>
      <c r="X56" s="72">
        <f t="shared" si="26"/>
        <v>13152057903.401203</v>
      </c>
      <c r="Y56" s="72">
        <f t="shared" si="26"/>
        <v>2504771295.1230907</v>
      </c>
      <c r="Z56" s="72">
        <f t="shared" si="26"/>
        <v>11299784247.797197</v>
      </c>
      <c r="AA56" s="72">
        <f t="shared" si="26"/>
        <v>1655684768.4873283</v>
      </c>
      <c r="AB56" s="72">
        <f t="shared" si="26"/>
        <v>11960049710.592239</v>
      </c>
      <c r="AC56" s="72">
        <f t="shared" si="26"/>
        <v>787225058.18098283</v>
      </c>
      <c r="AD56" s="72">
        <f t="shared" si="26"/>
        <v>1154835344.6839335</v>
      </c>
      <c r="AE56" s="72">
        <f t="shared" si="26"/>
        <v>297378201.90465885</v>
      </c>
      <c r="AF56" s="72">
        <f t="shared" si="26"/>
        <v>839950735.5111798</v>
      </c>
      <c r="AG56" s="72">
        <f t="shared" si="26"/>
        <v>261738776.77301213</v>
      </c>
      <c r="AH56" s="72">
        <f t="shared" si="26"/>
        <v>842265436.73450792</v>
      </c>
      <c r="AI56" s="72">
        <f t="shared" si="26"/>
        <v>235518081.60333341</v>
      </c>
      <c r="AJ56" s="72">
        <f t="shared" si="26"/>
        <v>864602218.19992185</v>
      </c>
      <c r="AK56" s="72">
        <f t="shared" si="26"/>
        <v>210397546.45715141</v>
      </c>
      <c r="AL56" s="72">
        <f t="shared" si="26"/>
        <v>885823292.75431907</v>
      </c>
      <c r="AM56" s="72">
        <f t="shared" si="26"/>
        <v>182392585.42475718</v>
      </c>
      <c r="AN56" s="72">
        <f t="shared" si="26"/>
        <v>929219975.69802737</v>
      </c>
      <c r="AO56" s="72">
        <f t="shared" si="26"/>
        <v>153617114.42181411</v>
      </c>
      <c r="AP56" s="72">
        <f t="shared" si="26"/>
        <v>749428128.29918766</v>
      </c>
      <c r="AQ56" s="72">
        <f t="shared" si="26"/>
        <v>126990083.05752295</v>
      </c>
      <c r="AR56" s="72">
        <f t="shared" si="26"/>
        <v>770491681.66299224</v>
      </c>
      <c r="AS56" s="72">
        <f t="shared" si="26"/>
        <v>106236246.12165436</v>
      </c>
      <c r="AT56" s="72">
        <f t="shared" si="26"/>
        <v>628039588.983248</v>
      </c>
      <c r="AU56" s="72">
        <f t="shared" si="26"/>
        <v>83720099.341476619</v>
      </c>
      <c r="AV56" s="72">
        <f t="shared" ref="AV56:BM56" si="27">SUM(AV6:AV55)</f>
        <v>518076860.66519493</v>
      </c>
      <c r="AW56" s="72">
        <f t="shared" si="27"/>
        <v>67473991.829704717</v>
      </c>
      <c r="AX56" s="72">
        <f t="shared" si="27"/>
        <v>529160657.78717649</v>
      </c>
      <c r="AY56" s="72">
        <f t="shared" si="27"/>
        <v>52441750.231961742</v>
      </c>
      <c r="AZ56" s="72">
        <f t="shared" si="27"/>
        <v>541972485.9719063</v>
      </c>
      <c r="BA56" s="72">
        <f t="shared" si="27"/>
        <v>36696503.607499614</v>
      </c>
      <c r="BB56" s="72">
        <f t="shared" si="27"/>
        <v>301422954.05754107</v>
      </c>
      <c r="BC56" s="72">
        <f t="shared" si="27"/>
        <v>22363710.9988892</v>
      </c>
      <c r="BD56" s="72">
        <f t="shared" si="27"/>
        <v>308174714.37174439</v>
      </c>
      <c r="BE56" s="72">
        <f t="shared" si="27"/>
        <v>13771453.247811522</v>
      </c>
      <c r="BF56" s="72">
        <f t="shared" si="27"/>
        <v>139681482.5842002</v>
      </c>
      <c r="BG56" s="72">
        <f t="shared" si="27"/>
        <v>5993009.1936153919</v>
      </c>
      <c r="BH56" s="72">
        <f t="shared" si="27"/>
        <v>74495995.738431811</v>
      </c>
      <c r="BI56" s="72">
        <f t="shared" si="27"/>
        <v>1528389.5436547543</v>
      </c>
      <c r="BJ56" s="72">
        <f t="shared" si="27"/>
        <v>7241758.5831604451</v>
      </c>
      <c r="BK56" s="72">
        <f t="shared" si="27"/>
        <v>239528.36423858936</v>
      </c>
      <c r="BL56" s="72">
        <f t="shared" si="27"/>
        <v>3671379.9634072385</v>
      </c>
      <c r="BM56" s="72">
        <f t="shared" si="27"/>
        <v>48512.508393185431</v>
      </c>
      <c r="BN56" s="62"/>
      <c r="BO56" s="95"/>
      <c r="BP56" s="57">
        <f t="shared" ref="BP56:DC56" si="28">SUM(BP6:BP55)</f>
        <v>212247885.71164626</v>
      </c>
      <c r="BQ56" s="57">
        <f t="shared" si="28"/>
        <v>108980663.46631691</v>
      </c>
      <c r="BR56" s="57">
        <f t="shared" si="28"/>
        <v>296511821.87097329</v>
      </c>
      <c r="BS56" s="57">
        <f t="shared" si="28"/>
        <v>345040041.08481133</v>
      </c>
      <c r="BT56" s="57">
        <f t="shared" si="28"/>
        <v>613611432.17727971</v>
      </c>
      <c r="BU56" s="57">
        <f t="shared" si="28"/>
        <v>474774860.66251278</v>
      </c>
      <c r="BV56" s="57">
        <f t="shared" si="28"/>
        <v>182180651.86719352</v>
      </c>
      <c r="BW56" s="57">
        <f t="shared" si="28"/>
        <v>154107258.49535525</v>
      </c>
      <c r="BX56" s="57">
        <f t="shared" si="28"/>
        <v>660883485.97696841</v>
      </c>
      <c r="BY56" s="57">
        <f t="shared" si="28"/>
        <v>278069352.58330941</v>
      </c>
      <c r="BZ56" s="57">
        <f t="shared" si="28"/>
        <v>662365698.72741365</v>
      </c>
      <c r="CA56" s="57">
        <f t="shared" si="28"/>
        <v>328474369.58461398</v>
      </c>
      <c r="CB56" s="57">
        <f t="shared" si="28"/>
        <v>345191849.80803818</v>
      </c>
      <c r="CC56" s="57">
        <f t="shared" si="28"/>
        <v>140604851.44854605</v>
      </c>
      <c r="CD56" s="57">
        <f t="shared" si="28"/>
        <v>407543370.87497115</v>
      </c>
      <c r="CE56" s="57">
        <f t="shared" si="28"/>
        <v>373079669.00270057</v>
      </c>
      <c r="CF56" s="57">
        <f t="shared" si="28"/>
        <v>826234031.15541542</v>
      </c>
      <c r="CG56" s="57">
        <f t="shared" si="28"/>
        <v>663562522.17686319</v>
      </c>
      <c r="CH56" s="57">
        <f t="shared" si="28"/>
        <v>273990197.59568721</v>
      </c>
      <c r="CI56" s="57">
        <f t="shared" si="28"/>
        <v>214670926.50538844</v>
      </c>
      <c r="CJ56" s="57">
        <f t="shared" si="28"/>
        <v>953677325.19496763</v>
      </c>
      <c r="CK56" s="57">
        <f t="shared" si="28"/>
        <v>401146711.55656517</v>
      </c>
      <c r="CL56" s="57">
        <f t="shared" si="28"/>
        <v>769707355.67159235</v>
      </c>
      <c r="CM56" s="57">
        <f t="shared" si="28"/>
        <v>506064741.92588902</v>
      </c>
      <c r="CN56" s="57">
        <f t="shared" si="28"/>
        <v>343273780.44055545</v>
      </c>
      <c r="CO56" s="57">
        <f t="shared" si="28"/>
        <v>169792064.15054864</v>
      </c>
      <c r="CP56" s="57">
        <f t="shared" si="28"/>
        <v>320847751.03105801</v>
      </c>
      <c r="CQ56" s="57">
        <f t="shared" si="28"/>
        <v>294297210.95813793</v>
      </c>
      <c r="CR56" s="57">
        <f t="shared" si="28"/>
        <v>670390626.97777867</v>
      </c>
      <c r="CS56" s="57">
        <f t="shared" si="28"/>
        <v>332579952.24972123</v>
      </c>
      <c r="CT56" s="57">
        <f t="shared" si="28"/>
        <v>219874165.08602369</v>
      </c>
      <c r="CU56" s="57">
        <f t="shared" si="28"/>
        <v>282232263.10028929</v>
      </c>
      <c r="CV56" s="57">
        <f t="shared" si="28"/>
        <v>938967151.05049205</v>
      </c>
      <c r="CW56" s="57">
        <f t="shared" si="28"/>
        <v>218047164.44765946</v>
      </c>
      <c r="CX56" s="57">
        <f t="shared" si="28"/>
        <v>633075650.50831592</v>
      </c>
      <c r="CY56" s="57">
        <f t="shared" si="28"/>
        <v>348745943.00229007</v>
      </c>
      <c r="CZ56" s="57">
        <f t="shared" si="28"/>
        <v>279758416.88131106</v>
      </c>
      <c r="DA56" s="57">
        <f t="shared" si="28"/>
        <v>212727545.05626386</v>
      </c>
      <c r="DB56" s="57">
        <f t="shared" si="28"/>
        <v>274178330.71099985</v>
      </c>
      <c r="DC56" s="57">
        <f t="shared" si="28"/>
        <v>304490357.96416408</v>
      </c>
      <c r="DD56" s="57">
        <f t="shared" ref="DD56:FO56" si="29">SUM(DD6:DD55)</f>
        <v>552773617.27587008</v>
      </c>
      <c r="DE56" s="57">
        <f t="shared" si="29"/>
        <v>337852628.67670447</v>
      </c>
      <c r="DF56" s="57">
        <f t="shared" si="29"/>
        <v>168226289.12010166</v>
      </c>
      <c r="DG56" s="57">
        <f t="shared" si="29"/>
        <v>290664598.02891612</v>
      </c>
      <c r="DH56" s="57">
        <f t="shared" si="29"/>
        <v>969825874.73110914</v>
      </c>
      <c r="DI56" s="57">
        <f t="shared" si="29"/>
        <v>219704857.2674602</v>
      </c>
      <c r="DJ56" s="57">
        <f t="shared" si="29"/>
        <v>496761000.2367909</v>
      </c>
      <c r="DK56" s="57">
        <f t="shared" si="29"/>
        <v>355132099.78315789</v>
      </c>
      <c r="DL56" s="57">
        <f t="shared" si="29"/>
        <v>235004600.1022301</v>
      </c>
      <c r="DM56" s="57">
        <f t="shared" si="29"/>
        <v>213911342.42236075</v>
      </c>
      <c r="DN56" s="57">
        <f t="shared" si="29"/>
        <v>228846145.55493295</v>
      </c>
      <c r="DO56" s="57">
        <f t="shared" si="29"/>
        <v>314378602.11097479</v>
      </c>
      <c r="DP56" s="57">
        <f t="shared" si="29"/>
        <v>423032268.36294371</v>
      </c>
      <c r="DQ56" s="57">
        <f t="shared" si="29"/>
        <v>343084793.04575408</v>
      </c>
      <c r="DR56" s="57">
        <f t="shared" si="29"/>
        <v>130075481.4046873</v>
      </c>
      <c r="DS56" s="57">
        <f t="shared" si="29"/>
        <v>299271066.68508238</v>
      </c>
      <c r="DT56" s="57">
        <f t="shared" si="29"/>
        <v>1012772110.0089438</v>
      </c>
      <c r="DU56" s="57">
        <f t="shared" si="29"/>
        <v>218275402.99278247</v>
      </c>
      <c r="DV56" s="57">
        <f t="shared" si="29"/>
        <v>396406599.20797139</v>
      </c>
      <c r="DW56" s="57">
        <f t="shared" si="29"/>
        <v>359002875.50737184</v>
      </c>
      <c r="DX56" s="57">
        <f t="shared" si="29"/>
        <v>198420333.34924784</v>
      </c>
      <c r="DY56" s="57">
        <f t="shared" si="29"/>
        <v>212045786.36267126</v>
      </c>
      <c r="DZ56" s="57">
        <f t="shared" si="29"/>
        <v>199681069.2855733</v>
      </c>
      <c r="EA56" s="57">
        <f t="shared" si="29"/>
        <v>1526965672.8348379</v>
      </c>
      <c r="EB56" s="57">
        <f t="shared" si="29"/>
        <v>337132486.21090263</v>
      </c>
      <c r="EC56" s="57">
        <f t="shared" si="29"/>
        <v>341185893.01315206</v>
      </c>
      <c r="ED56" s="57">
        <f t="shared" si="29"/>
        <v>99751123.556116343</v>
      </c>
      <c r="EE56" s="57">
        <f t="shared" si="29"/>
        <v>300003410.90997052</v>
      </c>
      <c r="EF56" s="57">
        <f t="shared" si="29"/>
        <v>1065675211.8406502</v>
      </c>
      <c r="EG56" s="57">
        <f t="shared" si="29"/>
        <v>214975168.53952333</v>
      </c>
      <c r="EH56" s="57">
        <f t="shared" si="29"/>
        <v>307067883.42211097</v>
      </c>
      <c r="EI56" s="57">
        <f t="shared" si="29"/>
        <v>279685597.72012872</v>
      </c>
      <c r="EJ56" s="57">
        <f t="shared" si="29"/>
        <v>172008834.18938172</v>
      </c>
      <c r="EK56" s="57">
        <f t="shared" si="29"/>
        <v>984035260.72957098</v>
      </c>
      <c r="EL56" s="57">
        <f t="shared" si="29"/>
        <v>84929325.045330897</v>
      </c>
      <c r="EM56" s="57">
        <f t="shared" si="29"/>
        <v>349269051.56978106</v>
      </c>
      <c r="EN56" s="57">
        <f t="shared" si="29"/>
        <v>257652125.60468775</v>
      </c>
      <c r="EO56" s="57">
        <f t="shared" si="29"/>
        <v>238056350.82836461</v>
      </c>
      <c r="EP56" s="57">
        <f t="shared" si="29"/>
        <v>78095781.025735036</v>
      </c>
      <c r="EQ56" s="57">
        <f t="shared" si="29"/>
        <v>274901632.30685312</v>
      </c>
      <c r="ER56" s="57">
        <f t="shared" si="29"/>
        <v>1112015553.4000144</v>
      </c>
      <c r="ES56" s="57">
        <f t="shared" si="29"/>
        <v>204970423.81268173</v>
      </c>
      <c r="ET56" s="57">
        <f t="shared" si="29"/>
        <v>271691175.46429628</v>
      </c>
      <c r="EU56" s="57">
        <f t="shared" si="29"/>
        <v>5491688307.200346</v>
      </c>
      <c r="EV56" s="57">
        <f t="shared" si="29"/>
        <v>94478501.735153839</v>
      </c>
      <c r="EW56" s="57">
        <f t="shared" si="29"/>
        <v>190980237.95141476</v>
      </c>
      <c r="EX56" s="57">
        <f t="shared" si="29"/>
        <v>69442557.51706703</v>
      </c>
      <c r="EY56" s="57">
        <f t="shared" si="29"/>
        <v>350778508.79695499</v>
      </c>
      <c r="EZ56" s="57">
        <f t="shared" si="29"/>
        <v>49530105.541577086</v>
      </c>
      <c r="FA56" s="57">
        <f t="shared" si="29"/>
        <v>234231512.02586681</v>
      </c>
      <c r="FB56" s="57">
        <f t="shared" si="29"/>
        <v>63298714.624061115</v>
      </c>
      <c r="FC56" s="57">
        <f t="shared" si="29"/>
        <v>273204580.88765246</v>
      </c>
      <c r="FD56" s="57">
        <f t="shared" si="29"/>
        <v>1158430852.6840863</v>
      </c>
      <c r="FE56" s="57">
        <f t="shared" si="29"/>
        <v>199336481.66389698</v>
      </c>
      <c r="FF56" s="57">
        <f t="shared" si="29"/>
        <v>59260196.705291964</v>
      </c>
      <c r="FG56" s="57">
        <f t="shared" si="29"/>
        <v>270889625.13596922</v>
      </c>
      <c r="FH56" s="57">
        <f t="shared" si="29"/>
        <v>81783617.304309025</v>
      </c>
      <c r="FI56" s="57">
        <f t="shared" si="29"/>
        <v>1139137778.204916</v>
      </c>
      <c r="FJ56" s="57">
        <f t="shared" si="29"/>
        <v>56789321.800038002</v>
      </c>
      <c r="FK56" s="57">
        <f t="shared" si="29"/>
        <v>359189200.91948551</v>
      </c>
      <c r="FL56" s="57">
        <f t="shared" si="29"/>
        <v>38962603.87768133</v>
      </c>
      <c r="FM56" s="57">
        <f t="shared" si="29"/>
        <v>236786474.76663196</v>
      </c>
      <c r="FN56" s="57">
        <f t="shared" si="29"/>
        <v>53257093.908448629</v>
      </c>
      <c r="FO56" s="57">
        <f t="shared" si="29"/>
        <v>277537657.19257635</v>
      </c>
      <c r="FP56" s="57">
        <f t="shared" ref="FP56:IA56" si="30">SUM(FP6:FP55)</f>
        <v>1197995505.5818563</v>
      </c>
      <c r="FQ56" s="57">
        <f t="shared" si="30"/>
        <v>9585878766.1401596</v>
      </c>
      <c r="FR56" s="57">
        <f t="shared" si="30"/>
        <v>51712751.779104754</v>
      </c>
      <c r="FS56" s="57">
        <f t="shared" si="30"/>
        <v>274700856.51855791</v>
      </c>
      <c r="FT56" s="57">
        <f t="shared" si="30"/>
        <v>17587474.090384971</v>
      </c>
      <c r="FU56" s="57">
        <f t="shared" si="30"/>
        <v>192359154.94897464</v>
      </c>
      <c r="FV56" s="57">
        <f t="shared" si="30"/>
        <v>49279615.942502469</v>
      </c>
      <c r="FW56" s="57">
        <f t="shared" si="30"/>
        <v>362579507.32553792</v>
      </c>
      <c r="FX56" s="57">
        <f t="shared" si="30"/>
        <v>33483519.303012125</v>
      </c>
      <c r="FY56" s="57">
        <f t="shared" si="30"/>
        <v>232069877.63376957</v>
      </c>
      <c r="FZ56" s="57">
        <f t="shared" si="30"/>
        <v>46690400.235735275</v>
      </c>
      <c r="GA56" s="57">
        <f t="shared" si="30"/>
        <v>276538599.10179526</v>
      </c>
      <c r="GB56" s="57">
        <f t="shared" si="30"/>
        <v>830553147.23055816</v>
      </c>
      <c r="GC56" s="57">
        <f t="shared" si="30"/>
        <v>75134529.919622898</v>
      </c>
      <c r="GD56" s="57">
        <f t="shared" si="30"/>
        <v>46676244.069459505</v>
      </c>
      <c r="GE56" s="57">
        <f t="shared" si="30"/>
        <v>140145500.72917464</v>
      </c>
      <c r="GF56" s="57">
        <f t="shared" si="30"/>
        <v>12551651.469299411</v>
      </c>
      <c r="GG56" s="57">
        <f t="shared" si="30"/>
        <v>66812552.771809444</v>
      </c>
      <c r="GH56" s="57">
        <f t="shared" si="30"/>
        <v>43820098.312760547</v>
      </c>
      <c r="GI56" s="57">
        <f t="shared" si="30"/>
        <v>202063369.05739298</v>
      </c>
      <c r="GJ56" s="57">
        <f t="shared" si="30"/>
        <v>30502428.026942085</v>
      </c>
      <c r="GK56" s="57">
        <f t="shared" si="30"/>
        <v>73635265.283700824</v>
      </c>
      <c r="GL56" s="57">
        <f t="shared" si="30"/>
        <v>43257395.874743946</v>
      </c>
      <c r="GM56" s="57">
        <f t="shared" si="30"/>
        <v>119886900.38869472</v>
      </c>
      <c r="GN56" s="57">
        <f t="shared" si="30"/>
        <v>859961686.03911161</v>
      </c>
      <c r="GO56" s="57">
        <f t="shared" si="30"/>
        <v>10164441041.826109</v>
      </c>
      <c r="GP56" s="57">
        <f t="shared" si="30"/>
        <v>45313963.791568123</v>
      </c>
      <c r="GQ56" s="57">
        <f t="shared" si="30"/>
        <v>101345659.98469611</v>
      </c>
      <c r="GR56" s="57">
        <f t="shared" si="30"/>
        <v>11172402.142007833</v>
      </c>
      <c r="GS56" s="57">
        <f t="shared" si="30"/>
        <v>25570758.385142785</v>
      </c>
      <c r="GT56" s="57">
        <f t="shared" si="30"/>
        <v>41549201.876091242</v>
      </c>
      <c r="GU56" s="57">
        <f t="shared" si="30"/>
        <v>208597054.58536515</v>
      </c>
      <c r="GV56" s="57">
        <f t="shared" si="30"/>
        <v>30204103.777920939</v>
      </c>
      <c r="GW56" s="57">
        <f t="shared" si="30"/>
        <v>75598954.53941676</v>
      </c>
      <c r="GX56" s="57">
        <f t="shared" si="30"/>
        <v>42013620.310087204</v>
      </c>
      <c r="GY56" s="57">
        <f t="shared" si="30"/>
        <v>123614439.6043919</v>
      </c>
      <c r="GZ56" s="57">
        <f t="shared" si="30"/>
        <v>450267777.31882</v>
      </c>
      <c r="HA56" s="57">
        <f t="shared" si="30"/>
        <v>34453255.621595003</v>
      </c>
      <c r="HB56" s="57">
        <f t="shared" si="30"/>
        <v>45070439.547975615</v>
      </c>
      <c r="HC56" s="57">
        <f t="shared" si="30"/>
        <v>103764995.74888133</v>
      </c>
      <c r="HD56" s="57">
        <f t="shared" si="30"/>
        <v>10061331.289516777</v>
      </c>
      <c r="HE56" s="57">
        <f t="shared" si="30"/>
        <v>25712813.015142784</v>
      </c>
      <c r="HF56" s="57">
        <f t="shared" si="30"/>
        <v>39070338.821685165</v>
      </c>
      <c r="HG56" s="57">
        <f t="shared" si="30"/>
        <v>214864101.6900664</v>
      </c>
      <c r="HH56" s="57">
        <f t="shared" si="30"/>
        <v>29467469.596817899</v>
      </c>
      <c r="HI56" s="57">
        <f t="shared" si="30"/>
        <v>76792917.540534019</v>
      </c>
      <c r="HJ56" s="57">
        <f t="shared" si="30"/>
        <v>39776636.201342307</v>
      </c>
      <c r="HK56" s="57">
        <f t="shared" si="30"/>
        <v>126812391.79225276</v>
      </c>
      <c r="HL56" s="57">
        <f t="shared" si="30"/>
        <v>461752160.26534128</v>
      </c>
      <c r="HM56" s="57">
        <f t="shared" si="30"/>
        <v>10822333183.81389</v>
      </c>
      <c r="HN56" s="57">
        <f t="shared" si="30"/>
        <v>43789258.999707028</v>
      </c>
      <c r="HO56" s="57">
        <f t="shared" si="30"/>
        <v>105909032.00184196</v>
      </c>
      <c r="HP56" s="57">
        <f t="shared" si="30"/>
        <v>8832967.4647988323</v>
      </c>
      <c r="HQ56" s="57">
        <f t="shared" si="30"/>
        <v>25973892.155142784</v>
      </c>
      <c r="HR56" s="57">
        <f t="shared" si="30"/>
        <v>36064105.250103921</v>
      </c>
      <c r="HS56" s="57">
        <f t="shared" si="30"/>
        <v>219679167.07358915</v>
      </c>
      <c r="HT56" s="57">
        <f t="shared" si="30"/>
        <v>28708045.913928363</v>
      </c>
      <c r="HU56" s="57">
        <f t="shared" si="30"/>
        <v>78190280.866082102</v>
      </c>
      <c r="HV56" s="57">
        <f t="shared" si="30"/>
        <v>37742297.460830145</v>
      </c>
      <c r="HW56" s="57">
        <f t="shared" si="30"/>
        <v>129382005.0492232</v>
      </c>
      <c r="HX56" s="57">
        <f t="shared" si="30"/>
        <v>9148590.5226985253</v>
      </c>
      <c r="HY56" s="57">
        <f t="shared" si="30"/>
        <v>30797856.260782953</v>
      </c>
      <c r="HZ56" s="57">
        <f t="shared" si="30"/>
        <v>42811856.394212589</v>
      </c>
      <c r="IA56" s="57">
        <f t="shared" si="30"/>
        <v>103602069.33369015</v>
      </c>
      <c r="IB56" s="57">
        <f t="shared" ref="IB56:KM56" si="31">SUM(IB6:IB55)</f>
        <v>7715992.0197341442</v>
      </c>
      <c r="IC56" s="57">
        <f t="shared" si="31"/>
        <v>21804385.81151928</v>
      </c>
      <c r="ID56" s="57">
        <f t="shared" si="31"/>
        <v>32691897.905741919</v>
      </c>
      <c r="IE56" s="57">
        <f t="shared" si="31"/>
        <v>219859000.56798446</v>
      </c>
      <c r="IF56" s="57">
        <f t="shared" si="31"/>
        <v>27688067.396035153</v>
      </c>
      <c r="IG56" s="57">
        <f t="shared" si="31"/>
        <v>75065175.252507463</v>
      </c>
      <c r="IH56" s="57">
        <f t="shared" si="31"/>
        <v>35060937.964768305</v>
      </c>
      <c r="II56" s="57">
        <f t="shared" si="31"/>
        <v>119652453.30747348</v>
      </c>
      <c r="IJ56" s="57">
        <f t="shared" si="31"/>
        <v>8647168.4247160945</v>
      </c>
      <c r="IK56" s="57">
        <f t="shared" si="31"/>
        <v>31101091.831822798</v>
      </c>
      <c r="IL56" s="57">
        <f t="shared" si="31"/>
        <v>41173412.569076054</v>
      </c>
      <c r="IM56" s="57">
        <f t="shared" si="31"/>
        <v>105306019.08477241</v>
      </c>
      <c r="IN56" s="57">
        <f t="shared" si="31"/>
        <v>6612894.8775898339</v>
      </c>
      <c r="IO56" s="57">
        <f t="shared" si="31"/>
        <v>22066409.261519279</v>
      </c>
      <c r="IP56" s="57">
        <f t="shared" si="31"/>
        <v>29443089.034125544</v>
      </c>
      <c r="IQ56" s="57">
        <f t="shared" si="31"/>
        <v>223691152.21116272</v>
      </c>
      <c r="IR56" s="57">
        <f t="shared" si="31"/>
        <v>27031200.071167834</v>
      </c>
      <c r="IS56" s="57">
        <f t="shared" si="31"/>
        <v>76187181.461902097</v>
      </c>
      <c r="IT56" s="57">
        <f t="shared" si="31"/>
        <v>33203007.37331019</v>
      </c>
      <c r="IU56" s="57">
        <f t="shared" si="31"/>
        <v>121723393.0983794</v>
      </c>
      <c r="IV56" s="57">
        <f t="shared" si="31"/>
        <v>7919931.2606668081</v>
      </c>
      <c r="IW56" s="57">
        <f t="shared" si="31"/>
        <v>31388855.049634393</v>
      </c>
      <c r="IX56" s="57">
        <f t="shared" si="31"/>
        <v>40190603.007726945</v>
      </c>
      <c r="IY56" s="57">
        <f t="shared" si="31"/>
        <v>106990227.7452556</v>
      </c>
      <c r="IZ56" s="57">
        <f t="shared" si="31"/>
        <v>5526824.2199515104</v>
      </c>
      <c r="JA56" s="57">
        <f t="shared" si="31"/>
        <v>22528539.161519282</v>
      </c>
      <c r="JB56" s="57">
        <f t="shared" si="31"/>
        <v>25936159.269791186</v>
      </c>
      <c r="JC56" s="57">
        <f t="shared" si="31"/>
        <v>61575094.677413255</v>
      </c>
      <c r="JD56" s="57">
        <f t="shared" si="31"/>
        <v>25923257.143746857</v>
      </c>
      <c r="JE56" s="57">
        <f t="shared" si="31"/>
        <v>76220012.105454654</v>
      </c>
      <c r="JF56" s="57">
        <f t="shared" si="31"/>
        <v>30603215.066950098</v>
      </c>
      <c r="JG56" s="57">
        <f t="shared" si="31"/>
        <v>120409767.40954557</v>
      </c>
      <c r="JH56" s="57">
        <f t="shared" si="31"/>
        <v>7390441.2697019149</v>
      </c>
      <c r="JI56" s="57">
        <f t="shared" si="31"/>
        <v>30592980.321913332</v>
      </c>
      <c r="JJ56" s="57">
        <f t="shared" si="31"/>
        <v>38484927.859175123</v>
      </c>
      <c r="JK56" s="57">
        <f t="shared" si="31"/>
        <v>107592696.17340843</v>
      </c>
      <c r="JL56" s="57">
        <f t="shared" si="31"/>
        <v>4529202.72</v>
      </c>
      <c r="JM56" s="57">
        <f t="shared" si="31"/>
        <v>19168098.730655003</v>
      </c>
      <c r="JN56" s="57">
        <f t="shared" si="31"/>
        <v>25205159.962895535</v>
      </c>
      <c r="JO56" s="57">
        <f t="shared" si="31"/>
        <v>61834809.994185247</v>
      </c>
      <c r="JP56" s="57">
        <f t="shared" si="31"/>
        <v>25257275.850715417</v>
      </c>
      <c r="JQ56" s="57">
        <f t="shared" si="31"/>
        <v>77363916.65398334</v>
      </c>
      <c r="JR56" s="57">
        <f t="shared" si="31"/>
        <v>28784188.322633248</v>
      </c>
      <c r="JS56" s="57">
        <f t="shared" si="31"/>
        <v>122484606.58589579</v>
      </c>
      <c r="JT56" s="57">
        <f t="shared" si="31"/>
        <v>6705327.7406928595</v>
      </c>
      <c r="JU56" s="57">
        <f t="shared" si="31"/>
        <v>30884049.489129618</v>
      </c>
      <c r="JV56" s="57">
        <f t="shared" si="31"/>
        <v>37392797.346758403</v>
      </c>
      <c r="JW56" s="57">
        <f t="shared" si="31"/>
        <v>109296164.20807619</v>
      </c>
      <c r="JX56" s="57">
        <f t="shared" si="31"/>
        <v>3656658.26</v>
      </c>
      <c r="JY56" s="57">
        <f t="shared" si="31"/>
        <v>14892676.280655004</v>
      </c>
      <c r="JZ56" s="57">
        <f t="shared" si="31"/>
        <v>24372795.273545317</v>
      </c>
      <c r="KA56" s="57">
        <f t="shared" si="31"/>
        <v>62685726.028859936</v>
      </c>
      <c r="KB56" s="57">
        <f t="shared" si="31"/>
        <v>24112131.076055896</v>
      </c>
      <c r="KC56" s="57">
        <f t="shared" si="31"/>
        <v>78487845.609949321</v>
      </c>
      <c r="KD56" s="57">
        <f t="shared" si="31"/>
        <v>26575780.574833896</v>
      </c>
      <c r="KE56" s="57">
        <f t="shared" si="31"/>
        <v>119954162.49321887</v>
      </c>
      <c r="KF56" s="57">
        <f t="shared" si="31"/>
        <v>6158517.1820977088</v>
      </c>
      <c r="KG56" s="57">
        <f t="shared" si="31"/>
        <v>31169962.695079371</v>
      </c>
      <c r="KH56" s="57">
        <f t="shared" si="31"/>
        <v>35632855.096930526</v>
      </c>
      <c r="KI56" s="57">
        <f t="shared" si="31"/>
        <v>110995276.59277706</v>
      </c>
      <c r="KJ56" s="57">
        <f t="shared" si="31"/>
        <v>3213351.06</v>
      </c>
      <c r="KK56" s="57">
        <f t="shared" si="31"/>
        <v>14892676.280655004</v>
      </c>
      <c r="KL56" s="57">
        <f t="shared" si="31"/>
        <v>23520476.231682502</v>
      </c>
      <c r="KM56" s="57">
        <f t="shared" si="31"/>
        <v>63540804.413501926</v>
      </c>
      <c r="KN56" s="57">
        <f t="shared" ref="KN56:MY56" si="32">SUM(KN6:KN55)</f>
        <v>23400734.06620058</v>
      </c>
      <c r="KO56" s="57">
        <f t="shared" si="32"/>
        <v>79643521.621814728</v>
      </c>
      <c r="KP56" s="57">
        <f t="shared" si="32"/>
        <v>25004421.935898848</v>
      </c>
      <c r="KQ56" s="57">
        <f t="shared" si="32"/>
        <v>121825627.19863667</v>
      </c>
      <c r="KR56" s="57">
        <f t="shared" si="32"/>
        <v>5479773.3887082282</v>
      </c>
      <c r="KS56" s="57">
        <f t="shared" si="32"/>
        <v>31461675.278366685</v>
      </c>
      <c r="KT56" s="57">
        <f t="shared" si="32"/>
        <v>34390587.457379892</v>
      </c>
      <c r="KU56" s="57">
        <f t="shared" si="32"/>
        <v>112715482.24099331</v>
      </c>
      <c r="KV56" s="57">
        <f t="shared" si="32"/>
        <v>2770043.86</v>
      </c>
      <c r="KW56" s="57">
        <f t="shared" si="32"/>
        <v>14892676.280655004</v>
      </c>
      <c r="KX56" s="57">
        <f t="shared" si="32"/>
        <v>22789597.366416484</v>
      </c>
      <c r="KY56" s="57">
        <f t="shared" si="32"/>
        <v>64385343.101054594</v>
      </c>
      <c r="KZ56" s="57">
        <f t="shared" si="32"/>
        <v>22281384.97331655</v>
      </c>
      <c r="LA56" s="57">
        <f t="shared" si="32"/>
        <v>80739053.122463927</v>
      </c>
      <c r="LB56" s="57">
        <f t="shared" si="32"/>
        <v>23032037.676110111</v>
      </c>
      <c r="LC56" s="57">
        <f t="shared" si="32"/>
        <v>123605944.49098159</v>
      </c>
      <c r="LD56" s="57">
        <f t="shared" si="32"/>
        <v>4905085.6580546312</v>
      </c>
      <c r="LE56" s="57">
        <f t="shared" si="32"/>
        <v>31731661.154683761</v>
      </c>
      <c r="LF56" s="57">
        <f t="shared" si="32"/>
        <v>32680552.027770668</v>
      </c>
      <c r="LG56" s="57">
        <f t="shared" si="32"/>
        <v>114281052.05200472</v>
      </c>
      <c r="LH56" s="57">
        <f t="shared" si="32"/>
        <v>2326736.66</v>
      </c>
      <c r="LI56" s="57">
        <f t="shared" si="32"/>
        <v>14892676.280655004</v>
      </c>
      <c r="LJ56" s="57">
        <f t="shared" si="32"/>
        <v>21798863.760104142</v>
      </c>
      <c r="LK56" s="57">
        <f t="shared" si="32"/>
        <v>65157930.637518957</v>
      </c>
      <c r="LL56" s="57">
        <f t="shared" si="32"/>
        <v>21378683.749302242</v>
      </c>
      <c r="LM56" s="57">
        <f t="shared" si="32"/>
        <v>81782936.982846871</v>
      </c>
      <c r="LN56" s="57">
        <f t="shared" si="32"/>
        <v>21151368.404332958</v>
      </c>
      <c r="LO56" s="57">
        <f t="shared" si="32"/>
        <v>125306809.52113661</v>
      </c>
      <c r="LP56" s="57">
        <f t="shared" si="32"/>
        <v>4215109.6712872377</v>
      </c>
      <c r="LQ56" s="57">
        <f t="shared" si="32"/>
        <v>31994731.971165277</v>
      </c>
      <c r="LR56" s="57">
        <f t="shared" si="32"/>
        <v>31068082.65045638</v>
      </c>
      <c r="LS56" s="57">
        <f t="shared" si="32"/>
        <v>115831402.60475558</v>
      </c>
      <c r="LT56" s="57">
        <f t="shared" si="32"/>
        <v>1883429.46</v>
      </c>
      <c r="LU56" s="57">
        <f t="shared" si="32"/>
        <v>14892676.280655004</v>
      </c>
      <c r="LV56" s="57">
        <f t="shared" si="32"/>
        <v>20867116.196020942</v>
      </c>
      <c r="LW56" s="57">
        <f t="shared" si="32"/>
        <v>65942652.507889904</v>
      </c>
      <c r="LX56" s="57">
        <f t="shared" si="32"/>
        <v>20063094.825132307</v>
      </c>
      <c r="LY56" s="57">
        <f t="shared" si="32"/>
        <v>82803624.406686008</v>
      </c>
      <c r="LZ56" s="57">
        <f t="shared" si="32"/>
        <v>18980502.178285275</v>
      </c>
      <c r="MA56" s="57">
        <f t="shared" si="32"/>
        <v>126995262.24949524</v>
      </c>
      <c r="MB56" s="57">
        <f t="shared" si="32"/>
        <v>3588584.3333490528</v>
      </c>
      <c r="MC56" s="57">
        <f t="shared" si="32"/>
        <v>32253814.068724457</v>
      </c>
      <c r="MD56" s="57">
        <f t="shared" si="32"/>
        <v>29121323.288128704</v>
      </c>
      <c r="ME56" s="57">
        <f t="shared" si="32"/>
        <v>117370110.13194579</v>
      </c>
      <c r="MF56" s="57">
        <f t="shared" si="32"/>
        <v>1440122.26</v>
      </c>
      <c r="MG56" s="57">
        <f t="shared" si="32"/>
        <v>14892676.280655004</v>
      </c>
      <c r="MH56" s="57">
        <f t="shared" si="32"/>
        <v>19734964.573884714</v>
      </c>
      <c r="MI56" s="57">
        <f t="shared" si="32"/>
        <v>66709425.271449804</v>
      </c>
      <c r="MJ56" s="57">
        <f t="shared" si="32"/>
        <v>19217686.527837019</v>
      </c>
      <c r="MK56" s="57">
        <f t="shared" si="32"/>
        <v>83839842.232791588</v>
      </c>
      <c r="ML56" s="57">
        <f t="shared" si="32"/>
        <v>17053424.263716917</v>
      </c>
      <c r="MM56" s="57">
        <f t="shared" si="32"/>
        <v>128696172.26765166</v>
      </c>
      <c r="MN56" s="57">
        <f t="shared" si="32"/>
        <v>2918843.4113076208</v>
      </c>
      <c r="MO56" s="57">
        <f t="shared" si="32"/>
        <v>32518825.365594007</v>
      </c>
      <c r="MP56" s="57">
        <f t="shared" si="32"/>
        <v>27523494.107094675</v>
      </c>
      <c r="MQ56" s="57">
        <f t="shared" si="32"/>
        <v>118908211.69078051</v>
      </c>
      <c r="MR56" s="57">
        <f t="shared" si="32"/>
        <v>996815.06</v>
      </c>
      <c r="MS56" s="57">
        <f t="shared" si="32"/>
        <v>14892676.280655004</v>
      </c>
      <c r="MT56" s="57">
        <f t="shared" si="32"/>
        <v>18927542.080902919</v>
      </c>
      <c r="MU56" s="57">
        <f t="shared" si="32"/>
        <v>67493540.766400218</v>
      </c>
      <c r="MV56" s="57">
        <f t="shared" si="32"/>
        <v>17841025.215274245</v>
      </c>
      <c r="MW56" s="57">
        <f t="shared" si="32"/>
        <v>84867618.456909046</v>
      </c>
      <c r="MX56" s="57">
        <f t="shared" si="32"/>
        <v>14816319.453517836</v>
      </c>
      <c r="MY56" s="57">
        <f t="shared" si="32"/>
        <v>130382768.88015966</v>
      </c>
      <c r="MZ56" s="57">
        <f t="shared" ref="MZ56:PK56" si="33">SUM(MZ6:MZ55)</f>
        <v>2256015.6845709663</v>
      </c>
      <c r="NA56" s="57">
        <f t="shared" si="33"/>
        <v>32777597.223619122</v>
      </c>
      <c r="NB56" s="57">
        <f t="shared" si="33"/>
        <v>25515297.987867218</v>
      </c>
      <c r="NC56" s="57">
        <f t="shared" si="33"/>
        <v>120444980.56185435</v>
      </c>
      <c r="ND56" s="57">
        <f t="shared" si="33"/>
        <v>553507.86</v>
      </c>
      <c r="NE56" s="57">
        <f t="shared" si="33"/>
        <v>14892676.280655004</v>
      </c>
      <c r="NF56" s="57">
        <f t="shared" si="33"/>
        <v>17677840.401552282</v>
      </c>
      <c r="NG56" s="57">
        <f t="shared" si="33"/>
        <v>68258991.492683962</v>
      </c>
      <c r="NH56" s="57">
        <f t="shared" si="33"/>
        <v>16943270.548138093</v>
      </c>
      <c r="NI56" s="57">
        <f t="shared" si="33"/>
        <v>85894358.654980555</v>
      </c>
      <c r="NJ56" s="57">
        <f t="shared" si="33"/>
        <v>12728805.527718164</v>
      </c>
      <c r="NK56" s="57">
        <f t="shared" si="33"/>
        <v>132080183.11764446</v>
      </c>
      <c r="NL56" s="57">
        <f t="shared" si="33"/>
        <v>1592346.3564864995</v>
      </c>
      <c r="NM56" s="57">
        <f t="shared" si="33"/>
        <v>33042037.317770716</v>
      </c>
      <c r="NN56" s="57">
        <f t="shared" si="33"/>
        <v>23768328.245785892</v>
      </c>
      <c r="NO56" s="57">
        <f t="shared" si="33"/>
        <v>144192546.66469541</v>
      </c>
      <c r="NP56" s="57">
        <f t="shared" si="33"/>
        <v>0</v>
      </c>
      <c r="NQ56" s="57">
        <f t="shared" si="33"/>
        <v>0</v>
      </c>
      <c r="NR56" s="57">
        <f t="shared" si="33"/>
        <v>16852489.278074641</v>
      </c>
      <c r="NS56" s="57">
        <f t="shared" si="33"/>
        <v>54148321.265537262</v>
      </c>
      <c r="NT56" s="57">
        <f t="shared" si="33"/>
        <v>15542484.4973002</v>
      </c>
      <c r="NU56" s="57">
        <f t="shared" si="33"/>
        <v>72026707.225554258</v>
      </c>
      <c r="NV56" s="57">
        <f t="shared" si="33"/>
        <v>10534473.789290842</v>
      </c>
      <c r="NW56" s="57">
        <f t="shared" si="33"/>
        <v>118868999.00166523</v>
      </c>
      <c r="NX56" s="57">
        <f t="shared" si="33"/>
        <v>1079047.3906104751</v>
      </c>
      <c r="NY56" s="57">
        <f t="shared" si="33"/>
        <v>18407323.4156394</v>
      </c>
      <c r="NZ56" s="57">
        <f t="shared" si="33"/>
        <v>21950327.99579877</v>
      </c>
      <c r="OA56" s="57">
        <f t="shared" si="33"/>
        <v>108618954.32291383</v>
      </c>
      <c r="OB56" s="57">
        <f t="shared" si="33"/>
        <v>0</v>
      </c>
      <c r="OC56" s="57">
        <f t="shared" si="33"/>
        <v>0</v>
      </c>
      <c r="OD56" s="57">
        <f t="shared" si="33"/>
        <v>15926405.460081397</v>
      </c>
      <c r="OE56" s="57">
        <f t="shared" si="33"/>
        <v>54910961.631867543</v>
      </c>
      <c r="OF56" s="57">
        <f t="shared" si="33"/>
        <v>15021787.676616738</v>
      </c>
      <c r="OG56" s="57">
        <f t="shared" si="33"/>
        <v>73057596.346689105</v>
      </c>
      <c r="OH56" s="57">
        <f t="shared" si="33"/>
        <v>8732332.3045838475</v>
      </c>
      <c r="OI56" s="57">
        <f t="shared" si="33"/>
        <v>120559601.15636106</v>
      </c>
      <c r="OJ56" s="57">
        <f t="shared" si="33"/>
        <v>843965.88292606454</v>
      </c>
      <c r="OK56" s="57">
        <f t="shared" si="33"/>
        <v>18670674.916674398</v>
      </c>
      <c r="OL56" s="57">
        <f t="shared" si="33"/>
        <v>20506768.782239981</v>
      </c>
      <c r="OM56" s="57">
        <f t="shared" si="33"/>
        <v>110158989.01628548</v>
      </c>
      <c r="ON56" s="57">
        <f t="shared" si="33"/>
        <v>0</v>
      </c>
      <c r="OO56" s="57">
        <f t="shared" si="33"/>
        <v>0</v>
      </c>
      <c r="OP56" s="57">
        <f t="shared" si="33"/>
        <v>15506020.418256676</v>
      </c>
      <c r="OQ56" s="57">
        <f t="shared" si="33"/>
        <v>55683428.632748619</v>
      </c>
      <c r="OR56" s="57">
        <f t="shared" si="33"/>
        <v>14059329.802377092</v>
      </c>
      <c r="OS56" s="57">
        <f t="shared" si="33"/>
        <v>74077967.654487103</v>
      </c>
      <c r="OT56" s="57">
        <f t="shared" si="33"/>
        <v>6815025.7045029765</v>
      </c>
      <c r="OU56" s="57">
        <f t="shared" si="33"/>
        <v>122232965.87908253</v>
      </c>
      <c r="OV56" s="57">
        <f t="shared" si="33"/>
        <v>576935.16115586564</v>
      </c>
      <c r="OW56" s="57">
        <f t="shared" si="33"/>
        <v>18929302.503910724</v>
      </c>
      <c r="OX56" s="57">
        <f t="shared" si="33"/>
        <v>18889599.204852529</v>
      </c>
      <c r="OY56" s="57">
        <f t="shared" si="33"/>
        <v>111694621.59687006</v>
      </c>
      <c r="OZ56" s="57">
        <f t="shared" si="33"/>
        <v>0</v>
      </c>
      <c r="PA56" s="57">
        <f t="shared" si="33"/>
        <v>0</v>
      </c>
      <c r="PB56" s="57">
        <f t="shared" si="33"/>
        <v>14633380.534266135</v>
      </c>
      <c r="PC56" s="57">
        <f t="shared" si="33"/>
        <v>56447622.812430799</v>
      </c>
      <c r="PD56" s="57">
        <f t="shared" si="33"/>
        <v>13379698.064408293</v>
      </c>
      <c r="PE56" s="57">
        <f t="shared" si="33"/>
        <v>75110796.349759638</v>
      </c>
      <c r="PF56" s="57">
        <f t="shared" si="33"/>
        <v>4841690.9047565078</v>
      </c>
      <c r="PG56" s="57">
        <f t="shared" si="33"/>
        <v>123900863.77168113</v>
      </c>
      <c r="PH56" s="57">
        <f t="shared" si="33"/>
        <v>315159.7272950008</v>
      </c>
      <c r="PI56" s="57">
        <f t="shared" si="33"/>
        <v>19189049.79304184</v>
      </c>
      <c r="PJ56" s="57">
        <f t="shared" si="33"/>
        <v>17219406.599783275</v>
      </c>
      <c r="PK56" s="57">
        <f t="shared" si="33"/>
        <v>113225062.66897988</v>
      </c>
      <c r="PL56" s="57">
        <f t="shared" ref="PL56:RW56" si="34">SUM(PL6:PL55)</f>
        <v>0</v>
      </c>
      <c r="PM56" s="57">
        <f t="shared" si="34"/>
        <v>0</v>
      </c>
      <c r="PN56" s="57">
        <f t="shared" si="34"/>
        <v>14058076.678782646</v>
      </c>
      <c r="PO56" s="57">
        <f t="shared" si="34"/>
        <v>57214905.788445093</v>
      </c>
      <c r="PP56" s="57">
        <f t="shared" si="34"/>
        <v>12309208.514286693</v>
      </c>
      <c r="PQ56" s="57">
        <f t="shared" si="34"/>
        <v>76116607.307215542</v>
      </c>
      <c r="PR56" s="57">
        <f t="shared" si="34"/>
        <v>2797136.3687512977</v>
      </c>
      <c r="PS56" s="57">
        <f t="shared" si="34"/>
        <v>125562134.11405651</v>
      </c>
      <c r="PT56" s="57">
        <f t="shared" si="34"/>
        <v>0</v>
      </c>
      <c r="PU56" s="57">
        <f t="shared" si="34"/>
        <v>0</v>
      </c>
      <c r="PV56" s="57">
        <f t="shared" si="34"/>
        <v>15410176.958090605</v>
      </c>
      <c r="PW56" s="57">
        <f t="shared" si="34"/>
        <v>114737935.34391987</v>
      </c>
      <c r="PX56" s="57">
        <f t="shared" si="34"/>
        <v>0</v>
      </c>
      <c r="PY56" s="57">
        <f t="shared" si="34"/>
        <v>0</v>
      </c>
      <c r="PZ56" s="57">
        <f t="shared" si="34"/>
        <v>13076685.781017857</v>
      </c>
      <c r="QA56" s="57">
        <f t="shared" si="34"/>
        <v>57967348.958746232</v>
      </c>
      <c r="QB56" s="57">
        <f t="shared" si="34"/>
        <v>11621652.968911529</v>
      </c>
      <c r="QC56" s="57">
        <f t="shared" si="34"/>
        <v>77141488.788164914</v>
      </c>
      <c r="QD56" s="57">
        <f t="shared" si="34"/>
        <v>727865.76201512676</v>
      </c>
      <c r="QE56" s="57">
        <f t="shared" si="34"/>
        <v>3043509.6760894204</v>
      </c>
      <c r="QF56" s="57">
        <f t="shared" si="34"/>
        <v>0</v>
      </c>
      <c r="QG56" s="57">
        <f t="shared" si="34"/>
        <v>0</v>
      </c>
      <c r="QH56" s="57">
        <f t="shared" si="34"/>
        <v>13719296.309620863</v>
      </c>
      <c r="QI56" s="57">
        <f t="shared" si="34"/>
        <v>116255659.00661038</v>
      </c>
      <c r="QJ56" s="57">
        <f t="shared" si="34"/>
        <v>0</v>
      </c>
      <c r="QK56" s="57">
        <f t="shared" si="34"/>
        <v>0</v>
      </c>
      <c r="QL56" s="57">
        <f t="shared" si="34"/>
        <v>12507081.877320455</v>
      </c>
      <c r="QM56" s="57">
        <f t="shared" si="34"/>
        <v>58733675.445360169</v>
      </c>
      <c r="QN56" s="57">
        <f t="shared" si="34"/>
        <v>10524040.596317587</v>
      </c>
      <c r="QO56" s="57">
        <f t="shared" si="34"/>
        <v>78138491.105026796</v>
      </c>
      <c r="QP56" s="57">
        <f t="shared" si="34"/>
        <v>692518.3714437366</v>
      </c>
      <c r="QQ56" s="57">
        <f t="shared" si="34"/>
        <v>3082889.653461528</v>
      </c>
      <c r="QR56" s="57">
        <f t="shared" si="34"/>
        <v>0</v>
      </c>
      <c r="QS56" s="57">
        <f t="shared" si="34"/>
        <v>0</v>
      </c>
      <c r="QT56" s="57">
        <f t="shared" si="34"/>
        <v>11825315.474458961</v>
      </c>
      <c r="QU56" s="57">
        <f t="shared" si="34"/>
        <v>117754328.05654</v>
      </c>
      <c r="QV56" s="57">
        <f t="shared" si="34"/>
        <v>0</v>
      </c>
      <c r="QW56" s="57">
        <f t="shared" si="34"/>
        <v>0</v>
      </c>
      <c r="QX56" s="57">
        <f t="shared" si="34"/>
        <v>11500814.680652682</v>
      </c>
      <c r="QY56" s="57">
        <f t="shared" si="34"/>
        <v>59478655.925915822</v>
      </c>
      <c r="QZ56" s="57">
        <f t="shared" si="34"/>
        <v>9749981.2430394925</v>
      </c>
      <c r="RA56" s="57">
        <f t="shared" si="34"/>
        <v>79153217.37411502</v>
      </c>
      <c r="RB56" s="57">
        <f t="shared" si="34"/>
        <v>663689.31094616314</v>
      </c>
      <c r="RC56" s="57">
        <f t="shared" si="34"/>
        <v>3122056.3781749387</v>
      </c>
      <c r="RD56" s="57">
        <f t="shared" si="34"/>
        <v>0</v>
      </c>
      <c r="RE56" s="57">
        <f t="shared" si="34"/>
        <v>0</v>
      </c>
      <c r="RF56" s="57">
        <f t="shared" si="34"/>
        <v>10010550.275525635</v>
      </c>
      <c r="RG56" s="57">
        <f t="shared" si="34"/>
        <v>118613546.72660059</v>
      </c>
      <c r="RH56" s="57">
        <f t="shared" si="34"/>
        <v>0</v>
      </c>
      <c r="RI56" s="57">
        <f t="shared" si="34"/>
        <v>0</v>
      </c>
      <c r="RJ56" s="57">
        <f t="shared" si="34"/>
        <v>10853706.901260572</v>
      </c>
      <c r="RK56" s="57">
        <f t="shared" si="34"/>
        <v>60236529.57011839</v>
      </c>
      <c r="RL56" s="57">
        <f t="shared" si="34"/>
        <v>8629499.8431744315</v>
      </c>
      <c r="RM56" s="57">
        <f t="shared" si="34"/>
        <v>79490962.270503685</v>
      </c>
      <c r="RN56" s="57">
        <f t="shared" si="34"/>
        <v>626525.31920281227</v>
      </c>
      <c r="RO56" s="57">
        <f t="shared" si="34"/>
        <v>3160988.8936212156</v>
      </c>
      <c r="RP56" s="57">
        <f t="shared" si="34"/>
        <v>0</v>
      </c>
      <c r="RQ56" s="57">
        <f t="shared" si="34"/>
        <v>0</v>
      </c>
      <c r="RR56" s="57">
        <f t="shared" si="34"/>
        <v>8038046.11593947</v>
      </c>
      <c r="RS56" s="57">
        <f t="shared" si="34"/>
        <v>120083053.93171141</v>
      </c>
      <c r="RT56" s="57">
        <f t="shared" si="34"/>
        <v>0</v>
      </c>
      <c r="RU56" s="57">
        <f t="shared" si="34"/>
        <v>0</v>
      </c>
      <c r="RV56" s="57">
        <f t="shared" si="34"/>
        <v>9824712.2033203281</v>
      </c>
      <c r="RW56" s="57">
        <f t="shared" si="34"/>
        <v>60972446.868009888</v>
      </c>
      <c r="RX56" s="57">
        <f t="shared" ref="RX56:UI56" si="35">SUM(RX6:RX55)</f>
        <v>7770898.3182414211</v>
      </c>
      <c r="RY56" s="57">
        <f t="shared" si="35"/>
        <v>80474087.105048463</v>
      </c>
      <c r="RZ56" s="57">
        <f t="shared" si="35"/>
        <v>595219.34767444991</v>
      </c>
      <c r="SA56" s="57">
        <f t="shared" si="35"/>
        <v>3199962.616192753</v>
      </c>
      <c r="SB56" s="57">
        <f t="shared" si="35"/>
        <v>0</v>
      </c>
      <c r="SC56" s="57">
        <f t="shared" si="35"/>
        <v>0</v>
      </c>
      <c r="SD56" s="57">
        <f t="shared" si="35"/>
        <v>6103142.1831482593</v>
      </c>
      <c r="SE56" s="57">
        <f t="shared" si="35"/>
        <v>121542626.53197065</v>
      </c>
      <c r="SF56" s="57">
        <f t="shared" si="35"/>
        <v>0</v>
      </c>
      <c r="SG56" s="57">
        <f t="shared" si="35"/>
        <v>0</v>
      </c>
      <c r="SH56" s="57">
        <f t="shared" si="35"/>
        <v>9099037.3522518277</v>
      </c>
      <c r="SI56" s="57">
        <f t="shared" si="35"/>
        <v>61720221.617081262</v>
      </c>
      <c r="SJ56" s="57">
        <f t="shared" si="35"/>
        <v>6667678.1933017056</v>
      </c>
      <c r="SK56" s="57">
        <f t="shared" si="35"/>
        <v>81442797.630943924</v>
      </c>
      <c r="SL56" s="57">
        <f t="shared" si="35"/>
        <v>559386.78906603798</v>
      </c>
      <c r="SM56" s="57">
        <f t="shared" si="35"/>
        <v>3238655.4999183775</v>
      </c>
      <c r="SN56" s="57">
        <f t="shared" si="35"/>
        <v>0</v>
      </c>
      <c r="SO56" s="57">
        <f t="shared" si="35"/>
        <v>0</v>
      </c>
      <c r="SP56" s="57">
        <f t="shared" si="35"/>
        <v>4073826.016202623</v>
      </c>
      <c r="SQ56" s="57">
        <f t="shared" si="35"/>
        <v>122991467.57953981</v>
      </c>
      <c r="SR56" s="57">
        <f t="shared" si="35"/>
        <v>0</v>
      </c>
      <c r="SS56" s="57">
        <f t="shared" si="35"/>
        <v>0</v>
      </c>
      <c r="ST56" s="57">
        <f t="shared" si="35"/>
        <v>8094850.401198104</v>
      </c>
      <c r="SU56" s="57">
        <f t="shared" si="35"/>
        <v>62451059.903746419</v>
      </c>
      <c r="SV56" s="57">
        <f t="shared" si="35"/>
        <v>5684270.3901916062</v>
      </c>
      <c r="SW56" s="57">
        <f t="shared" si="35"/>
        <v>82411457.759591758</v>
      </c>
      <c r="SX56" s="57">
        <f t="shared" si="35"/>
        <v>522477.82510388619</v>
      </c>
      <c r="SY56" s="57">
        <f t="shared" si="35"/>
        <v>3277045.8494504387</v>
      </c>
      <c r="SZ56" s="57">
        <f t="shared" si="35"/>
        <v>0</v>
      </c>
      <c r="TA56" s="57">
        <f t="shared" si="35"/>
        <v>0</v>
      </c>
      <c r="TB56" s="57">
        <f t="shared" si="35"/>
        <v>1994976.6401838206</v>
      </c>
      <c r="TC56" s="57">
        <f t="shared" si="35"/>
        <v>124439780.13163429</v>
      </c>
      <c r="TD56" s="57">
        <f t="shared" si="35"/>
        <v>0</v>
      </c>
      <c r="TE56" s="57">
        <f t="shared" si="35"/>
        <v>0</v>
      </c>
      <c r="TF56" s="57">
        <f t="shared" si="35"/>
        <v>7244581.147852391</v>
      </c>
      <c r="TG56" s="57">
        <f t="shared" si="35"/>
        <v>63181477.806385636</v>
      </c>
      <c r="TH56" s="57">
        <f t="shared" si="35"/>
        <v>4524621.1284028841</v>
      </c>
      <c r="TI56" s="57">
        <f t="shared" si="35"/>
        <v>83357435.295784548</v>
      </c>
      <c r="TJ56" s="57">
        <f t="shared" si="35"/>
        <v>481811.7391886742</v>
      </c>
      <c r="TK56" s="57">
        <f t="shared" si="35"/>
        <v>3314822.6265030536</v>
      </c>
      <c r="TL56" s="57">
        <f t="shared" si="35"/>
        <v>0</v>
      </c>
      <c r="TM56" s="57">
        <f t="shared" si="35"/>
        <v>0</v>
      </c>
      <c r="TN56" s="57">
        <f t="shared" si="35"/>
        <v>0</v>
      </c>
      <c r="TO56" s="57">
        <f t="shared" si="35"/>
        <v>0</v>
      </c>
      <c r="TP56" s="57">
        <f t="shared" si="35"/>
        <v>0</v>
      </c>
      <c r="TQ56" s="57">
        <f t="shared" si="35"/>
        <v>0</v>
      </c>
      <c r="TR56" s="57">
        <f t="shared" si="35"/>
        <v>6177855.4233924914</v>
      </c>
      <c r="TS56" s="57">
        <f t="shared" si="35"/>
        <v>63899914.448001981</v>
      </c>
      <c r="TT56" s="57">
        <f t="shared" si="35"/>
        <v>3489412.2766629695</v>
      </c>
      <c r="TU56" s="57">
        <f t="shared" si="35"/>
        <v>84316758.496037066</v>
      </c>
      <c r="TV56" s="57">
        <f t="shared" si="35"/>
        <v>445429.2833897887</v>
      </c>
      <c r="TW56" s="57">
        <f t="shared" si="35"/>
        <v>3352545.3848288134</v>
      </c>
      <c r="TX56" s="57">
        <f t="shared" si="35"/>
        <v>0</v>
      </c>
      <c r="TY56" s="57">
        <f t="shared" si="35"/>
        <v>0</v>
      </c>
      <c r="TZ56" s="57">
        <f t="shared" si="35"/>
        <v>0</v>
      </c>
      <c r="UA56" s="57">
        <f t="shared" si="35"/>
        <v>0</v>
      </c>
      <c r="UB56" s="57">
        <f t="shared" si="35"/>
        <v>0</v>
      </c>
      <c r="UC56" s="57">
        <f t="shared" si="35"/>
        <v>0</v>
      </c>
      <c r="UD56" s="57">
        <f t="shared" si="35"/>
        <v>5291827.8316957047</v>
      </c>
      <c r="UE56" s="57">
        <f t="shared" si="35"/>
        <v>64611561.970515773</v>
      </c>
      <c r="UF56" s="57">
        <f t="shared" si="35"/>
        <v>2313546.5467816205</v>
      </c>
      <c r="UG56" s="57">
        <f t="shared" si="35"/>
        <v>85245284.015728548</v>
      </c>
      <c r="UH56" s="57">
        <f t="shared" si="35"/>
        <v>403104.37284499011</v>
      </c>
      <c r="UI56" s="57">
        <f t="shared" si="35"/>
        <v>3389616.7919557164</v>
      </c>
      <c r="UJ56" s="57">
        <f t="shared" ref="UJ56:WU56" si="36">SUM(UJ6:UJ55)</f>
        <v>0</v>
      </c>
      <c r="UK56" s="57">
        <f t="shared" si="36"/>
        <v>0</v>
      </c>
      <c r="UL56" s="57">
        <f t="shared" si="36"/>
        <v>0</v>
      </c>
      <c r="UM56" s="57">
        <f t="shared" si="36"/>
        <v>0</v>
      </c>
      <c r="UN56" s="57">
        <f t="shared" si="36"/>
        <v>0</v>
      </c>
      <c r="UO56" s="57">
        <f t="shared" si="36"/>
        <v>0</v>
      </c>
      <c r="UP56" s="57">
        <f t="shared" si="36"/>
        <v>4209842.7571236631</v>
      </c>
      <c r="UQ56" s="57">
        <f t="shared" si="36"/>
        <v>65316013.466697656</v>
      </c>
      <c r="UR56" s="57">
        <f t="shared" si="36"/>
        <v>1188918.5519939908</v>
      </c>
      <c r="US56" s="57">
        <f t="shared" si="36"/>
        <v>86185652.566721559</v>
      </c>
      <c r="UT56" s="57">
        <f t="shared" si="36"/>
        <v>364213.18737155193</v>
      </c>
      <c r="UU56" s="57">
        <f t="shared" si="36"/>
        <v>3426585.5601251898</v>
      </c>
      <c r="UV56" s="57">
        <f t="shared" si="36"/>
        <v>0</v>
      </c>
      <c r="UW56" s="57">
        <f t="shared" si="36"/>
        <v>0</v>
      </c>
      <c r="UX56" s="57">
        <f t="shared" si="36"/>
        <v>0</v>
      </c>
      <c r="UY56" s="57">
        <f t="shared" si="36"/>
        <v>0</v>
      </c>
      <c r="UZ56" s="57">
        <f t="shared" si="36"/>
        <v>0</v>
      </c>
      <c r="VA56" s="57">
        <f t="shared" si="36"/>
        <v>0</v>
      </c>
      <c r="VB56" s="57">
        <f t="shared" si="36"/>
        <v>3244220.360325363</v>
      </c>
      <c r="VC56" s="57">
        <f t="shared" si="36"/>
        <v>66018192.429238401</v>
      </c>
      <c r="VD56" s="57">
        <f t="shared" si="36"/>
        <v>0</v>
      </c>
      <c r="VE56" s="57">
        <f t="shared" si="36"/>
        <v>0</v>
      </c>
      <c r="VF56" s="57">
        <f t="shared" si="36"/>
        <v>320300.86652114254</v>
      </c>
      <c r="VG56" s="57">
        <f t="shared" si="36"/>
        <v>3462865.918669987</v>
      </c>
      <c r="VH56" s="57">
        <f t="shared" si="36"/>
        <v>0</v>
      </c>
      <c r="VI56" s="57">
        <f t="shared" si="36"/>
        <v>0</v>
      </c>
      <c r="VJ56" s="57">
        <f t="shared" si="36"/>
        <v>0</v>
      </c>
      <c r="VK56" s="57">
        <f t="shared" si="36"/>
        <v>0</v>
      </c>
      <c r="VL56" s="57">
        <f t="shared" si="36"/>
        <v>0</v>
      </c>
      <c r="VM56" s="57">
        <f t="shared" si="36"/>
        <v>0</v>
      </c>
      <c r="VN56" s="57">
        <f t="shared" si="36"/>
        <v>2149577.6446241685</v>
      </c>
      <c r="VO56" s="57">
        <f t="shared" si="36"/>
        <v>66701703.832716785</v>
      </c>
      <c r="VP56" s="57">
        <f t="shared" si="36"/>
        <v>0</v>
      </c>
      <c r="VQ56" s="57">
        <f t="shared" si="36"/>
        <v>0</v>
      </c>
      <c r="VR56" s="57">
        <f t="shared" si="36"/>
        <v>278910.32214471762</v>
      </c>
      <c r="VS56" s="57">
        <f t="shared" si="36"/>
        <v>3498720.4035750204</v>
      </c>
      <c r="VT56" s="57">
        <f t="shared" si="36"/>
        <v>0</v>
      </c>
      <c r="VU56" s="57">
        <f t="shared" si="36"/>
        <v>0</v>
      </c>
      <c r="VV56" s="57">
        <f t="shared" si="36"/>
        <v>0</v>
      </c>
      <c r="VW56" s="57">
        <f t="shared" si="36"/>
        <v>0</v>
      </c>
      <c r="VX56" s="57">
        <f t="shared" si="36"/>
        <v>0</v>
      </c>
      <c r="VY56" s="57">
        <f t="shared" si="36"/>
        <v>0</v>
      </c>
      <c r="VZ56" s="57">
        <f t="shared" si="36"/>
        <v>1103919.0921513108</v>
      </c>
      <c r="WA56" s="57">
        <f t="shared" si="36"/>
        <v>67392533.451070085</v>
      </c>
      <c r="WB56" s="57">
        <f t="shared" si="36"/>
        <v>0</v>
      </c>
      <c r="WC56" s="57">
        <f t="shared" si="36"/>
        <v>0</v>
      </c>
      <c r="WD56" s="57">
        <f t="shared" si="36"/>
        <v>234777.44313034081</v>
      </c>
      <c r="WE56" s="57">
        <f t="shared" si="36"/>
        <v>3534127.9200979406</v>
      </c>
      <c r="WF56" s="57">
        <f t="shared" si="36"/>
        <v>0</v>
      </c>
      <c r="WG56" s="57">
        <f t="shared" si="36"/>
        <v>0</v>
      </c>
      <c r="WH56" s="57">
        <f t="shared" si="36"/>
        <v>0</v>
      </c>
      <c r="WI56" s="57">
        <f t="shared" si="36"/>
        <v>0</v>
      </c>
      <c r="WJ56" s="57">
        <f t="shared" si="36"/>
        <v>0</v>
      </c>
      <c r="WK56" s="57">
        <f t="shared" si="36"/>
        <v>0</v>
      </c>
      <c r="WL56" s="57">
        <f t="shared" si="36"/>
        <v>0</v>
      </c>
      <c r="WM56" s="57">
        <f t="shared" si="36"/>
        <v>0</v>
      </c>
      <c r="WN56" s="57">
        <f t="shared" si="36"/>
        <v>0</v>
      </c>
      <c r="WO56" s="57">
        <f t="shared" si="36"/>
        <v>0</v>
      </c>
      <c r="WP56" s="57">
        <f t="shared" si="36"/>
        <v>189693.00837310261</v>
      </c>
      <c r="WQ56" s="57">
        <f t="shared" si="36"/>
        <v>3569334.3672637823</v>
      </c>
      <c r="WR56" s="57">
        <f t="shared" si="36"/>
        <v>0</v>
      </c>
      <c r="WS56" s="57">
        <f t="shared" si="36"/>
        <v>0</v>
      </c>
      <c r="WT56" s="57">
        <f t="shared" si="36"/>
        <v>0</v>
      </c>
      <c r="WU56" s="57">
        <f t="shared" si="36"/>
        <v>0</v>
      </c>
      <c r="WV56" s="57">
        <f t="shared" ref="WV56:YQ56" si="37">SUM(WV6:WV55)</f>
        <v>0</v>
      </c>
      <c r="WW56" s="57">
        <f t="shared" si="37"/>
        <v>0</v>
      </c>
      <c r="WX56" s="57">
        <f t="shared" si="37"/>
        <v>0</v>
      </c>
      <c r="WY56" s="57">
        <f t="shared" si="37"/>
        <v>0</v>
      </c>
      <c r="WZ56" s="57">
        <f t="shared" si="37"/>
        <v>0</v>
      </c>
      <c r="XA56" s="57">
        <f t="shared" si="37"/>
        <v>0</v>
      </c>
      <c r="XB56" s="57">
        <f t="shared" si="37"/>
        <v>142857.8371561782</v>
      </c>
      <c r="XC56" s="57">
        <f t="shared" si="37"/>
        <v>3603781.2262081318</v>
      </c>
      <c r="XD56" s="57">
        <f t="shared" si="37"/>
        <v>0</v>
      </c>
      <c r="XE56" s="57">
        <f t="shared" si="37"/>
        <v>0</v>
      </c>
      <c r="XF56" s="57">
        <f t="shared" si="37"/>
        <v>0</v>
      </c>
      <c r="XG56" s="57">
        <f t="shared" si="37"/>
        <v>0</v>
      </c>
      <c r="XH56" s="57">
        <f t="shared" si="37"/>
        <v>0</v>
      </c>
      <c r="XI56" s="57">
        <f t="shared" si="37"/>
        <v>0</v>
      </c>
      <c r="XJ56" s="57">
        <f t="shared" si="37"/>
        <v>0</v>
      </c>
      <c r="XK56" s="57">
        <f t="shared" si="37"/>
        <v>0</v>
      </c>
      <c r="XL56" s="57">
        <f t="shared" si="37"/>
        <v>0</v>
      </c>
      <c r="XM56" s="57">
        <f t="shared" si="37"/>
        <v>0</v>
      </c>
      <c r="XN56" s="57">
        <f t="shared" si="37"/>
        <v>96670.52708241115</v>
      </c>
      <c r="XO56" s="57">
        <f t="shared" si="37"/>
        <v>3637977.3569523138</v>
      </c>
      <c r="XP56" s="57">
        <f t="shared" si="37"/>
        <v>0</v>
      </c>
      <c r="XQ56" s="57">
        <f t="shared" si="37"/>
        <v>0</v>
      </c>
      <c r="XR56" s="57">
        <f t="shared" si="37"/>
        <v>0</v>
      </c>
      <c r="XS56" s="57">
        <f t="shared" si="37"/>
        <v>0</v>
      </c>
      <c r="XT56" s="57">
        <f t="shared" si="37"/>
        <v>0</v>
      </c>
      <c r="XU56" s="57">
        <f t="shared" si="37"/>
        <v>0</v>
      </c>
      <c r="XV56" s="57">
        <f t="shared" si="37"/>
        <v>0</v>
      </c>
      <c r="XW56" s="57">
        <f t="shared" si="37"/>
        <v>0</v>
      </c>
      <c r="XX56" s="57">
        <f t="shared" si="37"/>
        <v>0</v>
      </c>
      <c r="XY56" s="57">
        <f t="shared" si="37"/>
        <v>0</v>
      </c>
      <c r="XZ56" s="57">
        <f t="shared" si="37"/>
        <v>48512.508393185431</v>
      </c>
      <c r="YA56" s="57">
        <f t="shared" si="37"/>
        <v>3671379.9634072385</v>
      </c>
      <c r="YB56" s="57">
        <f t="shared" si="37"/>
        <v>0</v>
      </c>
      <c r="YC56" s="57">
        <f t="shared" si="37"/>
        <v>0</v>
      </c>
      <c r="YD56" s="57">
        <f t="shared" si="37"/>
        <v>0</v>
      </c>
      <c r="YE56" s="57">
        <f t="shared" si="37"/>
        <v>0</v>
      </c>
      <c r="YF56" s="57">
        <f t="shared" si="37"/>
        <v>0</v>
      </c>
      <c r="YG56" s="57">
        <f t="shared" si="37"/>
        <v>0</v>
      </c>
      <c r="YH56" s="57">
        <f t="shared" si="37"/>
        <v>0</v>
      </c>
      <c r="YI56" s="57">
        <f t="shared" si="37"/>
        <v>0</v>
      </c>
      <c r="YJ56" s="57">
        <f t="shared" si="37"/>
        <v>0</v>
      </c>
      <c r="YK56" s="57">
        <f t="shared" si="37"/>
        <v>0</v>
      </c>
      <c r="YL56" s="57">
        <f t="shared" si="37"/>
        <v>0</v>
      </c>
      <c r="YM56" s="57">
        <f t="shared" si="37"/>
        <v>0</v>
      </c>
      <c r="YN56" s="57">
        <f t="shared" si="37"/>
        <v>0</v>
      </c>
      <c r="YO56" s="57">
        <f t="shared" si="37"/>
        <v>0</v>
      </c>
      <c r="YP56" s="57">
        <f t="shared" si="37"/>
        <v>0</v>
      </c>
      <c r="YQ56" s="57">
        <f t="shared" si="37"/>
        <v>0</v>
      </c>
    </row>
    <row r="57" spans="1:667" ht="15.75" x14ac:dyDescent="0.25">
      <c r="A57" s="60"/>
      <c r="B57" s="60"/>
      <c r="C57" s="60"/>
      <c r="D57" s="60"/>
      <c r="G57" s="55"/>
      <c r="H57" s="177"/>
      <c r="I57" s="178"/>
      <c r="J57" s="179"/>
      <c r="O57" s="3" t="s">
        <v>115</v>
      </c>
      <c r="P57" s="157">
        <f>+P56+Q56</f>
        <v>10192721075.125019</v>
      </c>
      <c r="Q57" s="157"/>
      <c r="R57" s="157">
        <f>+R56+S56</f>
        <v>9234219338.7357197</v>
      </c>
      <c r="S57" s="157"/>
      <c r="T57" s="157">
        <f>+T56+U56</f>
        <v>9256650924.4509201</v>
      </c>
      <c r="U57" s="157"/>
      <c r="V57" s="157">
        <f>+V56+W56</f>
        <v>12533175696.446037</v>
      </c>
      <c r="W57" s="157"/>
      <c r="X57" s="157">
        <f>+X56+Y56</f>
        <v>15656829198.524294</v>
      </c>
      <c r="Y57" s="157"/>
      <c r="Z57" s="157">
        <f>+Z56+AA56</f>
        <v>12955469016.284525</v>
      </c>
      <c r="AA57" s="157"/>
      <c r="AB57" s="157">
        <f>+AB56+AC56</f>
        <v>12747274768.773222</v>
      </c>
      <c r="AC57" s="157"/>
      <c r="AD57" s="157">
        <f>+AD56+AE56</f>
        <v>1452213546.5885923</v>
      </c>
      <c r="AE57" s="157"/>
      <c r="AF57" s="157">
        <f>+AF56+AG56</f>
        <v>1101689512.2841918</v>
      </c>
      <c r="AG57" s="157"/>
      <c r="AH57" s="157">
        <f>+AH56+AI56</f>
        <v>1077783518.3378413</v>
      </c>
      <c r="AI57" s="157"/>
      <c r="AJ57" s="157">
        <f>+AJ56+AK56</f>
        <v>1074999764.6570733</v>
      </c>
      <c r="AK57" s="157"/>
      <c r="AL57" s="157">
        <f>+AL56+AM56</f>
        <v>1068215878.1790762</v>
      </c>
      <c r="AM57" s="157"/>
      <c r="AN57" s="157">
        <f>+AN56+AO56</f>
        <v>1082837090.1198416</v>
      </c>
      <c r="AO57" s="157"/>
      <c r="AP57" s="157">
        <f>+AP56+AQ56</f>
        <v>876418211.35671067</v>
      </c>
      <c r="AQ57" s="157"/>
      <c r="AR57" s="157">
        <f>+AR56+AS56</f>
        <v>876727927.78464663</v>
      </c>
      <c r="AS57" s="157"/>
      <c r="AT57" s="157">
        <f>+AT56+AU56</f>
        <v>711759688.32472467</v>
      </c>
      <c r="AU57" s="157"/>
      <c r="AV57" s="157">
        <f>+AV56+AW56</f>
        <v>585550852.49489963</v>
      </c>
      <c r="AW57" s="157"/>
      <c r="AX57" s="157">
        <f>+AX56+AY56</f>
        <v>581602408.01913822</v>
      </c>
      <c r="AY57" s="157"/>
      <c r="AZ57" s="157">
        <f>+AZ56+BA56</f>
        <v>578668989.5794059</v>
      </c>
      <c r="BA57" s="157"/>
      <c r="BB57" s="157">
        <f>+BB56+BC56</f>
        <v>323786665.05643028</v>
      </c>
      <c r="BC57" s="157"/>
      <c r="BD57" s="157">
        <f>+BD56+BE56</f>
        <v>321946167.61955589</v>
      </c>
      <c r="BE57" s="157"/>
      <c r="BF57" s="157">
        <f>+BF56+BG56</f>
        <v>145674491.77781558</v>
      </c>
      <c r="BG57" s="157"/>
      <c r="BH57" s="157">
        <f>+BH56+BI56</f>
        <v>76024385.282086566</v>
      </c>
      <c r="BI57" s="157"/>
      <c r="BJ57" s="157">
        <f>+BJ56+BK56</f>
        <v>7481286.9473990342</v>
      </c>
      <c r="BK57" s="157"/>
      <c r="BL57" s="157">
        <f>+BL56+BM56</f>
        <v>3719892.4718004237</v>
      </c>
      <c r="BM57" s="157"/>
    </row>
    <row r="58" spans="1:667" ht="15.75" x14ac:dyDescent="0.25">
      <c r="A58" s="58" t="s">
        <v>172</v>
      </c>
      <c r="B58" s="59"/>
      <c r="C58" s="73">
        <v>28.861699999999999</v>
      </c>
      <c r="D58" s="74"/>
      <c r="E58" s="141" t="b">
        <f>+C61/C58=E56</f>
        <v>1</v>
      </c>
      <c r="G58" s="55"/>
      <c r="H58" s="177"/>
      <c r="I58" s="178"/>
      <c r="J58" s="179"/>
      <c r="O58" s="3" t="s">
        <v>174</v>
      </c>
      <c r="P58" s="158">
        <f>ROUND(SUMPRODUCT(1*($BP$1:$YQ$1=P3)*($BP$58:$YQ$58))/24,4)</f>
        <v>26.621200000000002</v>
      </c>
      <c r="Q58" s="158"/>
      <c r="R58" s="158">
        <f>ROUND(SUMPRODUCT(1*($BP$1:$YQ$1=R3)*($BP$58:$YQ$58))/24,4)</f>
        <v>36.757800000000003</v>
      </c>
      <c r="S58" s="158"/>
      <c r="T58" s="158">
        <f>ROUND(SUMPRODUCT(1*($BP$1:$YQ$1=T3)*($BP$58:$YQ$58))/24,4)</f>
        <v>44.250500000000002</v>
      </c>
      <c r="U58" s="158"/>
      <c r="V58" s="158">
        <f>ROUND(SUMPRODUCT(1*($BP$1:$YQ$1=V3)*($BP$58:$YQ$58))/24,4)</f>
        <v>50.816600000000001</v>
      </c>
      <c r="W58" s="158"/>
      <c r="X58" s="158">
        <f>ROUND(SUMPRODUCT(1*($BP$1:$YQ$1=X3)*($BP$58:$YQ$58))/24,4)</f>
        <v>55.685699999999997</v>
      </c>
      <c r="Y58" s="158"/>
      <c r="Z58" s="158">
        <f>ROUND(SUMPRODUCT(1*($BP$1:$YQ$1=Z3)*($BP$58:$YQ$58))/24,4)</f>
        <v>60.021599999999999</v>
      </c>
      <c r="AA58" s="158"/>
      <c r="AB58" s="158">
        <f>ROUND(SUMPRODUCT(1*($BP$1:$YQ$1=AB3)*($BP$58:$YQ$58))/24,4)</f>
        <v>63.6815</v>
      </c>
      <c r="AC58" s="158"/>
      <c r="AD58" s="158">
        <f>ROUND(SUMPRODUCT(1*($BP$1:$YQ$1=AD3)*($BP$58:$YQ$58))/24,4)</f>
        <v>66.455600000000004</v>
      </c>
      <c r="AE58" s="158"/>
      <c r="AF58" s="158">
        <f>ROUND(SUMPRODUCT(1*($BP$1:$YQ$1=AF3)*($BP$58:$YQ$58))/24,4)</f>
        <v>68.946200000000005</v>
      </c>
      <c r="AG58" s="158"/>
      <c r="AH58" s="158">
        <f>ROUND(SUMPRODUCT(1*($BP$1:$YQ$1=AH3)*($BP$58:$YQ$58))/24,4)</f>
        <v>71.4636</v>
      </c>
      <c r="AI58" s="158"/>
      <c r="AJ58" s="158">
        <f>ROUND(SUMPRODUCT(1*($BP$1:$YQ$1=AJ3)*($BP$58:$YQ$58))/24,4)</f>
        <v>73.868499999999997</v>
      </c>
      <c r="AK58" s="158"/>
      <c r="AL58" s="158">
        <f>ROUND(SUMPRODUCT(1*($BP$1:$YQ$1=AL3)*($BP$58:$YQ$58))/24,4)</f>
        <v>76.1524</v>
      </c>
      <c r="AM58" s="158"/>
      <c r="AN58" s="158">
        <f>ROUND(SUMPRODUCT(1*($BP$1:$YQ$1=AN3)*($BP$58:$YQ$58))/24,4)</f>
        <v>78.432400000000001</v>
      </c>
      <c r="AO58" s="158"/>
      <c r="AP58" s="158">
        <f>ROUND(SUMPRODUCT(1*($BP$1:$YQ$1=AP3)*($BP$58:$YQ$58))/24,4)</f>
        <v>80.706299999999999</v>
      </c>
      <c r="AQ58" s="158"/>
      <c r="AR58" s="158">
        <f>ROUND(SUMPRODUCT(1*($BP$1:$YQ$1=AR3)*($BP$58:$YQ$58))/24,4)</f>
        <v>82.973799999999997</v>
      </c>
      <c r="AS58" s="158"/>
      <c r="AT58" s="158">
        <f>ROUND(SUMPRODUCT(1*($BP$1:$YQ$1=AT3)*($BP$58:$YQ$58))/24,4)</f>
        <v>85.220200000000006</v>
      </c>
      <c r="AU58" s="158"/>
      <c r="AV58" s="158">
        <f>ROUND(SUMPRODUCT(1*($BP$1:$YQ$1=AV3)*($BP$58:$YQ$58))/24,4)</f>
        <v>87.446100000000001</v>
      </c>
      <c r="AW58" s="158"/>
      <c r="AX58" s="158">
        <f>ROUND(SUMPRODUCT(1*($BP$1:$YQ$1=AX3)*($BP$58:$YQ$58))/24,4)</f>
        <v>89.646500000000003</v>
      </c>
      <c r="AY58" s="158"/>
      <c r="AZ58" s="158">
        <f>ROUND(SUMPRODUCT(1*($BP$1:$YQ$1=AZ3)*($BP$58:$YQ$58))/24,4)</f>
        <v>91.821600000000004</v>
      </c>
      <c r="BA58" s="158"/>
      <c r="BB58" s="158">
        <f>ROUND(SUMPRODUCT(1*($BP$1:$YQ$1=BB3)*($BP$58:$YQ$58))/24,4)</f>
        <v>93.956800000000001</v>
      </c>
      <c r="BC58" s="158"/>
      <c r="BD58" s="158">
        <f>ROUND(SUMPRODUCT(1*($BP$1:$YQ$1=BD3)*($BP$58:$YQ$58))/24,4)</f>
        <v>96.051400000000001</v>
      </c>
      <c r="BE58" s="158"/>
      <c r="BF58" s="158">
        <f>ROUND(SUMPRODUCT(1*($BP$1:$YQ$1=BF3)*($BP$58:$YQ$58))/24,4)</f>
        <v>98.102099999999993</v>
      </c>
      <c r="BG58" s="158"/>
      <c r="BH58" s="158">
        <f>ROUND(SUMPRODUCT(1*($BP$1:$YQ$1=BH3)*($BP$58:$YQ$58))/24,4)</f>
        <v>100.1084</v>
      </c>
      <c r="BI58" s="158"/>
      <c r="BJ58" s="158">
        <f>ROUND(SUMPRODUCT(1*($BP$1:$YQ$1=BJ3)*($BP$58:$YQ$58))/24,4)</f>
        <v>102.0552</v>
      </c>
      <c r="BK58" s="158"/>
      <c r="BL58" s="158">
        <f>ROUND(SUMPRODUCT(1*($BP$1:$YQ$1=BL3)*($BP$58:$YQ$58))/24,4)</f>
        <v>103.9431</v>
      </c>
      <c r="BM58" s="158"/>
      <c r="BP58" s="75">
        <v>19.6525</v>
      </c>
      <c r="BQ58" s="75">
        <v>19.6525</v>
      </c>
      <c r="BR58" s="75">
        <v>20.114999999999998</v>
      </c>
      <c r="BS58" s="75">
        <v>20.114999999999998</v>
      </c>
      <c r="BT58" s="75">
        <v>20.1433</v>
      </c>
      <c r="BU58" s="75">
        <v>20.1433</v>
      </c>
      <c r="BV58" s="75">
        <v>20.691700000000001</v>
      </c>
      <c r="BW58" s="75">
        <v>20.691700000000001</v>
      </c>
      <c r="BX58" s="75">
        <v>24.947500000000002</v>
      </c>
      <c r="BY58" s="75">
        <v>24.947500000000002</v>
      </c>
      <c r="BZ58" s="75">
        <v>28.861699999999999</v>
      </c>
      <c r="CA58" s="75">
        <v>28.861699999999999</v>
      </c>
      <c r="CB58" s="75">
        <v>27.342500000000001</v>
      </c>
      <c r="CC58" s="75">
        <v>27.342500000000001</v>
      </c>
      <c r="CD58" s="75">
        <v>30.393574149906826</v>
      </c>
      <c r="CE58" s="75">
        <v>30.393574149906826</v>
      </c>
      <c r="CF58" s="75">
        <v>30.938162213788331</v>
      </c>
      <c r="CG58" s="75">
        <v>30.938162213788331</v>
      </c>
      <c r="CH58" s="75">
        <v>31.555148455390412</v>
      </c>
      <c r="CI58" s="75">
        <v>31.555148455390412</v>
      </c>
      <c r="CJ58" s="75">
        <v>32.135040152286898</v>
      </c>
      <c r="CK58" s="75">
        <v>32.135040152286898</v>
      </c>
      <c r="CL58" s="75">
        <v>32.678319336600019</v>
      </c>
      <c r="CM58" s="75">
        <v>32.678319336600019</v>
      </c>
      <c r="CN58" s="75">
        <v>33.368431489385337</v>
      </c>
      <c r="CO58" s="75">
        <v>33.368431489385337</v>
      </c>
      <c r="CP58" s="75">
        <v>33.964370224437829</v>
      </c>
      <c r="CQ58" s="75">
        <v>33.964370224437829</v>
      </c>
      <c r="CR58" s="75">
        <v>34.585257655898573</v>
      </c>
      <c r="CS58" s="75">
        <v>34.585257655898573</v>
      </c>
      <c r="CT58" s="75">
        <v>35.229637736574105</v>
      </c>
      <c r="CU58" s="75">
        <v>35.229637736574105</v>
      </c>
      <c r="CV58" s="75">
        <v>35.895801983493122</v>
      </c>
      <c r="CW58" s="75">
        <v>35.895801983493122</v>
      </c>
      <c r="CX58" s="75">
        <v>36.468130865007936</v>
      </c>
      <c r="CY58" s="75">
        <v>36.468130865007936</v>
      </c>
      <c r="CZ58" s="75">
        <v>37.117494793858668</v>
      </c>
      <c r="DA58" s="75">
        <v>37.117494793858668</v>
      </c>
      <c r="DB58" s="75">
        <v>37.728985580600956</v>
      </c>
      <c r="DC58" s="75">
        <v>37.728985580600956</v>
      </c>
      <c r="DD58" s="75">
        <v>38.303133509502018</v>
      </c>
      <c r="DE58" s="75">
        <v>38.303133509502018</v>
      </c>
      <c r="DF58" s="75">
        <v>38.920419124347504</v>
      </c>
      <c r="DG58" s="75">
        <v>38.920419124347504</v>
      </c>
      <c r="DH58" s="75">
        <v>39.47273527522016</v>
      </c>
      <c r="DI58" s="75">
        <v>39.47273527522016</v>
      </c>
      <c r="DJ58" s="75">
        <v>40.039025480591306</v>
      </c>
      <c r="DK58" s="75">
        <v>40.039025480591306</v>
      </c>
      <c r="DL58" s="75">
        <v>40.748125212725107</v>
      </c>
      <c r="DM58" s="75">
        <v>40.748125212725107</v>
      </c>
      <c r="DN58" s="75">
        <v>41.360324619926821</v>
      </c>
      <c r="DO58" s="75">
        <v>41.360324619926821</v>
      </c>
      <c r="DP58" s="75">
        <v>42.028422031186238</v>
      </c>
      <c r="DQ58" s="75">
        <v>42.028422031186238</v>
      </c>
      <c r="DR58" s="75">
        <v>42.690337556986329</v>
      </c>
      <c r="DS58" s="75">
        <v>42.690337556986329</v>
      </c>
      <c r="DT58" s="75">
        <v>43.315822333122753</v>
      </c>
      <c r="DU58" s="75">
        <v>43.315822333122753</v>
      </c>
      <c r="DV58" s="75">
        <v>43.96384043225811</v>
      </c>
      <c r="DW58" s="75">
        <v>43.96384043225811</v>
      </c>
      <c r="DX58" s="75">
        <v>44.632706214186463</v>
      </c>
      <c r="DY58" s="75">
        <v>44.632706214186463</v>
      </c>
      <c r="DZ58" s="75">
        <v>45.235124035303244</v>
      </c>
      <c r="EA58" s="75">
        <v>45.235124035303244</v>
      </c>
      <c r="EB58" s="75">
        <v>45.857131267991122</v>
      </c>
      <c r="EC58" s="75">
        <v>45.857131267991122</v>
      </c>
      <c r="ED58" s="75">
        <v>46.469213230984515</v>
      </c>
      <c r="EE58" s="75">
        <v>46.469213230984515</v>
      </c>
      <c r="EF58" s="75">
        <v>47.043642401177507</v>
      </c>
      <c r="EG58" s="75">
        <v>47.043642401177507</v>
      </c>
      <c r="EH58" s="75">
        <v>47.661128253331007</v>
      </c>
      <c r="EI58" s="75">
        <v>47.661128253331007</v>
      </c>
      <c r="EJ58" s="75">
        <v>48.161587577319047</v>
      </c>
      <c r="EK58" s="75">
        <v>48.161587577319047</v>
      </c>
      <c r="EL58" s="75">
        <v>48.632178860551363</v>
      </c>
      <c r="EM58" s="75">
        <v>48.632178860551363</v>
      </c>
      <c r="EN58" s="75">
        <v>49.165728820571324</v>
      </c>
      <c r="EO58" s="75">
        <v>49.165728820571324</v>
      </c>
      <c r="EP58" s="75">
        <v>49.668090369757088</v>
      </c>
      <c r="EQ58" s="75">
        <v>49.668090369757088</v>
      </c>
      <c r="ER58" s="75">
        <v>50.140004503817089</v>
      </c>
      <c r="ES58" s="75">
        <v>50.140004503817089</v>
      </c>
      <c r="ET58" s="75">
        <v>50.626083602636434</v>
      </c>
      <c r="EU58" s="75">
        <v>50.626083602636434</v>
      </c>
      <c r="EV58" s="75">
        <v>51.103326147112831</v>
      </c>
      <c r="EW58" s="75">
        <v>51.103326147112831</v>
      </c>
      <c r="EX58" s="75">
        <v>51.571394487847208</v>
      </c>
      <c r="EY58" s="75">
        <v>51.571394487847208</v>
      </c>
      <c r="EZ58" s="75">
        <v>52.029955162105239</v>
      </c>
      <c r="FA58" s="75">
        <v>52.029955162105239</v>
      </c>
      <c r="FB58" s="75">
        <v>52.458500729943246</v>
      </c>
      <c r="FC58" s="75">
        <v>52.458500729943246</v>
      </c>
      <c r="FD58" s="75">
        <v>52.897533187256556</v>
      </c>
      <c r="FE58" s="75">
        <v>52.897533187256556</v>
      </c>
      <c r="FF58" s="75">
        <v>53.345356096559392</v>
      </c>
      <c r="FG58" s="75">
        <v>53.345356096559392</v>
      </c>
      <c r="FH58" s="75">
        <v>53.689358751489024</v>
      </c>
      <c r="FI58" s="75">
        <v>53.689358751489024</v>
      </c>
      <c r="FJ58" s="75">
        <v>54.018739212756344</v>
      </c>
      <c r="FK58" s="75">
        <v>54.018739212756344</v>
      </c>
      <c r="FL58" s="75">
        <v>54.399657240726114</v>
      </c>
      <c r="FM58" s="75">
        <v>54.399657240726114</v>
      </c>
      <c r="FN58" s="75">
        <v>54.749450966777154</v>
      </c>
      <c r="FO58" s="75">
        <v>54.749450966777154</v>
      </c>
      <c r="FP58" s="75">
        <v>55.117957162493866</v>
      </c>
      <c r="FQ58" s="75">
        <v>55.117957162493866</v>
      </c>
      <c r="FR58" s="75">
        <v>55.488575904258113</v>
      </c>
      <c r="FS58" s="75">
        <v>55.488575904258113</v>
      </c>
      <c r="FT58" s="75">
        <v>55.844327551994155</v>
      </c>
      <c r="FU58" s="75">
        <v>55.844327551994155</v>
      </c>
      <c r="FV58" s="75">
        <v>56.236188147342546</v>
      </c>
      <c r="FW58" s="75">
        <v>56.236188147342546</v>
      </c>
      <c r="FX58" s="75">
        <v>56.613200259263039</v>
      </c>
      <c r="FY58" s="75">
        <v>56.613200259263039</v>
      </c>
      <c r="FZ58" s="75">
        <v>56.975080737687996</v>
      </c>
      <c r="GA58" s="75">
        <v>56.975080737687996</v>
      </c>
      <c r="GB58" s="75">
        <v>57.356303393215548</v>
      </c>
      <c r="GC58" s="75">
        <v>57.356303393215548</v>
      </c>
      <c r="GD58" s="75">
        <v>57.739694118142857</v>
      </c>
      <c r="GE58" s="75">
        <v>57.739694118142857</v>
      </c>
      <c r="GF58" s="75">
        <v>58.090248568114617</v>
      </c>
      <c r="GG58" s="75">
        <v>58.090248568114617</v>
      </c>
      <c r="GH58" s="75">
        <v>58.410445011241016</v>
      </c>
      <c r="GI58" s="75">
        <v>58.410445011241016</v>
      </c>
      <c r="GJ58" s="75">
        <v>58.780455358492659</v>
      </c>
      <c r="GK58" s="75">
        <v>58.780455358492659</v>
      </c>
      <c r="GL58" s="75">
        <v>59.103760153178698</v>
      </c>
      <c r="GM58" s="75">
        <v>59.103760153178698</v>
      </c>
      <c r="GN58" s="75">
        <v>59.477356836112278</v>
      </c>
      <c r="GO58" s="75">
        <v>59.477356836112278</v>
      </c>
      <c r="GP58" s="75">
        <v>59.836514088107982</v>
      </c>
      <c r="GQ58" s="75">
        <v>59.836514088107982</v>
      </c>
      <c r="GR58" s="75">
        <v>60.180996869937402</v>
      </c>
      <c r="GS58" s="75">
        <v>60.180996869937402</v>
      </c>
      <c r="GT58" s="75">
        <v>60.560143811386951</v>
      </c>
      <c r="GU58" s="75">
        <v>60.560143811386951</v>
      </c>
      <c r="GV58" s="75">
        <v>60.908021837782762</v>
      </c>
      <c r="GW58" s="75">
        <v>60.908021837782762</v>
      </c>
      <c r="GX58" s="75">
        <v>61.27421209624741</v>
      </c>
      <c r="GY58" s="75">
        <v>61.27421209624741</v>
      </c>
      <c r="GZ58" s="75">
        <v>61.642195371794095</v>
      </c>
      <c r="HA58" s="75">
        <v>61.642195371794095</v>
      </c>
      <c r="HB58" s="75">
        <v>61.995130150499307</v>
      </c>
      <c r="HC58" s="75">
        <v>61.995130150499307</v>
      </c>
      <c r="HD58" s="75">
        <v>62.265772424176937</v>
      </c>
      <c r="HE58" s="75">
        <v>62.265772424176937</v>
      </c>
      <c r="HF58" s="75">
        <v>62.513516754948263</v>
      </c>
      <c r="HG58" s="75">
        <v>62.513516754948263</v>
      </c>
      <c r="HH58" s="75">
        <v>62.761867735964472</v>
      </c>
      <c r="HI58" s="75">
        <v>62.761867735964472</v>
      </c>
      <c r="HJ58" s="75">
        <v>63.022694974774936</v>
      </c>
      <c r="HK58" s="75">
        <v>63.022694974774936</v>
      </c>
      <c r="HL58" s="75">
        <v>63.296088421961983</v>
      </c>
      <c r="HM58" s="75">
        <v>63.296088421961983</v>
      </c>
      <c r="HN58" s="75">
        <v>63.534411531426407</v>
      </c>
      <c r="HO58" s="75">
        <v>63.534411531426407</v>
      </c>
      <c r="HP58" s="75">
        <v>63.809160486689898</v>
      </c>
      <c r="HQ58" s="75">
        <v>63.809160486689898</v>
      </c>
      <c r="HR58" s="75">
        <v>64.072641144418384</v>
      </c>
      <c r="HS58" s="75">
        <v>64.072641144418384</v>
      </c>
      <c r="HT58" s="75">
        <v>64.324762482542326</v>
      </c>
      <c r="HU58" s="75">
        <v>64.324762482542326</v>
      </c>
      <c r="HV58" s="75">
        <v>64.601586119167493</v>
      </c>
      <c r="HW58" s="75">
        <v>64.601586119167493</v>
      </c>
      <c r="HX58" s="75">
        <v>64.8549680626612</v>
      </c>
      <c r="HY58" s="75">
        <v>64.8549680626612</v>
      </c>
      <c r="HZ58" s="75">
        <v>65.121059942655961</v>
      </c>
      <c r="IA58" s="75">
        <v>65.121059942655961</v>
      </c>
      <c r="IB58" s="75">
        <v>65.338173767830327</v>
      </c>
      <c r="IC58" s="75">
        <v>65.338173767830327</v>
      </c>
      <c r="ID58" s="75">
        <v>65.527170777254028</v>
      </c>
      <c r="IE58" s="75">
        <v>65.527170777254028</v>
      </c>
      <c r="IF58" s="75">
        <v>65.725818495487047</v>
      </c>
      <c r="IG58" s="75">
        <v>65.725818495487047</v>
      </c>
      <c r="IH58" s="75">
        <v>65.934144407411182</v>
      </c>
      <c r="II58" s="75">
        <v>65.934144407411182</v>
      </c>
      <c r="IJ58" s="75">
        <v>66.14269215989674</v>
      </c>
      <c r="IK58" s="75">
        <v>66.14269215989674</v>
      </c>
      <c r="IL58" s="75">
        <v>66.341965513698824</v>
      </c>
      <c r="IM58" s="75">
        <v>66.341965513698824</v>
      </c>
      <c r="IN58" s="75">
        <v>66.560444904343512</v>
      </c>
      <c r="IO58" s="75">
        <v>66.560444904343512</v>
      </c>
      <c r="IP58" s="75">
        <v>66.760131951875763</v>
      </c>
      <c r="IQ58" s="75">
        <v>66.760131951875763</v>
      </c>
      <c r="IR58" s="75">
        <v>66.969536620346972</v>
      </c>
      <c r="IS58" s="75">
        <v>66.969536620346972</v>
      </c>
      <c r="IT58" s="75">
        <v>67.188685775407876</v>
      </c>
      <c r="IU58" s="75">
        <v>67.188685775407876</v>
      </c>
      <c r="IV58" s="75">
        <v>67.379436266019766</v>
      </c>
      <c r="IW58" s="75">
        <v>67.379436266019766</v>
      </c>
      <c r="IX58" s="75">
        <v>67.599011060615325</v>
      </c>
      <c r="IY58" s="75">
        <v>67.599011060615325</v>
      </c>
      <c r="IZ58" s="75">
        <v>67.809248910718665</v>
      </c>
      <c r="JA58" s="75">
        <v>67.809248910718665</v>
      </c>
      <c r="JB58" s="75">
        <v>68.000550388423548</v>
      </c>
      <c r="JC58" s="75">
        <v>68.000550388423548</v>
      </c>
      <c r="JD58" s="75">
        <v>68.211173785972136</v>
      </c>
      <c r="JE58" s="75">
        <v>68.211173785972136</v>
      </c>
      <c r="JF58" s="75">
        <v>68.421995978751639</v>
      </c>
      <c r="JG58" s="75">
        <v>68.421995978751639</v>
      </c>
      <c r="JH58" s="75">
        <v>68.623418783501421</v>
      </c>
      <c r="JI58" s="75">
        <v>68.623418783501421</v>
      </c>
      <c r="JJ58" s="75">
        <v>68.834623211279705</v>
      </c>
      <c r="JK58" s="75">
        <v>68.834623211279705</v>
      </c>
      <c r="JL58" s="75">
        <v>69.055633423252274</v>
      </c>
      <c r="JM58" s="75">
        <v>69.055633423252274</v>
      </c>
      <c r="JN58" s="75">
        <v>69.257606774844589</v>
      </c>
      <c r="JO58" s="75">
        <v>69.257606774844589</v>
      </c>
      <c r="JP58" s="75">
        <v>69.469381466791276</v>
      </c>
      <c r="JQ58" s="75">
        <v>69.469381466791276</v>
      </c>
      <c r="JR58" s="75">
        <v>69.68134178533488</v>
      </c>
      <c r="JS58" s="75">
        <v>69.68134178533488</v>
      </c>
      <c r="JT58" s="75">
        <v>69.883838640496066</v>
      </c>
      <c r="JU58" s="75">
        <v>69.883838640496066</v>
      </c>
      <c r="JV58" s="75">
        <v>70.105810298473131</v>
      </c>
      <c r="JW58" s="75">
        <v>70.105810298473131</v>
      </c>
      <c r="JX58" s="75">
        <v>70.30865085956215</v>
      </c>
      <c r="JY58" s="75">
        <v>70.30865085956215</v>
      </c>
      <c r="JZ58" s="75">
        <v>70.501982037835518</v>
      </c>
      <c r="KA58" s="75">
        <v>70.501982037835518</v>
      </c>
      <c r="KB58" s="75">
        <v>70.724491167189825</v>
      </c>
      <c r="KC58" s="75">
        <v>70.724491167189825</v>
      </c>
      <c r="KD58" s="75">
        <v>70.937502124928372</v>
      </c>
      <c r="KE58" s="75">
        <v>70.937502124928372</v>
      </c>
      <c r="KF58" s="75">
        <v>71.140989271292398</v>
      </c>
      <c r="KG58" s="75">
        <v>71.140989271292398</v>
      </c>
      <c r="KH58" s="75">
        <v>71.354330101513696</v>
      </c>
      <c r="KI58" s="75">
        <v>71.354330101513696</v>
      </c>
      <c r="KJ58" s="75">
        <v>71.567836266284459</v>
      </c>
      <c r="KK58" s="75">
        <v>71.567836266284459</v>
      </c>
      <c r="KL58" s="75">
        <v>71.781505425183653</v>
      </c>
      <c r="KM58" s="75">
        <v>71.781505425183653</v>
      </c>
      <c r="KN58" s="75">
        <v>71.995335227547415</v>
      </c>
      <c r="KO58" s="75">
        <v>71.995335227547415</v>
      </c>
      <c r="KP58" s="75">
        <v>72.199593181025222</v>
      </c>
      <c r="KQ58" s="75">
        <v>72.199593181025222</v>
      </c>
      <c r="KR58" s="75">
        <v>72.413730142208095</v>
      </c>
      <c r="KS58" s="75">
        <v>72.413730142208095</v>
      </c>
      <c r="KT58" s="75">
        <v>72.637764835815105</v>
      </c>
      <c r="KU58" s="75">
        <v>72.637764835815105</v>
      </c>
      <c r="KV58" s="75">
        <v>72.821534532538379</v>
      </c>
      <c r="KW58" s="75">
        <v>72.821534532538379</v>
      </c>
      <c r="KX58" s="75">
        <v>73.005328176337528</v>
      </c>
      <c r="KY58" s="75">
        <v>73.005328176337528</v>
      </c>
      <c r="KZ58" s="75">
        <v>73.206650892799544</v>
      </c>
      <c r="LA58" s="75">
        <v>73.206650892799544</v>
      </c>
      <c r="LB58" s="75">
        <v>73.381733149904676</v>
      </c>
      <c r="LC58" s="75">
        <v>73.381733149904676</v>
      </c>
      <c r="LD58" s="75">
        <v>73.583097069883749</v>
      </c>
      <c r="LE58" s="75">
        <v>73.583097069883749</v>
      </c>
      <c r="LF58" s="75">
        <v>73.77572285493433</v>
      </c>
      <c r="LG58" s="75">
        <v>73.77572285493433</v>
      </c>
      <c r="LH58" s="75">
        <v>73.959605917132237</v>
      </c>
      <c r="LI58" s="75">
        <v>73.959605917132237</v>
      </c>
      <c r="LJ58" s="75">
        <v>74.161013579259716</v>
      </c>
      <c r="LK58" s="75">
        <v>74.161013579259716</v>
      </c>
      <c r="LL58" s="75">
        <v>74.34491604528634</v>
      </c>
      <c r="LM58" s="75">
        <v>74.34491604528634</v>
      </c>
      <c r="LN58" s="75">
        <v>74.537582010882431</v>
      </c>
      <c r="LO58" s="75">
        <v>74.537582010882431</v>
      </c>
      <c r="LP58" s="75">
        <v>74.730251857981713</v>
      </c>
      <c r="LQ58" s="75">
        <v>74.730251857981713</v>
      </c>
      <c r="LR58" s="75">
        <v>74.914165264833898</v>
      </c>
      <c r="LS58" s="75">
        <v>74.914165264833898</v>
      </c>
      <c r="LT58" s="75">
        <v>75.115592998226873</v>
      </c>
      <c r="LU58" s="75">
        <v>75.115592998226873</v>
      </c>
      <c r="LV58" s="75">
        <v>75.290744292396923</v>
      </c>
      <c r="LW58" s="75">
        <v>75.290744292396923</v>
      </c>
      <c r="LX58" s="75">
        <v>75.483404803588869</v>
      </c>
      <c r="LY58" s="75">
        <v>75.483404803588869</v>
      </c>
      <c r="LZ58" s="75">
        <v>75.667299949163336</v>
      </c>
      <c r="MA58" s="75">
        <v>75.667299949163336</v>
      </c>
      <c r="MB58" s="75">
        <v>75.868697177301101</v>
      </c>
      <c r="MC58" s="75">
        <v>75.868697177301101</v>
      </c>
      <c r="MD58" s="75">
        <v>76.052568451952254</v>
      </c>
      <c r="ME58" s="75">
        <v>76.052568451952254</v>
      </c>
      <c r="MF58" s="75">
        <v>76.24517950400454</v>
      </c>
      <c r="MG58" s="75">
        <v>76.24517950400454</v>
      </c>
      <c r="MH58" s="75">
        <v>76.446525322712262</v>
      </c>
      <c r="MI58" s="75">
        <v>76.446525322712262</v>
      </c>
      <c r="MJ58" s="75">
        <v>76.621589512301568</v>
      </c>
      <c r="MK58" s="75">
        <v>76.621589512301568</v>
      </c>
      <c r="ML58" s="75">
        <v>76.822888662151357</v>
      </c>
      <c r="MM58" s="75">
        <v>76.822888662151357</v>
      </c>
      <c r="MN58" s="75">
        <v>77.015408346059829</v>
      </c>
      <c r="MO58" s="75">
        <v>77.015408346059829</v>
      </c>
      <c r="MP58" s="75">
        <v>77.199149761168286</v>
      </c>
      <c r="MQ58" s="75">
        <v>77.199149761168286</v>
      </c>
      <c r="MR58" s="75">
        <v>77.400356931910707</v>
      </c>
      <c r="MS58" s="75">
        <v>77.400356931910707</v>
      </c>
      <c r="MT58" s="75">
        <v>77.575289013137422</v>
      </c>
      <c r="MU58" s="75">
        <v>77.575289013137422</v>
      </c>
      <c r="MV58" s="75">
        <v>77.758934709479632</v>
      </c>
      <c r="MW58" s="75">
        <v>77.758934709479632</v>
      </c>
      <c r="MX58" s="75">
        <v>77.95128672491785</v>
      </c>
      <c r="MY58" s="75">
        <v>77.95128672491785</v>
      </c>
      <c r="MZ58" s="75">
        <v>78.152336822273242</v>
      </c>
      <c r="NA58" s="75">
        <v>78.152336822273242</v>
      </c>
      <c r="NB58" s="75">
        <v>78.327123118431345</v>
      </c>
      <c r="NC58" s="75">
        <v>78.327123118431345</v>
      </c>
      <c r="ND58" s="75">
        <v>78.528078781554356</v>
      </c>
      <c r="NE58" s="75">
        <v>78.528078781554356</v>
      </c>
      <c r="NF58" s="75">
        <v>78.7202459275465</v>
      </c>
      <c r="NG58" s="75">
        <v>78.7202459275465</v>
      </c>
      <c r="NH58" s="75">
        <v>78.903628903949311</v>
      </c>
      <c r="NI58" s="75">
        <v>78.903628903949311</v>
      </c>
      <c r="NJ58" s="75">
        <v>79.104418874279943</v>
      </c>
      <c r="NK58" s="75">
        <v>79.104418874279943</v>
      </c>
      <c r="NL58" s="75">
        <v>79.287693319728405</v>
      </c>
      <c r="NM58" s="75">
        <v>79.287693319728405</v>
      </c>
      <c r="NN58" s="75">
        <v>79.47963564117137</v>
      </c>
      <c r="NO58" s="75">
        <v>79.47963564117137</v>
      </c>
      <c r="NP58" s="75">
        <v>79.680234657190013</v>
      </c>
      <c r="NQ58" s="75">
        <v>79.680234657190013</v>
      </c>
      <c r="NR58" s="75">
        <v>79.854609754992836</v>
      </c>
      <c r="NS58" s="75">
        <v>79.854609754992836</v>
      </c>
      <c r="NT58" s="75">
        <v>80.03764237639615</v>
      </c>
      <c r="NU58" s="75">
        <v>80.03764237639615</v>
      </c>
      <c r="NV58" s="75">
        <v>80.229321032001494</v>
      </c>
      <c r="NW58" s="75">
        <v>80.229321032001494</v>
      </c>
      <c r="NX58" s="75">
        <v>80.42092558482075</v>
      </c>
      <c r="NY58" s="75">
        <v>80.42092558482075</v>
      </c>
      <c r="NZ58" s="75">
        <v>80.603749213487518</v>
      </c>
      <c r="OA58" s="75">
        <v>80.603749213487518</v>
      </c>
      <c r="OB58" s="75">
        <v>80.803901494692084</v>
      </c>
      <c r="OC58" s="75">
        <v>80.803901494692084</v>
      </c>
      <c r="OD58" s="75">
        <v>80.986570769286175</v>
      </c>
      <c r="OE58" s="75">
        <v>80.986570769286175</v>
      </c>
      <c r="OF58" s="75">
        <v>81.177855579258306</v>
      </c>
      <c r="OG58" s="75">
        <v>81.177855579258306</v>
      </c>
      <c r="OH58" s="75">
        <v>81.377741413376441</v>
      </c>
      <c r="OI58" s="75">
        <v>81.377741413376441</v>
      </c>
      <c r="OJ58" s="75">
        <v>81.551474890549926</v>
      </c>
      <c r="OK58" s="75">
        <v>81.551474890549926</v>
      </c>
      <c r="OL58" s="75">
        <v>81.7511732450414</v>
      </c>
      <c r="OM58" s="75">
        <v>81.7511732450414</v>
      </c>
      <c r="ON58" s="75">
        <v>81.942091048165025</v>
      </c>
      <c r="OO58" s="75">
        <v>81.942091048165025</v>
      </c>
      <c r="OP58" s="75">
        <v>82.115567166559146</v>
      </c>
      <c r="OQ58" s="75">
        <v>82.115567166559146</v>
      </c>
      <c r="OR58" s="75">
        <v>82.314961232280808</v>
      </c>
      <c r="OS58" s="75">
        <v>82.314961232280808</v>
      </c>
      <c r="OT58" s="75">
        <v>82.505579628683265</v>
      </c>
      <c r="OU58" s="75">
        <v>82.505579628683265</v>
      </c>
      <c r="OV58" s="75">
        <v>82.687433952171347</v>
      </c>
      <c r="OW58" s="75">
        <v>82.687433952171347</v>
      </c>
      <c r="OX58" s="75">
        <v>82.877840990720529</v>
      </c>
      <c r="OY58" s="75">
        <v>82.877840990720529</v>
      </c>
      <c r="OZ58" s="75">
        <v>83.068135788288771</v>
      </c>
      <c r="PA58" s="75">
        <v>83.068135788288771</v>
      </c>
      <c r="PB58" s="75">
        <v>83.258315561008686</v>
      </c>
      <c r="PC58" s="75">
        <v>83.258315561008686</v>
      </c>
      <c r="PD58" s="75">
        <v>83.44837752091918</v>
      </c>
      <c r="PE58" s="75">
        <v>83.44837752091918</v>
      </c>
      <c r="PF58" s="75">
        <v>83.629687834000833</v>
      </c>
      <c r="PG58" s="75">
        <v>83.629687834000833</v>
      </c>
      <c r="PH58" s="75">
        <v>83.81951145819481</v>
      </c>
      <c r="PI58" s="75">
        <v>83.81951145819481</v>
      </c>
      <c r="PJ58" s="75">
        <v>84.017828584138485</v>
      </c>
      <c r="PK58" s="75">
        <v>84.017828584138485</v>
      </c>
      <c r="PL58" s="75">
        <v>84.198777683298744</v>
      </c>
      <c r="PM58" s="75">
        <v>84.198777683298744</v>
      </c>
      <c r="PN58" s="75">
        <v>84.370998644236863</v>
      </c>
      <c r="PO58" s="75">
        <v>84.370998644236863</v>
      </c>
      <c r="PP58" s="75">
        <v>84.568915467147107</v>
      </c>
      <c r="PQ58" s="75">
        <v>84.568915467147107</v>
      </c>
      <c r="PR58" s="75">
        <v>84.749491266879005</v>
      </c>
      <c r="PS58" s="75">
        <v>84.749491266879005</v>
      </c>
      <c r="PT58" s="75">
        <v>84.938529179853973</v>
      </c>
      <c r="PU58" s="75">
        <v>84.938529179853973</v>
      </c>
      <c r="PV58" s="75">
        <v>85.127424399918283</v>
      </c>
      <c r="PW58" s="75">
        <v>85.127424399918283</v>
      </c>
      <c r="PX58" s="75">
        <v>85.307597767171586</v>
      </c>
      <c r="PY58" s="75">
        <v>85.307597767171586</v>
      </c>
      <c r="PZ58" s="75">
        <v>85.504775458611746</v>
      </c>
      <c r="QA58" s="75">
        <v>85.504775458611746</v>
      </c>
      <c r="QB58" s="75">
        <v>85.693225637515468</v>
      </c>
      <c r="QC58" s="75">
        <v>85.693225637515468</v>
      </c>
      <c r="QD58" s="75">
        <v>85.872966268800411</v>
      </c>
      <c r="QE58" s="75">
        <v>85.872966268800411</v>
      </c>
      <c r="QF58" s="75">
        <v>86.061112776484151</v>
      </c>
      <c r="QG58" s="75">
        <v>86.061112776484151</v>
      </c>
      <c r="QH58" s="75">
        <v>86.249099722178983</v>
      </c>
      <c r="QI58" s="75">
        <v>86.249099722178983</v>
      </c>
      <c r="QJ58" s="75">
        <v>86.436924261949315</v>
      </c>
      <c r="QK58" s="75">
        <v>86.436924261949315</v>
      </c>
      <c r="QL58" s="75">
        <v>86.607530517260457</v>
      </c>
      <c r="QM58" s="75">
        <v>86.607530517260457</v>
      </c>
      <c r="QN58" s="75">
        <v>86.80355609379707</v>
      </c>
      <c r="QO58" s="75">
        <v>86.80355609379707</v>
      </c>
      <c r="QP58" s="75">
        <v>86.973861465627266</v>
      </c>
      <c r="QQ58" s="75">
        <v>86.973861465627266</v>
      </c>
      <c r="QR58" s="75">
        <v>87.169535327206901</v>
      </c>
      <c r="QS58" s="75">
        <v>87.169535327206901</v>
      </c>
      <c r="QT58" s="75">
        <v>87.356521255756221</v>
      </c>
      <c r="QU58" s="75">
        <v>87.356521255756221</v>
      </c>
      <c r="QV58" s="75">
        <v>87.53484063277179</v>
      </c>
      <c r="QW58" s="75">
        <v>87.53484063277179</v>
      </c>
      <c r="QX58" s="75">
        <v>87.729952441872612</v>
      </c>
      <c r="QY58" s="75">
        <v>87.729952441872612</v>
      </c>
      <c r="QZ58" s="75">
        <v>87.90792150073996</v>
      </c>
      <c r="RA58" s="75">
        <v>87.90792150073996</v>
      </c>
      <c r="RB58" s="75">
        <v>88.094181765525803</v>
      </c>
      <c r="RC58" s="75">
        <v>88.094181765525803</v>
      </c>
      <c r="RD58" s="75">
        <v>88.280251424716582</v>
      </c>
      <c r="RE58" s="75">
        <v>88.280251424716582</v>
      </c>
      <c r="RF58" s="75">
        <v>88.457682926502898</v>
      </c>
      <c r="RG58" s="75">
        <v>88.457682926502898</v>
      </c>
      <c r="RH58" s="75">
        <v>88.651807434255872</v>
      </c>
      <c r="RI58" s="75">
        <v>88.651807434255872</v>
      </c>
      <c r="RJ58" s="75">
        <v>88.820434468819428</v>
      </c>
      <c r="RK58" s="75">
        <v>88.820434468819428</v>
      </c>
      <c r="RL58" s="75">
        <v>89.005731451801054</v>
      </c>
      <c r="RM58" s="75">
        <v>89.005731451801054</v>
      </c>
      <c r="RN58" s="75">
        <v>89.182414905286123</v>
      </c>
      <c r="RO58" s="75">
        <v>89.182414905286123</v>
      </c>
      <c r="RP58" s="75">
        <v>89.375708353318046</v>
      </c>
      <c r="RQ58" s="75">
        <v>89.375708353318046</v>
      </c>
      <c r="RR58" s="75">
        <v>89.551992832474667</v>
      </c>
      <c r="RS58" s="75">
        <v>89.551992832474667</v>
      </c>
      <c r="RT58" s="75">
        <v>89.736463365120102</v>
      </c>
      <c r="RU58" s="75">
        <v>89.736463365120102</v>
      </c>
      <c r="RV58" s="75">
        <v>89.92908777803963</v>
      </c>
      <c r="RW58" s="75">
        <v>89.92908777803963</v>
      </c>
      <c r="RX58" s="75">
        <v>90.096392677678068</v>
      </c>
      <c r="RY58" s="75">
        <v>90.096392677678068</v>
      </c>
      <c r="RZ58" s="75">
        <v>90.288566580136703</v>
      </c>
      <c r="SA58" s="75">
        <v>90.288566580136703</v>
      </c>
      <c r="SB58" s="75">
        <v>90.472155220674139</v>
      </c>
      <c r="SC58" s="75">
        <v>90.472155220674139</v>
      </c>
      <c r="SD58" s="75">
        <v>90.647186549650201</v>
      </c>
      <c r="SE58" s="75">
        <v>90.647186549650201</v>
      </c>
      <c r="SF58" s="75">
        <v>90.838646493417755</v>
      </c>
      <c r="SG58" s="75">
        <v>90.838646493417755</v>
      </c>
      <c r="SH58" s="75">
        <v>91.013234947445355</v>
      </c>
      <c r="SI58" s="75">
        <v>91.013234947445355</v>
      </c>
      <c r="SJ58" s="75">
        <v>91.187608129438473</v>
      </c>
      <c r="SK58" s="75">
        <v>91.187608129438473</v>
      </c>
      <c r="SL58" s="75">
        <v>91.37005115649599</v>
      </c>
      <c r="SM58" s="75">
        <v>91.37005115649599</v>
      </c>
      <c r="SN58" s="75">
        <v>91.552252254347493</v>
      </c>
      <c r="SO58" s="75">
        <v>91.552252254347493</v>
      </c>
      <c r="SP58" s="75">
        <v>91.725943135120133</v>
      </c>
      <c r="SQ58" s="75">
        <v>91.725943135120133</v>
      </c>
      <c r="SR58" s="75">
        <v>91.915917058200478</v>
      </c>
      <c r="SS58" s="75">
        <v>91.915917058200478</v>
      </c>
      <c r="ST58" s="75">
        <v>92.08913235181366</v>
      </c>
      <c r="SU58" s="75">
        <v>92.08913235181366</v>
      </c>
      <c r="SV58" s="75">
        <v>92.270348303307102</v>
      </c>
      <c r="SW58" s="75">
        <v>92.270348303307102</v>
      </c>
      <c r="SX58" s="75">
        <v>92.459527246392938</v>
      </c>
      <c r="SY58" s="75">
        <v>92.459527246392938</v>
      </c>
      <c r="SZ58" s="75">
        <v>92.623800381572664</v>
      </c>
      <c r="TA58" s="75">
        <v>92.623800381572664</v>
      </c>
      <c r="TB58" s="75">
        <v>92.812446681287042</v>
      </c>
      <c r="TC58" s="75">
        <v>92.812446681287042</v>
      </c>
      <c r="TD58" s="75">
        <v>92.992619964891631</v>
      </c>
      <c r="TE58" s="75">
        <v>92.992619964891631</v>
      </c>
      <c r="TF58" s="75">
        <v>93.156181433625676</v>
      </c>
      <c r="TG58" s="75">
        <v>93.156181433625676</v>
      </c>
      <c r="TH58" s="75">
        <v>93.335840691196651</v>
      </c>
      <c r="TI58" s="75">
        <v>93.335840691196651</v>
      </c>
      <c r="TJ58" s="75">
        <v>93.515226469616763</v>
      </c>
      <c r="TK58" s="75">
        <v>93.515226469616763</v>
      </c>
      <c r="TL58" s="75">
        <v>93.686200563336541</v>
      </c>
      <c r="TM58" s="75">
        <v>93.686200563336541</v>
      </c>
      <c r="TN58" s="75">
        <v>93.865043421829483</v>
      </c>
      <c r="TO58" s="75">
        <v>93.865043421829483</v>
      </c>
      <c r="TP58" s="75">
        <v>94.051713863953765</v>
      </c>
      <c r="TQ58" s="75">
        <v>94.051713863953765</v>
      </c>
      <c r="TR58" s="75">
        <v>94.221880031553866</v>
      </c>
      <c r="TS58" s="75">
        <v>94.221880031553866</v>
      </c>
      <c r="TT58" s="75">
        <v>94.399867969793249</v>
      </c>
      <c r="TU58" s="75">
        <v>94.399867969793249</v>
      </c>
      <c r="TV58" s="75">
        <v>94.577565121954265</v>
      </c>
      <c r="TW58" s="75">
        <v>94.577565121954265</v>
      </c>
      <c r="TX58" s="75">
        <v>94.746911200993935</v>
      </c>
      <c r="TY58" s="75">
        <v>94.746911200993935</v>
      </c>
      <c r="TZ58" s="75">
        <v>94.932075444897407</v>
      </c>
      <c r="UA58" s="75">
        <v>94.932075444897407</v>
      </c>
      <c r="UB58" s="75">
        <v>95.100852645481069</v>
      </c>
      <c r="UC58" s="75">
        <v>95.100852645481069</v>
      </c>
      <c r="UD58" s="75">
        <v>95.261336814403265</v>
      </c>
      <c r="UE58" s="75">
        <v>95.261336814403265</v>
      </c>
      <c r="UF58" s="75">
        <v>95.445581944010527</v>
      </c>
      <c r="UG58" s="75">
        <v>95.445581944010527</v>
      </c>
      <c r="UH58" s="75">
        <v>95.621501511786633</v>
      </c>
      <c r="UI58" s="75">
        <v>95.621501511786633</v>
      </c>
      <c r="UJ58" s="75">
        <v>95.789134797340424</v>
      </c>
      <c r="UK58" s="75">
        <v>95.789134797340424</v>
      </c>
      <c r="UL58" s="75">
        <v>95.964444082750347</v>
      </c>
      <c r="UM58" s="75">
        <v>95.964444082750347</v>
      </c>
      <c r="UN58" s="75">
        <v>96.139436845044415</v>
      </c>
      <c r="UO58" s="75">
        <v>96.139436845044415</v>
      </c>
      <c r="UP58" s="75">
        <v>96.314110184477713</v>
      </c>
      <c r="UQ58" s="75">
        <v>96.314110184477713</v>
      </c>
      <c r="UR58" s="75">
        <v>96.488461202384912</v>
      </c>
      <c r="US58" s="75">
        <v>96.488461202384912</v>
      </c>
      <c r="UT58" s="75">
        <v>96.65458383398645</v>
      </c>
      <c r="UU58" s="75">
        <v>96.65458383398645</v>
      </c>
      <c r="UV58" s="75">
        <v>96.828296494704091</v>
      </c>
      <c r="UW58" s="75">
        <v>96.828296494704091</v>
      </c>
      <c r="UX58" s="75">
        <v>97.009551358147306</v>
      </c>
      <c r="UY58" s="75">
        <v>97.009551358147306</v>
      </c>
      <c r="UZ58" s="75">
        <v>97.174726286428438</v>
      </c>
      <c r="VA58" s="75">
        <v>97.174726286428438</v>
      </c>
      <c r="VB58" s="75">
        <v>97.33175058805476</v>
      </c>
      <c r="VC58" s="75">
        <v>97.33175058805476</v>
      </c>
      <c r="VD58" s="75">
        <v>97.511981747674881</v>
      </c>
      <c r="VE58" s="75">
        <v>97.511981747674881</v>
      </c>
      <c r="VF58" s="75">
        <v>97.676213963001587</v>
      </c>
      <c r="VG58" s="75">
        <v>97.676213963001587</v>
      </c>
      <c r="VH58" s="75">
        <v>97.847929490844336</v>
      </c>
      <c r="VI58" s="75">
        <v>97.847929490844336</v>
      </c>
      <c r="VJ58" s="75">
        <v>98.019297064157598</v>
      </c>
      <c r="VK58" s="75">
        <v>98.019297064157598</v>
      </c>
      <c r="VL58" s="75">
        <v>98.18254796311335</v>
      </c>
      <c r="VM58" s="75">
        <v>98.18254796311335</v>
      </c>
      <c r="VN58" s="75">
        <v>98.360976814041194</v>
      </c>
      <c r="VO58" s="75">
        <v>98.360976814041194</v>
      </c>
      <c r="VP58" s="75">
        <v>98.53128322896869</v>
      </c>
      <c r="VQ58" s="75">
        <v>98.53128322896869</v>
      </c>
      <c r="VR58" s="75">
        <v>98.693513144692602</v>
      </c>
      <c r="VS58" s="75">
        <v>98.693513144692602</v>
      </c>
      <c r="VT58" s="75">
        <v>98.863114261732349</v>
      </c>
      <c r="VU58" s="75">
        <v>98.863114261732349</v>
      </c>
      <c r="VV58" s="75">
        <v>99.032350282877061</v>
      </c>
      <c r="VW58" s="75">
        <v>99.032350282877061</v>
      </c>
      <c r="VX58" s="75">
        <v>99.201218337095156</v>
      </c>
      <c r="VY58" s="75">
        <v>99.201218337095156</v>
      </c>
      <c r="VZ58" s="75">
        <v>99.362064676793366</v>
      </c>
      <c r="WA58" s="75">
        <v>99.362064676793366</v>
      </c>
      <c r="WB58" s="75">
        <v>99.530205242398367</v>
      </c>
      <c r="WC58" s="75">
        <v>99.530205242398367</v>
      </c>
      <c r="WD58" s="75">
        <v>99.69035193753254</v>
      </c>
      <c r="WE58" s="75">
        <v>99.69035193753254</v>
      </c>
      <c r="WF58" s="75">
        <v>99.865354207352524</v>
      </c>
      <c r="WG58" s="75">
        <v>99.865354207352524</v>
      </c>
      <c r="WH58" s="75">
        <v>100.02477418743614</v>
      </c>
      <c r="WI58" s="75">
        <v>100.02477418743614</v>
      </c>
      <c r="WJ58" s="75">
        <v>100.19140942008362</v>
      </c>
      <c r="WK58" s="75">
        <v>100.19140942008362</v>
      </c>
      <c r="WL58" s="75">
        <v>100.36520436569327</v>
      </c>
      <c r="WM58" s="75">
        <v>100.36520436569327</v>
      </c>
      <c r="WN58" s="75">
        <v>100.5159834002739</v>
      </c>
      <c r="WO58" s="75">
        <v>100.5159834002739</v>
      </c>
      <c r="WP58" s="75">
        <v>100.6889773257904</v>
      </c>
      <c r="WQ58" s="75">
        <v>100.6889773257904</v>
      </c>
      <c r="WR58" s="75">
        <v>100.8540445415174</v>
      </c>
      <c r="WS58" s="75">
        <v>100.8540445415174</v>
      </c>
      <c r="WT58" s="75">
        <v>101.01123642910888</v>
      </c>
      <c r="WU58" s="75">
        <v>101.01123642910888</v>
      </c>
      <c r="WV58" s="75">
        <v>101.18297879719317</v>
      </c>
      <c r="WW58" s="75">
        <v>101.18297879719317</v>
      </c>
      <c r="WX58" s="75">
        <v>101.33196047942907</v>
      </c>
      <c r="WY58" s="75">
        <v>101.33196047942907</v>
      </c>
      <c r="WZ58" s="75">
        <v>101.48802887908751</v>
      </c>
      <c r="XA58" s="75">
        <v>101.48802887908751</v>
      </c>
      <c r="XB58" s="75">
        <v>101.65112832976571</v>
      </c>
      <c r="XC58" s="75">
        <v>101.65112832976571</v>
      </c>
      <c r="XD58" s="75">
        <v>101.82119989016579</v>
      </c>
      <c r="XE58" s="75">
        <v>101.82119989016579</v>
      </c>
      <c r="XF58" s="75">
        <v>101.96871888466995</v>
      </c>
      <c r="XG58" s="75">
        <v>101.96871888466995</v>
      </c>
      <c r="XH58" s="75">
        <v>102.13793813448524</v>
      </c>
      <c r="XI58" s="75">
        <v>102.13793813448524</v>
      </c>
      <c r="XJ58" s="75">
        <v>102.29936916686097</v>
      </c>
      <c r="XK58" s="75">
        <v>102.29936916686097</v>
      </c>
      <c r="XL58" s="75">
        <v>102.45306680984839</v>
      </c>
      <c r="XM58" s="75">
        <v>102.45306680984839</v>
      </c>
      <c r="XN58" s="75">
        <v>102.62095602242009</v>
      </c>
      <c r="XO58" s="75">
        <v>102.62095602242009</v>
      </c>
      <c r="XP58" s="75">
        <v>102.77383604817548</v>
      </c>
      <c r="XQ58" s="75">
        <v>102.77383604817548</v>
      </c>
      <c r="XR58" s="75">
        <v>102.93357345283951</v>
      </c>
      <c r="XS58" s="75">
        <v>102.93357345283951</v>
      </c>
      <c r="XT58" s="75">
        <v>103.10010628078471</v>
      </c>
      <c r="XU58" s="75">
        <v>103.10010628078471</v>
      </c>
      <c r="XV58" s="75">
        <v>103.24452831399944</v>
      </c>
      <c r="XW58" s="75">
        <v>103.24452831399944</v>
      </c>
      <c r="XX58" s="75">
        <v>103.39577947427303</v>
      </c>
      <c r="XY58" s="75">
        <v>103.39577947427303</v>
      </c>
      <c r="XZ58" s="75">
        <v>103.55379980716522</v>
      </c>
      <c r="YA58" s="75">
        <v>103.55379980716522</v>
      </c>
      <c r="YB58" s="75">
        <v>103.71137406812269</v>
      </c>
      <c r="YC58" s="75">
        <v>103.71137406812269</v>
      </c>
      <c r="YD58" s="75">
        <v>103.86136719911589</v>
      </c>
      <c r="YE58" s="75">
        <v>103.86136719911589</v>
      </c>
      <c r="YF58" s="75">
        <v>104.02517329937778</v>
      </c>
      <c r="YG58" s="75">
        <v>104.02517329937778</v>
      </c>
      <c r="YH58" s="75">
        <v>104.17430175640051</v>
      </c>
      <c r="YI58" s="75">
        <v>104.17430175640051</v>
      </c>
      <c r="YJ58" s="75">
        <v>104.33008491635495</v>
      </c>
      <c r="YK58" s="75">
        <v>104.33008491635495</v>
      </c>
      <c r="YL58" s="75">
        <v>104.4924575146819</v>
      </c>
      <c r="YM58" s="75">
        <v>104.4924575146819</v>
      </c>
      <c r="YN58" s="75">
        <v>104.63324018490209</v>
      </c>
      <c r="YO58" s="75">
        <v>104.63324018490209</v>
      </c>
      <c r="YP58" s="75">
        <v>104.79466492806705</v>
      </c>
      <c r="YQ58" s="75">
        <v>104.79466492806705</v>
      </c>
    </row>
    <row r="59" spans="1:667" s="3" customFormat="1" ht="15.75" x14ac:dyDescent="0.25">
      <c r="A59" s="58" t="s">
        <v>173</v>
      </c>
      <c r="B59" s="59"/>
      <c r="C59" s="76">
        <v>0.32687500000000003</v>
      </c>
      <c r="D59" s="60"/>
      <c r="E59" s="67"/>
      <c r="G59" s="55"/>
      <c r="H59" s="177"/>
      <c r="I59" s="178"/>
      <c r="J59" s="179"/>
      <c r="N59" s="56"/>
      <c r="O59" s="3" t="s">
        <v>175</v>
      </c>
      <c r="P59" s="159">
        <f>+ROUND(SUMPRODUCT(1*($BP$1:$YQ$1=P3)*($BP$59:$YQ$59))/24,6)</f>
        <v>0.28629199999999999</v>
      </c>
      <c r="Q59" s="159"/>
      <c r="R59" s="159">
        <f>+ROUND(SUMPRODUCT(1*($BP$1:$YQ$1=R3)*($BP$59:$YQ$59))/24,6)</f>
        <v>0.23056699999999999</v>
      </c>
      <c r="S59" s="159"/>
      <c r="T59" s="159">
        <f>+ROUND(SUMPRODUCT(1*($BP$1:$YQ$1=T3)*($BP$59:$YQ$59))/24,6)</f>
        <v>0.14015</v>
      </c>
      <c r="U59" s="159"/>
      <c r="V59" s="159">
        <f>+ROUND(SUMPRODUCT(1*($BP$1:$YQ$1=V3)*($BP$59:$YQ$59))/24,6)</f>
        <v>7.5967000000000007E-2</v>
      </c>
      <c r="W59" s="159"/>
      <c r="X59" s="159">
        <f>+ROUND(SUMPRODUCT(1*($BP$1:$YQ$1=X3)*($BP$59:$YQ$59))/24,6)</f>
        <v>5.11E-2</v>
      </c>
      <c r="Y59" s="159"/>
      <c r="Z59" s="159">
        <f>+ROUND(SUMPRODUCT(1*($BP$1:$YQ$1=Z3)*($BP$59:$YQ$59))/24,6)</f>
        <v>4.9797000000000001E-2</v>
      </c>
      <c r="AA59" s="159"/>
      <c r="AB59" s="159">
        <f>+ROUND(SUMPRODUCT(1*($BP$1:$YQ$1=AB3)*($BP$59:$YQ$59))/24,6)</f>
        <v>4.8489999999999998E-2</v>
      </c>
      <c r="AC59" s="159"/>
      <c r="AD59" s="159">
        <f>+ROUND(SUMPRODUCT(1*($BP$1:$YQ$1=AD3)*($BP$59:$YQ$59))/24,6)</f>
        <v>4.7185999999999999E-2</v>
      </c>
      <c r="AE59" s="159"/>
      <c r="AF59" s="159">
        <f>+ROUND(SUMPRODUCT(1*($BP$1:$YQ$1=AF3)*($BP$59:$YQ$59))/24,6)</f>
        <v>4.5883E-2</v>
      </c>
      <c r="AG59" s="159"/>
      <c r="AH59" s="159">
        <f>+ROUND(SUMPRODUCT(1*($BP$1:$YQ$1=AH3)*($BP$59:$YQ$59))/24,6)</f>
        <v>4.4579000000000001E-2</v>
      </c>
      <c r="AI59" s="159"/>
      <c r="AJ59" s="159">
        <f>+ROUND(SUMPRODUCT(1*($BP$1:$YQ$1=AJ3)*($BP$59:$YQ$59))/24,6)</f>
        <v>4.3271999999999998E-2</v>
      </c>
      <c r="AK59" s="159"/>
      <c r="AL59" s="159">
        <f>+ROUND(SUMPRODUCT(1*($BP$1:$YQ$1=AL3)*($BP$59:$YQ$59))/24,6)</f>
        <v>4.1967999999999998E-2</v>
      </c>
      <c r="AM59" s="159"/>
      <c r="AN59" s="159">
        <f>+ROUND(SUMPRODUCT(1*($BP$1:$YQ$1=AN3)*($BP$59:$YQ$59))/24,6)</f>
        <v>4.0665E-2</v>
      </c>
      <c r="AO59" s="159"/>
      <c r="AP59" s="159">
        <f>+ROUND(SUMPRODUCT(1*($BP$1:$YQ$1=AP3)*($BP$59:$YQ$59))/24,6)</f>
        <v>3.9361E-2</v>
      </c>
      <c r="AQ59" s="159"/>
      <c r="AR59" s="159">
        <f>+ROUND(SUMPRODUCT(1*($BP$1:$YQ$1=AR3)*($BP$59:$YQ$59))/24,6)</f>
        <v>3.8053999999999998E-2</v>
      </c>
      <c r="AS59" s="159"/>
      <c r="AT59" s="159">
        <f>+ROUND(SUMPRODUCT(1*($BP$1:$YQ$1=AT3)*($BP$59:$YQ$59))/24,6)</f>
        <v>3.6749999999999998E-2</v>
      </c>
      <c r="AU59" s="159"/>
      <c r="AV59" s="159">
        <f>+ROUND(SUMPRODUCT(1*($BP$1:$YQ$1=AV3)*($BP$59:$YQ$59))/24,6)</f>
        <v>3.5446999999999999E-2</v>
      </c>
      <c r="AW59" s="159"/>
      <c r="AX59" s="159">
        <f>+ROUND(SUMPRODUCT(1*($BP$1:$YQ$1=AX3)*($BP$59:$YQ$59))/24,6)</f>
        <v>3.4143E-2</v>
      </c>
      <c r="AY59" s="159"/>
      <c r="AZ59" s="159">
        <f>+ROUND(SUMPRODUCT(1*($BP$1:$YQ$1=AZ3)*($BP$59:$YQ$59))/24,6)</f>
        <v>3.2835999999999997E-2</v>
      </c>
      <c r="BA59" s="159"/>
      <c r="BB59" s="159">
        <f>+ROUND(SUMPRODUCT(1*($BP$1:$YQ$1=BB3)*($BP$59:$YQ$59))/24,6)</f>
        <v>3.1532999999999999E-2</v>
      </c>
      <c r="BC59" s="159"/>
      <c r="BD59" s="159">
        <f>+ROUND(SUMPRODUCT(1*($BP$1:$YQ$1=BD3)*($BP$59:$YQ$59))/24,6)</f>
        <v>3.0228999999999999E-2</v>
      </c>
      <c r="BE59" s="159"/>
      <c r="BF59" s="159">
        <f>+ROUND(SUMPRODUCT(1*($BP$1:$YQ$1=BF3)*($BP$59:$YQ$59))/24,6)</f>
        <v>2.8924999999999999E-2</v>
      </c>
      <c r="BG59" s="159"/>
      <c r="BH59" s="159">
        <f>+ROUND(SUMPRODUCT(1*($BP$1:$YQ$1=BH3)*($BP$59:$YQ$59))/24,6)</f>
        <v>2.7618E-2</v>
      </c>
      <c r="BI59" s="159"/>
      <c r="BJ59" s="159">
        <f>+ROUND(SUMPRODUCT(1*($BP$1:$YQ$1=BJ3)*($BP$59:$YQ$59))/24,6)</f>
        <v>2.6315000000000002E-2</v>
      </c>
      <c r="BK59" s="159"/>
      <c r="BL59" s="159">
        <f>+ROUND(SUMPRODUCT(1*($BP$1:$YQ$1=BL3)*($BP$59:$YQ$59))/24,6)</f>
        <v>2.5010999999999999E-2</v>
      </c>
      <c r="BM59" s="159"/>
      <c r="BO59" s="95"/>
      <c r="BP59" s="77">
        <v>0.231875</v>
      </c>
      <c r="BQ59" s="77">
        <v>0.231875</v>
      </c>
      <c r="BR59" s="77">
        <v>0.22812499999999999</v>
      </c>
      <c r="BS59" s="77">
        <v>0.22812499999999999</v>
      </c>
      <c r="BT59" s="77">
        <v>0.22562499999999999</v>
      </c>
      <c r="BU59" s="77">
        <v>0.22562499999999999</v>
      </c>
      <c r="BV59" s="77">
        <v>0.22812499999999999</v>
      </c>
      <c r="BW59" s="77">
        <v>0.22812499999999999</v>
      </c>
      <c r="BX59" s="77">
        <v>0.3</v>
      </c>
      <c r="BY59" s="77">
        <v>0.3</v>
      </c>
      <c r="BZ59" s="77">
        <v>0.32687500000000003</v>
      </c>
      <c r="CA59" s="77">
        <v>0.32687500000000003</v>
      </c>
      <c r="CB59" s="77">
        <v>0.35187499999999999</v>
      </c>
      <c r="CC59" s="77">
        <v>0.35187499999999999</v>
      </c>
      <c r="CD59" s="77">
        <v>0.3300000000000004</v>
      </c>
      <c r="CE59" s="77">
        <v>0.3300000000000004</v>
      </c>
      <c r="CF59" s="77">
        <v>0.32000000000000101</v>
      </c>
      <c r="CG59" s="77">
        <v>0.32000000000000101</v>
      </c>
      <c r="CH59" s="77">
        <v>0.30850000000000083</v>
      </c>
      <c r="CI59" s="77">
        <v>0.30850000000000083</v>
      </c>
      <c r="CJ59" s="77">
        <v>0.29750000000000065</v>
      </c>
      <c r="CK59" s="77">
        <v>0.29750000000000065</v>
      </c>
      <c r="CL59" s="77">
        <v>0.28700000000000053</v>
      </c>
      <c r="CM59" s="77">
        <v>0.28700000000000053</v>
      </c>
      <c r="CN59" s="77">
        <v>0.27780000000000071</v>
      </c>
      <c r="CO59" s="77">
        <v>0.27780000000000071</v>
      </c>
      <c r="CP59" s="77">
        <v>0.26980000000000087</v>
      </c>
      <c r="CQ59" s="77">
        <v>0.26980000000000087</v>
      </c>
      <c r="CR59" s="77">
        <v>0.26140000000000108</v>
      </c>
      <c r="CS59" s="77">
        <v>0.26140000000000108</v>
      </c>
      <c r="CT59" s="77">
        <v>0.25260000000000127</v>
      </c>
      <c r="CU59" s="77">
        <v>0.25260000000000127</v>
      </c>
      <c r="CV59" s="77">
        <v>0.24340000000000145</v>
      </c>
      <c r="CW59" s="77">
        <v>0.24340000000000145</v>
      </c>
      <c r="CX59" s="77">
        <v>0.23540000000000164</v>
      </c>
      <c r="CY59" s="77">
        <v>0.23540000000000164</v>
      </c>
      <c r="CZ59" s="77">
        <v>0.22620000000000182</v>
      </c>
      <c r="DA59" s="77">
        <v>0.22620000000000182</v>
      </c>
      <c r="DB59" s="77">
        <v>0.21740000000000201</v>
      </c>
      <c r="DC59" s="77">
        <v>0.21740000000000201</v>
      </c>
      <c r="DD59" s="77">
        <v>0.20900000000000218</v>
      </c>
      <c r="DE59" s="77">
        <v>0.20900000000000218</v>
      </c>
      <c r="DF59" s="77">
        <v>0.19980000000000239</v>
      </c>
      <c r="DG59" s="77">
        <v>0.19980000000000239</v>
      </c>
      <c r="DH59" s="77">
        <v>0.19140000000000257</v>
      </c>
      <c r="DI59" s="77">
        <v>0.19140000000000257</v>
      </c>
      <c r="DJ59" s="77">
        <v>0.18260000000000276</v>
      </c>
      <c r="DK59" s="77">
        <v>0.18260000000000276</v>
      </c>
      <c r="DL59" s="77">
        <v>0.17570000000000249</v>
      </c>
      <c r="DM59" s="77">
        <v>0.17570000000000249</v>
      </c>
      <c r="DN59" s="77">
        <v>0.16970000000000227</v>
      </c>
      <c r="DO59" s="77">
        <v>0.16970000000000227</v>
      </c>
      <c r="DP59" s="77">
        <v>0.16310000000000202</v>
      </c>
      <c r="DQ59" s="77">
        <v>0.16310000000000202</v>
      </c>
      <c r="DR59" s="77">
        <v>0.15650000000000197</v>
      </c>
      <c r="DS59" s="77">
        <v>0.15650000000000197</v>
      </c>
      <c r="DT59" s="77">
        <v>0.15020000000000211</v>
      </c>
      <c r="DU59" s="77">
        <v>0.15020000000000211</v>
      </c>
      <c r="DV59" s="77">
        <v>0.14360000000000225</v>
      </c>
      <c r="DW59" s="77">
        <v>0.14360000000000225</v>
      </c>
      <c r="DX59" s="77">
        <v>0.1367000000000024</v>
      </c>
      <c r="DY59" s="77">
        <v>0.1367000000000024</v>
      </c>
      <c r="DZ59" s="77">
        <v>0.13040000000000254</v>
      </c>
      <c r="EA59" s="77">
        <v>0.13040000000000254</v>
      </c>
      <c r="EB59" s="77">
        <v>0.12380000000000267</v>
      </c>
      <c r="EC59" s="77">
        <v>0.12380000000000267</v>
      </c>
      <c r="ED59" s="77">
        <v>0.11720000000000282</v>
      </c>
      <c r="EE59" s="77">
        <v>0.11720000000000282</v>
      </c>
      <c r="EF59" s="77">
        <v>0.11090000000000294</v>
      </c>
      <c r="EG59" s="77">
        <v>0.11090000000000294</v>
      </c>
      <c r="EH59" s="77">
        <v>0.10400000000000309</v>
      </c>
      <c r="EI59" s="77">
        <v>0.10400000000000309</v>
      </c>
      <c r="EJ59" s="77">
        <v>9.9800000000003178E-2</v>
      </c>
      <c r="EK59" s="77">
        <v>9.9800000000003178E-2</v>
      </c>
      <c r="EL59" s="77">
        <v>9.5800000000003271E-2</v>
      </c>
      <c r="EM59" s="77">
        <v>9.5800000000003271E-2</v>
      </c>
      <c r="EN59" s="77">
        <v>9.1200000000003362E-2</v>
      </c>
      <c r="EO59" s="77">
        <v>9.1200000000003362E-2</v>
      </c>
      <c r="EP59" s="77">
        <v>8.6800000000003458E-2</v>
      </c>
      <c r="EQ59" s="77">
        <v>8.6800000000003458E-2</v>
      </c>
      <c r="ER59" s="77">
        <v>8.2600000000003546E-2</v>
      </c>
      <c r="ES59" s="77">
        <v>8.2600000000003546E-2</v>
      </c>
      <c r="ET59" s="77">
        <v>7.8200000000003642E-2</v>
      </c>
      <c r="EU59" s="77">
        <v>7.8200000000003642E-2</v>
      </c>
      <c r="EV59" s="77">
        <v>7.3800000000003738E-2</v>
      </c>
      <c r="EW59" s="77">
        <v>7.3800000000003738E-2</v>
      </c>
      <c r="EX59" s="77">
        <v>6.9400000000003834E-2</v>
      </c>
      <c r="EY59" s="77">
        <v>6.9400000000003834E-2</v>
      </c>
      <c r="EZ59" s="77">
        <v>6.500000000000393E-2</v>
      </c>
      <c r="FA59" s="77">
        <v>6.500000000000393E-2</v>
      </c>
      <c r="FB59" s="77">
        <v>6.0800000000004017E-2</v>
      </c>
      <c r="FC59" s="77">
        <v>6.0800000000004017E-2</v>
      </c>
      <c r="FD59" s="77">
        <v>5.6400000000004107E-2</v>
      </c>
      <c r="FE59" s="77">
        <v>5.6400000000004107E-2</v>
      </c>
      <c r="FF59" s="77">
        <v>5.1800000000004204E-2</v>
      </c>
      <c r="FG59" s="77">
        <v>5.1800000000004204E-2</v>
      </c>
      <c r="FH59" s="77">
        <v>5.1695000000004265E-2</v>
      </c>
      <c r="FI59" s="77">
        <v>5.1695000000004265E-2</v>
      </c>
      <c r="FJ59" s="77">
        <v>5.1595000000004318E-2</v>
      </c>
      <c r="FK59" s="77">
        <v>5.1595000000004318E-2</v>
      </c>
      <c r="FL59" s="77">
        <v>5.1480000000004383E-2</v>
      </c>
      <c r="FM59" s="77">
        <v>5.1480000000004383E-2</v>
      </c>
      <c r="FN59" s="77">
        <v>5.1375000000004445E-2</v>
      </c>
      <c r="FO59" s="77">
        <v>5.1375000000004445E-2</v>
      </c>
      <c r="FP59" s="77">
        <v>5.1265000000004501E-2</v>
      </c>
      <c r="FQ59" s="77">
        <v>5.1265000000004501E-2</v>
      </c>
      <c r="FR59" s="77">
        <v>5.1155000000004565E-2</v>
      </c>
      <c r="FS59" s="77">
        <v>5.1155000000004565E-2</v>
      </c>
      <c r="FT59" s="77">
        <v>5.1050000000004619E-2</v>
      </c>
      <c r="FU59" s="77">
        <v>5.1050000000004619E-2</v>
      </c>
      <c r="FV59" s="77">
        <v>5.0935000000004685E-2</v>
      </c>
      <c r="FW59" s="77">
        <v>5.0935000000004685E-2</v>
      </c>
      <c r="FX59" s="77">
        <v>5.0825000000004748E-2</v>
      </c>
      <c r="FY59" s="77">
        <v>5.0825000000004748E-2</v>
      </c>
      <c r="FZ59" s="77">
        <v>5.0720000000004803E-2</v>
      </c>
      <c r="GA59" s="77">
        <v>5.0720000000004803E-2</v>
      </c>
      <c r="GB59" s="77">
        <v>5.0610000000004866E-2</v>
      </c>
      <c r="GC59" s="77">
        <v>5.0610000000004866E-2</v>
      </c>
      <c r="GD59" s="77">
        <v>5.050000000000493E-2</v>
      </c>
      <c r="GE59" s="77">
        <v>5.050000000000493E-2</v>
      </c>
      <c r="GF59" s="77">
        <v>5.0390000000004986E-2</v>
      </c>
      <c r="GG59" s="77">
        <v>5.0390000000004986E-2</v>
      </c>
      <c r="GH59" s="77">
        <v>5.0290000000005046E-2</v>
      </c>
      <c r="GI59" s="77">
        <v>5.0290000000005046E-2</v>
      </c>
      <c r="GJ59" s="77">
        <v>5.0175000000005104E-2</v>
      </c>
      <c r="GK59" s="77">
        <v>5.0175000000005104E-2</v>
      </c>
      <c r="GL59" s="77">
        <v>5.0075000000005164E-2</v>
      </c>
      <c r="GM59" s="77">
        <v>5.0075000000005164E-2</v>
      </c>
      <c r="GN59" s="77">
        <v>4.9960000000005229E-2</v>
      </c>
      <c r="GO59" s="77">
        <v>4.9960000000005229E-2</v>
      </c>
      <c r="GP59" s="77">
        <v>4.9850000000005286E-2</v>
      </c>
      <c r="GQ59" s="77">
        <v>4.9850000000005286E-2</v>
      </c>
      <c r="GR59" s="77">
        <v>4.9745000000005347E-2</v>
      </c>
      <c r="GS59" s="77">
        <v>4.9745000000005347E-2</v>
      </c>
      <c r="GT59" s="77">
        <v>4.9630000000005413E-2</v>
      </c>
      <c r="GU59" s="77">
        <v>4.9630000000005413E-2</v>
      </c>
      <c r="GV59" s="77">
        <v>4.9525000000005467E-2</v>
      </c>
      <c r="GW59" s="77">
        <v>4.9525000000005467E-2</v>
      </c>
      <c r="GX59" s="77">
        <v>4.9415000000005531E-2</v>
      </c>
      <c r="GY59" s="77">
        <v>4.9415000000005531E-2</v>
      </c>
      <c r="GZ59" s="77">
        <v>4.9305000000005587E-2</v>
      </c>
      <c r="HA59" s="77">
        <v>4.9305000000005587E-2</v>
      </c>
      <c r="HB59" s="77">
        <v>4.9200000000005649E-2</v>
      </c>
      <c r="HC59" s="77">
        <v>4.9200000000005649E-2</v>
      </c>
      <c r="HD59" s="77">
        <v>4.9085000000005714E-2</v>
      </c>
      <c r="HE59" s="77">
        <v>4.9085000000005714E-2</v>
      </c>
      <c r="HF59" s="77">
        <v>4.8980000000005769E-2</v>
      </c>
      <c r="HG59" s="77">
        <v>4.8980000000005769E-2</v>
      </c>
      <c r="HH59" s="77">
        <v>4.887500000000583E-2</v>
      </c>
      <c r="HI59" s="77">
        <v>4.887500000000583E-2</v>
      </c>
      <c r="HJ59" s="77">
        <v>4.8765000000005887E-2</v>
      </c>
      <c r="HK59" s="77">
        <v>4.8765000000005887E-2</v>
      </c>
      <c r="HL59" s="77">
        <v>4.8650000000005952E-2</v>
      </c>
      <c r="HM59" s="77">
        <v>4.8650000000005952E-2</v>
      </c>
      <c r="HN59" s="77">
        <v>4.8550000000006005E-2</v>
      </c>
      <c r="HO59" s="77">
        <v>4.8550000000006005E-2</v>
      </c>
      <c r="HP59" s="77">
        <v>4.843500000000607E-2</v>
      </c>
      <c r="HQ59" s="77">
        <v>4.843500000000607E-2</v>
      </c>
      <c r="HR59" s="77">
        <v>4.8325000000006134E-2</v>
      </c>
      <c r="HS59" s="77">
        <v>4.8325000000006134E-2</v>
      </c>
      <c r="HT59" s="77">
        <v>4.8220000000006188E-2</v>
      </c>
      <c r="HU59" s="77">
        <v>4.8220000000006188E-2</v>
      </c>
      <c r="HV59" s="77">
        <v>4.8105000000006254E-2</v>
      </c>
      <c r="HW59" s="77">
        <v>4.8105000000006254E-2</v>
      </c>
      <c r="HX59" s="77">
        <v>4.8000000000006315E-2</v>
      </c>
      <c r="HY59" s="77">
        <v>4.8000000000006315E-2</v>
      </c>
      <c r="HZ59" s="77">
        <v>4.7890000000006372E-2</v>
      </c>
      <c r="IA59" s="77">
        <v>4.7890000000006372E-2</v>
      </c>
      <c r="IB59" s="77">
        <v>4.7775000000006437E-2</v>
      </c>
      <c r="IC59" s="77">
        <v>4.7775000000006437E-2</v>
      </c>
      <c r="ID59" s="77">
        <v>4.767500000000649E-2</v>
      </c>
      <c r="IE59" s="77">
        <v>4.767500000000649E-2</v>
      </c>
      <c r="IF59" s="77">
        <v>4.7570000000006551E-2</v>
      </c>
      <c r="IG59" s="77">
        <v>4.7570000000006551E-2</v>
      </c>
      <c r="IH59" s="77">
        <v>4.7460000000006615E-2</v>
      </c>
      <c r="II59" s="77">
        <v>4.7460000000006615E-2</v>
      </c>
      <c r="IJ59" s="77">
        <v>4.7350000000006671E-2</v>
      </c>
      <c r="IK59" s="77">
        <v>4.7350000000006671E-2</v>
      </c>
      <c r="IL59" s="77">
        <v>4.7245000000006733E-2</v>
      </c>
      <c r="IM59" s="77">
        <v>4.7245000000006733E-2</v>
      </c>
      <c r="IN59" s="77">
        <v>4.7130000000006798E-2</v>
      </c>
      <c r="IO59" s="77">
        <v>4.7130000000006798E-2</v>
      </c>
      <c r="IP59" s="77">
        <v>4.7025000000006853E-2</v>
      </c>
      <c r="IQ59" s="77">
        <v>4.7025000000006853E-2</v>
      </c>
      <c r="IR59" s="77">
        <v>4.6915000000006916E-2</v>
      </c>
      <c r="IS59" s="77">
        <v>4.6915000000006916E-2</v>
      </c>
      <c r="IT59" s="77">
        <v>4.6800000000006975E-2</v>
      </c>
      <c r="IU59" s="77">
        <v>4.6800000000006975E-2</v>
      </c>
      <c r="IV59" s="77">
        <v>4.6700000000007034E-2</v>
      </c>
      <c r="IW59" s="77">
        <v>4.6700000000007034E-2</v>
      </c>
      <c r="IX59" s="77">
        <v>4.65850000000071E-2</v>
      </c>
      <c r="IY59" s="77">
        <v>4.65850000000071E-2</v>
      </c>
      <c r="IZ59" s="77">
        <v>4.6475000000007156E-2</v>
      </c>
      <c r="JA59" s="77">
        <v>4.6475000000007156E-2</v>
      </c>
      <c r="JB59" s="77">
        <v>4.6375000000007216E-2</v>
      </c>
      <c r="JC59" s="77">
        <v>4.6375000000007216E-2</v>
      </c>
      <c r="JD59" s="77">
        <v>4.6265000000007273E-2</v>
      </c>
      <c r="JE59" s="77">
        <v>4.6265000000007273E-2</v>
      </c>
      <c r="JF59" s="77">
        <v>4.6155000000007336E-2</v>
      </c>
      <c r="JG59" s="77">
        <v>4.6155000000007336E-2</v>
      </c>
      <c r="JH59" s="77">
        <v>4.6050000000007391E-2</v>
      </c>
      <c r="JI59" s="77">
        <v>4.6050000000007391E-2</v>
      </c>
      <c r="JJ59" s="77">
        <v>4.5940000000007454E-2</v>
      </c>
      <c r="JK59" s="77">
        <v>4.5940000000007454E-2</v>
      </c>
      <c r="JL59" s="77">
        <v>4.5825000000007519E-2</v>
      </c>
      <c r="JM59" s="77">
        <v>4.5825000000007519E-2</v>
      </c>
      <c r="JN59" s="77">
        <v>4.5720000000007574E-2</v>
      </c>
      <c r="JO59" s="77">
        <v>4.5720000000007574E-2</v>
      </c>
      <c r="JP59" s="77">
        <v>4.5610000000007637E-2</v>
      </c>
      <c r="JQ59" s="77">
        <v>4.5610000000007637E-2</v>
      </c>
      <c r="JR59" s="77">
        <v>4.5500000000007701E-2</v>
      </c>
      <c r="JS59" s="77">
        <v>4.5500000000007701E-2</v>
      </c>
      <c r="JT59" s="77">
        <v>4.5395000000007756E-2</v>
      </c>
      <c r="JU59" s="77">
        <v>4.5395000000007756E-2</v>
      </c>
      <c r="JV59" s="77">
        <v>4.5280000000007821E-2</v>
      </c>
      <c r="JW59" s="77">
        <v>4.5280000000007821E-2</v>
      </c>
      <c r="JX59" s="77">
        <v>4.5175000000007876E-2</v>
      </c>
      <c r="JY59" s="77">
        <v>4.5175000000007876E-2</v>
      </c>
      <c r="JZ59" s="77">
        <v>4.5075000000007935E-2</v>
      </c>
      <c r="KA59" s="77">
        <v>4.5075000000007935E-2</v>
      </c>
      <c r="KB59" s="77">
        <v>4.4960000000008001E-2</v>
      </c>
      <c r="KC59" s="77">
        <v>4.4960000000008001E-2</v>
      </c>
      <c r="KD59" s="77">
        <v>4.4850000000008057E-2</v>
      </c>
      <c r="KE59" s="77">
        <v>4.4850000000008057E-2</v>
      </c>
      <c r="KF59" s="77">
        <v>4.4745000000008119E-2</v>
      </c>
      <c r="KG59" s="77">
        <v>4.4745000000008119E-2</v>
      </c>
      <c r="KH59" s="77">
        <v>4.4635000000008175E-2</v>
      </c>
      <c r="KI59" s="77">
        <v>4.4635000000008175E-2</v>
      </c>
      <c r="KJ59" s="77">
        <v>4.4525000000008239E-2</v>
      </c>
      <c r="KK59" s="77">
        <v>4.4525000000008239E-2</v>
      </c>
      <c r="KL59" s="77">
        <v>4.4415000000008302E-2</v>
      </c>
      <c r="KM59" s="77">
        <v>4.4415000000008302E-2</v>
      </c>
      <c r="KN59" s="77">
        <v>4.4305000000008359E-2</v>
      </c>
      <c r="KO59" s="77">
        <v>4.4305000000008359E-2</v>
      </c>
      <c r="KP59" s="77">
        <v>4.420000000000842E-2</v>
      </c>
      <c r="KQ59" s="77">
        <v>4.420000000000842E-2</v>
      </c>
      <c r="KR59" s="77">
        <v>4.4090000000008484E-2</v>
      </c>
      <c r="KS59" s="77">
        <v>4.4090000000008484E-2</v>
      </c>
      <c r="KT59" s="77">
        <v>4.3975000000008542E-2</v>
      </c>
      <c r="KU59" s="77">
        <v>4.3975000000008542E-2</v>
      </c>
      <c r="KV59" s="77">
        <v>4.3870000000008604E-2</v>
      </c>
      <c r="KW59" s="77">
        <v>4.3870000000008604E-2</v>
      </c>
      <c r="KX59" s="77">
        <v>4.3765000000008658E-2</v>
      </c>
      <c r="KY59" s="77">
        <v>4.3765000000008658E-2</v>
      </c>
      <c r="KZ59" s="77">
        <v>4.3650000000008723E-2</v>
      </c>
      <c r="LA59" s="77">
        <v>4.3650000000008723E-2</v>
      </c>
      <c r="LB59" s="77">
        <v>4.3550000000008776E-2</v>
      </c>
      <c r="LC59" s="77">
        <v>4.3550000000008776E-2</v>
      </c>
      <c r="LD59" s="77">
        <v>4.3435000000008842E-2</v>
      </c>
      <c r="LE59" s="77">
        <v>4.3435000000008842E-2</v>
      </c>
      <c r="LF59" s="77">
        <v>4.3325000000008905E-2</v>
      </c>
      <c r="LG59" s="77">
        <v>4.3325000000008905E-2</v>
      </c>
      <c r="LH59" s="77">
        <v>4.322000000000896E-2</v>
      </c>
      <c r="LI59" s="77">
        <v>4.322000000000896E-2</v>
      </c>
      <c r="LJ59" s="77">
        <v>4.3105000000009025E-2</v>
      </c>
      <c r="LK59" s="77">
        <v>4.3105000000009025E-2</v>
      </c>
      <c r="LL59" s="77">
        <v>4.3000000000009087E-2</v>
      </c>
      <c r="LM59" s="77">
        <v>4.3000000000009087E-2</v>
      </c>
      <c r="LN59" s="77">
        <v>4.2890000000009143E-2</v>
      </c>
      <c r="LO59" s="77">
        <v>4.2890000000009143E-2</v>
      </c>
      <c r="LP59" s="77">
        <v>4.2780000000009206E-2</v>
      </c>
      <c r="LQ59" s="77">
        <v>4.2780000000009206E-2</v>
      </c>
      <c r="LR59" s="77">
        <v>4.2675000000009261E-2</v>
      </c>
      <c r="LS59" s="77">
        <v>4.2675000000009261E-2</v>
      </c>
      <c r="LT59" s="77">
        <v>4.2560000000009326E-2</v>
      </c>
      <c r="LU59" s="77">
        <v>4.2560000000009326E-2</v>
      </c>
      <c r="LV59" s="77">
        <v>4.2460000000009386E-2</v>
      </c>
      <c r="LW59" s="77">
        <v>4.2460000000009386E-2</v>
      </c>
      <c r="LX59" s="77">
        <v>4.2350000000009443E-2</v>
      </c>
      <c r="LY59" s="77">
        <v>4.2350000000009443E-2</v>
      </c>
      <c r="LZ59" s="77">
        <v>4.2245000000009504E-2</v>
      </c>
      <c r="MA59" s="77">
        <v>4.2245000000009504E-2</v>
      </c>
      <c r="MB59" s="77">
        <v>4.213000000000957E-2</v>
      </c>
      <c r="MC59" s="77">
        <v>4.213000000000957E-2</v>
      </c>
      <c r="MD59" s="77">
        <v>4.2025000000009624E-2</v>
      </c>
      <c r="ME59" s="77">
        <v>4.2025000000009624E-2</v>
      </c>
      <c r="MF59" s="77">
        <v>4.1915000000009688E-2</v>
      </c>
      <c r="MG59" s="77">
        <v>4.1915000000009688E-2</v>
      </c>
      <c r="MH59" s="77">
        <v>4.1800000000009746E-2</v>
      </c>
      <c r="MI59" s="77">
        <v>4.1800000000009746E-2</v>
      </c>
      <c r="MJ59" s="77">
        <v>4.1700000000009806E-2</v>
      </c>
      <c r="MK59" s="77">
        <v>4.1700000000009806E-2</v>
      </c>
      <c r="ML59" s="77">
        <v>4.1585000000009871E-2</v>
      </c>
      <c r="MM59" s="77">
        <v>4.1585000000009871E-2</v>
      </c>
      <c r="MN59" s="77">
        <v>4.1475000000009928E-2</v>
      </c>
      <c r="MO59" s="77">
        <v>4.1475000000009928E-2</v>
      </c>
      <c r="MP59" s="77">
        <v>4.1370000000009989E-2</v>
      </c>
      <c r="MQ59" s="77">
        <v>4.1370000000009989E-2</v>
      </c>
      <c r="MR59" s="77">
        <v>4.1255000000010054E-2</v>
      </c>
      <c r="MS59" s="77">
        <v>4.1255000000010054E-2</v>
      </c>
      <c r="MT59" s="77">
        <v>4.1155000000010107E-2</v>
      </c>
      <c r="MU59" s="77">
        <v>4.1155000000010107E-2</v>
      </c>
      <c r="MV59" s="77">
        <v>4.1050000000010162E-2</v>
      </c>
      <c r="MW59" s="77">
        <v>4.1050000000010162E-2</v>
      </c>
      <c r="MX59" s="77">
        <v>4.0940000000010225E-2</v>
      </c>
      <c r="MY59" s="77">
        <v>4.0940000000010225E-2</v>
      </c>
      <c r="MZ59" s="77">
        <v>4.0825000000010291E-2</v>
      </c>
      <c r="NA59" s="77">
        <v>4.0825000000010291E-2</v>
      </c>
      <c r="NB59" s="77">
        <v>4.0725000000010343E-2</v>
      </c>
      <c r="NC59" s="77">
        <v>4.0725000000010343E-2</v>
      </c>
      <c r="ND59" s="77">
        <v>4.0610000000010409E-2</v>
      </c>
      <c r="NE59" s="77">
        <v>4.0610000000010409E-2</v>
      </c>
      <c r="NF59" s="77">
        <v>4.0500000000010472E-2</v>
      </c>
      <c r="NG59" s="77">
        <v>4.0500000000010472E-2</v>
      </c>
      <c r="NH59" s="77">
        <v>4.0395000000010527E-2</v>
      </c>
      <c r="NI59" s="77">
        <v>4.0395000000010527E-2</v>
      </c>
      <c r="NJ59" s="77">
        <v>4.0280000000010592E-2</v>
      </c>
      <c r="NK59" s="77">
        <v>4.0280000000010592E-2</v>
      </c>
      <c r="NL59" s="77">
        <v>4.0175000000010647E-2</v>
      </c>
      <c r="NM59" s="77">
        <v>4.0175000000010647E-2</v>
      </c>
      <c r="NN59" s="77">
        <v>4.006500000001071E-2</v>
      </c>
      <c r="NO59" s="77">
        <v>4.006500000001071E-2</v>
      </c>
      <c r="NP59" s="77">
        <v>3.9950000000010727E-2</v>
      </c>
      <c r="NQ59" s="77">
        <v>3.9950000000010727E-2</v>
      </c>
      <c r="NR59" s="77">
        <v>3.9850000000010696E-2</v>
      </c>
      <c r="NS59" s="77">
        <v>3.9850000000010696E-2</v>
      </c>
      <c r="NT59" s="77">
        <v>3.9745000000010661E-2</v>
      </c>
      <c r="NU59" s="77">
        <v>3.9745000000010661E-2</v>
      </c>
      <c r="NV59" s="77">
        <v>3.9635000000010627E-2</v>
      </c>
      <c r="NW59" s="77">
        <v>3.9635000000010627E-2</v>
      </c>
      <c r="NX59" s="77">
        <v>3.9525000000010586E-2</v>
      </c>
      <c r="NY59" s="77">
        <v>3.9525000000010586E-2</v>
      </c>
      <c r="NZ59" s="77">
        <v>3.9420000000010551E-2</v>
      </c>
      <c r="OA59" s="77">
        <v>3.9420000000010551E-2</v>
      </c>
      <c r="OB59" s="77">
        <v>3.9305000000010512E-2</v>
      </c>
      <c r="OC59" s="77">
        <v>3.9305000000010512E-2</v>
      </c>
      <c r="OD59" s="77">
        <v>3.9200000000010476E-2</v>
      </c>
      <c r="OE59" s="77">
        <v>3.9200000000010476E-2</v>
      </c>
      <c r="OF59" s="77">
        <v>3.9090000000010443E-2</v>
      </c>
      <c r="OG59" s="77">
        <v>3.9090000000010443E-2</v>
      </c>
      <c r="OH59" s="77">
        <v>3.8975000000010404E-2</v>
      </c>
      <c r="OI59" s="77">
        <v>3.8975000000010404E-2</v>
      </c>
      <c r="OJ59" s="77">
        <v>3.8875000000010373E-2</v>
      </c>
      <c r="OK59" s="77">
        <v>3.8875000000010373E-2</v>
      </c>
      <c r="OL59" s="77">
        <v>3.8760000000010335E-2</v>
      </c>
      <c r="OM59" s="77">
        <v>3.8760000000010335E-2</v>
      </c>
      <c r="ON59" s="77">
        <v>3.8650000000010294E-2</v>
      </c>
      <c r="OO59" s="77">
        <v>3.8650000000010294E-2</v>
      </c>
      <c r="OP59" s="77">
        <v>3.8550000000010264E-2</v>
      </c>
      <c r="OQ59" s="77">
        <v>3.8550000000010264E-2</v>
      </c>
      <c r="OR59" s="77">
        <v>3.8435000000010225E-2</v>
      </c>
      <c r="OS59" s="77">
        <v>3.8435000000010225E-2</v>
      </c>
      <c r="OT59" s="77">
        <v>3.8325000000010184E-2</v>
      </c>
      <c r="OU59" s="77">
        <v>3.8325000000010184E-2</v>
      </c>
      <c r="OV59" s="77">
        <v>3.8220000000010156E-2</v>
      </c>
      <c r="OW59" s="77">
        <v>3.8220000000010156E-2</v>
      </c>
      <c r="OX59" s="77">
        <v>3.8110000000010115E-2</v>
      </c>
      <c r="OY59" s="77">
        <v>3.8110000000010115E-2</v>
      </c>
      <c r="OZ59" s="77">
        <v>3.8000000000010081E-2</v>
      </c>
      <c r="PA59" s="77">
        <v>3.8000000000010081E-2</v>
      </c>
      <c r="PB59" s="77">
        <v>3.7890000000010041E-2</v>
      </c>
      <c r="PC59" s="77">
        <v>3.7890000000010041E-2</v>
      </c>
      <c r="PD59" s="77">
        <v>3.7780000000010007E-2</v>
      </c>
      <c r="PE59" s="77">
        <v>3.7780000000010007E-2</v>
      </c>
      <c r="PF59" s="77">
        <v>3.7675000000009971E-2</v>
      </c>
      <c r="PG59" s="77">
        <v>3.7675000000009971E-2</v>
      </c>
      <c r="PH59" s="77">
        <v>3.7565000000009931E-2</v>
      </c>
      <c r="PI59" s="77">
        <v>3.7565000000009931E-2</v>
      </c>
      <c r="PJ59" s="77">
        <v>3.7450000000009892E-2</v>
      </c>
      <c r="PK59" s="77">
        <v>3.7450000000009892E-2</v>
      </c>
      <c r="PL59" s="77">
        <v>3.7345000000009863E-2</v>
      </c>
      <c r="PM59" s="77">
        <v>3.7345000000009863E-2</v>
      </c>
      <c r="PN59" s="77">
        <v>3.7245000000009826E-2</v>
      </c>
      <c r="PO59" s="77">
        <v>3.7245000000009826E-2</v>
      </c>
      <c r="PP59" s="77">
        <v>3.7130000000009787E-2</v>
      </c>
      <c r="PQ59" s="77">
        <v>3.7130000000009787E-2</v>
      </c>
      <c r="PR59" s="77">
        <v>3.7025000000009751E-2</v>
      </c>
      <c r="PS59" s="77">
        <v>3.7025000000009751E-2</v>
      </c>
      <c r="PT59" s="77">
        <v>3.6915000000009718E-2</v>
      </c>
      <c r="PU59" s="77">
        <v>3.6915000000009718E-2</v>
      </c>
      <c r="PV59" s="77">
        <v>3.6805000000009677E-2</v>
      </c>
      <c r="PW59" s="77">
        <v>3.6805000000009677E-2</v>
      </c>
      <c r="PX59" s="77">
        <v>3.6700000000009642E-2</v>
      </c>
      <c r="PY59" s="77">
        <v>3.6700000000009642E-2</v>
      </c>
      <c r="PZ59" s="77">
        <v>3.658500000000961E-2</v>
      </c>
      <c r="QA59" s="77">
        <v>3.658500000000961E-2</v>
      </c>
      <c r="QB59" s="77">
        <v>3.6475000000009569E-2</v>
      </c>
      <c r="QC59" s="77">
        <v>3.6475000000009569E-2</v>
      </c>
      <c r="QD59" s="77">
        <v>3.6370000000009534E-2</v>
      </c>
      <c r="QE59" s="77">
        <v>3.6370000000009534E-2</v>
      </c>
      <c r="QF59" s="77">
        <v>3.62600000000095E-2</v>
      </c>
      <c r="QG59" s="77">
        <v>3.62600000000095E-2</v>
      </c>
      <c r="QH59" s="77">
        <v>3.6150000000009459E-2</v>
      </c>
      <c r="QI59" s="77">
        <v>3.6150000000009459E-2</v>
      </c>
      <c r="QJ59" s="77">
        <v>3.6040000000009426E-2</v>
      </c>
      <c r="QK59" s="77">
        <v>3.6040000000009426E-2</v>
      </c>
      <c r="QL59" s="77">
        <v>3.5940000000009388E-2</v>
      </c>
      <c r="QM59" s="77">
        <v>3.5940000000009388E-2</v>
      </c>
      <c r="QN59" s="77">
        <v>3.5825000000009349E-2</v>
      </c>
      <c r="QO59" s="77">
        <v>3.5825000000009349E-2</v>
      </c>
      <c r="QP59" s="77">
        <v>3.5725000000009319E-2</v>
      </c>
      <c r="QQ59" s="77">
        <v>3.5725000000009319E-2</v>
      </c>
      <c r="QR59" s="77">
        <v>3.561000000000928E-2</v>
      </c>
      <c r="QS59" s="77">
        <v>3.561000000000928E-2</v>
      </c>
      <c r="QT59" s="77">
        <v>3.5500000000009246E-2</v>
      </c>
      <c r="QU59" s="77">
        <v>3.5500000000009246E-2</v>
      </c>
      <c r="QV59" s="77">
        <v>3.5395000000009211E-2</v>
      </c>
      <c r="QW59" s="77">
        <v>3.5395000000009211E-2</v>
      </c>
      <c r="QX59" s="77">
        <v>3.5280000000009172E-2</v>
      </c>
      <c r="QY59" s="77">
        <v>3.5280000000009172E-2</v>
      </c>
      <c r="QZ59" s="77">
        <v>3.5175000000009136E-2</v>
      </c>
      <c r="RA59" s="77">
        <v>3.5175000000009136E-2</v>
      </c>
      <c r="RB59" s="77">
        <v>3.5065000000009096E-2</v>
      </c>
      <c r="RC59" s="77">
        <v>3.5065000000009096E-2</v>
      </c>
      <c r="RD59" s="77">
        <v>3.4955000000009062E-2</v>
      </c>
      <c r="RE59" s="77">
        <v>3.4955000000009062E-2</v>
      </c>
      <c r="RF59" s="77">
        <v>3.4850000000009027E-2</v>
      </c>
      <c r="RG59" s="77">
        <v>3.4850000000009027E-2</v>
      </c>
      <c r="RH59" s="77">
        <v>3.4735000000008988E-2</v>
      </c>
      <c r="RI59" s="77">
        <v>3.4735000000008988E-2</v>
      </c>
      <c r="RJ59" s="77">
        <v>3.4635000000008957E-2</v>
      </c>
      <c r="RK59" s="77">
        <v>3.4635000000008957E-2</v>
      </c>
      <c r="RL59" s="77">
        <v>3.4525000000008917E-2</v>
      </c>
      <c r="RM59" s="77">
        <v>3.4525000000008917E-2</v>
      </c>
      <c r="RN59" s="77">
        <v>3.4420000000008881E-2</v>
      </c>
      <c r="RO59" s="77">
        <v>3.4420000000008881E-2</v>
      </c>
      <c r="RP59" s="77">
        <v>3.4305000000008842E-2</v>
      </c>
      <c r="RQ59" s="77">
        <v>3.4305000000008842E-2</v>
      </c>
      <c r="RR59" s="77">
        <v>3.4200000000008807E-2</v>
      </c>
      <c r="RS59" s="77">
        <v>3.4200000000008807E-2</v>
      </c>
      <c r="RT59" s="77">
        <v>3.4090000000008773E-2</v>
      </c>
      <c r="RU59" s="77">
        <v>3.4090000000008773E-2</v>
      </c>
      <c r="RV59" s="77">
        <v>3.3975000000008734E-2</v>
      </c>
      <c r="RW59" s="77">
        <v>3.3975000000008734E-2</v>
      </c>
      <c r="RX59" s="77">
        <v>3.3875000000008704E-2</v>
      </c>
      <c r="RY59" s="77">
        <v>3.3875000000008704E-2</v>
      </c>
      <c r="RZ59" s="77">
        <v>3.3760000000008665E-2</v>
      </c>
      <c r="SA59" s="77">
        <v>3.3760000000008665E-2</v>
      </c>
      <c r="SB59" s="77">
        <v>3.3650000000008624E-2</v>
      </c>
      <c r="SC59" s="77">
        <v>3.3650000000008624E-2</v>
      </c>
      <c r="SD59" s="77">
        <v>3.3545000000008589E-2</v>
      </c>
      <c r="SE59" s="77">
        <v>3.3545000000008589E-2</v>
      </c>
      <c r="SF59" s="77">
        <v>3.343000000000855E-2</v>
      </c>
      <c r="SG59" s="77">
        <v>3.343000000000855E-2</v>
      </c>
      <c r="SH59" s="77">
        <v>3.3325000000008514E-2</v>
      </c>
      <c r="SI59" s="77">
        <v>3.3325000000008514E-2</v>
      </c>
      <c r="SJ59" s="77">
        <v>3.3220000000008486E-2</v>
      </c>
      <c r="SK59" s="77">
        <v>3.3220000000008486E-2</v>
      </c>
      <c r="SL59" s="77">
        <v>3.3110000000008445E-2</v>
      </c>
      <c r="SM59" s="77">
        <v>3.3110000000008445E-2</v>
      </c>
      <c r="SN59" s="77">
        <v>3.3000000000008411E-2</v>
      </c>
      <c r="SO59" s="77">
        <v>3.3000000000008411E-2</v>
      </c>
      <c r="SP59" s="77">
        <v>3.2895000000008376E-2</v>
      </c>
      <c r="SQ59" s="77">
        <v>3.2895000000008376E-2</v>
      </c>
      <c r="SR59" s="77">
        <v>3.2780000000008337E-2</v>
      </c>
      <c r="SS59" s="77">
        <v>3.2780000000008337E-2</v>
      </c>
      <c r="ST59" s="77">
        <v>3.2675000000008302E-2</v>
      </c>
      <c r="SU59" s="77">
        <v>3.2675000000008302E-2</v>
      </c>
      <c r="SV59" s="77">
        <v>3.2565000000008261E-2</v>
      </c>
      <c r="SW59" s="77">
        <v>3.2565000000008261E-2</v>
      </c>
      <c r="SX59" s="77">
        <v>3.2450000000008222E-2</v>
      </c>
      <c r="SY59" s="77">
        <v>3.2450000000008222E-2</v>
      </c>
      <c r="SZ59" s="77">
        <v>3.2350000000008192E-2</v>
      </c>
      <c r="TA59" s="77">
        <v>3.2350000000008192E-2</v>
      </c>
      <c r="TB59" s="77">
        <v>3.2235000000008153E-2</v>
      </c>
      <c r="TC59" s="77">
        <v>3.2235000000008153E-2</v>
      </c>
      <c r="TD59" s="77">
        <v>3.2125000000008119E-2</v>
      </c>
      <c r="TE59" s="77">
        <v>3.2125000000008119E-2</v>
      </c>
      <c r="TF59" s="77">
        <v>3.2025000000008082E-2</v>
      </c>
      <c r="TG59" s="77">
        <v>3.2025000000008082E-2</v>
      </c>
      <c r="TH59" s="77">
        <v>3.1915000000008048E-2</v>
      </c>
      <c r="TI59" s="77">
        <v>3.1915000000008048E-2</v>
      </c>
      <c r="TJ59" s="77">
        <v>3.1805000000008007E-2</v>
      </c>
      <c r="TK59" s="77">
        <v>3.1805000000008007E-2</v>
      </c>
      <c r="TL59" s="77">
        <v>3.1700000000007972E-2</v>
      </c>
      <c r="TM59" s="77">
        <v>3.1700000000007972E-2</v>
      </c>
      <c r="TN59" s="77">
        <v>3.1590000000007938E-2</v>
      </c>
      <c r="TO59" s="77">
        <v>3.1590000000007938E-2</v>
      </c>
      <c r="TP59" s="77">
        <v>3.1475000000007899E-2</v>
      </c>
      <c r="TQ59" s="77">
        <v>3.1475000000007899E-2</v>
      </c>
      <c r="TR59" s="77">
        <v>3.1370000000007864E-2</v>
      </c>
      <c r="TS59" s="77">
        <v>3.1370000000007864E-2</v>
      </c>
      <c r="TT59" s="77">
        <v>3.126000000000783E-2</v>
      </c>
      <c r="TU59" s="77">
        <v>3.126000000000783E-2</v>
      </c>
      <c r="TV59" s="77">
        <v>3.1150000000007793E-2</v>
      </c>
      <c r="TW59" s="77">
        <v>3.1150000000007793E-2</v>
      </c>
      <c r="TX59" s="77">
        <v>3.1045000000007757E-2</v>
      </c>
      <c r="TY59" s="77">
        <v>3.1045000000007757E-2</v>
      </c>
      <c r="TZ59" s="77">
        <v>3.0930000000007719E-2</v>
      </c>
      <c r="UA59" s="77">
        <v>3.0930000000007719E-2</v>
      </c>
      <c r="UB59" s="77">
        <v>3.0825000000007683E-2</v>
      </c>
      <c r="UC59" s="77">
        <v>3.0825000000007683E-2</v>
      </c>
      <c r="UD59" s="77">
        <v>3.0725000000007649E-2</v>
      </c>
      <c r="UE59" s="77">
        <v>3.0725000000007649E-2</v>
      </c>
      <c r="UF59" s="77">
        <v>3.061000000000761E-2</v>
      </c>
      <c r="UG59" s="77">
        <v>3.061000000000761E-2</v>
      </c>
      <c r="UH59" s="77">
        <v>3.0500000000007573E-2</v>
      </c>
      <c r="UI59" s="77">
        <v>3.0500000000007573E-2</v>
      </c>
      <c r="UJ59" s="77">
        <v>3.0395000000007541E-2</v>
      </c>
      <c r="UK59" s="77">
        <v>3.0395000000007541E-2</v>
      </c>
      <c r="UL59" s="77">
        <v>3.0285000000007504E-2</v>
      </c>
      <c r="UM59" s="77">
        <v>3.0285000000007504E-2</v>
      </c>
      <c r="UN59" s="77">
        <v>3.0175000000007467E-2</v>
      </c>
      <c r="UO59" s="77">
        <v>3.0175000000007467E-2</v>
      </c>
      <c r="UP59" s="77">
        <v>3.006500000000743E-2</v>
      </c>
      <c r="UQ59" s="77">
        <v>3.006500000000743E-2</v>
      </c>
      <c r="UR59" s="77">
        <v>2.9955000000007392E-2</v>
      </c>
      <c r="US59" s="77">
        <v>2.9955000000007392E-2</v>
      </c>
      <c r="UT59" s="77">
        <v>2.9850000000007357E-2</v>
      </c>
      <c r="UU59" s="77">
        <v>2.9850000000007357E-2</v>
      </c>
      <c r="UV59" s="77">
        <v>2.974000000000732E-2</v>
      </c>
      <c r="UW59" s="77">
        <v>2.974000000000732E-2</v>
      </c>
      <c r="UX59" s="77">
        <v>2.9625000000007281E-2</v>
      </c>
      <c r="UY59" s="77">
        <v>2.9625000000007281E-2</v>
      </c>
      <c r="UZ59" s="77">
        <v>2.9520000000007249E-2</v>
      </c>
      <c r="VA59" s="77">
        <v>2.9520000000007249E-2</v>
      </c>
      <c r="VB59" s="77">
        <v>2.9420000000007215E-2</v>
      </c>
      <c r="VC59" s="77">
        <v>2.9420000000007215E-2</v>
      </c>
      <c r="VD59" s="77">
        <v>2.9305000000007176E-2</v>
      </c>
      <c r="VE59" s="77">
        <v>2.9305000000007176E-2</v>
      </c>
      <c r="VF59" s="77">
        <v>2.920000000000714E-2</v>
      </c>
      <c r="VG59" s="77">
        <v>2.920000000000714E-2</v>
      </c>
      <c r="VH59" s="77">
        <v>2.9090000000007103E-2</v>
      </c>
      <c r="VI59" s="77">
        <v>2.9090000000007103E-2</v>
      </c>
      <c r="VJ59" s="77">
        <v>2.8980000000007066E-2</v>
      </c>
      <c r="VK59" s="77">
        <v>2.8980000000007066E-2</v>
      </c>
      <c r="VL59" s="77">
        <v>2.887500000000703E-2</v>
      </c>
      <c r="VM59" s="77">
        <v>2.887500000000703E-2</v>
      </c>
      <c r="VN59" s="77">
        <v>2.8760000000006992E-2</v>
      </c>
      <c r="VO59" s="77">
        <v>2.8760000000006992E-2</v>
      </c>
      <c r="VP59" s="77">
        <v>2.8650000000006958E-2</v>
      </c>
      <c r="VQ59" s="77">
        <v>2.8650000000006958E-2</v>
      </c>
      <c r="VR59" s="77">
        <v>2.8545000000006922E-2</v>
      </c>
      <c r="VS59" s="77">
        <v>2.8545000000006922E-2</v>
      </c>
      <c r="VT59" s="77">
        <v>2.8435000000006885E-2</v>
      </c>
      <c r="VU59" s="77">
        <v>2.8435000000006885E-2</v>
      </c>
      <c r="VV59" s="77">
        <v>2.8325000000006848E-2</v>
      </c>
      <c r="VW59" s="77">
        <v>2.8325000000006848E-2</v>
      </c>
      <c r="VX59" s="77">
        <v>2.8215000000006811E-2</v>
      </c>
      <c r="VY59" s="77">
        <v>2.8215000000006811E-2</v>
      </c>
      <c r="VZ59" s="77">
        <v>2.8110000000006775E-2</v>
      </c>
      <c r="WA59" s="77">
        <v>2.8110000000006775E-2</v>
      </c>
      <c r="WB59" s="77">
        <v>2.8000000000006738E-2</v>
      </c>
      <c r="WC59" s="77">
        <v>2.8000000000006738E-2</v>
      </c>
      <c r="WD59" s="77">
        <v>2.7895000000006706E-2</v>
      </c>
      <c r="WE59" s="77">
        <v>2.7895000000006706E-2</v>
      </c>
      <c r="WF59" s="77">
        <v>2.7780000000006667E-2</v>
      </c>
      <c r="WG59" s="77">
        <v>2.7780000000006667E-2</v>
      </c>
      <c r="WH59" s="77">
        <v>2.7675000000006632E-2</v>
      </c>
      <c r="WI59" s="77">
        <v>2.7675000000006632E-2</v>
      </c>
      <c r="WJ59" s="77">
        <v>2.7565000000006595E-2</v>
      </c>
      <c r="WK59" s="77">
        <v>2.7565000000006595E-2</v>
      </c>
      <c r="WL59" s="77">
        <v>2.7450000000006556E-2</v>
      </c>
      <c r="WM59" s="77">
        <v>2.7450000000006556E-2</v>
      </c>
      <c r="WN59" s="77">
        <v>2.7350000000006522E-2</v>
      </c>
      <c r="WO59" s="77">
        <v>2.7350000000006522E-2</v>
      </c>
      <c r="WP59" s="77">
        <v>2.7235000000006483E-2</v>
      </c>
      <c r="WQ59" s="77">
        <v>2.7235000000006483E-2</v>
      </c>
      <c r="WR59" s="77">
        <v>2.7125000000006446E-2</v>
      </c>
      <c r="WS59" s="77">
        <v>2.7125000000006446E-2</v>
      </c>
      <c r="WT59" s="77">
        <v>2.7020000000006414E-2</v>
      </c>
      <c r="WU59" s="77">
        <v>2.7020000000006414E-2</v>
      </c>
      <c r="WV59" s="77">
        <v>2.6905000000006375E-2</v>
      </c>
      <c r="WW59" s="77">
        <v>2.6905000000006375E-2</v>
      </c>
      <c r="WX59" s="77">
        <v>2.6805000000006341E-2</v>
      </c>
      <c r="WY59" s="77">
        <v>2.6805000000006341E-2</v>
      </c>
      <c r="WZ59" s="77">
        <v>2.6700000000006305E-2</v>
      </c>
      <c r="XA59" s="77">
        <v>2.6700000000006305E-2</v>
      </c>
      <c r="XB59" s="77">
        <v>2.6590000000006268E-2</v>
      </c>
      <c r="XC59" s="77">
        <v>2.6590000000006268E-2</v>
      </c>
      <c r="XD59" s="77">
        <v>2.647500000000623E-2</v>
      </c>
      <c r="XE59" s="77">
        <v>2.647500000000623E-2</v>
      </c>
      <c r="XF59" s="77">
        <v>2.6375000000006196E-2</v>
      </c>
      <c r="XG59" s="77">
        <v>2.6375000000006196E-2</v>
      </c>
      <c r="XH59" s="77">
        <v>2.6260000000006157E-2</v>
      </c>
      <c r="XI59" s="77">
        <v>2.6260000000006157E-2</v>
      </c>
      <c r="XJ59" s="77">
        <v>2.6150000000006123E-2</v>
      </c>
      <c r="XK59" s="77">
        <v>2.6150000000006123E-2</v>
      </c>
      <c r="XL59" s="77">
        <v>2.6045000000006088E-2</v>
      </c>
      <c r="XM59" s="77">
        <v>2.6045000000006088E-2</v>
      </c>
      <c r="XN59" s="77">
        <v>2.5930000000006049E-2</v>
      </c>
      <c r="XO59" s="77">
        <v>2.5930000000006049E-2</v>
      </c>
      <c r="XP59" s="77">
        <v>2.5825000000006013E-2</v>
      </c>
      <c r="XQ59" s="77">
        <v>2.5825000000006013E-2</v>
      </c>
      <c r="XR59" s="77">
        <v>2.5715000000005976E-2</v>
      </c>
      <c r="XS59" s="77">
        <v>2.5715000000005976E-2</v>
      </c>
      <c r="XT59" s="77">
        <v>2.5600000000005937E-2</v>
      </c>
      <c r="XU59" s="77">
        <v>2.5600000000005937E-2</v>
      </c>
      <c r="XV59" s="77">
        <v>2.5500000000005903E-2</v>
      </c>
      <c r="XW59" s="77">
        <v>2.5500000000005903E-2</v>
      </c>
      <c r="XX59" s="77">
        <v>2.5395000000005871E-2</v>
      </c>
      <c r="XY59" s="77">
        <v>2.5395000000005871E-2</v>
      </c>
      <c r="XZ59" s="77">
        <v>2.5285000000005834E-2</v>
      </c>
      <c r="YA59" s="77">
        <v>2.5285000000005834E-2</v>
      </c>
      <c r="YB59" s="77">
        <v>2.5175000000005797E-2</v>
      </c>
      <c r="YC59" s="77">
        <v>2.5175000000005797E-2</v>
      </c>
      <c r="YD59" s="77">
        <v>2.5070000000005761E-2</v>
      </c>
      <c r="YE59" s="77">
        <v>2.5070000000005761E-2</v>
      </c>
      <c r="YF59" s="77">
        <v>2.4955000000005723E-2</v>
      </c>
      <c r="YG59" s="77">
        <v>2.4955000000005723E-2</v>
      </c>
      <c r="YH59" s="77">
        <v>2.4850000000005687E-2</v>
      </c>
      <c r="YI59" s="77">
        <v>2.4850000000005687E-2</v>
      </c>
      <c r="YJ59" s="77">
        <v>2.474000000000565E-2</v>
      </c>
      <c r="YK59" s="77">
        <v>2.474000000000565E-2</v>
      </c>
      <c r="YL59" s="77">
        <v>2.4625000000005611E-2</v>
      </c>
      <c r="YM59" s="77">
        <v>2.4625000000005611E-2</v>
      </c>
      <c r="YN59" s="77">
        <v>2.4525000000005581E-2</v>
      </c>
      <c r="YO59" s="77">
        <v>2.4525000000005581E-2</v>
      </c>
      <c r="YP59" s="77">
        <v>2.4410000000005542E-2</v>
      </c>
      <c r="YQ59" s="77">
        <v>2.4410000000005542E-2</v>
      </c>
    </row>
    <row r="60" spans="1:667" ht="15.75" x14ac:dyDescent="0.25">
      <c r="A60" s="60"/>
      <c r="B60" s="60"/>
      <c r="C60" s="60"/>
      <c r="D60" s="60"/>
      <c r="E60"/>
      <c r="G60" s="180"/>
      <c r="H60" s="180"/>
      <c r="I60" s="181"/>
      <c r="J60" s="182"/>
      <c r="K60" s="2"/>
      <c r="L60" s="2"/>
      <c r="M60" s="2"/>
      <c r="O60" s="2"/>
      <c r="P60" s="78"/>
      <c r="Q60" s="2"/>
      <c r="R60" s="78"/>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P60" s="2"/>
      <c r="BQ60" s="2"/>
      <c r="BR60" s="2"/>
      <c r="BS60" s="2"/>
      <c r="BT60" s="2"/>
      <c r="BU60" s="2"/>
      <c r="BV60" s="2"/>
      <c r="BW60" s="2"/>
      <c r="BX60" s="2"/>
      <c r="BY60" s="2"/>
      <c r="BZ60" s="2"/>
      <c r="CA60" s="2"/>
      <c r="CB60" s="2"/>
      <c r="CC60" s="2"/>
      <c r="CD60" s="2"/>
      <c r="CE60" s="2"/>
      <c r="CF60" s="2"/>
      <c r="CG60" s="2"/>
      <c r="CH60" s="2"/>
      <c r="CI60" s="2"/>
      <c r="CJ60" s="2"/>
      <c r="CK60" s="2"/>
      <c r="CL60" s="2"/>
      <c r="CM60" s="79"/>
      <c r="CN60" s="2"/>
      <c r="CO60" s="2"/>
      <c r="CP60" s="2"/>
      <c r="CQ60" s="2"/>
      <c r="CR60" s="2"/>
      <c r="CS60" s="2"/>
      <c r="CT60" s="2"/>
      <c r="CU60" s="2"/>
      <c r="CV60" s="2"/>
      <c r="CW60" s="2"/>
      <c r="CX60" s="2"/>
      <c r="CY60" s="2"/>
      <c r="CZ60" s="2"/>
      <c r="DA60" s="2"/>
      <c r="DB60" s="2"/>
      <c r="DC60" s="2"/>
      <c r="DD60" s="2"/>
      <c r="DE60" s="2"/>
      <c r="DF60" s="2"/>
      <c r="DG60" s="2"/>
      <c r="DH60" s="2"/>
      <c r="DI60" s="2"/>
      <c r="DJ60" s="2"/>
      <c r="DK60" s="79"/>
      <c r="DL60" s="2"/>
      <c r="DM60" s="2"/>
      <c r="DN60" s="2"/>
      <c r="DO60" s="2"/>
      <c r="DP60" s="2"/>
      <c r="DQ60" s="2"/>
      <c r="DR60" s="2"/>
      <c r="DS60" s="2"/>
      <c r="DT60" s="2"/>
      <c r="DU60" s="2"/>
      <c r="DV60" s="2"/>
      <c r="DW60" s="2"/>
      <c r="DX60" s="2"/>
      <c r="DY60" s="2"/>
      <c r="DZ60" s="2"/>
      <c r="EA60" s="2"/>
      <c r="EB60" s="2"/>
      <c r="EC60" s="2"/>
      <c r="ED60" s="2"/>
      <c r="EE60" s="2"/>
      <c r="EF60" s="2"/>
      <c r="EG60" s="2"/>
      <c r="EH60" s="2"/>
      <c r="EI60" s="79"/>
      <c r="EJ60" s="2"/>
      <c r="EK60" s="2"/>
      <c r="EL60" s="2"/>
      <c r="EM60" s="2"/>
      <c r="EN60" s="2"/>
      <c r="EO60" s="2"/>
      <c r="EP60" s="2"/>
      <c r="EQ60" s="2"/>
      <c r="ER60" s="2"/>
      <c r="ES60" s="2"/>
      <c r="ET60" s="2"/>
      <c r="EU60" s="2"/>
      <c r="EV60" s="2"/>
      <c r="EW60" s="2"/>
      <c r="EX60" s="2"/>
      <c r="EY60" s="2"/>
      <c r="EZ60" s="2"/>
      <c r="FA60" s="2"/>
      <c r="FB60" s="2"/>
      <c r="FC60" s="2"/>
      <c r="FD60" s="2"/>
      <c r="FE60" s="2"/>
      <c r="FF60" s="2"/>
      <c r="FG60" s="79"/>
      <c r="FH60" s="2"/>
      <c r="FI60" s="2"/>
      <c r="FJ60" s="2"/>
      <c r="FK60" s="2"/>
      <c r="FL60" s="2"/>
      <c r="FM60" s="2"/>
      <c r="FN60" s="2"/>
      <c r="FO60" s="2"/>
      <c r="FP60" s="2"/>
      <c r="FQ60" s="2"/>
      <c r="FR60" s="2"/>
      <c r="FS60" s="2"/>
      <c r="FT60" s="2"/>
      <c r="FU60" s="2"/>
      <c r="FV60" s="2"/>
      <c r="FW60" s="2"/>
      <c r="FX60" s="2"/>
      <c r="FY60" s="2"/>
      <c r="FZ60" s="2"/>
      <c r="GA60" s="2"/>
      <c r="GB60" s="2"/>
      <c r="GC60" s="2"/>
      <c r="GD60" s="2"/>
      <c r="GE60" s="79"/>
      <c r="GF60" s="2"/>
      <c r="GG60" s="2"/>
      <c r="GH60" s="2"/>
      <c r="GI60" s="2"/>
      <c r="GJ60" s="2"/>
      <c r="GK60" s="2"/>
      <c r="GL60" s="2"/>
      <c r="GM60" s="2"/>
      <c r="GN60" s="2"/>
      <c r="GO60" s="2"/>
      <c r="GP60" s="2"/>
      <c r="GQ60" s="2"/>
      <c r="GR60" s="2"/>
      <c r="GS60" s="2"/>
      <c r="GT60" s="2"/>
      <c r="GU60" s="2"/>
      <c r="GV60" s="2"/>
      <c r="GW60" s="2"/>
      <c r="GX60" s="2"/>
      <c r="GY60" s="2"/>
      <c r="GZ60" s="2"/>
      <c r="HA60" s="2"/>
      <c r="HB60" s="2"/>
      <c r="HC60" s="79"/>
      <c r="HD60" s="2"/>
      <c r="HE60" s="2"/>
      <c r="HF60" s="2"/>
      <c r="HG60" s="2"/>
      <c r="HH60" s="2"/>
      <c r="HI60" s="2"/>
      <c r="HJ60" s="2"/>
      <c r="HK60" s="2"/>
      <c r="HL60" s="2"/>
      <c r="HM60" s="2"/>
      <c r="HN60" s="2"/>
      <c r="HO60" s="2"/>
      <c r="HP60" s="2"/>
      <c r="HQ60" s="2"/>
      <c r="HR60" s="2"/>
      <c r="HS60" s="2"/>
      <c r="HT60" s="2"/>
      <c r="HU60" s="2"/>
      <c r="HV60" s="2"/>
      <c r="HW60" s="2"/>
      <c r="HX60" s="2"/>
      <c r="HY60" s="2"/>
      <c r="HZ60" s="2"/>
      <c r="IA60" s="79"/>
      <c r="IB60" s="2"/>
      <c r="IC60" s="2"/>
      <c r="ID60" s="2"/>
      <c r="IE60" s="2"/>
      <c r="IF60" s="2"/>
      <c r="IG60" s="2"/>
      <c r="IH60" s="2"/>
      <c r="II60" s="2"/>
      <c r="IJ60" s="2"/>
      <c r="IK60" s="2"/>
      <c r="IL60" s="2"/>
      <c r="IM60" s="2"/>
      <c r="IN60" s="2"/>
      <c r="IO60" s="2"/>
      <c r="IP60" s="2"/>
      <c r="IQ60" s="2"/>
      <c r="IR60" s="2"/>
      <c r="IS60" s="2"/>
      <c r="IT60" s="2"/>
      <c r="IU60" s="2"/>
      <c r="IV60" s="2"/>
      <c r="IW60" s="2"/>
      <c r="IX60" s="2"/>
      <c r="IY60" s="79"/>
      <c r="IZ60" s="2"/>
      <c r="JA60" s="2"/>
      <c r="JB60" s="2"/>
      <c r="JC60" s="2"/>
      <c r="JD60" s="2"/>
      <c r="JE60" s="2"/>
      <c r="JF60" s="2"/>
      <c r="JG60" s="2"/>
      <c r="JH60" s="2"/>
      <c r="JI60" s="2"/>
      <c r="JJ60" s="2"/>
      <c r="JK60" s="2"/>
      <c r="JL60" s="2"/>
      <c r="JM60" s="2"/>
      <c r="JN60" s="2"/>
      <c r="JO60" s="2"/>
      <c r="JP60" s="2"/>
      <c r="JQ60" s="2"/>
      <c r="JR60" s="2"/>
      <c r="JS60" s="2"/>
      <c r="JT60" s="2"/>
      <c r="JU60" s="2"/>
      <c r="JV60" s="2"/>
      <c r="JW60" s="79"/>
      <c r="JX60" s="2"/>
      <c r="JY60" s="2"/>
      <c r="JZ60" s="2"/>
      <c r="KA60" s="2"/>
      <c r="KB60" s="2"/>
      <c r="KC60" s="2"/>
      <c r="KD60" s="2"/>
      <c r="KE60" s="2"/>
      <c r="KF60" s="2"/>
      <c r="KG60" s="2"/>
      <c r="KH60" s="2"/>
      <c r="KI60" s="2"/>
      <c r="KJ60" s="2"/>
      <c r="KK60" s="2"/>
      <c r="KL60" s="2"/>
      <c r="KM60" s="2"/>
      <c r="KN60" s="2"/>
      <c r="KO60" s="2"/>
      <c r="KP60" s="2"/>
      <c r="KQ60" s="2"/>
      <c r="KR60" s="2"/>
      <c r="KS60" s="2"/>
      <c r="KT60" s="2"/>
      <c r="KU60" s="79"/>
      <c r="KV60" s="2"/>
      <c r="KW60" s="2"/>
      <c r="KX60" s="2"/>
      <c r="KY60" s="2"/>
      <c r="KZ60" s="2"/>
      <c r="LA60" s="2"/>
      <c r="LB60" s="2"/>
      <c r="LC60" s="2"/>
      <c r="LD60" s="2"/>
      <c r="LE60" s="2"/>
      <c r="LF60" s="2"/>
      <c r="LG60" s="2"/>
      <c r="LH60" s="2"/>
      <c r="LI60" s="2"/>
      <c r="LJ60" s="2"/>
      <c r="LK60" s="2"/>
      <c r="LL60" s="2"/>
      <c r="LM60" s="2"/>
      <c r="LN60" s="2"/>
      <c r="LO60" s="2"/>
      <c r="LP60" s="2"/>
      <c r="LQ60" s="2"/>
      <c r="LR60" s="2"/>
      <c r="LS60" s="79"/>
      <c r="LT60" s="2"/>
      <c r="LU60" s="2"/>
      <c r="LV60" s="2"/>
      <c r="LW60" s="2"/>
      <c r="LX60" s="2"/>
      <c r="LY60" s="2"/>
      <c r="LZ60" s="2"/>
      <c r="MA60" s="2"/>
      <c r="MB60" s="2"/>
      <c r="MC60" s="2"/>
      <c r="MD60" s="2"/>
      <c r="ME60" s="2"/>
      <c r="MF60" s="2"/>
      <c r="MG60" s="2"/>
      <c r="MH60" s="2"/>
      <c r="MI60" s="2"/>
      <c r="MJ60" s="2"/>
      <c r="MK60" s="2"/>
      <c r="ML60" s="2"/>
      <c r="MM60" s="2"/>
      <c r="MN60" s="2"/>
      <c r="MO60" s="2"/>
      <c r="MP60" s="2"/>
      <c r="MQ60" s="79"/>
      <c r="MR60" s="2"/>
      <c r="MS60" s="2"/>
      <c r="MT60" s="2"/>
      <c r="MU60" s="2"/>
      <c r="MV60" s="2"/>
      <c r="MW60" s="2"/>
      <c r="MX60" s="2"/>
      <c r="MY60" s="2"/>
      <c r="MZ60" s="2"/>
      <c r="NA60" s="2"/>
      <c r="NB60" s="2"/>
      <c r="NC60" s="2"/>
      <c r="ND60" s="2"/>
      <c r="NE60" s="2"/>
      <c r="NF60" s="2"/>
      <c r="NG60" s="2"/>
      <c r="NH60" s="2"/>
      <c r="NI60" s="2"/>
      <c r="NJ60" s="2"/>
      <c r="NK60" s="2"/>
      <c r="NL60" s="2"/>
      <c r="NM60" s="2"/>
      <c r="NN60" s="2"/>
      <c r="NO60" s="79"/>
      <c r="NP60" s="2"/>
      <c r="NQ60" s="2"/>
      <c r="NR60" s="2"/>
      <c r="NS60" s="2"/>
      <c r="NT60" s="2"/>
      <c r="NU60" s="2"/>
      <c r="NV60" s="2"/>
      <c r="NW60" s="2"/>
      <c r="NX60" s="2"/>
      <c r="NY60" s="2"/>
      <c r="NZ60" s="2"/>
      <c r="OA60" s="2"/>
      <c r="OB60" s="2"/>
      <c r="OC60" s="2"/>
      <c r="OD60" s="2"/>
      <c r="OE60" s="2"/>
      <c r="OF60" s="2"/>
      <c r="OG60" s="2"/>
      <c r="OH60" s="2"/>
      <c r="OI60" s="2"/>
      <c r="OJ60" s="2"/>
      <c r="OK60" s="2"/>
      <c r="OL60" s="2"/>
      <c r="OM60" s="79"/>
      <c r="ON60" s="2"/>
      <c r="OO60" s="2"/>
      <c r="OP60" s="2"/>
      <c r="OQ60" s="2"/>
      <c r="OR60" s="2"/>
      <c r="OS60" s="2"/>
      <c r="OT60" s="2"/>
      <c r="OU60" s="2"/>
      <c r="OV60" s="2"/>
      <c r="OW60" s="2"/>
      <c r="OX60" s="2"/>
      <c r="OY60" s="2"/>
      <c r="OZ60" s="2"/>
      <c r="PA60" s="2"/>
      <c r="PB60" s="2"/>
      <c r="PC60" s="2"/>
      <c r="PD60" s="2"/>
      <c r="PE60" s="2"/>
      <c r="PF60" s="2"/>
      <c r="PG60" s="2"/>
      <c r="PH60" s="2"/>
      <c r="PI60" s="2"/>
      <c r="PJ60" s="2"/>
      <c r="PK60" s="79"/>
      <c r="PL60" s="2"/>
      <c r="PM60" s="2"/>
      <c r="PN60" s="2"/>
      <c r="PO60" s="2"/>
      <c r="PP60" s="2"/>
      <c r="PQ60" s="2"/>
      <c r="PR60" s="2"/>
      <c r="PS60" s="2"/>
      <c r="PT60" s="2"/>
      <c r="PU60" s="2"/>
      <c r="PV60" s="2"/>
      <c r="PW60" s="2"/>
      <c r="PX60" s="2"/>
      <c r="PY60" s="2"/>
      <c r="PZ60" s="2"/>
      <c r="QA60" s="2"/>
      <c r="QB60" s="2"/>
      <c r="QC60" s="2"/>
      <c r="QD60" s="2"/>
      <c r="QE60" s="2"/>
      <c r="QF60" s="2"/>
      <c r="QG60" s="2"/>
      <c r="QH60" s="2"/>
      <c r="QI60" s="79"/>
      <c r="QJ60" s="2"/>
      <c r="QK60" s="2"/>
      <c r="QL60" s="2"/>
      <c r="QM60" s="2"/>
      <c r="QN60" s="2"/>
      <c r="QO60" s="2"/>
      <c r="QP60" s="2"/>
      <c r="QQ60" s="2"/>
      <c r="QR60" s="2"/>
      <c r="QS60" s="2"/>
      <c r="QT60" s="2"/>
      <c r="QU60" s="2"/>
      <c r="QV60" s="2"/>
      <c r="QW60" s="2"/>
      <c r="QX60" s="2"/>
      <c r="QY60" s="2"/>
      <c r="QZ60" s="2"/>
      <c r="RA60" s="2"/>
      <c r="RB60" s="2"/>
      <c r="RC60" s="2"/>
      <c r="RD60" s="2"/>
      <c r="RE60" s="2"/>
      <c r="RF60" s="2"/>
      <c r="RG60" s="79"/>
      <c r="RH60" s="2"/>
      <c r="RI60" s="2"/>
      <c r="RJ60" s="2"/>
      <c r="RK60" s="2"/>
      <c r="RL60" s="2"/>
      <c r="RM60" s="2"/>
      <c r="RN60" s="2"/>
      <c r="RO60" s="2"/>
      <c r="RP60" s="2"/>
      <c r="RQ60" s="2"/>
      <c r="RR60" s="2"/>
      <c r="RS60" s="2"/>
      <c r="RT60" s="2"/>
      <c r="RU60" s="2"/>
      <c r="RV60" s="2"/>
      <c r="RW60" s="2"/>
      <c r="RX60" s="2"/>
      <c r="RY60" s="2"/>
      <c r="RZ60" s="2"/>
      <c r="SA60" s="2"/>
      <c r="SB60" s="2"/>
      <c r="SC60" s="2"/>
      <c r="SD60" s="2"/>
      <c r="SE60" s="79"/>
      <c r="SF60" s="2"/>
      <c r="SG60" s="2"/>
      <c r="SH60" s="2"/>
      <c r="SI60" s="2"/>
      <c r="SJ60" s="2"/>
      <c r="SK60" s="2"/>
      <c r="SL60" s="2"/>
      <c r="SM60" s="2"/>
      <c r="SN60" s="2"/>
      <c r="SO60" s="2"/>
      <c r="SP60" s="2"/>
      <c r="SQ60" s="2"/>
      <c r="SR60" s="2"/>
      <c r="SS60" s="2"/>
      <c r="ST60" s="2"/>
      <c r="SU60" s="2"/>
      <c r="SV60" s="2"/>
      <c r="SW60" s="2"/>
      <c r="SX60" s="2"/>
      <c r="SY60" s="2"/>
      <c r="SZ60" s="2"/>
      <c r="TA60" s="2"/>
      <c r="TB60" s="2"/>
      <c r="TC60" s="79"/>
      <c r="TD60" s="2"/>
      <c r="TE60" s="2"/>
      <c r="TF60" s="2"/>
      <c r="TG60" s="2"/>
      <c r="TH60" s="2"/>
      <c r="TI60" s="2"/>
      <c r="TJ60" s="2"/>
      <c r="TK60" s="2"/>
      <c r="TL60" s="2"/>
      <c r="TM60" s="2"/>
      <c r="TN60" s="2"/>
      <c r="TO60" s="2"/>
      <c r="TP60" s="2"/>
      <c r="TQ60" s="2"/>
      <c r="TR60" s="2"/>
      <c r="TS60" s="2"/>
      <c r="TT60" s="2"/>
      <c r="TU60" s="2"/>
      <c r="TV60" s="2"/>
      <c r="TW60" s="2"/>
      <c r="TX60" s="2"/>
      <c r="TY60" s="2"/>
      <c r="TZ60" s="2"/>
      <c r="UA60" s="79"/>
      <c r="UB60" s="2"/>
      <c r="UC60" s="2"/>
      <c r="UD60" s="2"/>
      <c r="UE60" s="2"/>
      <c r="UF60" s="2"/>
      <c r="UG60" s="2"/>
      <c r="UH60" s="2"/>
      <c r="UI60" s="2"/>
      <c r="UJ60" s="2"/>
      <c r="UK60" s="2"/>
      <c r="UL60" s="2"/>
      <c r="UM60" s="2"/>
      <c r="UN60" s="2"/>
      <c r="UO60" s="2"/>
      <c r="UP60" s="2"/>
      <c r="UQ60" s="2"/>
      <c r="UR60" s="2"/>
      <c r="US60" s="2"/>
      <c r="UT60" s="2"/>
      <c r="UU60" s="2"/>
      <c r="UV60" s="2"/>
      <c r="UW60" s="2"/>
      <c r="UX60" s="2"/>
      <c r="UY60" s="79"/>
      <c r="UZ60" s="2"/>
      <c r="VA60" s="2"/>
      <c r="VB60" s="2"/>
      <c r="VC60" s="2"/>
      <c r="VD60" s="2"/>
      <c r="VE60" s="2"/>
      <c r="VF60" s="2"/>
      <c r="VG60" s="2"/>
      <c r="VH60" s="2"/>
      <c r="VI60" s="2"/>
      <c r="VJ60" s="2"/>
      <c r="VK60" s="2"/>
      <c r="VL60" s="2"/>
      <c r="VM60" s="2"/>
      <c r="VN60" s="2"/>
      <c r="VO60" s="2"/>
      <c r="VP60" s="2"/>
      <c r="VQ60" s="2"/>
      <c r="VR60" s="2"/>
      <c r="VS60" s="2"/>
      <c r="VT60" s="2"/>
      <c r="VU60" s="2"/>
      <c r="VV60" s="2"/>
      <c r="VW60" s="79"/>
      <c r="VX60" s="2"/>
      <c r="VY60" s="2"/>
      <c r="VZ60" s="2"/>
      <c r="WA60" s="2"/>
      <c r="WB60" s="2"/>
      <c r="WC60" s="2"/>
      <c r="WD60" s="2"/>
      <c r="WE60" s="2"/>
      <c r="WF60" s="2"/>
      <c r="WG60" s="2"/>
      <c r="WH60" s="2"/>
      <c r="WI60" s="2"/>
      <c r="WJ60" s="2"/>
      <c r="WK60" s="2"/>
      <c r="WL60" s="2"/>
      <c r="WM60" s="2"/>
      <c r="WN60" s="2"/>
      <c r="WO60" s="2"/>
      <c r="WP60" s="2"/>
      <c r="WQ60" s="2"/>
      <c r="WR60" s="2"/>
      <c r="WS60" s="2"/>
      <c r="WT60" s="2"/>
      <c r="WU60" s="79"/>
      <c r="WV60" s="2"/>
      <c r="WW60" s="2"/>
      <c r="WX60" s="2"/>
      <c r="WY60" s="2"/>
      <c r="WZ60" s="2"/>
      <c r="XA60" s="2"/>
      <c r="XB60" s="2"/>
      <c r="XC60" s="2"/>
      <c r="XD60" s="2"/>
      <c r="XE60" s="2"/>
      <c r="XF60" s="2"/>
      <c r="XG60" s="2"/>
      <c r="XH60" s="2"/>
      <c r="XI60" s="2"/>
      <c r="XJ60" s="2"/>
      <c r="XK60" s="2"/>
      <c r="XL60" s="2"/>
      <c r="XM60" s="2"/>
      <c r="XN60" s="2"/>
      <c r="XO60" s="2"/>
      <c r="XP60" s="2"/>
      <c r="XQ60" s="2"/>
      <c r="XR60" s="2"/>
      <c r="XS60" s="79"/>
      <c r="XT60" s="2"/>
      <c r="XU60" s="2"/>
      <c r="XV60" s="2"/>
      <c r="XW60" s="2"/>
      <c r="XX60" s="2"/>
      <c r="XY60" s="2"/>
      <c r="XZ60" s="2"/>
      <c r="YA60" s="2"/>
      <c r="YB60" s="2"/>
      <c r="YC60" s="2"/>
      <c r="YD60" s="2"/>
      <c r="YE60" s="2"/>
      <c r="YF60" s="2"/>
      <c r="YG60" s="2"/>
      <c r="YH60" s="2"/>
      <c r="YI60" s="2"/>
      <c r="YJ60" s="2"/>
      <c r="YK60" s="2"/>
      <c r="YL60" s="2"/>
      <c r="YM60" s="2"/>
      <c r="YN60" s="2"/>
      <c r="YO60" s="2"/>
      <c r="YP60" s="2"/>
      <c r="YQ60" s="79"/>
    </row>
    <row r="61" spans="1:667" ht="15.75" x14ac:dyDescent="0.25">
      <c r="A61" s="80"/>
      <c r="B61" s="60"/>
      <c r="C61" s="141">
        <f>SUM($C$5,$C$23,$C$26,$C$28,$C$46)</f>
        <v>42512.09723093536</v>
      </c>
      <c r="D61" s="60"/>
      <c r="E61" s="67"/>
      <c r="G61" s="55"/>
      <c r="H61" s="177"/>
      <c r="I61" s="181"/>
      <c r="J61" s="182"/>
      <c r="K61" s="2"/>
      <c r="L61" s="2"/>
      <c r="M61" s="2"/>
      <c r="O61" s="2"/>
      <c r="P61" s="78"/>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P61" s="2"/>
      <c r="BQ61" s="2"/>
      <c r="BR61" s="2"/>
      <c r="BS61"/>
      <c r="BT61"/>
      <c r="BU61"/>
      <c r="BV61"/>
      <c r="BW61"/>
      <c r="BX61"/>
      <c r="BY61"/>
      <c r="BZ61"/>
      <c r="CA61"/>
      <c r="CB61"/>
      <c r="CC61"/>
      <c r="CD61"/>
      <c r="CE61"/>
      <c r="CF61"/>
      <c r="CG61"/>
      <c r="CH61"/>
      <c r="CI61"/>
      <c r="CJ61"/>
      <c r="CK61"/>
      <c r="CL61"/>
      <c r="CM61"/>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row>
    <row r="62" spans="1:667" ht="15.75" x14ac:dyDescent="0.25">
      <c r="A62" s="60"/>
      <c r="B62" s="60"/>
      <c r="C62" s="60"/>
      <c r="D62" s="60"/>
      <c r="E62" s="67"/>
      <c r="G62" s="55"/>
      <c r="H62" s="177"/>
      <c r="I62" s="181"/>
      <c r="J62" s="182"/>
      <c r="K62" s="2"/>
      <c r="L62" s="2"/>
      <c r="M62" s="2"/>
      <c r="O62" s="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s="2"/>
      <c r="BN62" s="2"/>
      <c r="BP62" s="2"/>
      <c r="BQ62" s="2"/>
      <c r="BR62" s="2"/>
      <c r="BS62"/>
      <c r="BT62"/>
      <c r="BU62"/>
      <c r="BV62"/>
      <c r="BW62"/>
      <c r="BX62"/>
      <c r="BY62"/>
      <c r="BZ62"/>
      <c r="CA62"/>
      <c r="CB62"/>
      <c r="CC62"/>
      <c r="CD62"/>
      <c r="CE62"/>
      <c r="CF62"/>
      <c r="CG62"/>
      <c r="CH62"/>
      <c r="CI62"/>
      <c r="CJ62"/>
      <c r="CK62"/>
      <c r="CL62"/>
      <c r="CM6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row>
    <row r="63" spans="1:667" ht="15.75" x14ac:dyDescent="0.25">
      <c r="A63" s="60"/>
      <c r="B63" s="60"/>
      <c r="C63" s="60"/>
      <c r="D63" s="60"/>
      <c r="E63" s="67"/>
      <c r="G63" s="55"/>
      <c r="H63" s="177"/>
      <c r="I63" s="181"/>
      <c r="J63" s="182"/>
      <c r="K63" s="2"/>
      <c r="L63" s="2"/>
      <c r="M63" s="2"/>
      <c r="O63" s="2"/>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s="2"/>
      <c r="BN63" s="2"/>
      <c r="BP63" s="2"/>
      <c r="BQ63" s="2"/>
      <c r="BR63" s="2"/>
      <c r="BS63"/>
      <c r="BT63"/>
      <c r="BU63"/>
      <c r="BV63"/>
      <c r="BW63"/>
      <c r="BX63"/>
      <c r="BY63"/>
      <c r="BZ63"/>
      <c r="CA63"/>
      <c r="CB63"/>
      <c r="CC63"/>
      <c r="CD63"/>
      <c r="CE63"/>
      <c r="CF63"/>
      <c r="CG63"/>
      <c r="CH63"/>
      <c r="CI63"/>
      <c r="CJ63"/>
      <c r="CK63"/>
      <c r="CL63"/>
      <c r="CM63"/>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row>
    <row r="64" spans="1:667" ht="15.75" x14ac:dyDescent="0.25">
      <c r="A64" s="60"/>
      <c r="B64" s="60"/>
      <c r="C64" s="60"/>
      <c r="D64" s="60"/>
      <c r="E64" s="67"/>
      <c r="G64" s="55"/>
      <c r="H64" s="177"/>
      <c r="I64" s="181"/>
      <c r="J64" s="182"/>
      <c r="K64" s="2"/>
      <c r="L64" s="2"/>
      <c r="M64" s="2"/>
      <c r="O64" s="2"/>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s="2"/>
      <c r="BN64" s="2"/>
      <c r="BP64" s="2"/>
      <c r="BQ64" s="2"/>
      <c r="BR64" s="2"/>
      <c r="BS64"/>
      <c r="BT64"/>
      <c r="BU64"/>
      <c r="BV64"/>
      <c r="BW64"/>
      <c r="BX64"/>
      <c r="BY64"/>
      <c r="BZ64"/>
      <c r="CA64"/>
      <c r="CB64"/>
      <c r="CC64"/>
      <c r="CD64"/>
      <c r="CE64"/>
      <c r="CF64"/>
      <c r="CG64"/>
      <c r="CH64"/>
      <c r="CI64"/>
      <c r="CJ64"/>
      <c r="CK64"/>
      <c r="CL64"/>
      <c r="CM64"/>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row>
    <row r="65" spans="1:667" x14ac:dyDescent="0.25">
      <c r="A65" s="81"/>
      <c r="B65" s="81"/>
      <c r="C65" s="81"/>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S65"/>
      <c r="BT65"/>
      <c r="BU65"/>
      <c r="BV65"/>
      <c r="BW65"/>
      <c r="BX65"/>
      <c r="BY65"/>
      <c r="BZ65"/>
      <c r="CA65"/>
      <c r="CB65"/>
      <c r="CC65"/>
      <c r="CD65"/>
      <c r="CE65"/>
      <c r="CF65"/>
      <c r="CG65"/>
      <c r="CH65"/>
      <c r="CI65"/>
      <c r="CJ65"/>
      <c r="CK65"/>
      <c r="CL65"/>
      <c r="CM65"/>
    </row>
    <row r="66" spans="1:667" x14ac:dyDescent="0.25">
      <c r="A66" s="81"/>
      <c r="B66" s="81"/>
      <c r="C66" s="81"/>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667" x14ac:dyDescent="0.25">
      <c r="A67" s="81"/>
      <c r="B67" s="81"/>
      <c r="C67" s="81"/>
      <c r="L67" s="82"/>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667" x14ac:dyDescent="0.25">
      <c r="A68" s="81"/>
      <c r="B68" s="81"/>
      <c r="C68" s="81"/>
      <c r="E68" s="83"/>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667" x14ac:dyDescent="0.25">
      <c r="A69" s="81"/>
      <c r="B69" s="81"/>
      <c r="C69" s="81"/>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667" x14ac:dyDescent="0.25">
      <c r="A70" s="81"/>
      <c r="B70" s="81"/>
      <c r="C70" s="81"/>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667" x14ac:dyDescent="0.25">
      <c r="A71" s="81"/>
      <c r="B71" s="81"/>
      <c r="C71" s="8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pans="1:667" x14ac:dyDescent="0.25">
      <c r="A72" s="81"/>
      <c r="B72" s="81"/>
      <c r="C72" s="81"/>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s="2"/>
      <c r="BN72" s="2"/>
      <c r="BO72" s="6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row>
    <row r="73" spans="1:667" x14ac:dyDescent="0.25">
      <c r="A73" s="81"/>
      <c r="B73" s="81"/>
      <c r="C73" s="81"/>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s="2"/>
      <c r="BN73" s="2"/>
      <c r="BO73" s="6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row>
    <row r="74" spans="1:667" x14ac:dyDescent="0.25">
      <c r="A74" s="81"/>
      <c r="B74" s="81"/>
      <c r="C74" s="81"/>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s="2"/>
      <c r="BN74" s="2"/>
      <c r="BO74" s="6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row>
    <row r="75" spans="1:667" x14ac:dyDescent="0.25">
      <c r="A75" s="81"/>
      <c r="B75" s="81"/>
      <c r="C75" s="81"/>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s="2"/>
      <c r="BN75" s="2"/>
      <c r="BO75" s="6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row>
    <row r="76" spans="1:667" ht="15.75" x14ac:dyDescent="0.25">
      <c r="A76" s="81"/>
      <c r="B76" s="84"/>
      <c r="C76" s="81"/>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s="2"/>
      <c r="BN76" s="2"/>
      <c r="BO76" s="6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row>
    <row r="77" spans="1:667" x14ac:dyDescent="0.25">
      <c r="A77" s="81"/>
      <c r="B77" s="81"/>
      <c r="C77" s="81"/>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s="2"/>
      <c r="BN77" s="2"/>
      <c r="BO77" s="6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row>
    <row r="78" spans="1:667" x14ac:dyDescent="0.25">
      <c r="A78" s="81"/>
      <c r="B78" s="81"/>
      <c r="C78" s="81"/>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s="2"/>
      <c r="BN78" s="2"/>
      <c r="BO78" s="6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row>
    <row r="79" spans="1:667" x14ac:dyDescent="0.25">
      <c r="A79" s="81"/>
      <c r="B79" s="81"/>
      <c r="C79" s="81"/>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s="2"/>
      <c r="BN79" s="2"/>
      <c r="BO79" s="6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row>
    <row r="80" spans="1:667" ht="15.75" x14ac:dyDescent="0.25">
      <c r="A80" s="85"/>
      <c r="B80" s="81"/>
      <c r="C80" s="81"/>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s="2"/>
      <c r="BN80" s="2"/>
      <c r="BO80" s="6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row>
    <row r="81" spans="1:667" x14ac:dyDescent="0.25">
      <c r="A81" s="81"/>
      <c r="B81" s="81"/>
      <c r="C81" s="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s="2"/>
      <c r="BN81" s="2"/>
      <c r="BO81" s="6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row>
    <row r="82" spans="1:667" x14ac:dyDescent="0.25">
      <c r="A82" s="86"/>
      <c r="B82" s="81"/>
      <c r="C82" s="81"/>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s="2"/>
      <c r="BN82" s="2"/>
      <c r="BO82" s="6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row>
    <row r="83" spans="1:667" x14ac:dyDescent="0.25">
      <c r="A83" s="87"/>
      <c r="B83" s="81"/>
      <c r="C83" s="81"/>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s="2"/>
      <c r="BN83" s="2"/>
      <c r="BO83" s="6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row>
    <row r="84" spans="1:667" x14ac:dyDescent="0.25">
      <c r="A84" s="87"/>
      <c r="B84" s="81"/>
      <c r="C84" s="81"/>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s="2"/>
      <c r="BN84" s="2"/>
      <c r="BO84" s="6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row>
    <row r="85" spans="1:667" x14ac:dyDescent="0.25">
      <c r="A85" s="87"/>
      <c r="B85" s="81"/>
      <c r="C85" s="81"/>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s="2"/>
      <c r="BN85" s="2"/>
      <c r="BO85" s="6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row>
    <row r="86" spans="1:667" x14ac:dyDescent="0.25">
      <c r="A86" s="87"/>
      <c r="B86" s="81"/>
      <c r="C86" s="81"/>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s="2"/>
      <c r="BN86" s="2"/>
      <c r="BO86" s="6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row>
    <row r="87" spans="1:667" x14ac:dyDescent="0.25">
      <c r="A87" s="88"/>
      <c r="B87" s="81"/>
      <c r="C87" s="81"/>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s="2"/>
      <c r="BN87" s="2"/>
      <c r="BO87" s="6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row>
    <row r="88" spans="1:667" x14ac:dyDescent="0.25">
      <c r="A88" s="89"/>
      <c r="B88" s="81"/>
      <c r="C88" s="81"/>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s="2"/>
      <c r="BN88" s="2"/>
      <c r="BO88" s="6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row>
    <row r="89" spans="1:667" x14ac:dyDescent="0.25">
      <c r="A89" s="89"/>
      <c r="B89" s="81"/>
      <c r="C89" s="81"/>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s="2"/>
      <c r="BN89" s="2"/>
      <c r="BO89" s="6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2"/>
      <c r="VB89" s="2"/>
      <c r="VC89" s="2"/>
      <c r="VD89" s="2"/>
      <c r="VE89" s="2"/>
      <c r="VF89" s="2"/>
      <c r="VG89" s="2"/>
      <c r="VH89" s="2"/>
      <c r="VI89" s="2"/>
      <c r="VJ89" s="2"/>
      <c r="VK89" s="2"/>
      <c r="VL89" s="2"/>
      <c r="VM89" s="2"/>
      <c r="VN89" s="2"/>
      <c r="VO89" s="2"/>
      <c r="VP89" s="2"/>
      <c r="VQ89" s="2"/>
      <c r="VR89" s="2"/>
      <c r="VS89" s="2"/>
      <c r="VT89" s="2"/>
      <c r="VU89" s="2"/>
      <c r="VV89" s="2"/>
      <c r="VW89" s="2"/>
      <c r="VX89" s="2"/>
      <c r="VY89" s="2"/>
      <c r="VZ89" s="2"/>
      <c r="WA89" s="2"/>
      <c r="WB89" s="2"/>
      <c r="WC89" s="2"/>
      <c r="WD89" s="2"/>
      <c r="WE89" s="2"/>
      <c r="WF89" s="2"/>
      <c r="WG89" s="2"/>
      <c r="WH89" s="2"/>
      <c r="WI89" s="2"/>
      <c r="WJ89" s="2"/>
      <c r="WK89" s="2"/>
      <c r="WL89" s="2"/>
      <c r="WM89" s="2"/>
      <c r="WN89" s="2"/>
      <c r="WO89" s="2"/>
      <c r="WP89" s="2"/>
      <c r="WQ89" s="2"/>
      <c r="WR89" s="2"/>
      <c r="WS89" s="2"/>
      <c r="WT89" s="2"/>
      <c r="WU89" s="2"/>
      <c r="WV89" s="2"/>
      <c r="WW89" s="2"/>
      <c r="WX89" s="2"/>
      <c r="WY89" s="2"/>
      <c r="WZ89" s="2"/>
      <c r="XA89" s="2"/>
      <c r="XB89" s="2"/>
      <c r="XC89" s="2"/>
      <c r="XD89" s="2"/>
      <c r="XE89" s="2"/>
      <c r="XF89" s="2"/>
      <c r="XG89" s="2"/>
      <c r="XH89" s="2"/>
      <c r="XI89" s="2"/>
      <c r="XJ89" s="2"/>
      <c r="XK89" s="2"/>
      <c r="XL89" s="2"/>
      <c r="XM89" s="2"/>
      <c r="XN89" s="2"/>
      <c r="XO89" s="2"/>
      <c r="XP89" s="2"/>
      <c r="XQ89" s="2"/>
      <c r="XR89" s="2"/>
      <c r="XS89" s="2"/>
      <c r="XT89" s="2"/>
      <c r="XU89" s="2"/>
      <c r="XV89" s="2"/>
      <c r="XW89" s="2"/>
      <c r="XX89" s="2"/>
      <c r="XY89" s="2"/>
      <c r="XZ89" s="2"/>
      <c r="YA89" s="2"/>
      <c r="YB89" s="2"/>
      <c r="YC89" s="2"/>
      <c r="YD89" s="2"/>
      <c r="YE89" s="2"/>
      <c r="YF89" s="2"/>
      <c r="YG89" s="2"/>
      <c r="YH89" s="2"/>
      <c r="YI89" s="2"/>
      <c r="YJ89" s="2"/>
      <c r="YK89" s="2"/>
      <c r="YL89" s="2"/>
      <c r="YM89" s="2"/>
      <c r="YN89" s="2"/>
      <c r="YO89" s="2"/>
      <c r="YP89" s="2"/>
      <c r="YQ89" s="2"/>
    </row>
    <row r="90" spans="1:667" x14ac:dyDescent="0.25">
      <c r="A90" s="89"/>
      <c r="B90" s="81"/>
      <c r="C90" s="81"/>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s="2"/>
      <c r="BN90" s="2"/>
      <c r="BO90" s="6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row>
    <row r="91" spans="1:667" x14ac:dyDescent="0.25">
      <c r="A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s="2"/>
      <c r="BN91" s="2"/>
      <c r="BO91" s="6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row>
    <row r="92" spans="1:667" x14ac:dyDescent="0.25">
      <c r="A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s="2"/>
      <c r="BN92" s="2"/>
      <c r="BO92" s="6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row>
    <row r="93" spans="1:667" x14ac:dyDescent="0.25">
      <c r="A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s="2"/>
      <c r="BN93" s="2"/>
      <c r="BO93" s="6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2"/>
      <c r="VB93" s="2"/>
      <c r="VC93" s="2"/>
      <c r="VD93" s="2"/>
      <c r="VE93" s="2"/>
      <c r="VF93" s="2"/>
      <c r="VG93" s="2"/>
      <c r="VH93" s="2"/>
      <c r="VI93" s="2"/>
      <c r="VJ93" s="2"/>
      <c r="VK93" s="2"/>
      <c r="VL93" s="2"/>
      <c r="VM93" s="2"/>
      <c r="VN93" s="2"/>
      <c r="VO93" s="2"/>
      <c r="VP93" s="2"/>
      <c r="VQ93" s="2"/>
      <c r="VR93" s="2"/>
      <c r="VS93" s="2"/>
      <c r="VT93" s="2"/>
      <c r="VU93" s="2"/>
      <c r="VV93" s="2"/>
      <c r="VW93" s="2"/>
      <c r="VX93" s="2"/>
      <c r="VY93" s="2"/>
      <c r="VZ93" s="2"/>
      <c r="WA93" s="2"/>
      <c r="WB93" s="2"/>
      <c r="WC93" s="2"/>
      <c r="WD93" s="2"/>
      <c r="WE93" s="2"/>
      <c r="WF93" s="2"/>
      <c r="WG93" s="2"/>
      <c r="WH93" s="2"/>
      <c r="WI93" s="2"/>
      <c r="WJ93" s="2"/>
      <c r="WK93" s="2"/>
      <c r="WL93" s="2"/>
      <c r="WM93" s="2"/>
      <c r="WN93" s="2"/>
      <c r="WO93" s="2"/>
      <c r="WP93" s="2"/>
      <c r="WQ93" s="2"/>
      <c r="WR93" s="2"/>
      <c r="WS93" s="2"/>
      <c r="WT93" s="2"/>
      <c r="WU93" s="2"/>
      <c r="WV93" s="2"/>
      <c r="WW93" s="2"/>
      <c r="WX93" s="2"/>
      <c r="WY93" s="2"/>
      <c r="WZ93" s="2"/>
      <c r="XA93" s="2"/>
      <c r="XB93" s="2"/>
      <c r="XC93" s="2"/>
      <c r="XD93" s="2"/>
      <c r="XE93" s="2"/>
      <c r="XF93" s="2"/>
      <c r="XG93" s="2"/>
      <c r="XH93" s="2"/>
      <c r="XI93" s="2"/>
      <c r="XJ93" s="2"/>
      <c r="XK93" s="2"/>
      <c r="XL93" s="2"/>
      <c r="XM93" s="2"/>
      <c r="XN93" s="2"/>
      <c r="XO93" s="2"/>
      <c r="XP93" s="2"/>
      <c r="XQ93" s="2"/>
      <c r="XR93" s="2"/>
      <c r="XS93" s="2"/>
      <c r="XT93" s="2"/>
      <c r="XU93" s="2"/>
      <c r="XV93" s="2"/>
      <c r="XW93" s="2"/>
      <c r="XX93" s="2"/>
      <c r="XY93" s="2"/>
      <c r="XZ93" s="2"/>
      <c r="YA93" s="2"/>
      <c r="YB93" s="2"/>
      <c r="YC93" s="2"/>
      <c r="YD93" s="2"/>
      <c r="YE93" s="2"/>
      <c r="YF93" s="2"/>
      <c r="YG93" s="2"/>
      <c r="YH93" s="2"/>
      <c r="YI93" s="2"/>
      <c r="YJ93" s="2"/>
      <c r="YK93" s="2"/>
      <c r="YL93" s="2"/>
      <c r="YM93" s="2"/>
      <c r="YN93" s="2"/>
      <c r="YO93" s="2"/>
      <c r="YP93" s="2"/>
      <c r="YQ93" s="2"/>
    </row>
    <row r="94" spans="1:667" x14ac:dyDescent="0.25">
      <c r="A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s="2"/>
      <c r="BN94" s="2"/>
      <c r="BO94" s="6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row>
    <row r="95" spans="1:667" x14ac:dyDescent="0.25">
      <c r="A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s="2"/>
      <c r="BN95" s="2"/>
      <c r="BO95" s="6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row>
    <row r="96" spans="1:667" x14ac:dyDescent="0.25">
      <c r="A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s="2"/>
      <c r="BN96" s="2"/>
      <c r="BO96" s="6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row>
    <row r="97" spans="1:667" x14ac:dyDescent="0.25">
      <c r="A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s="2"/>
      <c r="BN97" s="2"/>
      <c r="BO97" s="6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row>
    <row r="98" spans="1:667" x14ac:dyDescent="0.25">
      <c r="A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s="2"/>
      <c r="BN98" s="2"/>
      <c r="BO98" s="6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row>
    <row r="99" spans="1:667" x14ac:dyDescent="0.25">
      <c r="A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s="2"/>
      <c r="BN99" s="2"/>
      <c r="BO99" s="6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row>
    <row r="100" spans="1:667" x14ac:dyDescent="0.25">
      <c r="A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s="2"/>
      <c r="BN100" s="2"/>
      <c r="BO100" s="6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row>
    <row r="101" spans="1:667" x14ac:dyDescent="0.25">
      <c r="A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s="2"/>
      <c r="BN101" s="2"/>
      <c r="BO101" s="6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row>
    <row r="102" spans="1:667" x14ac:dyDescent="0.25">
      <c r="A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s="2"/>
      <c r="BN102" s="2"/>
      <c r="BO102" s="6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row>
    <row r="103" spans="1:667" x14ac:dyDescent="0.25">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s="2"/>
      <c r="BN103" s="2"/>
      <c r="BO103" s="6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row>
    <row r="104" spans="1:667" x14ac:dyDescent="0.25">
      <c r="A104" s="2"/>
      <c r="B104" s="2"/>
      <c r="C104" s="2"/>
      <c r="D104" s="2"/>
      <c r="E104" s="2"/>
      <c r="F104" s="2"/>
      <c r="G104" s="2"/>
      <c r="H104" s="2"/>
      <c r="I104" s="2"/>
      <c r="J104" s="2"/>
      <c r="K104" s="2"/>
      <c r="L104" s="2"/>
      <c r="M104" s="2"/>
      <c r="N104" s="2"/>
      <c r="O104" s="2"/>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s="2"/>
      <c r="BN104" s="2"/>
      <c r="BO104" s="6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row>
    <row r="105" spans="1:667" x14ac:dyDescent="0.25">
      <c r="A105" s="2"/>
      <c r="B105" s="2"/>
      <c r="C105" s="2"/>
      <c r="D105" s="2"/>
      <c r="E105" s="2"/>
      <c r="F105" s="2"/>
      <c r="G105" s="2"/>
      <c r="H105" s="2"/>
      <c r="I105" s="2"/>
      <c r="J105" s="2"/>
      <c r="K105" s="2"/>
      <c r="L105" s="2"/>
      <c r="M105" s="2"/>
      <c r="N105" s="2"/>
      <c r="O105" s="2"/>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s="2"/>
      <c r="BN105" s="2"/>
      <c r="BO105" s="6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row>
    <row r="106" spans="1:667" x14ac:dyDescent="0.25">
      <c r="A106" s="2"/>
      <c r="B106" s="2"/>
      <c r="C106" s="2"/>
      <c r="D106" s="2"/>
      <c r="E106" s="2"/>
      <c r="F106" s="2"/>
      <c r="G106" s="2"/>
      <c r="H106" s="2"/>
      <c r="I106" s="2"/>
      <c r="J106" s="2"/>
      <c r="K106" s="2"/>
      <c r="L106" s="2"/>
      <c r="M106" s="2"/>
      <c r="N106" s="2"/>
      <c r="O106" s="2"/>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s="2"/>
      <c r="BN106" s="2"/>
      <c r="BO106" s="6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row>
    <row r="107" spans="1:667" x14ac:dyDescent="0.25">
      <c r="A107" s="2"/>
      <c r="B107" s="2"/>
      <c r="C107" s="2"/>
      <c r="D107" s="2"/>
      <c r="E107" s="2"/>
      <c r="F107" s="2"/>
      <c r="G107" s="2"/>
      <c r="H107" s="2"/>
      <c r="I107" s="2"/>
      <c r="J107" s="2"/>
      <c r="K107" s="2"/>
      <c r="L107" s="2"/>
      <c r="M107" s="2"/>
      <c r="N107" s="2"/>
      <c r="O107" s="2"/>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s="2"/>
      <c r="BN107" s="2"/>
      <c r="BO107" s="6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row>
    <row r="108" spans="1:667" x14ac:dyDescent="0.25">
      <c r="A108" s="2"/>
      <c r="B108" s="2"/>
      <c r="C108" s="2"/>
      <c r="D108" s="2"/>
      <c r="E108" s="2"/>
      <c r="F108" s="2"/>
      <c r="G108" s="2"/>
      <c r="H108" s="2"/>
      <c r="I108" s="2"/>
      <c r="J108" s="2"/>
      <c r="K108" s="2"/>
      <c r="L108" s="2"/>
      <c r="M108" s="2"/>
      <c r="N108" s="2"/>
      <c r="O108" s="2"/>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s="2"/>
      <c r="BN108" s="2"/>
      <c r="BO108" s="6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row>
    <row r="109" spans="1:667" x14ac:dyDescent="0.25">
      <c r="A109" s="2"/>
      <c r="B109" s="2"/>
      <c r="C109" s="2"/>
      <c r="D109" s="2"/>
      <c r="E109" s="2"/>
      <c r="F109" s="2"/>
      <c r="G109" s="2"/>
      <c r="H109" s="2"/>
      <c r="I109" s="2"/>
      <c r="J109" s="2"/>
      <c r="K109" s="2"/>
      <c r="L109" s="2"/>
      <c r="M109" s="2"/>
      <c r="N109" s="2"/>
      <c r="O109" s="2"/>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s="2"/>
      <c r="BN109" s="2"/>
      <c r="BO109" s="6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row>
    <row r="110" spans="1:667" x14ac:dyDescent="0.25">
      <c r="A110" s="2"/>
      <c r="B110" s="2"/>
      <c r="C110" s="2"/>
      <c r="D110" s="2"/>
      <c r="E110" s="2"/>
      <c r="F110" s="2"/>
      <c r="G110" s="2"/>
      <c r="H110" s="2"/>
      <c r="I110" s="2"/>
      <c r="J110" s="2"/>
      <c r="K110" s="2"/>
      <c r="L110" s="2"/>
      <c r="M110" s="2"/>
      <c r="N110" s="2"/>
      <c r="O110" s="2"/>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s="2"/>
      <c r="BN110" s="2"/>
      <c r="BO110" s="6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row>
    <row r="111" spans="1:667" x14ac:dyDescent="0.25">
      <c r="A111" s="2"/>
      <c r="B111" s="2"/>
      <c r="C111" s="2"/>
      <c r="D111" s="2"/>
      <c r="E111" s="2"/>
      <c r="F111" s="2"/>
      <c r="G111" s="2"/>
      <c r="H111" s="2"/>
      <c r="I111" s="2"/>
      <c r="J111" s="2"/>
      <c r="K111" s="2"/>
      <c r="L111" s="2"/>
      <c r="M111" s="2"/>
      <c r="N111" s="2"/>
      <c r="O111" s="2"/>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s="2"/>
      <c r="BN111" s="2"/>
      <c r="BO111" s="6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row>
    <row r="112" spans="1:667" x14ac:dyDescent="0.25">
      <c r="A112" s="2"/>
      <c r="B112" s="2"/>
      <c r="C112" s="2"/>
      <c r="D112" s="2"/>
      <c r="E112" s="2"/>
      <c r="F112" s="2"/>
      <c r="G112" s="2"/>
      <c r="H112" s="2"/>
      <c r="I112" s="2"/>
      <c r="J112" s="2"/>
      <c r="K112" s="2"/>
      <c r="L112" s="2"/>
      <c r="M112" s="2"/>
      <c r="N112" s="2"/>
      <c r="O112" s="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s="2"/>
      <c r="BN112" s="2"/>
      <c r="BO112" s="6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row>
    <row r="113" spans="1:667" x14ac:dyDescent="0.25">
      <c r="A113" s="2"/>
      <c r="B113" s="2"/>
      <c r="C113" s="2"/>
      <c r="D113" s="2"/>
      <c r="E113" s="2"/>
      <c r="F113" s="2"/>
      <c r="G113" s="2"/>
      <c r="H113" s="2"/>
      <c r="I113" s="2"/>
      <c r="J113" s="2"/>
      <c r="K113" s="2"/>
      <c r="L113" s="2"/>
      <c r="M113" s="2"/>
      <c r="N113" s="2"/>
      <c r="O113" s="2"/>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s="2"/>
      <c r="BN113" s="2"/>
      <c r="BO113" s="6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row>
    <row r="114" spans="1:667" x14ac:dyDescent="0.25">
      <c r="A114" s="2"/>
      <c r="B114" s="2"/>
      <c r="C114" s="2"/>
      <c r="D114" s="2"/>
      <c r="E114" s="2"/>
      <c r="F114" s="2"/>
      <c r="G114" s="2"/>
      <c r="H114" s="2"/>
      <c r="I114" s="2"/>
      <c r="J114" s="2"/>
      <c r="K114" s="2"/>
      <c r="L114" s="2"/>
      <c r="M114" s="2"/>
      <c r="N114" s="2"/>
      <c r="O114" s="2"/>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s="2"/>
      <c r="BN114" s="2"/>
      <c r="BO114" s="6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row>
    <row r="115" spans="1:667" x14ac:dyDescent="0.25">
      <c r="A115" s="2"/>
      <c r="B115" s="2"/>
      <c r="C115" s="2"/>
      <c r="D115" s="2"/>
      <c r="E115" s="2"/>
      <c r="F115" s="2"/>
      <c r="G115" s="2"/>
      <c r="H115" s="2"/>
      <c r="I115" s="2"/>
      <c r="J115" s="2"/>
      <c r="K115" s="2"/>
      <c r="L115" s="2"/>
      <c r="M115" s="2"/>
      <c r="N115" s="2"/>
      <c r="O115" s="2"/>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s="2"/>
      <c r="BN115" s="2"/>
      <c r="BO115" s="6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row>
    <row r="116" spans="1:667" x14ac:dyDescent="0.25">
      <c r="A116" s="2"/>
      <c r="B116" s="2"/>
      <c r="C116" s="2"/>
      <c r="D116" s="2"/>
      <c r="E116" s="2"/>
      <c r="F116" s="2"/>
      <c r="G116" s="2"/>
      <c r="H116" s="2"/>
      <c r="I116" s="2"/>
      <c r="J116" s="2"/>
      <c r="K116" s="2"/>
      <c r="L116" s="2"/>
      <c r="M116" s="2"/>
      <c r="N116" s="2"/>
      <c r="O116" s="2"/>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s="2"/>
      <c r="BN116" s="2"/>
      <c r="BO116" s="6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row>
    <row r="117" spans="1:667" x14ac:dyDescent="0.25">
      <c r="A117" s="2"/>
      <c r="B117" s="2"/>
      <c r="C117" s="2"/>
      <c r="D117" s="2"/>
      <c r="E117" s="2"/>
      <c r="F117" s="2"/>
      <c r="G117" s="2"/>
      <c r="H117" s="2"/>
      <c r="I117" s="2"/>
      <c r="J117" s="2"/>
      <c r="K117" s="2"/>
      <c r="L117" s="2"/>
      <c r="M117" s="2"/>
      <c r="N117" s="2"/>
      <c r="O117" s="2"/>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s="2"/>
      <c r="BN117" s="2"/>
      <c r="BO117" s="6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row>
    <row r="118" spans="1:667" x14ac:dyDescent="0.25">
      <c r="A118" s="2"/>
      <c r="B118" s="2"/>
      <c r="C118" s="2"/>
      <c r="D118" s="2"/>
      <c r="E118" s="2"/>
      <c r="F118" s="2"/>
      <c r="G118" s="2"/>
      <c r="H118" s="2"/>
      <c r="I118" s="2"/>
      <c r="J118" s="2"/>
      <c r="K118" s="2"/>
      <c r="L118" s="2"/>
      <c r="M118" s="2"/>
      <c r="N118" s="2"/>
      <c r="O118" s="2"/>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s="2"/>
      <c r="BN118" s="2"/>
      <c r="BO118" s="6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row>
    <row r="119" spans="1:667" x14ac:dyDescent="0.25">
      <c r="A119" s="2"/>
      <c r="B119" s="2"/>
      <c r="C119" s="2"/>
      <c r="D119" s="2"/>
      <c r="E119" s="2"/>
      <c r="F119" s="2"/>
      <c r="G119" s="2"/>
      <c r="H119" s="2"/>
      <c r="I119" s="2"/>
      <c r="J119" s="2"/>
      <c r="K119" s="2"/>
      <c r="L119" s="2"/>
      <c r="M119" s="2"/>
      <c r="N119" s="2"/>
      <c r="O119" s="2"/>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s="2"/>
      <c r="BN119" s="2"/>
      <c r="BO119" s="6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row>
    <row r="120" spans="1:667" x14ac:dyDescent="0.25">
      <c r="A120" s="2"/>
      <c r="B120" s="2"/>
      <c r="C120" s="2"/>
      <c r="D120" s="2"/>
      <c r="E120" s="2"/>
      <c r="F120" s="2"/>
      <c r="G120" s="2"/>
      <c r="H120" s="2"/>
      <c r="I120" s="2"/>
      <c r="J120" s="2"/>
      <c r="K120" s="2"/>
      <c r="L120" s="2"/>
      <c r="M120" s="2"/>
      <c r="N120" s="2"/>
      <c r="O120" s="2"/>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s="2"/>
      <c r="BN120" s="2"/>
      <c r="BO120" s="6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row>
    <row r="121" spans="1:667" x14ac:dyDescent="0.25">
      <c r="A121" s="2"/>
      <c r="B121" s="2"/>
      <c r="C121" s="2"/>
      <c r="D121" s="2"/>
      <c r="E121" s="2"/>
      <c r="F121" s="2"/>
      <c r="G121" s="2"/>
      <c r="H121" s="2"/>
      <c r="I121" s="2"/>
      <c r="J121" s="2"/>
      <c r="K121" s="2"/>
      <c r="L121" s="2"/>
      <c r="M121" s="2"/>
      <c r="N121" s="2"/>
      <c r="O121" s="2"/>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s="2"/>
      <c r="BN121" s="2"/>
      <c r="BO121" s="6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row>
    <row r="122" spans="1:667" x14ac:dyDescent="0.25">
      <c r="A122" s="2"/>
      <c r="B122" s="2"/>
      <c r="C122" s="2"/>
      <c r="D122" s="2"/>
      <c r="E122" s="2"/>
      <c r="F122" s="2"/>
      <c r="G122" s="2"/>
      <c r="H122" s="2"/>
      <c r="I122" s="2"/>
      <c r="J122" s="2"/>
      <c r="K122" s="2"/>
      <c r="L122" s="2"/>
      <c r="M122" s="2"/>
      <c r="N122" s="2"/>
      <c r="O122" s="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s="2"/>
      <c r="BN122" s="2"/>
      <c r="BO122" s="6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row>
    <row r="123" spans="1:667" x14ac:dyDescent="0.25">
      <c r="A123" s="2"/>
      <c r="B123" s="2"/>
      <c r="C123" s="2"/>
      <c r="D123" s="2"/>
      <c r="E123" s="2"/>
      <c r="F123" s="2"/>
      <c r="G123" s="2"/>
      <c r="H123" s="2"/>
      <c r="I123" s="2"/>
      <c r="J123" s="2"/>
      <c r="K123" s="2"/>
      <c r="L123" s="2"/>
      <c r="M123" s="2"/>
      <c r="N123" s="2"/>
      <c r="O123" s="2"/>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s="2"/>
      <c r="BN123" s="2"/>
      <c r="BO123" s="6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row>
    <row r="124" spans="1:667" x14ac:dyDescent="0.25">
      <c r="A124" s="2"/>
      <c r="B124" s="2"/>
      <c r="C124" s="2"/>
      <c r="D124" s="2"/>
      <c r="E124" s="2"/>
      <c r="F124" s="2"/>
      <c r="G124" s="2"/>
      <c r="H124" s="2"/>
      <c r="I124" s="2"/>
      <c r="J124" s="2"/>
      <c r="K124" s="2"/>
      <c r="L124" s="2"/>
      <c r="M124" s="2"/>
      <c r="N124" s="2"/>
      <c r="O124" s="2"/>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s="2"/>
      <c r="BN124" s="2"/>
      <c r="BO124" s="6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row>
    <row r="125" spans="1:667" x14ac:dyDescent="0.25">
      <c r="A125" s="2"/>
      <c r="B125" s="2"/>
      <c r="C125" s="2"/>
      <c r="D125" s="2"/>
      <c r="E125" s="2"/>
      <c r="F125" s="2"/>
      <c r="G125" s="2"/>
      <c r="H125" s="2"/>
      <c r="I125" s="2"/>
      <c r="J125" s="2"/>
      <c r="K125" s="2"/>
      <c r="L125" s="2"/>
      <c r="M125" s="2"/>
      <c r="N125" s="2"/>
      <c r="O125" s="2"/>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s="2"/>
      <c r="BN125" s="2"/>
      <c r="BO125" s="6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row>
    <row r="126" spans="1:667" x14ac:dyDescent="0.25">
      <c r="A126" s="2"/>
      <c r="B126" s="2"/>
      <c r="C126" s="2"/>
      <c r="D126" s="2"/>
      <c r="E126" s="2"/>
      <c r="F126" s="2"/>
      <c r="G126" s="2"/>
      <c r="H126" s="2"/>
      <c r="I126" s="2"/>
      <c r="J126" s="2"/>
      <c r="K126" s="2"/>
      <c r="L126" s="2"/>
      <c r="M126" s="2"/>
      <c r="N126" s="2"/>
      <c r="O126" s="2"/>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s="2"/>
      <c r="BN126" s="2"/>
      <c r="BO126" s="6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row>
    <row r="127" spans="1:667" x14ac:dyDescent="0.25">
      <c r="A127" s="2"/>
      <c r="B127" s="2"/>
      <c r="C127" s="2"/>
      <c r="D127" s="2"/>
      <c r="E127" s="2"/>
      <c r="F127" s="2"/>
      <c r="G127" s="2"/>
      <c r="H127" s="2"/>
      <c r="I127" s="2"/>
      <c r="J127" s="2"/>
      <c r="K127" s="2"/>
      <c r="L127" s="2"/>
      <c r="M127" s="2"/>
      <c r="N127" s="2"/>
      <c r="O127" s="2"/>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s="2"/>
      <c r="BN127" s="2"/>
      <c r="BO127" s="6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row>
    <row r="128" spans="1:667" x14ac:dyDescent="0.25">
      <c r="A128" s="2"/>
      <c r="B128" s="2"/>
      <c r="C128" s="2"/>
      <c r="D128" s="2"/>
      <c r="E128" s="2"/>
      <c r="F128" s="2"/>
      <c r="G128" s="2"/>
      <c r="H128" s="2"/>
      <c r="I128" s="2"/>
      <c r="J128" s="2"/>
      <c r="K128" s="2"/>
      <c r="L128" s="2"/>
      <c r="M128" s="2"/>
      <c r="N128" s="2"/>
      <c r="O128" s="2"/>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s="2"/>
      <c r="BN128" s="2"/>
      <c r="BO128" s="6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row>
    <row r="129" spans="1:667" x14ac:dyDescent="0.25">
      <c r="A129" s="2"/>
      <c r="B129" s="2"/>
      <c r="C129" s="2"/>
      <c r="D129" s="2"/>
      <c r="E129" s="2"/>
      <c r="F129" s="2"/>
      <c r="G129" s="2"/>
      <c r="H129" s="2"/>
      <c r="I129" s="2"/>
      <c r="J129" s="2"/>
      <c r="K129" s="2"/>
      <c r="L129" s="2"/>
      <c r="M129" s="2"/>
      <c r="N129" s="2"/>
      <c r="O129" s="2"/>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s="2"/>
      <c r="BN129" s="2"/>
      <c r="BO129" s="66"/>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c r="RX129" s="2"/>
      <c r="RY129" s="2"/>
      <c r="RZ129" s="2"/>
      <c r="SA129" s="2"/>
      <c r="SB129" s="2"/>
      <c r="SC129" s="2"/>
      <c r="SD129" s="2"/>
      <c r="SE129" s="2"/>
      <c r="SF129" s="2"/>
      <c r="SG129" s="2"/>
      <c r="SH129" s="2"/>
      <c r="SI129" s="2"/>
      <c r="SJ129" s="2"/>
      <c r="SK129" s="2"/>
      <c r="SL129" s="2"/>
      <c r="SM129" s="2"/>
      <c r="SN129" s="2"/>
      <c r="SO129" s="2"/>
      <c r="SP129" s="2"/>
      <c r="SQ129" s="2"/>
      <c r="SR129" s="2"/>
      <c r="SS129" s="2"/>
      <c r="ST129" s="2"/>
      <c r="SU129" s="2"/>
      <c r="SV129" s="2"/>
      <c r="SW129" s="2"/>
      <c r="SX129" s="2"/>
      <c r="SY129" s="2"/>
      <c r="SZ129" s="2"/>
      <c r="TA129" s="2"/>
      <c r="TB129" s="2"/>
      <c r="TC129" s="2"/>
      <c r="TD129" s="2"/>
      <c r="TE129" s="2"/>
      <c r="TF129" s="2"/>
      <c r="TG129" s="2"/>
      <c r="TH129" s="2"/>
      <c r="TI129" s="2"/>
      <c r="TJ129" s="2"/>
      <c r="TK129" s="2"/>
      <c r="TL129" s="2"/>
      <c r="TM129" s="2"/>
      <c r="TN129" s="2"/>
      <c r="TO129" s="2"/>
      <c r="TP129" s="2"/>
      <c r="TQ129" s="2"/>
      <c r="TR129" s="2"/>
      <c r="TS129" s="2"/>
      <c r="TT129" s="2"/>
      <c r="TU129" s="2"/>
      <c r="TV129" s="2"/>
      <c r="TW129" s="2"/>
      <c r="TX129" s="2"/>
      <c r="TY129" s="2"/>
      <c r="TZ129" s="2"/>
      <c r="UA129" s="2"/>
      <c r="UB129" s="2"/>
      <c r="UC129" s="2"/>
      <c r="UD129" s="2"/>
      <c r="UE129" s="2"/>
      <c r="UF129" s="2"/>
      <c r="UG129" s="2"/>
      <c r="UH129" s="2"/>
      <c r="UI129" s="2"/>
      <c r="UJ129" s="2"/>
      <c r="UK129" s="2"/>
      <c r="UL129" s="2"/>
      <c r="UM129" s="2"/>
      <c r="UN129" s="2"/>
      <c r="UO129" s="2"/>
      <c r="UP129" s="2"/>
      <c r="UQ129" s="2"/>
      <c r="UR129" s="2"/>
      <c r="US129" s="2"/>
      <c r="UT129" s="2"/>
      <c r="UU129" s="2"/>
      <c r="UV129" s="2"/>
      <c r="UW129" s="2"/>
      <c r="UX129" s="2"/>
      <c r="UY129" s="2"/>
      <c r="UZ129" s="2"/>
      <c r="VA129" s="2"/>
      <c r="VB129" s="2"/>
      <c r="VC129" s="2"/>
      <c r="VD129" s="2"/>
      <c r="VE129" s="2"/>
      <c r="VF129" s="2"/>
      <c r="VG129" s="2"/>
      <c r="VH129" s="2"/>
      <c r="VI129" s="2"/>
      <c r="VJ129" s="2"/>
      <c r="VK129" s="2"/>
      <c r="VL129" s="2"/>
      <c r="VM129" s="2"/>
      <c r="VN129" s="2"/>
      <c r="VO129" s="2"/>
      <c r="VP129" s="2"/>
      <c r="VQ129" s="2"/>
      <c r="VR129" s="2"/>
      <c r="VS129" s="2"/>
      <c r="VT129" s="2"/>
      <c r="VU129" s="2"/>
      <c r="VV129" s="2"/>
      <c r="VW129" s="2"/>
      <c r="VX129" s="2"/>
      <c r="VY129" s="2"/>
      <c r="VZ129" s="2"/>
      <c r="WA129" s="2"/>
      <c r="WB129" s="2"/>
      <c r="WC129" s="2"/>
      <c r="WD129" s="2"/>
      <c r="WE129" s="2"/>
      <c r="WF129" s="2"/>
      <c r="WG129" s="2"/>
      <c r="WH129" s="2"/>
      <c r="WI129" s="2"/>
      <c r="WJ129" s="2"/>
      <c r="WK129" s="2"/>
      <c r="WL129" s="2"/>
      <c r="WM129" s="2"/>
      <c r="WN129" s="2"/>
      <c r="WO129" s="2"/>
      <c r="WP129" s="2"/>
      <c r="WQ129" s="2"/>
      <c r="WR129" s="2"/>
      <c r="WS129" s="2"/>
      <c r="WT129" s="2"/>
      <c r="WU129" s="2"/>
      <c r="WV129" s="2"/>
      <c r="WW129" s="2"/>
      <c r="WX129" s="2"/>
      <c r="WY129" s="2"/>
      <c r="WZ129" s="2"/>
      <c r="XA129" s="2"/>
      <c r="XB129" s="2"/>
      <c r="XC129" s="2"/>
      <c r="XD129" s="2"/>
      <c r="XE129" s="2"/>
      <c r="XF129" s="2"/>
      <c r="XG129" s="2"/>
      <c r="XH129" s="2"/>
      <c r="XI129" s="2"/>
      <c r="XJ129" s="2"/>
      <c r="XK129" s="2"/>
      <c r="XL129" s="2"/>
      <c r="XM129" s="2"/>
      <c r="XN129" s="2"/>
      <c r="XO129" s="2"/>
      <c r="XP129" s="2"/>
      <c r="XQ129" s="2"/>
      <c r="XR129" s="2"/>
      <c r="XS129" s="2"/>
      <c r="XT129" s="2"/>
      <c r="XU129" s="2"/>
      <c r="XV129" s="2"/>
      <c r="XW129" s="2"/>
      <c r="XX129" s="2"/>
      <c r="XY129" s="2"/>
      <c r="XZ129" s="2"/>
      <c r="YA129" s="2"/>
      <c r="YB129" s="2"/>
      <c r="YC129" s="2"/>
      <c r="YD129" s="2"/>
      <c r="YE129" s="2"/>
      <c r="YF129" s="2"/>
      <c r="YG129" s="2"/>
      <c r="YH129" s="2"/>
      <c r="YI129" s="2"/>
      <c r="YJ129" s="2"/>
      <c r="YK129" s="2"/>
      <c r="YL129" s="2"/>
      <c r="YM129" s="2"/>
      <c r="YN129" s="2"/>
      <c r="YO129" s="2"/>
      <c r="YP129" s="2"/>
      <c r="YQ129" s="2"/>
    </row>
    <row r="130" spans="1:667" x14ac:dyDescent="0.25">
      <c r="A130" s="2"/>
      <c r="B130" s="2"/>
      <c r="C130" s="2"/>
      <c r="D130" s="2"/>
      <c r="E130" s="2"/>
      <c r="F130" s="2"/>
      <c r="G130" s="2"/>
      <c r="H130" s="2"/>
      <c r="I130" s="2"/>
      <c r="J130" s="2"/>
      <c r="K130" s="2"/>
      <c r="L130" s="2"/>
      <c r="M130" s="2"/>
      <c r="N130" s="2"/>
      <c r="O130" s="2"/>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s="2"/>
      <c r="BN130" s="2"/>
      <c r="BO130" s="66"/>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c r="RX130" s="2"/>
      <c r="RY130" s="2"/>
      <c r="RZ130" s="2"/>
      <c r="SA130" s="2"/>
      <c r="SB130" s="2"/>
      <c r="SC130" s="2"/>
      <c r="SD130" s="2"/>
      <c r="SE130" s="2"/>
      <c r="SF130" s="2"/>
      <c r="SG130" s="2"/>
      <c r="SH130" s="2"/>
      <c r="SI130" s="2"/>
      <c r="SJ130" s="2"/>
      <c r="SK130" s="2"/>
      <c r="SL130" s="2"/>
      <c r="SM130" s="2"/>
      <c r="SN130" s="2"/>
      <c r="SO130" s="2"/>
      <c r="SP130" s="2"/>
      <c r="SQ130" s="2"/>
      <c r="SR130" s="2"/>
      <c r="SS130" s="2"/>
      <c r="ST130" s="2"/>
      <c r="SU130" s="2"/>
      <c r="SV130" s="2"/>
      <c r="SW130" s="2"/>
      <c r="SX130" s="2"/>
      <c r="SY130" s="2"/>
      <c r="SZ130" s="2"/>
      <c r="TA130" s="2"/>
      <c r="TB130" s="2"/>
      <c r="TC130" s="2"/>
      <c r="TD130" s="2"/>
      <c r="TE130" s="2"/>
      <c r="TF130" s="2"/>
      <c r="TG130" s="2"/>
      <c r="TH130" s="2"/>
      <c r="TI130" s="2"/>
      <c r="TJ130" s="2"/>
      <c r="TK130" s="2"/>
      <c r="TL130" s="2"/>
      <c r="TM130" s="2"/>
      <c r="TN130" s="2"/>
      <c r="TO130" s="2"/>
      <c r="TP130" s="2"/>
      <c r="TQ130" s="2"/>
      <c r="TR130" s="2"/>
      <c r="TS130" s="2"/>
      <c r="TT130" s="2"/>
      <c r="TU130" s="2"/>
      <c r="TV130" s="2"/>
      <c r="TW130" s="2"/>
      <c r="TX130" s="2"/>
      <c r="TY130" s="2"/>
      <c r="TZ130" s="2"/>
      <c r="UA130" s="2"/>
      <c r="UB130" s="2"/>
      <c r="UC130" s="2"/>
      <c r="UD130" s="2"/>
      <c r="UE130" s="2"/>
      <c r="UF130" s="2"/>
      <c r="UG130" s="2"/>
      <c r="UH130" s="2"/>
      <c r="UI130" s="2"/>
      <c r="UJ130" s="2"/>
      <c r="UK130" s="2"/>
      <c r="UL130" s="2"/>
      <c r="UM130" s="2"/>
      <c r="UN130" s="2"/>
      <c r="UO130" s="2"/>
      <c r="UP130" s="2"/>
      <c r="UQ130" s="2"/>
      <c r="UR130" s="2"/>
      <c r="US130" s="2"/>
      <c r="UT130" s="2"/>
      <c r="UU130" s="2"/>
      <c r="UV130" s="2"/>
      <c r="UW130" s="2"/>
      <c r="UX130" s="2"/>
      <c r="UY130" s="2"/>
      <c r="UZ130" s="2"/>
      <c r="VA130" s="2"/>
      <c r="VB130" s="2"/>
      <c r="VC130" s="2"/>
      <c r="VD130" s="2"/>
      <c r="VE130" s="2"/>
      <c r="VF130" s="2"/>
      <c r="VG130" s="2"/>
      <c r="VH130" s="2"/>
      <c r="VI130" s="2"/>
      <c r="VJ130" s="2"/>
      <c r="VK130" s="2"/>
      <c r="VL130" s="2"/>
      <c r="VM130" s="2"/>
      <c r="VN130" s="2"/>
      <c r="VO130" s="2"/>
      <c r="VP130" s="2"/>
      <c r="VQ130" s="2"/>
      <c r="VR130" s="2"/>
      <c r="VS130" s="2"/>
      <c r="VT130" s="2"/>
      <c r="VU130" s="2"/>
      <c r="VV130" s="2"/>
      <c r="VW130" s="2"/>
      <c r="VX130" s="2"/>
      <c r="VY130" s="2"/>
      <c r="VZ130" s="2"/>
      <c r="WA130" s="2"/>
      <c r="WB130" s="2"/>
      <c r="WC130" s="2"/>
      <c r="WD130" s="2"/>
      <c r="WE130" s="2"/>
      <c r="WF130" s="2"/>
      <c r="WG130" s="2"/>
      <c r="WH130" s="2"/>
      <c r="WI130" s="2"/>
      <c r="WJ130" s="2"/>
      <c r="WK130" s="2"/>
      <c r="WL130" s="2"/>
      <c r="WM130" s="2"/>
      <c r="WN130" s="2"/>
      <c r="WO130" s="2"/>
      <c r="WP130" s="2"/>
      <c r="WQ130" s="2"/>
      <c r="WR130" s="2"/>
      <c r="WS130" s="2"/>
      <c r="WT130" s="2"/>
      <c r="WU130" s="2"/>
      <c r="WV130" s="2"/>
      <c r="WW130" s="2"/>
      <c r="WX130" s="2"/>
      <c r="WY130" s="2"/>
      <c r="WZ130" s="2"/>
      <c r="XA130" s="2"/>
      <c r="XB130" s="2"/>
      <c r="XC130" s="2"/>
      <c r="XD130" s="2"/>
      <c r="XE130" s="2"/>
      <c r="XF130" s="2"/>
      <c r="XG130" s="2"/>
      <c r="XH130" s="2"/>
      <c r="XI130" s="2"/>
      <c r="XJ130" s="2"/>
      <c r="XK130" s="2"/>
      <c r="XL130" s="2"/>
      <c r="XM130" s="2"/>
      <c r="XN130" s="2"/>
      <c r="XO130" s="2"/>
      <c r="XP130" s="2"/>
      <c r="XQ130" s="2"/>
      <c r="XR130" s="2"/>
      <c r="XS130" s="2"/>
      <c r="XT130" s="2"/>
      <c r="XU130" s="2"/>
      <c r="XV130" s="2"/>
      <c r="XW130" s="2"/>
      <c r="XX130" s="2"/>
      <c r="XY130" s="2"/>
      <c r="XZ130" s="2"/>
      <c r="YA130" s="2"/>
      <c r="YB130" s="2"/>
      <c r="YC130" s="2"/>
      <c r="YD130" s="2"/>
      <c r="YE130" s="2"/>
      <c r="YF130" s="2"/>
      <c r="YG130" s="2"/>
      <c r="YH130" s="2"/>
      <c r="YI130" s="2"/>
      <c r="YJ130" s="2"/>
      <c r="YK130" s="2"/>
      <c r="YL130" s="2"/>
      <c r="YM130" s="2"/>
      <c r="YN130" s="2"/>
      <c r="YO130" s="2"/>
      <c r="YP130" s="2"/>
      <c r="YQ130" s="2"/>
    </row>
    <row r="131" spans="1:667" x14ac:dyDescent="0.25">
      <c r="A131" s="2"/>
      <c r="B131" s="2"/>
      <c r="C131" s="2"/>
      <c r="D131" s="2"/>
      <c r="E131" s="2"/>
      <c r="F131" s="2"/>
      <c r="G131" s="2"/>
      <c r="H131" s="2"/>
      <c r="I131" s="2"/>
      <c r="J131" s="2"/>
      <c r="K131" s="2"/>
      <c r="L131" s="2"/>
      <c r="M131" s="2"/>
      <c r="N131" s="2"/>
      <c r="O131" s="2"/>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s="2"/>
      <c r="BN131" s="2"/>
      <c r="BO131" s="66"/>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c r="RX131" s="2"/>
      <c r="RY131" s="2"/>
      <c r="RZ131" s="2"/>
      <c r="SA131" s="2"/>
      <c r="SB131" s="2"/>
      <c r="SC131" s="2"/>
      <c r="SD131" s="2"/>
      <c r="SE131" s="2"/>
      <c r="SF131" s="2"/>
      <c r="SG131" s="2"/>
      <c r="SH131" s="2"/>
      <c r="SI131" s="2"/>
      <c r="SJ131" s="2"/>
      <c r="SK131" s="2"/>
      <c r="SL131" s="2"/>
      <c r="SM131" s="2"/>
      <c r="SN131" s="2"/>
      <c r="SO131" s="2"/>
      <c r="SP131" s="2"/>
      <c r="SQ131" s="2"/>
      <c r="SR131" s="2"/>
      <c r="SS131" s="2"/>
      <c r="ST131" s="2"/>
      <c r="SU131" s="2"/>
      <c r="SV131" s="2"/>
      <c r="SW131" s="2"/>
      <c r="SX131" s="2"/>
      <c r="SY131" s="2"/>
      <c r="SZ131" s="2"/>
      <c r="TA131" s="2"/>
      <c r="TB131" s="2"/>
      <c r="TC131" s="2"/>
      <c r="TD131" s="2"/>
      <c r="TE131" s="2"/>
      <c r="TF131" s="2"/>
      <c r="TG131" s="2"/>
      <c r="TH131" s="2"/>
      <c r="TI131" s="2"/>
      <c r="TJ131" s="2"/>
      <c r="TK131" s="2"/>
      <c r="TL131" s="2"/>
      <c r="TM131" s="2"/>
      <c r="TN131" s="2"/>
      <c r="TO131" s="2"/>
      <c r="TP131" s="2"/>
      <c r="TQ131" s="2"/>
      <c r="TR131" s="2"/>
      <c r="TS131" s="2"/>
      <c r="TT131" s="2"/>
      <c r="TU131" s="2"/>
      <c r="TV131" s="2"/>
      <c r="TW131" s="2"/>
      <c r="TX131" s="2"/>
      <c r="TY131" s="2"/>
      <c r="TZ131" s="2"/>
      <c r="UA131" s="2"/>
      <c r="UB131" s="2"/>
      <c r="UC131" s="2"/>
      <c r="UD131" s="2"/>
      <c r="UE131" s="2"/>
      <c r="UF131" s="2"/>
      <c r="UG131" s="2"/>
      <c r="UH131" s="2"/>
      <c r="UI131" s="2"/>
      <c r="UJ131" s="2"/>
      <c r="UK131" s="2"/>
      <c r="UL131" s="2"/>
      <c r="UM131" s="2"/>
      <c r="UN131" s="2"/>
      <c r="UO131" s="2"/>
      <c r="UP131" s="2"/>
      <c r="UQ131" s="2"/>
      <c r="UR131" s="2"/>
      <c r="US131" s="2"/>
      <c r="UT131" s="2"/>
      <c r="UU131" s="2"/>
      <c r="UV131" s="2"/>
      <c r="UW131" s="2"/>
      <c r="UX131" s="2"/>
      <c r="UY131" s="2"/>
      <c r="UZ131" s="2"/>
      <c r="VA131" s="2"/>
      <c r="VB131" s="2"/>
      <c r="VC131" s="2"/>
      <c r="VD131" s="2"/>
      <c r="VE131" s="2"/>
      <c r="VF131" s="2"/>
      <c r="VG131" s="2"/>
      <c r="VH131" s="2"/>
      <c r="VI131" s="2"/>
      <c r="VJ131" s="2"/>
      <c r="VK131" s="2"/>
      <c r="VL131" s="2"/>
      <c r="VM131" s="2"/>
      <c r="VN131" s="2"/>
      <c r="VO131" s="2"/>
      <c r="VP131" s="2"/>
      <c r="VQ131" s="2"/>
      <c r="VR131" s="2"/>
      <c r="VS131" s="2"/>
      <c r="VT131" s="2"/>
      <c r="VU131" s="2"/>
      <c r="VV131" s="2"/>
      <c r="VW131" s="2"/>
      <c r="VX131" s="2"/>
      <c r="VY131" s="2"/>
      <c r="VZ131" s="2"/>
      <c r="WA131" s="2"/>
      <c r="WB131" s="2"/>
      <c r="WC131" s="2"/>
      <c r="WD131" s="2"/>
      <c r="WE131" s="2"/>
      <c r="WF131" s="2"/>
      <c r="WG131" s="2"/>
      <c r="WH131" s="2"/>
      <c r="WI131" s="2"/>
      <c r="WJ131" s="2"/>
      <c r="WK131" s="2"/>
      <c r="WL131" s="2"/>
      <c r="WM131" s="2"/>
      <c r="WN131" s="2"/>
      <c r="WO131" s="2"/>
      <c r="WP131" s="2"/>
      <c r="WQ131" s="2"/>
      <c r="WR131" s="2"/>
      <c r="WS131" s="2"/>
      <c r="WT131" s="2"/>
      <c r="WU131" s="2"/>
      <c r="WV131" s="2"/>
      <c r="WW131" s="2"/>
      <c r="WX131" s="2"/>
      <c r="WY131" s="2"/>
      <c r="WZ131" s="2"/>
      <c r="XA131" s="2"/>
      <c r="XB131" s="2"/>
      <c r="XC131" s="2"/>
      <c r="XD131" s="2"/>
      <c r="XE131" s="2"/>
      <c r="XF131" s="2"/>
      <c r="XG131" s="2"/>
      <c r="XH131" s="2"/>
      <c r="XI131" s="2"/>
      <c r="XJ131" s="2"/>
      <c r="XK131" s="2"/>
      <c r="XL131" s="2"/>
      <c r="XM131" s="2"/>
      <c r="XN131" s="2"/>
      <c r="XO131" s="2"/>
      <c r="XP131" s="2"/>
      <c r="XQ131" s="2"/>
      <c r="XR131" s="2"/>
      <c r="XS131" s="2"/>
      <c r="XT131" s="2"/>
      <c r="XU131" s="2"/>
      <c r="XV131" s="2"/>
      <c r="XW131" s="2"/>
      <c r="XX131" s="2"/>
      <c r="XY131" s="2"/>
      <c r="XZ131" s="2"/>
      <c r="YA131" s="2"/>
      <c r="YB131" s="2"/>
      <c r="YC131" s="2"/>
      <c r="YD131" s="2"/>
      <c r="YE131" s="2"/>
      <c r="YF131" s="2"/>
      <c r="YG131" s="2"/>
      <c r="YH131" s="2"/>
      <c r="YI131" s="2"/>
      <c r="YJ131" s="2"/>
      <c r="YK131" s="2"/>
      <c r="YL131" s="2"/>
      <c r="YM131" s="2"/>
      <c r="YN131" s="2"/>
      <c r="YO131" s="2"/>
      <c r="YP131" s="2"/>
      <c r="YQ131" s="2"/>
    </row>
    <row r="132" spans="1:667" x14ac:dyDescent="0.25">
      <c r="A132" s="2"/>
      <c r="B132" s="2"/>
      <c r="C132" s="2"/>
      <c r="D132" s="2"/>
      <c r="E132" s="2"/>
      <c r="F132" s="2"/>
      <c r="G132" s="2"/>
      <c r="H132" s="2"/>
      <c r="I132" s="2"/>
      <c r="J132" s="2"/>
      <c r="K132" s="2"/>
      <c r="L132" s="2"/>
      <c r="M132" s="2"/>
      <c r="N132" s="2"/>
      <c r="O132" s="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s="2"/>
      <c r="BN132" s="2"/>
      <c r="BO132" s="66"/>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c r="NZ132" s="2"/>
      <c r="OA132" s="2"/>
      <c r="OB132" s="2"/>
      <c r="OC132" s="2"/>
      <c r="OD132" s="2"/>
      <c r="OE132" s="2"/>
      <c r="OF132" s="2"/>
      <c r="OG132" s="2"/>
      <c r="OH132" s="2"/>
      <c r="OI132" s="2"/>
      <c r="OJ132" s="2"/>
      <c r="OK132" s="2"/>
      <c r="OL132" s="2"/>
      <c r="OM132" s="2"/>
      <c r="ON132" s="2"/>
      <c r="OO132" s="2"/>
      <c r="OP132" s="2"/>
      <c r="OQ132" s="2"/>
      <c r="OR132" s="2"/>
      <c r="OS132" s="2"/>
      <c r="OT132" s="2"/>
      <c r="OU132" s="2"/>
      <c r="OV132" s="2"/>
      <c r="OW132" s="2"/>
      <c r="OX132" s="2"/>
      <c r="OY132" s="2"/>
      <c r="OZ132" s="2"/>
      <c r="PA132" s="2"/>
      <c r="PB132" s="2"/>
      <c r="PC132" s="2"/>
      <c r="PD132" s="2"/>
      <c r="PE132" s="2"/>
      <c r="PF132" s="2"/>
      <c r="PG132" s="2"/>
      <c r="PH132" s="2"/>
      <c r="PI132" s="2"/>
      <c r="PJ132" s="2"/>
      <c r="PK132" s="2"/>
      <c r="PL132" s="2"/>
      <c r="PM132" s="2"/>
      <c r="PN132" s="2"/>
      <c r="PO132" s="2"/>
      <c r="PP132" s="2"/>
      <c r="PQ132" s="2"/>
      <c r="PR132" s="2"/>
      <c r="PS132" s="2"/>
      <c r="PT132" s="2"/>
      <c r="PU132" s="2"/>
      <c r="PV132" s="2"/>
      <c r="PW132" s="2"/>
      <c r="PX132" s="2"/>
      <c r="PY132" s="2"/>
      <c r="PZ132" s="2"/>
      <c r="QA132" s="2"/>
      <c r="QB132" s="2"/>
      <c r="QC132" s="2"/>
      <c r="QD132" s="2"/>
      <c r="QE132" s="2"/>
      <c r="QF132" s="2"/>
      <c r="QG132" s="2"/>
      <c r="QH132" s="2"/>
      <c r="QI132" s="2"/>
      <c r="QJ132" s="2"/>
      <c r="QK132" s="2"/>
      <c r="QL132" s="2"/>
      <c r="QM132" s="2"/>
      <c r="QN132" s="2"/>
      <c r="QO132" s="2"/>
      <c r="QP132" s="2"/>
      <c r="QQ132" s="2"/>
      <c r="QR132" s="2"/>
      <c r="QS132" s="2"/>
      <c r="QT132" s="2"/>
      <c r="QU132" s="2"/>
      <c r="QV132" s="2"/>
      <c r="QW132" s="2"/>
      <c r="QX132" s="2"/>
      <c r="QY132" s="2"/>
      <c r="QZ132" s="2"/>
      <c r="RA132" s="2"/>
      <c r="RB132" s="2"/>
      <c r="RC132" s="2"/>
      <c r="RD132" s="2"/>
      <c r="RE132" s="2"/>
      <c r="RF132" s="2"/>
      <c r="RG132" s="2"/>
      <c r="RH132" s="2"/>
      <c r="RI132" s="2"/>
      <c r="RJ132" s="2"/>
      <c r="RK132" s="2"/>
      <c r="RL132" s="2"/>
      <c r="RM132" s="2"/>
      <c r="RN132" s="2"/>
      <c r="RO132" s="2"/>
      <c r="RP132" s="2"/>
      <c r="RQ132" s="2"/>
      <c r="RR132" s="2"/>
      <c r="RS132" s="2"/>
      <c r="RT132" s="2"/>
      <c r="RU132" s="2"/>
      <c r="RV132" s="2"/>
      <c r="RW132" s="2"/>
      <c r="RX132" s="2"/>
      <c r="RY132" s="2"/>
      <c r="RZ132" s="2"/>
      <c r="SA132" s="2"/>
      <c r="SB132" s="2"/>
      <c r="SC132" s="2"/>
      <c r="SD132" s="2"/>
      <c r="SE132" s="2"/>
      <c r="SF132" s="2"/>
      <c r="SG132" s="2"/>
      <c r="SH132" s="2"/>
      <c r="SI132" s="2"/>
      <c r="SJ132" s="2"/>
      <c r="SK132" s="2"/>
      <c r="SL132" s="2"/>
      <c r="SM132" s="2"/>
      <c r="SN132" s="2"/>
      <c r="SO132" s="2"/>
      <c r="SP132" s="2"/>
      <c r="SQ132" s="2"/>
      <c r="SR132" s="2"/>
      <c r="SS132" s="2"/>
      <c r="ST132" s="2"/>
      <c r="SU132" s="2"/>
      <c r="SV132" s="2"/>
      <c r="SW132" s="2"/>
      <c r="SX132" s="2"/>
      <c r="SY132" s="2"/>
      <c r="SZ132" s="2"/>
      <c r="TA132" s="2"/>
      <c r="TB132" s="2"/>
      <c r="TC132" s="2"/>
      <c r="TD132" s="2"/>
      <c r="TE132" s="2"/>
      <c r="TF132" s="2"/>
      <c r="TG132" s="2"/>
      <c r="TH132" s="2"/>
      <c r="TI132" s="2"/>
      <c r="TJ132" s="2"/>
      <c r="TK132" s="2"/>
      <c r="TL132" s="2"/>
      <c r="TM132" s="2"/>
      <c r="TN132" s="2"/>
      <c r="TO132" s="2"/>
      <c r="TP132" s="2"/>
      <c r="TQ132" s="2"/>
      <c r="TR132" s="2"/>
      <c r="TS132" s="2"/>
      <c r="TT132" s="2"/>
      <c r="TU132" s="2"/>
      <c r="TV132" s="2"/>
      <c r="TW132" s="2"/>
      <c r="TX132" s="2"/>
      <c r="TY132" s="2"/>
      <c r="TZ132" s="2"/>
      <c r="UA132" s="2"/>
      <c r="UB132" s="2"/>
      <c r="UC132" s="2"/>
      <c r="UD132" s="2"/>
      <c r="UE132" s="2"/>
      <c r="UF132" s="2"/>
      <c r="UG132" s="2"/>
      <c r="UH132" s="2"/>
      <c r="UI132" s="2"/>
      <c r="UJ132" s="2"/>
      <c r="UK132" s="2"/>
      <c r="UL132" s="2"/>
      <c r="UM132" s="2"/>
      <c r="UN132" s="2"/>
      <c r="UO132" s="2"/>
      <c r="UP132" s="2"/>
      <c r="UQ132" s="2"/>
      <c r="UR132" s="2"/>
      <c r="US132" s="2"/>
      <c r="UT132" s="2"/>
      <c r="UU132" s="2"/>
      <c r="UV132" s="2"/>
      <c r="UW132" s="2"/>
      <c r="UX132" s="2"/>
      <c r="UY132" s="2"/>
      <c r="UZ132" s="2"/>
      <c r="VA132" s="2"/>
      <c r="VB132" s="2"/>
      <c r="VC132" s="2"/>
      <c r="VD132" s="2"/>
      <c r="VE132" s="2"/>
      <c r="VF132" s="2"/>
      <c r="VG132" s="2"/>
      <c r="VH132" s="2"/>
      <c r="VI132" s="2"/>
      <c r="VJ132" s="2"/>
      <c r="VK132" s="2"/>
      <c r="VL132" s="2"/>
      <c r="VM132" s="2"/>
      <c r="VN132" s="2"/>
      <c r="VO132" s="2"/>
      <c r="VP132" s="2"/>
      <c r="VQ132" s="2"/>
      <c r="VR132" s="2"/>
      <c r="VS132" s="2"/>
      <c r="VT132" s="2"/>
      <c r="VU132" s="2"/>
      <c r="VV132" s="2"/>
      <c r="VW132" s="2"/>
      <c r="VX132" s="2"/>
      <c r="VY132" s="2"/>
      <c r="VZ132" s="2"/>
      <c r="WA132" s="2"/>
      <c r="WB132" s="2"/>
      <c r="WC132" s="2"/>
      <c r="WD132" s="2"/>
      <c r="WE132" s="2"/>
      <c r="WF132" s="2"/>
      <c r="WG132" s="2"/>
      <c r="WH132" s="2"/>
      <c r="WI132" s="2"/>
      <c r="WJ132" s="2"/>
      <c r="WK132" s="2"/>
      <c r="WL132" s="2"/>
      <c r="WM132" s="2"/>
      <c r="WN132" s="2"/>
      <c r="WO132" s="2"/>
      <c r="WP132" s="2"/>
      <c r="WQ132" s="2"/>
      <c r="WR132" s="2"/>
      <c r="WS132" s="2"/>
      <c r="WT132" s="2"/>
      <c r="WU132" s="2"/>
      <c r="WV132" s="2"/>
      <c r="WW132" s="2"/>
      <c r="WX132" s="2"/>
      <c r="WY132" s="2"/>
      <c r="WZ132" s="2"/>
      <c r="XA132" s="2"/>
      <c r="XB132" s="2"/>
      <c r="XC132" s="2"/>
      <c r="XD132" s="2"/>
      <c r="XE132" s="2"/>
      <c r="XF132" s="2"/>
      <c r="XG132" s="2"/>
      <c r="XH132" s="2"/>
      <c r="XI132" s="2"/>
      <c r="XJ132" s="2"/>
      <c r="XK132" s="2"/>
      <c r="XL132" s="2"/>
      <c r="XM132" s="2"/>
      <c r="XN132" s="2"/>
      <c r="XO132" s="2"/>
      <c r="XP132" s="2"/>
      <c r="XQ132" s="2"/>
      <c r="XR132" s="2"/>
      <c r="XS132" s="2"/>
      <c r="XT132" s="2"/>
      <c r="XU132" s="2"/>
      <c r="XV132" s="2"/>
      <c r="XW132" s="2"/>
      <c r="XX132" s="2"/>
      <c r="XY132" s="2"/>
      <c r="XZ132" s="2"/>
      <c r="YA132" s="2"/>
      <c r="YB132" s="2"/>
      <c r="YC132" s="2"/>
      <c r="YD132" s="2"/>
      <c r="YE132" s="2"/>
      <c r="YF132" s="2"/>
      <c r="YG132" s="2"/>
      <c r="YH132" s="2"/>
      <c r="YI132" s="2"/>
      <c r="YJ132" s="2"/>
      <c r="YK132" s="2"/>
      <c r="YL132" s="2"/>
      <c r="YM132" s="2"/>
      <c r="YN132" s="2"/>
      <c r="YO132" s="2"/>
      <c r="YP132" s="2"/>
      <c r="YQ132" s="2"/>
    </row>
    <row r="133" spans="1:667" x14ac:dyDescent="0.25">
      <c r="A133" s="2"/>
      <c r="B133" s="2"/>
      <c r="C133" s="2"/>
      <c r="D133" s="2"/>
      <c r="E133" s="2"/>
      <c r="F133" s="2"/>
      <c r="G133" s="2"/>
      <c r="H133" s="2"/>
      <c r="I133" s="2"/>
      <c r="J133" s="2"/>
      <c r="K133" s="2"/>
      <c r="L133" s="2"/>
      <c r="M133" s="2"/>
      <c r="N133" s="2"/>
      <c r="O133" s="2"/>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s="2"/>
      <c r="BN133" s="2"/>
      <c r="BO133" s="66"/>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c r="RX133" s="2"/>
      <c r="RY133" s="2"/>
      <c r="RZ133" s="2"/>
      <c r="SA133" s="2"/>
      <c r="SB133" s="2"/>
      <c r="SC133" s="2"/>
      <c r="SD133" s="2"/>
      <c r="SE133" s="2"/>
      <c r="SF133" s="2"/>
      <c r="SG133" s="2"/>
      <c r="SH133" s="2"/>
      <c r="SI133" s="2"/>
      <c r="SJ133" s="2"/>
      <c r="SK133" s="2"/>
      <c r="SL133" s="2"/>
      <c r="SM133" s="2"/>
      <c r="SN133" s="2"/>
      <c r="SO133" s="2"/>
      <c r="SP133" s="2"/>
      <c r="SQ133" s="2"/>
      <c r="SR133" s="2"/>
      <c r="SS133" s="2"/>
      <c r="ST133" s="2"/>
      <c r="SU133" s="2"/>
      <c r="SV133" s="2"/>
      <c r="SW133" s="2"/>
      <c r="SX133" s="2"/>
      <c r="SY133" s="2"/>
      <c r="SZ133" s="2"/>
      <c r="TA133" s="2"/>
      <c r="TB133" s="2"/>
      <c r="TC133" s="2"/>
      <c r="TD133" s="2"/>
      <c r="TE133" s="2"/>
      <c r="TF133" s="2"/>
      <c r="TG133" s="2"/>
      <c r="TH133" s="2"/>
      <c r="TI133" s="2"/>
      <c r="TJ133" s="2"/>
      <c r="TK133" s="2"/>
      <c r="TL133" s="2"/>
      <c r="TM133" s="2"/>
      <c r="TN133" s="2"/>
      <c r="TO133" s="2"/>
      <c r="TP133" s="2"/>
      <c r="TQ133" s="2"/>
      <c r="TR133" s="2"/>
      <c r="TS133" s="2"/>
      <c r="TT133" s="2"/>
      <c r="TU133" s="2"/>
      <c r="TV133" s="2"/>
      <c r="TW133" s="2"/>
      <c r="TX133" s="2"/>
      <c r="TY133" s="2"/>
      <c r="TZ133" s="2"/>
      <c r="UA133" s="2"/>
      <c r="UB133" s="2"/>
      <c r="UC133" s="2"/>
      <c r="UD133" s="2"/>
      <c r="UE133" s="2"/>
      <c r="UF133" s="2"/>
      <c r="UG133" s="2"/>
      <c r="UH133" s="2"/>
      <c r="UI133" s="2"/>
      <c r="UJ133" s="2"/>
      <c r="UK133" s="2"/>
      <c r="UL133" s="2"/>
      <c r="UM133" s="2"/>
      <c r="UN133" s="2"/>
      <c r="UO133" s="2"/>
      <c r="UP133" s="2"/>
      <c r="UQ133" s="2"/>
      <c r="UR133" s="2"/>
      <c r="US133" s="2"/>
      <c r="UT133" s="2"/>
      <c r="UU133" s="2"/>
      <c r="UV133" s="2"/>
      <c r="UW133" s="2"/>
      <c r="UX133" s="2"/>
      <c r="UY133" s="2"/>
      <c r="UZ133" s="2"/>
      <c r="VA133" s="2"/>
      <c r="VB133" s="2"/>
      <c r="VC133" s="2"/>
      <c r="VD133" s="2"/>
      <c r="VE133" s="2"/>
      <c r="VF133" s="2"/>
      <c r="VG133" s="2"/>
      <c r="VH133" s="2"/>
      <c r="VI133" s="2"/>
      <c r="VJ133" s="2"/>
      <c r="VK133" s="2"/>
      <c r="VL133" s="2"/>
      <c r="VM133" s="2"/>
      <c r="VN133" s="2"/>
      <c r="VO133" s="2"/>
      <c r="VP133" s="2"/>
      <c r="VQ133" s="2"/>
      <c r="VR133" s="2"/>
      <c r="VS133" s="2"/>
      <c r="VT133" s="2"/>
      <c r="VU133" s="2"/>
      <c r="VV133" s="2"/>
      <c r="VW133" s="2"/>
      <c r="VX133" s="2"/>
      <c r="VY133" s="2"/>
      <c r="VZ133" s="2"/>
      <c r="WA133" s="2"/>
      <c r="WB133" s="2"/>
      <c r="WC133" s="2"/>
      <c r="WD133" s="2"/>
      <c r="WE133" s="2"/>
      <c r="WF133" s="2"/>
      <c r="WG133" s="2"/>
      <c r="WH133" s="2"/>
      <c r="WI133" s="2"/>
      <c r="WJ133" s="2"/>
      <c r="WK133" s="2"/>
      <c r="WL133" s="2"/>
      <c r="WM133" s="2"/>
      <c r="WN133" s="2"/>
      <c r="WO133" s="2"/>
      <c r="WP133" s="2"/>
      <c r="WQ133" s="2"/>
      <c r="WR133" s="2"/>
      <c r="WS133" s="2"/>
      <c r="WT133" s="2"/>
      <c r="WU133" s="2"/>
      <c r="WV133" s="2"/>
      <c r="WW133" s="2"/>
      <c r="WX133" s="2"/>
      <c r="WY133" s="2"/>
      <c r="WZ133" s="2"/>
      <c r="XA133" s="2"/>
      <c r="XB133" s="2"/>
      <c r="XC133" s="2"/>
      <c r="XD133" s="2"/>
      <c r="XE133" s="2"/>
      <c r="XF133" s="2"/>
      <c r="XG133" s="2"/>
      <c r="XH133" s="2"/>
      <c r="XI133" s="2"/>
      <c r="XJ133" s="2"/>
      <c r="XK133" s="2"/>
      <c r="XL133" s="2"/>
      <c r="XM133" s="2"/>
      <c r="XN133" s="2"/>
      <c r="XO133" s="2"/>
      <c r="XP133" s="2"/>
      <c r="XQ133" s="2"/>
      <c r="XR133" s="2"/>
      <c r="XS133" s="2"/>
      <c r="XT133" s="2"/>
      <c r="XU133" s="2"/>
      <c r="XV133" s="2"/>
      <c r="XW133" s="2"/>
      <c r="XX133" s="2"/>
      <c r="XY133" s="2"/>
      <c r="XZ133" s="2"/>
      <c r="YA133" s="2"/>
      <c r="YB133" s="2"/>
      <c r="YC133" s="2"/>
      <c r="YD133" s="2"/>
      <c r="YE133" s="2"/>
      <c r="YF133" s="2"/>
      <c r="YG133" s="2"/>
      <c r="YH133" s="2"/>
      <c r="YI133" s="2"/>
      <c r="YJ133" s="2"/>
      <c r="YK133" s="2"/>
      <c r="YL133" s="2"/>
      <c r="YM133" s="2"/>
      <c r="YN133" s="2"/>
      <c r="YO133" s="2"/>
      <c r="YP133" s="2"/>
      <c r="YQ133" s="2"/>
    </row>
    <row r="134" spans="1:667" x14ac:dyDescent="0.25">
      <c r="A134" s="2"/>
      <c r="B134" s="2"/>
      <c r="C134" s="2"/>
      <c r="D134" s="2"/>
      <c r="E134" s="2"/>
      <c r="F134" s="2"/>
      <c r="G134" s="2"/>
      <c r="H134" s="2"/>
      <c r="I134" s="2"/>
      <c r="J134" s="2"/>
      <c r="K134" s="2"/>
      <c r="L134" s="2"/>
      <c r="M134" s="2"/>
      <c r="N134" s="2"/>
      <c r="O134" s="2"/>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s="2"/>
      <c r="BN134" s="2"/>
      <c r="BO134" s="66"/>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c r="RX134" s="2"/>
      <c r="RY134" s="2"/>
      <c r="RZ134" s="2"/>
      <c r="SA134" s="2"/>
      <c r="SB134" s="2"/>
      <c r="SC134" s="2"/>
      <c r="SD134" s="2"/>
      <c r="SE134" s="2"/>
      <c r="SF134" s="2"/>
      <c r="SG134" s="2"/>
      <c r="SH134" s="2"/>
      <c r="SI134" s="2"/>
      <c r="SJ134" s="2"/>
      <c r="SK134" s="2"/>
      <c r="SL134" s="2"/>
      <c r="SM134" s="2"/>
      <c r="SN134" s="2"/>
      <c r="SO134" s="2"/>
      <c r="SP134" s="2"/>
      <c r="SQ134" s="2"/>
      <c r="SR134" s="2"/>
      <c r="SS134" s="2"/>
      <c r="ST134" s="2"/>
      <c r="SU134" s="2"/>
      <c r="SV134" s="2"/>
      <c r="SW134" s="2"/>
      <c r="SX134" s="2"/>
      <c r="SY134" s="2"/>
      <c r="SZ134" s="2"/>
      <c r="TA134" s="2"/>
      <c r="TB134" s="2"/>
      <c r="TC134" s="2"/>
      <c r="TD134" s="2"/>
      <c r="TE134" s="2"/>
      <c r="TF134" s="2"/>
      <c r="TG134" s="2"/>
      <c r="TH134" s="2"/>
      <c r="TI134" s="2"/>
      <c r="TJ134" s="2"/>
      <c r="TK134" s="2"/>
      <c r="TL134" s="2"/>
      <c r="TM134" s="2"/>
      <c r="TN134" s="2"/>
      <c r="TO134" s="2"/>
      <c r="TP134" s="2"/>
      <c r="TQ134" s="2"/>
      <c r="TR134" s="2"/>
      <c r="TS134" s="2"/>
      <c r="TT134" s="2"/>
      <c r="TU134" s="2"/>
      <c r="TV134" s="2"/>
      <c r="TW134" s="2"/>
      <c r="TX134" s="2"/>
      <c r="TY134" s="2"/>
      <c r="TZ134" s="2"/>
      <c r="UA134" s="2"/>
      <c r="UB134" s="2"/>
      <c r="UC134" s="2"/>
      <c r="UD134" s="2"/>
      <c r="UE134" s="2"/>
      <c r="UF134" s="2"/>
      <c r="UG134" s="2"/>
      <c r="UH134" s="2"/>
      <c r="UI134" s="2"/>
      <c r="UJ134" s="2"/>
      <c r="UK134" s="2"/>
      <c r="UL134" s="2"/>
      <c r="UM134" s="2"/>
      <c r="UN134" s="2"/>
      <c r="UO134" s="2"/>
      <c r="UP134" s="2"/>
      <c r="UQ134" s="2"/>
      <c r="UR134" s="2"/>
      <c r="US134" s="2"/>
      <c r="UT134" s="2"/>
      <c r="UU134" s="2"/>
      <c r="UV134" s="2"/>
      <c r="UW134" s="2"/>
      <c r="UX134" s="2"/>
      <c r="UY134" s="2"/>
      <c r="UZ134" s="2"/>
      <c r="VA134" s="2"/>
      <c r="VB134" s="2"/>
      <c r="VC134" s="2"/>
      <c r="VD134" s="2"/>
      <c r="VE134" s="2"/>
      <c r="VF134" s="2"/>
      <c r="VG134" s="2"/>
      <c r="VH134" s="2"/>
      <c r="VI134" s="2"/>
      <c r="VJ134" s="2"/>
      <c r="VK134" s="2"/>
      <c r="VL134" s="2"/>
      <c r="VM134" s="2"/>
      <c r="VN134" s="2"/>
      <c r="VO134" s="2"/>
      <c r="VP134" s="2"/>
      <c r="VQ134" s="2"/>
      <c r="VR134" s="2"/>
      <c r="VS134" s="2"/>
      <c r="VT134" s="2"/>
      <c r="VU134" s="2"/>
      <c r="VV134" s="2"/>
      <c r="VW134" s="2"/>
      <c r="VX134" s="2"/>
      <c r="VY134" s="2"/>
      <c r="VZ134" s="2"/>
      <c r="WA134" s="2"/>
      <c r="WB134" s="2"/>
      <c r="WC134" s="2"/>
      <c r="WD134" s="2"/>
      <c r="WE134" s="2"/>
      <c r="WF134" s="2"/>
      <c r="WG134" s="2"/>
      <c r="WH134" s="2"/>
      <c r="WI134" s="2"/>
      <c r="WJ134" s="2"/>
      <c r="WK134" s="2"/>
      <c r="WL134" s="2"/>
      <c r="WM134" s="2"/>
      <c r="WN134" s="2"/>
      <c r="WO134" s="2"/>
      <c r="WP134" s="2"/>
      <c r="WQ134" s="2"/>
      <c r="WR134" s="2"/>
      <c r="WS134" s="2"/>
      <c r="WT134" s="2"/>
      <c r="WU134" s="2"/>
      <c r="WV134" s="2"/>
      <c r="WW134" s="2"/>
      <c r="WX134" s="2"/>
      <c r="WY134" s="2"/>
      <c r="WZ134" s="2"/>
      <c r="XA134" s="2"/>
      <c r="XB134" s="2"/>
      <c r="XC134" s="2"/>
      <c r="XD134" s="2"/>
      <c r="XE134" s="2"/>
      <c r="XF134" s="2"/>
      <c r="XG134" s="2"/>
      <c r="XH134" s="2"/>
      <c r="XI134" s="2"/>
      <c r="XJ134" s="2"/>
      <c r="XK134" s="2"/>
      <c r="XL134" s="2"/>
      <c r="XM134" s="2"/>
      <c r="XN134" s="2"/>
      <c r="XO134" s="2"/>
      <c r="XP134" s="2"/>
      <c r="XQ134" s="2"/>
      <c r="XR134" s="2"/>
      <c r="XS134" s="2"/>
      <c r="XT134" s="2"/>
      <c r="XU134" s="2"/>
      <c r="XV134" s="2"/>
      <c r="XW134" s="2"/>
      <c r="XX134" s="2"/>
      <c r="XY134" s="2"/>
      <c r="XZ134" s="2"/>
      <c r="YA134" s="2"/>
      <c r="YB134" s="2"/>
      <c r="YC134" s="2"/>
      <c r="YD134" s="2"/>
      <c r="YE134" s="2"/>
      <c r="YF134" s="2"/>
      <c r="YG134" s="2"/>
      <c r="YH134" s="2"/>
      <c r="YI134" s="2"/>
      <c r="YJ134" s="2"/>
      <c r="YK134" s="2"/>
      <c r="YL134" s="2"/>
      <c r="YM134" s="2"/>
      <c r="YN134" s="2"/>
      <c r="YO134" s="2"/>
      <c r="YP134" s="2"/>
      <c r="YQ134" s="2"/>
    </row>
    <row r="135" spans="1:667" x14ac:dyDescent="0.25">
      <c r="A135" s="2"/>
      <c r="B135" s="2"/>
      <c r="C135" s="2"/>
      <c r="D135" s="2"/>
      <c r="E135" s="2"/>
      <c r="F135" s="2"/>
      <c r="G135" s="2"/>
      <c r="H135" s="2"/>
      <c r="I135" s="2"/>
      <c r="J135" s="2"/>
      <c r="K135" s="2"/>
      <c r="L135" s="2"/>
      <c r="M135" s="2"/>
      <c r="N135" s="2"/>
      <c r="O135" s="2"/>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s="2"/>
      <c r="BN135" s="2"/>
      <c r="BO135" s="66"/>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c r="RX135" s="2"/>
      <c r="RY135" s="2"/>
      <c r="RZ135" s="2"/>
      <c r="SA135" s="2"/>
      <c r="SB135" s="2"/>
      <c r="SC135" s="2"/>
      <c r="SD135" s="2"/>
      <c r="SE135" s="2"/>
      <c r="SF135" s="2"/>
      <c r="SG135" s="2"/>
      <c r="SH135" s="2"/>
      <c r="SI135" s="2"/>
      <c r="SJ135" s="2"/>
      <c r="SK135" s="2"/>
      <c r="SL135" s="2"/>
      <c r="SM135" s="2"/>
      <c r="SN135" s="2"/>
      <c r="SO135" s="2"/>
      <c r="SP135" s="2"/>
      <c r="SQ135" s="2"/>
      <c r="SR135" s="2"/>
      <c r="SS135" s="2"/>
      <c r="ST135" s="2"/>
      <c r="SU135" s="2"/>
      <c r="SV135" s="2"/>
      <c r="SW135" s="2"/>
      <c r="SX135" s="2"/>
      <c r="SY135" s="2"/>
      <c r="SZ135" s="2"/>
      <c r="TA135" s="2"/>
      <c r="TB135" s="2"/>
      <c r="TC135" s="2"/>
      <c r="TD135" s="2"/>
      <c r="TE135" s="2"/>
      <c r="TF135" s="2"/>
      <c r="TG135" s="2"/>
      <c r="TH135" s="2"/>
      <c r="TI135" s="2"/>
      <c r="TJ135" s="2"/>
      <c r="TK135" s="2"/>
      <c r="TL135" s="2"/>
      <c r="TM135" s="2"/>
      <c r="TN135" s="2"/>
      <c r="TO135" s="2"/>
      <c r="TP135" s="2"/>
      <c r="TQ135" s="2"/>
      <c r="TR135" s="2"/>
      <c r="TS135" s="2"/>
      <c r="TT135" s="2"/>
      <c r="TU135" s="2"/>
      <c r="TV135" s="2"/>
      <c r="TW135" s="2"/>
      <c r="TX135" s="2"/>
      <c r="TY135" s="2"/>
      <c r="TZ135" s="2"/>
      <c r="UA135" s="2"/>
      <c r="UB135" s="2"/>
      <c r="UC135" s="2"/>
      <c r="UD135" s="2"/>
      <c r="UE135" s="2"/>
      <c r="UF135" s="2"/>
      <c r="UG135" s="2"/>
      <c r="UH135" s="2"/>
      <c r="UI135" s="2"/>
      <c r="UJ135" s="2"/>
      <c r="UK135" s="2"/>
      <c r="UL135" s="2"/>
      <c r="UM135" s="2"/>
      <c r="UN135" s="2"/>
      <c r="UO135" s="2"/>
      <c r="UP135" s="2"/>
      <c r="UQ135" s="2"/>
      <c r="UR135" s="2"/>
      <c r="US135" s="2"/>
      <c r="UT135" s="2"/>
      <c r="UU135" s="2"/>
      <c r="UV135" s="2"/>
      <c r="UW135" s="2"/>
      <c r="UX135" s="2"/>
      <c r="UY135" s="2"/>
      <c r="UZ135" s="2"/>
      <c r="VA135" s="2"/>
      <c r="VB135" s="2"/>
      <c r="VC135" s="2"/>
      <c r="VD135" s="2"/>
      <c r="VE135" s="2"/>
      <c r="VF135" s="2"/>
      <c r="VG135" s="2"/>
      <c r="VH135" s="2"/>
      <c r="VI135" s="2"/>
      <c r="VJ135" s="2"/>
      <c r="VK135" s="2"/>
      <c r="VL135" s="2"/>
      <c r="VM135" s="2"/>
      <c r="VN135" s="2"/>
      <c r="VO135" s="2"/>
      <c r="VP135" s="2"/>
      <c r="VQ135" s="2"/>
      <c r="VR135" s="2"/>
      <c r="VS135" s="2"/>
      <c r="VT135" s="2"/>
      <c r="VU135" s="2"/>
      <c r="VV135" s="2"/>
      <c r="VW135" s="2"/>
      <c r="VX135" s="2"/>
      <c r="VY135" s="2"/>
      <c r="VZ135" s="2"/>
      <c r="WA135" s="2"/>
      <c r="WB135" s="2"/>
      <c r="WC135" s="2"/>
      <c r="WD135" s="2"/>
      <c r="WE135" s="2"/>
      <c r="WF135" s="2"/>
      <c r="WG135" s="2"/>
      <c r="WH135" s="2"/>
      <c r="WI135" s="2"/>
      <c r="WJ135" s="2"/>
      <c r="WK135" s="2"/>
      <c r="WL135" s="2"/>
      <c r="WM135" s="2"/>
      <c r="WN135" s="2"/>
      <c r="WO135" s="2"/>
      <c r="WP135" s="2"/>
      <c r="WQ135" s="2"/>
      <c r="WR135" s="2"/>
      <c r="WS135" s="2"/>
      <c r="WT135" s="2"/>
      <c r="WU135" s="2"/>
      <c r="WV135" s="2"/>
      <c r="WW135" s="2"/>
      <c r="WX135" s="2"/>
      <c r="WY135" s="2"/>
      <c r="WZ135" s="2"/>
      <c r="XA135" s="2"/>
      <c r="XB135" s="2"/>
      <c r="XC135" s="2"/>
      <c r="XD135" s="2"/>
      <c r="XE135" s="2"/>
      <c r="XF135" s="2"/>
      <c r="XG135" s="2"/>
      <c r="XH135" s="2"/>
      <c r="XI135" s="2"/>
      <c r="XJ135" s="2"/>
      <c r="XK135" s="2"/>
      <c r="XL135" s="2"/>
      <c r="XM135" s="2"/>
      <c r="XN135" s="2"/>
      <c r="XO135" s="2"/>
      <c r="XP135" s="2"/>
      <c r="XQ135" s="2"/>
      <c r="XR135" s="2"/>
      <c r="XS135" s="2"/>
      <c r="XT135" s="2"/>
      <c r="XU135" s="2"/>
      <c r="XV135" s="2"/>
      <c r="XW135" s="2"/>
      <c r="XX135" s="2"/>
      <c r="XY135" s="2"/>
      <c r="XZ135" s="2"/>
      <c r="YA135" s="2"/>
      <c r="YB135" s="2"/>
      <c r="YC135" s="2"/>
      <c r="YD135" s="2"/>
      <c r="YE135" s="2"/>
      <c r="YF135" s="2"/>
      <c r="YG135" s="2"/>
      <c r="YH135" s="2"/>
      <c r="YI135" s="2"/>
      <c r="YJ135" s="2"/>
      <c r="YK135" s="2"/>
      <c r="YL135" s="2"/>
      <c r="YM135" s="2"/>
      <c r="YN135" s="2"/>
      <c r="YO135" s="2"/>
      <c r="YP135" s="2"/>
      <c r="YQ135" s="2"/>
    </row>
    <row r="136" spans="1:667" x14ac:dyDescent="0.25">
      <c r="A136" s="2"/>
      <c r="B136" s="2"/>
      <c r="C136" s="2"/>
      <c r="D136" s="2"/>
      <c r="E136" s="2"/>
      <c r="F136" s="2"/>
      <c r="G136" s="2"/>
      <c r="H136" s="2"/>
      <c r="I136" s="2"/>
      <c r="J136" s="2"/>
      <c r="K136" s="2"/>
      <c r="L136" s="2"/>
      <c r="M136" s="2"/>
      <c r="N136" s="2"/>
      <c r="O136" s="2"/>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s="2"/>
      <c r="BN136" s="2"/>
      <c r="BO136" s="66"/>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c r="RX136" s="2"/>
      <c r="RY136" s="2"/>
      <c r="RZ136" s="2"/>
      <c r="SA136" s="2"/>
      <c r="SB136" s="2"/>
      <c r="SC136" s="2"/>
      <c r="SD136" s="2"/>
      <c r="SE136" s="2"/>
      <c r="SF136" s="2"/>
      <c r="SG136" s="2"/>
      <c r="SH136" s="2"/>
      <c r="SI136" s="2"/>
      <c r="SJ136" s="2"/>
      <c r="SK136" s="2"/>
      <c r="SL136" s="2"/>
      <c r="SM136" s="2"/>
      <c r="SN136" s="2"/>
      <c r="SO136" s="2"/>
      <c r="SP136" s="2"/>
      <c r="SQ136" s="2"/>
      <c r="SR136" s="2"/>
      <c r="SS136" s="2"/>
      <c r="ST136" s="2"/>
      <c r="SU136" s="2"/>
      <c r="SV136" s="2"/>
      <c r="SW136" s="2"/>
      <c r="SX136" s="2"/>
      <c r="SY136" s="2"/>
      <c r="SZ136" s="2"/>
      <c r="TA136" s="2"/>
      <c r="TB136" s="2"/>
      <c r="TC136" s="2"/>
      <c r="TD136" s="2"/>
      <c r="TE136" s="2"/>
      <c r="TF136" s="2"/>
      <c r="TG136" s="2"/>
      <c r="TH136" s="2"/>
      <c r="TI136" s="2"/>
      <c r="TJ136" s="2"/>
      <c r="TK136" s="2"/>
      <c r="TL136" s="2"/>
      <c r="TM136" s="2"/>
      <c r="TN136" s="2"/>
      <c r="TO136" s="2"/>
      <c r="TP136" s="2"/>
      <c r="TQ136" s="2"/>
      <c r="TR136" s="2"/>
      <c r="TS136" s="2"/>
      <c r="TT136" s="2"/>
      <c r="TU136" s="2"/>
      <c r="TV136" s="2"/>
      <c r="TW136" s="2"/>
      <c r="TX136" s="2"/>
      <c r="TY136" s="2"/>
      <c r="TZ136" s="2"/>
      <c r="UA136" s="2"/>
      <c r="UB136" s="2"/>
      <c r="UC136" s="2"/>
      <c r="UD136" s="2"/>
      <c r="UE136" s="2"/>
      <c r="UF136" s="2"/>
      <c r="UG136" s="2"/>
      <c r="UH136" s="2"/>
      <c r="UI136" s="2"/>
      <c r="UJ136" s="2"/>
      <c r="UK136" s="2"/>
      <c r="UL136" s="2"/>
      <c r="UM136" s="2"/>
      <c r="UN136" s="2"/>
      <c r="UO136" s="2"/>
      <c r="UP136" s="2"/>
      <c r="UQ136" s="2"/>
      <c r="UR136" s="2"/>
      <c r="US136" s="2"/>
      <c r="UT136" s="2"/>
      <c r="UU136" s="2"/>
      <c r="UV136" s="2"/>
      <c r="UW136" s="2"/>
      <c r="UX136" s="2"/>
      <c r="UY136" s="2"/>
      <c r="UZ136" s="2"/>
      <c r="VA136" s="2"/>
      <c r="VB136" s="2"/>
      <c r="VC136" s="2"/>
      <c r="VD136" s="2"/>
      <c r="VE136" s="2"/>
      <c r="VF136" s="2"/>
      <c r="VG136" s="2"/>
      <c r="VH136" s="2"/>
      <c r="VI136" s="2"/>
      <c r="VJ136" s="2"/>
      <c r="VK136" s="2"/>
      <c r="VL136" s="2"/>
      <c r="VM136" s="2"/>
      <c r="VN136" s="2"/>
      <c r="VO136" s="2"/>
      <c r="VP136" s="2"/>
      <c r="VQ136" s="2"/>
      <c r="VR136" s="2"/>
      <c r="VS136" s="2"/>
      <c r="VT136" s="2"/>
      <c r="VU136" s="2"/>
      <c r="VV136" s="2"/>
      <c r="VW136" s="2"/>
      <c r="VX136" s="2"/>
      <c r="VY136" s="2"/>
      <c r="VZ136" s="2"/>
      <c r="WA136" s="2"/>
      <c r="WB136" s="2"/>
      <c r="WC136" s="2"/>
      <c r="WD136" s="2"/>
      <c r="WE136" s="2"/>
      <c r="WF136" s="2"/>
      <c r="WG136" s="2"/>
      <c r="WH136" s="2"/>
      <c r="WI136" s="2"/>
      <c r="WJ136" s="2"/>
      <c r="WK136" s="2"/>
      <c r="WL136" s="2"/>
      <c r="WM136" s="2"/>
      <c r="WN136" s="2"/>
      <c r="WO136" s="2"/>
      <c r="WP136" s="2"/>
      <c r="WQ136" s="2"/>
      <c r="WR136" s="2"/>
      <c r="WS136" s="2"/>
      <c r="WT136" s="2"/>
      <c r="WU136" s="2"/>
      <c r="WV136" s="2"/>
      <c r="WW136" s="2"/>
      <c r="WX136" s="2"/>
      <c r="WY136" s="2"/>
      <c r="WZ136" s="2"/>
      <c r="XA136" s="2"/>
      <c r="XB136" s="2"/>
      <c r="XC136" s="2"/>
      <c r="XD136" s="2"/>
      <c r="XE136" s="2"/>
      <c r="XF136" s="2"/>
      <c r="XG136" s="2"/>
      <c r="XH136" s="2"/>
      <c r="XI136" s="2"/>
      <c r="XJ136" s="2"/>
      <c r="XK136" s="2"/>
      <c r="XL136" s="2"/>
      <c r="XM136" s="2"/>
      <c r="XN136" s="2"/>
      <c r="XO136" s="2"/>
      <c r="XP136" s="2"/>
      <c r="XQ136" s="2"/>
      <c r="XR136" s="2"/>
      <c r="XS136" s="2"/>
      <c r="XT136" s="2"/>
      <c r="XU136" s="2"/>
      <c r="XV136" s="2"/>
      <c r="XW136" s="2"/>
      <c r="XX136" s="2"/>
      <c r="XY136" s="2"/>
      <c r="XZ136" s="2"/>
      <c r="YA136" s="2"/>
      <c r="YB136" s="2"/>
      <c r="YC136" s="2"/>
      <c r="YD136" s="2"/>
      <c r="YE136" s="2"/>
      <c r="YF136" s="2"/>
      <c r="YG136" s="2"/>
      <c r="YH136" s="2"/>
      <c r="YI136" s="2"/>
      <c r="YJ136" s="2"/>
      <c r="YK136" s="2"/>
      <c r="YL136" s="2"/>
      <c r="YM136" s="2"/>
      <c r="YN136" s="2"/>
      <c r="YO136" s="2"/>
      <c r="YP136" s="2"/>
      <c r="YQ136" s="2"/>
    </row>
    <row r="137" spans="1:667" x14ac:dyDescent="0.25">
      <c r="A137" s="2"/>
      <c r="B137" s="2"/>
      <c r="C137" s="2"/>
      <c r="D137" s="2"/>
      <c r="E137" s="2"/>
      <c r="F137" s="2"/>
      <c r="G137" s="2"/>
      <c r="H137" s="2"/>
      <c r="I137" s="2"/>
      <c r="J137" s="2"/>
      <c r="K137" s="2"/>
      <c r="L137" s="2"/>
      <c r="M137" s="2"/>
      <c r="N137" s="2"/>
      <c r="O137" s="2"/>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s="2"/>
      <c r="BN137" s="2"/>
      <c r="BO137" s="66"/>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c r="NZ137" s="2"/>
      <c r="OA137" s="2"/>
      <c r="OB137" s="2"/>
      <c r="OC137" s="2"/>
      <c r="OD137" s="2"/>
      <c r="OE137" s="2"/>
      <c r="OF137" s="2"/>
      <c r="OG137" s="2"/>
      <c r="OH137" s="2"/>
      <c r="OI137" s="2"/>
      <c r="OJ137" s="2"/>
      <c r="OK137" s="2"/>
      <c r="OL137" s="2"/>
      <c r="OM137" s="2"/>
      <c r="ON137" s="2"/>
      <c r="OO137" s="2"/>
      <c r="OP137" s="2"/>
      <c r="OQ137" s="2"/>
      <c r="OR137" s="2"/>
      <c r="OS137" s="2"/>
      <c r="OT137" s="2"/>
      <c r="OU137" s="2"/>
      <c r="OV137" s="2"/>
      <c r="OW137" s="2"/>
      <c r="OX137" s="2"/>
      <c r="OY137" s="2"/>
      <c r="OZ137" s="2"/>
      <c r="PA137" s="2"/>
      <c r="PB137" s="2"/>
      <c r="PC137" s="2"/>
      <c r="PD137" s="2"/>
      <c r="PE137" s="2"/>
      <c r="PF137" s="2"/>
      <c r="PG137" s="2"/>
      <c r="PH137" s="2"/>
      <c r="PI137" s="2"/>
      <c r="PJ137" s="2"/>
      <c r="PK137" s="2"/>
      <c r="PL137" s="2"/>
      <c r="PM137" s="2"/>
      <c r="PN137" s="2"/>
      <c r="PO137" s="2"/>
      <c r="PP137" s="2"/>
      <c r="PQ137" s="2"/>
      <c r="PR137" s="2"/>
      <c r="PS137" s="2"/>
      <c r="PT137" s="2"/>
      <c r="PU137" s="2"/>
      <c r="PV137" s="2"/>
      <c r="PW137" s="2"/>
      <c r="PX137" s="2"/>
      <c r="PY137" s="2"/>
      <c r="PZ137" s="2"/>
      <c r="QA137" s="2"/>
      <c r="QB137" s="2"/>
      <c r="QC137" s="2"/>
      <c r="QD137" s="2"/>
      <c r="QE137" s="2"/>
      <c r="QF137" s="2"/>
      <c r="QG137" s="2"/>
      <c r="QH137" s="2"/>
      <c r="QI137" s="2"/>
      <c r="QJ137" s="2"/>
      <c r="QK137" s="2"/>
      <c r="QL137" s="2"/>
      <c r="QM137" s="2"/>
      <c r="QN137" s="2"/>
      <c r="QO137" s="2"/>
      <c r="QP137" s="2"/>
      <c r="QQ137" s="2"/>
      <c r="QR137" s="2"/>
      <c r="QS137" s="2"/>
      <c r="QT137" s="2"/>
      <c r="QU137" s="2"/>
      <c r="QV137" s="2"/>
      <c r="QW137" s="2"/>
      <c r="QX137" s="2"/>
      <c r="QY137" s="2"/>
      <c r="QZ137" s="2"/>
      <c r="RA137" s="2"/>
      <c r="RB137" s="2"/>
      <c r="RC137" s="2"/>
      <c r="RD137" s="2"/>
      <c r="RE137" s="2"/>
      <c r="RF137" s="2"/>
      <c r="RG137" s="2"/>
      <c r="RH137" s="2"/>
      <c r="RI137" s="2"/>
      <c r="RJ137" s="2"/>
      <c r="RK137" s="2"/>
      <c r="RL137" s="2"/>
      <c r="RM137" s="2"/>
      <c r="RN137" s="2"/>
      <c r="RO137" s="2"/>
      <c r="RP137" s="2"/>
      <c r="RQ137" s="2"/>
      <c r="RR137" s="2"/>
      <c r="RS137" s="2"/>
      <c r="RT137" s="2"/>
      <c r="RU137" s="2"/>
      <c r="RV137" s="2"/>
      <c r="RW137" s="2"/>
      <c r="RX137" s="2"/>
      <c r="RY137" s="2"/>
      <c r="RZ137" s="2"/>
      <c r="SA137" s="2"/>
      <c r="SB137" s="2"/>
      <c r="SC137" s="2"/>
      <c r="SD137" s="2"/>
      <c r="SE137" s="2"/>
      <c r="SF137" s="2"/>
      <c r="SG137" s="2"/>
      <c r="SH137" s="2"/>
      <c r="SI137" s="2"/>
      <c r="SJ137" s="2"/>
      <c r="SK137" s="2"/>
      <c r="SL137" s="2"/>
      <c r="SM137" s="2"/>
      <c r="SN137" s="2"/>
      <c r="SO137" s="2"/>
      <c r="SP137" s="2"/>
      <c r="SQ137" s="2"/>
      <c r="SR137" s="2"/>
      <c r="SS137" s="2"/>
      <c r="ST137" s="2"/>
      <c r="SU137" s="2"/>
      <c r="SV137" s="2"/>
      <c r="SW137" s="2"/>
      <c r="SX137" s="2"/>
      <c r="SY137" s="2"/>
      <c r="SZ137" s="2"/>
      <c r="TA137" s="2"/>
      <c r="TB137" s="2"/>
      <c r="TC137" s="2"/>
      <c r="TD137" s="2"/>
      <c r="TE137" s="2"/>
      <c r="TF137" s="2"/>
      <c r="TG137" s="2"/>
      <c r="TH137" s="2"/>
      <c r="TI137" s="2"/>
      <c r="TJ137" s="2"/>
      <c r="TK137" s="2"/>
      <c r="TL137" s="2"/>
      <c r="TM137" s="2"/>
      <c r="TN137" s="2"/>
      <c r="TO137" s="2"/>
      <c r="TP137" s="2"/>
      <c r="TQ137" s="2"/>
      <c r="TR137" s="2"/>
      <c r="TS137" s="2"/>
      <c r="TT137" s="2"/>
      <c r="TU137" s="2"/>
      <c r="TV137" s="2"/>
      <c r="TW137" s="2"/>
      <c r="TX137" s="2"/>
      <c r="TY137" s="2"/>
      <c r="TZ137" s="2"/>
      <c r="UA137" s="2"/>
      <c r="UB137" s="2"/>
      <c r="UC137" s="2"/>
      <c r="UD137" s="2"/>
      <c r="UE137" s="2"/>
      <c r="UF137" s="2"/>
      <c r="UG137" s="2"/>
      <c r="UH137" s="2"/>
      <c r="UI137" s="2"/>
      <c r="UJ137" s="2"/>
      <c r="UK137" s="2"/>
      <c r="UL137" s="2"/>
      <c r="UM137" s="2"/>
      <c r="UN137" s="2"/>
      <c r="UO137" s="2"/>
      <c r="UP137" s="2"/>
      <c r="UQ137" s="2"/>
      <c r="UR137" s="2"/>
      <c r="US137" s="2"/>
      <c r="UT137" s="2"/>
      <c r="UU137" s="2"/>
      <c r="UV137" s="2"/>
      <c r="UW137" s="2"/>
      <c r="UX137" s="2"/>
      <c r="UY137" s="2"/>
      <c r="UZ137" s="2"/>
      <c r="VA137" s="2"/>
      <c r="VB137" s="2"/>
      <c r="VC137" s="2"/>
      <c r="VD137" s="2"/>
      <c r="VE137" s="2"/>
      <c r="VF137" s="2"/>
      <c r="VG137" s="2"/>
      <c r="VH137" s="2"/>
      <c r="VI137" s="2"/>
      <c r="VJ137" s="2"/>
      <c r="VK137" s="2"/>
      <c r="VL137" s="2"/>
      <c r="VM137" s="2"/>
      <c r="VN137" s="2"/>
      <c r="VO137" s="2"/>
      <c r="VP137" s="2"/>
      <c r="VQ137" s="2"/>
      <c r="VR137" s="2"/>
      <c r="VS137" s="2"/>
      <c r="VT137" s="2"/>
      <c r="VU137" s="2"/>
      <c r="VV137" s="2"/>
      <c r="VW137" s="2"/>
      <c r="VX137" s="2"/>
      <c r="VY137" s="2"/>
      <c r="VZ137" s="2"/>
      <c r="WA137" s="2"/>
      <c r="WB137" s="2"/>
      <c r="WC137" s="2"/>
      <c r="WD137" s="2"/>
      <c r="WE137" s="2"/>
      <c r="WF137" s="2"/>
      <c r="WG137" s="2"/>
      <c r="WH137" s="2"/>
      <c r="WI137" s="2"/>
      <c r="WJ137" s="2"/>
      <c r="WK137" s="2"/>
      <c r="WL137" s="2"/>
      <c r="WM137" s="2"/>
      <c r="WN137" s="2"/>
      <c r="WO137" s="2"/>
      <c r="WP137" s="2"/>
      <c r="WQ137" s="2"/>
      <c r="WR137" s="2"/>
      <c r="WS137" s="2"/>
      <c r="WT137" s="2"/>
      <c r="WU137" s="2"/>
      <c r="WV137" s="2"/>
      <c r="WW137" s="2"/>
      <c r="WX137" s="2"/>
      <c r="WY137" s="2"/>
      <c r="WZ137" s="2"/>
      <c r="XA137" s="2"/>
      <c r="XB137" s="2"/>
      <c r="XC137" s="2"/>
      <c r="XD137" s="2"/>
      <c r="XE137" s="2"/>
      <c r="XF137" s="2"/>
      <c r="XG137" s="2"/>
      <c r="XH137" s="2"/>
      <c r="XI137" s="2"/>
      <c r="XJ137" s="2"/>
      <c r="XK137" s="2"/>
      <c r="XL137" s="2"/>
      <c r="XM137" s="2"/>
      <c r="XN137" s="2"/>
      <c r="XO137" s="2"/>
      <c r="XP137" s="2"/>
      <c r="XQ137" s="2"/>
      <c r="XR137" s="2"/>
      <c r="XS137" s="2"/>
      <c r="XT137" s="2"/>
      <c r="XU137" s="2"/>
      <c r="XV137" s="2"/>
      <c r="XW137" s="2"/>
      <c r="XX137" s="2"/>
      <c r="XY137" s="2"/>
      <c r="XZ137" s="2"/>
      <c r="YA137" s="2"/>
      <c r="YB137" s="2"/>
      <c r="YC137" s="2"/>
      <c r="YD137" s="2"/>
      <c r="YE137" s="2"/>
      <c r="YF137" s="2"/>
      <c r="YG137" s="2"/>
      <c r="YH137" s="2"/>
      <c r="YI137" s="2"/>
      <c r="YJ137" s="2"/>
      <c r="YK137" s="2"/>
      <c r="YL137" s="2"/>
      <c r="YM137" s="2"/>
      <c r="YN137" s="2"/>
      <c r="YO137" s="2"/>
      <c r="YP137" s="2"/>
      <c r="YQ137" s="2"/>
    </row>
    <row r="138" spans="1:667" x14ac:dyDescent="0.25">
      <c r="A138" s="2"/>
      <c r="B138" s="2"/>
      <c r="C138" s="2"/>
      <c r="D138" s="2"/>
      <c r="E138" s="2"/>
      <c r="F138" s="2"/>
      <c r="G138" s="2"/>
      <c r="H138" s="2"/>
      <c r="I138" s="2"/>
      <c r="J138" s="2"/>
      <c r="K138" s="2"/>
      <c r="L138" s="2"/>
      <c r="M138" s="2"/>
      <c r="N138" s="2"/>
      <c r="O138" s="2"/>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s="2"/>
      <c r="BN138" s="2"/>
      <c r="BO138" s="66"/>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c r="RX138" s="2"/>
      <c r="RY138" s="2"/>
      <c r="RZ138" s="2"/>
      <c r="SA138" s="2"/>
      <c r="SB138" s="2"/>
      <c r="SC138" s="2"/>
      <c r="SD138" s="2"/>
      <c r="SE138" s="2"/>
      <c r="SF138" s="2"/>
      <c r="SG138" s="2"/>
      <c r="SH138" s="2"/>
      <c r="SI138" s="2"/>
      <c r="SJ138" s="2"/>
      <c r="SK138" s="2"/>
      <c r="SL138" s="2"/>
      <c r="SM138" s="2"/>
      <c r="SN138" s="2"/>
      <c r="SO138" s="2"/>
      <c r="SP138" s="2"/>
      <c r="SQ138" s="2"/>
      <c r="SR138" s="2"/>
      <c r="SS138" s="2"/>
      <c r="ST138" s="2"/>
      <c r="SU138" s="2"/>
      <c r="SV138" s="2"/>
      <c r="SW138" s="2"/>
      <c r="SX138" s="2"/>
      <c r="SY138" s="2"/>
      <c r="SZ138" s="2"/>
      <c r="TA138" s="2"/>
      <c r="TB138" s="2"/>
      <c r="TC138" s="2"/>
      <c r="TD138" s="2"/>
      <c r="TE138" s="2"/>
      <c r="TF138" s="2"/>
      <c r="TG138" s="2"/>
      <c r="TH138" s="2"/>
      <c r="TI138" s="2"/>
      <c r="TJ138" s="2"/>
      <c r="TK138" s="2"/>
      <c r="TL138" s="2"/>
      <c r="TM138" s="2"/>
      <c r="TN138" s="2"/>
      <c r="TO138" s="2"/>
      <c r="TP138" s="2"/>
      <c r="TQ138" s="2"/>
      <c r="TR138" s="2"/>
      <c r="TS138" s="2"/>
      <c r="TT138" s="2"/>
      <c r="TU138" s="2"/>
      <c r="TV138" s="2"/>
      <c r="TW138" s="2"/>
      <c r="TX138" s="2"/>
      <c r="TY138" s="2"/>
      <c r="TZ138" s="2"/>
      <c r="UA138" s="2"/>
      <c r="UB138" s="2"/>
      <c r="UC138" s="2"/>
      <c r="UD138" s="2"/>
      <c r="UE138" s="2"/>
      <c r="UF138" s="2"/>
      <c r="UG138" s="2"/>
      <c r="UH138" s="2"/>
      <c r="UI138" s="2"/>
      <c r="UJ138" s="2"/>
      <c r="UK138" s="2"/>
      <c r="UL138" s="2"/>
      <c r="UM138" s="2"/>
      <c r="UN138" s="2"/>
      <c r="UO138" s="2"/>
      <c r="UP138" s="2"/>
      <c r="UQ138" s="2"/>
      <c r="UR138" s="2"/>
      <c r="US138" s="2"/>
      <c r="UT138" s="2"/>
      <c r="UU138" s="2"/>
      <c r="UV138" s="2"/>
      <c r="UW138" s="2"/>
      <c r="UX138" s="2"/>
      <c r="UY138" s="2"/>
      <c r="UZ138" s="2"/>
      <c r="VA138" s="2"/>
      <c r="VB138" s="2"/>
      <c r="VC138" s="2"/>
      <c r="VD138" s="2"/>
      <c r="VE138" s="2"/>
      <c r="VF138" s="2"/>
      <c r="VG138" s="2"/>
      <c r="VH138" s="2"/>
      <c r="VI138" s="2"/>
      <c r="VJ138" s="2"/>
      <c r="VK138" s="2"/>
      <c r="VL138" s="2"/>
      <c r="VM138" s="2"/>
      <c r="VN138" s="2"/>
      <c r="VO138" s="2"/>
      <c r="VP138" s="2"/>
      <c r="VQ138" s="2"/>
      <c r="VR138" s="2"/>
      <c r="VS138" s="2"/>
      <c r="VT138" s="2"/>
      <c r="VU138" s="2"/>
      <c r="VV138" s="2"/>
      <c r="VW138" s="2"/>
      <c r="VX138" s="2"/>
      <c r="VY138" s="2"/>
      <c r="VZ138" s="2"/>
      <c r="WA138" s="2"/>
      <c r="WB138" s="2"/>
      <c r="WC138" s="2"/>
      <c r="WD138" s="2"/>
      <c r="WE138" s="2"/>
      <c r="WF138" s="2"/>
      <c r="WG138" s="2"/>
      <c r="WH138" s="2"/>
      <c r="WI138" s="2"/>
      <c r="WJ138" s="2"/>
      <c r="WK138" s="2"/>
      <c r="WL138" s="2"/>
      <c r="WM138" s="2"/>
      <c r="WN138" s="2"/>
      <c r="WO138" s="2"/>
      <c r="WP138" s="2"/>
      <c r="WQ138" s="2"/>
      <c r="WR138" s="2"/>
      <c r="WS138" s="2"/>
      <c r="WT138" s="2"/>
      <c r="WU138" s="2"/>
      <c r="WV138" s="2"/>
      <c r="WW138" s="2"/>
      <c r="WX138" s="2"/>
      <c r="WY138" s="2"/>
      <c r="WZ138" s="2"/>
      <c r="XA138" s="2"/>
      <c r="XB138" s="2"/>
      <c r="XC138" s="2"/>
      <c r="XD138" s="2"/>
      <c r="XE138" s="2"/>
      <c r="XF138" s="2"/>
      <c r="XG138" s="2"/>
      <c r="XH138" s="2"/>
      <c r="XI138" s="2"/>
      <c r="XJ138" s="2"/>
      <c r="XK138" s="2"/>
      <c r="XL138" s="2"/>
      <c r="XM138" s="2"/>
      <c r="XN138" s="2"/>
      <c r="XO138" s="2"/>
      <c r="XP138" s="2"/>
      <c r="XQ138" s="2"/>
      <c r="XR138" s="2"/>
      <c r="XS138" s="2"/>
      <c r="XT138" s="2"/>
      <c r="XU138" s="2"/>
      <c r="XV138" s="2"/>
      <c r="XW138" s="2"/>
      <c r="XX138" s="2"/>
      <c r="XY138" s="2"/>
      <c r="XZ138" s="2"/>
      <c r="YA138" s="2"/>
      <c r="YB138" s="2"/>
      <c r="YC138" s="2"/>
      <c r="YD138" s="2"/>
      <c r="YE138" s="2"/>
      <c r="YF138" s="2"/>
      <c r="YG138" s="2"/>
      <c r="YH138" s="2"/>
      <c r="YI138" s="2"/>
      <c r="YJ138" s="2"/>
      <c r="YK138" s="2"/>
      <c r="YL138" s="2"/>
      <c r="YM138" s="2"/>
      <c r="YN138" s="2"/>
      <c r="YO138" s="2"/>
      <c r="YP138" s="2"/>
      <c r="YQ138" s="2"/>
    </row>
    <row r="139" spans="1:667" x14ac:dyDescent="0.25">
      <c r="A139" s="2"/>
      <c r="B139" s="2"/>
      <c r="C139" s="2"/>
      <c r="D139" s="2"/>
      <c r="E139" s="2"/>
      <c r="F139" s="2"/>
      <c r="G139" s="2"/>
      <c r="H139" s="2"/>
      <c r="I139" s="2"/>
      <c r="J139" s="2"/>
      <c r="K139" s="2"/>
      <c r="L139" s="2"/>
      <c r="M139" s="2"/>
      <c r="N139" s="2"/>
      <c r="O139" s="2"/>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s="2"/>
      <c r="BN139" s="2"/>
      <c r="BO139" s="66"/>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c r="NZ139" s="2"/>
      <c r="OA139" s="2"/>
      <c r="OB139" s="2"/>
      <c r="OC139" s="2"/>
      <c r="OD139" s="2"/>
      <c r="OE139" s="2"/>
      <c r="OF139" s="2"/>
      <c r="OG139" s="2"/>
      <c r="OH139" s="2"/>
      <c r="OI139" s="2"/>
      <c r="OJ139" s="2"/>
      <c r="OK139" s="2"/>
      <c r="OL139" s="2"/>
      <c r="OM139" s="2"/>
      <c r="ON139" s="2"/>
      <c r="OO139" s="2"/>
      <c r="OP139" s="2"/>
      <c r="OQ139" s="2"/>
      <c r="OR139" s="2"/>
      <c r="OS139" s="2"/>
      <c r="OT139" s="2"/>
      <c r="OU139" s="2"/>
      <c r="OV139" s="2"/>
      <c r="OW139" s="2"/>
      <c r="OX139" s="2"/>
      <c r="OY139" s="2"/>
      <c r="OZ139" s="2"/>
      <c r="PA139" s="2"/>
      <c r="PB139" s="2"/>
      <c r="PC139" s="2"/>
      <c r="PD139" s="2"/>
      <c r="PE139" s="2"/>
      <c r="PF139" s="2"/>
      <c r="PG139" s="2"/>
      <c r="PH139" s="2"/>
      <c r="PI139" s="2"/>
      <c r="PJ139" s="2"/>
      <c r="PK139" s="2"/>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2"/>
      <c r="QO139" s="2"/>
      <c r="QP139" s="2"/>
      <c r="QQ139" s="2"/>
      <c r="QR139" s="2"/>
      <c r="QS139" s="2"/>
      <c r="QT139" s="2"/>
      <c r="QU139" s="2"/>
      <c r="QV139" s="2"/>
      <c r="QW139" s="2"/>
      <c r="QX139" s="2"/>
      <c r="QY139" s="2"/>
      <c r="QZ139" s="2"/>
      <c r="RA139" s="2"/>
      <c r="RB139" s="2"/>
      <c r="RC139" s="2"/>
      <c r="RD139" s="2"/>
      <c r="RE139" s="2"/>
      <c r="RF139" s="2"/>
      <c r="RG139" s="2"/>
      <c r="RH139" s="2"/>
      <c r="RI139" s="2"/>
      <c r="RJ139" s="2"/>
      <c r="RK139" s="2"/>
      <c r="RL139" s="2"/>
      <c r="RM139" s="2"/>
      <c r="RN139" s="2"/>
      <c r="RO139" s="2"/>
      <c r="RP139" s="2"/>
      <c r="RQ139" s="2"/>
      <c r="RR139" s="2"/>
      <c r="RS139" s="2"/>
      <c r="RT139" s="2"/>
      <c r="RU139" s="2"/>
      <c r="RV139" s="2"/>
      <c r="RW139" s="2"/>
      <c r="RX139" s="2"/>
      <c r="RY139" s="2"/>
      <c r="RZ139" s="2"/>
      <c r="SA139" s="2"/>
      <c r="SB139" s="2"/>
      <c r="SC139" s="2"/>
      <c r="SD139" s="2"/>
      <c r="SE139" s="2"/>
      <c r="SF139" s="2"/>
      <c r="SG139" s="2"/>
      <c r="SH139" s="2"/>
      <c r="SI139" s="2"/>
      <c r="SJ139" s="2"/>
      <c r="SK139" s="2"/>
      <c r="SL139" s="2"/>
      <c r="SM139" s="2"/>
      <c r="SN139" s="2"/>
      <c r="SO139" s="2"/>
      <c r="SP139" s="2"/>
      <c r="SQ139" s="2"/>
      <c r="SR139" s="2"/>
      <c r="SS139" s="2"/>
      <c r="ST139" s="2"/>
      <c r="SU139" s="2"/>
      <c r="SV139" s="2"/>
      <c r="SW139" s="2"/>
      <c r="SX139" s="2"/>
      <c r="SY139" s="2"/>
      <c r="SZ139" s="2"/>
      <c r="TA139" s="2"/>
      <c r="TB139" s="2"/>
      <c r="TC139" s="2"/>
      <c r="TD139" s="2"/>
      <c r="TE139" s="2"/>
      <c r="TF139" s="2"/>
      <c r="TG139" s="2"/>
      <c r="TH139" s="2"/>
      <c r="TI139" s="2"/>
      <c r="TJ139" s="2"/>
      <c r="TK139" s="2"/>
      <c r="TL139" s="2"/>
      <c r="TM139" s="2"/>
      <c r="TN139" s="2"/>
      <c r="TO139" s="2"/>
      <c r="TP139" s="2"/>
      <c r="TQ139" s="2"/>
      <c r="TR139" s="2"/>
      <c r="TS139" s="2"/>
      <c r="TT139" s="2"/>
      <c r="TU139" s="2"/>
      <c r="TV139" s="2"/>
      <c r="TW139" s="2"/>
      <c r="TX139" s="2"/>
      <c r="TY139" s="2"/>
      <c r="TZ139" s="2"/>
      <c r="UA139" s="2"/>
      <c r="UB139" s="2"/>
      <c r="UC139" s="2"/>
      <c r="UD139" s="2"/>
      <c r="UE139" s="2"/>
      <c r="UF139" s="2"/>
      <c r="UG139" s="2"/>
      <c r="UH139" s="2"/>
      <c r="UI139" s="2"/>
      <c r="UJ139" s="2"/>
      <c r="UK139" s="2"/>
      <c r="UL139" s="2"/>
      <c r="UM139" s="2"/>
      <c r="UN139" s="2"/>
      <c r="UO139" s="2"/>
      <c r="UP139" s="2"/>
      <c r="UQ139" s="2"/>
      <c r="UR139" s="2"/>
      <c r="US139" s="2"/>
      <c r="UT139" s="2"/>
      <c r="UU139" s="2"/>
      <c r="UV139" s="2"/>
      <c r="UW139" s="2"/>
      <c r="UX139" s="2"/>
      <c r="UY139" s="2"/>
      <c r="UZ139" s="2"/>
      <c r="VA139" s="2"/>
      <c r="VB139" s="2"/>
      <c r="VC139" s="2"/>
      <c r="VD139" s="2"/>
      <c r="VE139" s="2"/>
      <c r="VF139" s="2"/>
      <c r="VG139" s="2"/>
      <c r="VH139" s="2"/>
      <c r="VI139" s="2"/>
      <c r="VJ139" s="2"/>
      <c r="VK139" s="2"/>
      <c r="VL139" s="2"/>
      <c r="VM139" s="2"/>
      <c r="VN139" s="2"/>
      <c r="VO139" s="2"/>
      <c r="VP139" s="2"/>
      <c r="VQ139" s="2"/>
      <c r="VR139" s="2"/>
      <c r="VS139" s="2"/>
      <c r="VT139" s="2"/>
      <c r="VU139" s="2"/>
      <c r="VV139" s="2"/>
      <c r="VW139" s="2"/>
      <c r="VX139" s="2"/>
      <c r="VY139" s="2"/>
      <c r="VZ139" s="2"/>
      <c r="WA139" s="2"/>
      <c r="WB139" s="2"/>
      <c r="WC139" s="2"/>
      <c r="WD139" s="2"/>
      <c r="WE139" s="2"/>
      <c r="WF139" s="2"/>
      <c r="WG139" s="2"/>
      <c r="WH139" s="2"/>
      <c r="WI139" s="2"/>
      <c r="WJ139" s="2"/>
      <c r="WK139" s="2"/>
      <c r="WL139" s="2"/>
      <c r="WM139" s="2"/>
      <c r="WN139" s="2"/>
      <c r="WO139" s="2"/>
      <c r="WP139" s="2"/>
      <c r="WQ139" s="2"/>
      <c r="WR139" s="2"/>
      <c r="WS139" s="2"/>
      <c r="WT139" s="2"/>
      <c r="WU139" s="2"/>
      <c r="WV139" s="2"/>
      <c r="WW139" s="2"/>
      <c r="WX139" s="2"/>
      <c r="WY139" s="2"/>
      <c r="WZ139" s="2"/>
      <c r="XA139" s="2"/>
      <c r="XB139" s="2"/>
      <c r="XC139" s="2"/>
      <c r="XD139" s="2"/>
      <c r="XE139" s="2"/>
      <c r="XF139" s="2"/>
      <c r="XG139" s="2"/>
      <c r="XH139" s="2"/>
      <c r="XI139" s="2"/>
      <c r="XJ139" s="2"/>
      <c r="XK139" s="2"/>
      <c r="XL139" s="2"/>
      <c r="XM139" s="2"/>
      <c r="XN139" s="2"/>
      <c r="XO139" s="2"/>
      <c r="XP139" s="2"/>
      <c r="XQ139" s="2"/>
      <c r="XR139" s="2"/>
      <c r="XS139" s="2"/>
      <c r="XT139" s="2"/>
      <c r="XU139" s="2"/>
      <c r="XV139" s="2"/>
      <c r="XW139" s="2"/>
      <c r="XX139" s="2"/>
      <c r="XY139" s="2"/>
      <c r="XZ139" s="2"/>
      <c r="YA139" s="2"/>
      <c r="YB139" s="2"/>
      <c r="YC139" s="2"/>
      <c r="YD139" s="2"/>
      <c r="YE139" s="2"/>
      <c r="YF139" s="2"/>
      <c r="YG139" s="2"/>
      <c r="YH139" s="2"/>
      <c r="YI139" s="2"/>
      <c r="YJ139" s="2"/>
      <c r="YK139" s="2"/>
      <c r="YL139" s="2"/>
      <c r="YM139" s="2"/>
      <c r="YN139" s="2"/>
      <c r="YO139" s="2"/>
      <c r="YP139" s="2"/>
      <c r="YQ139" s="2"/>
    </row>
    <row r="140" spans="1:667" x14ac:dyDescent="0.25">
      <c r="A140" s="2"/>
      <c r="B140" s="2"/>
      <c r="C140" s="2"/>
      <c r="D140" s="2"/>
      <c r="E140" s="2"/>
      <c r="F140" s="2"/>
      <c r="G140" s="2"/>
      <c r="H140" s="2"/>
      <c r="I140" s="2"/>
      <c r="J140" s="2"/>
      <c r="K140" s="2"/>
      <c r="L140" s="2"/>
      <c r="M140" s="2"/>
      <c r="N140" s="2"/>
      <c r="O140" s="2"/>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s="2"/>
      <c r="BN140" s="2"/>
      <c r="BO140" s="66"/>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c r="NZ140" s="2"/>
      <c r="OA140" s="2"/>
      <c r="OB140" s="2"/>
      <c r="OC140" s="2"/>
      <c r="OD140" s="2"/>
      <c r="OE140" s="2"/>
      <c r="OF140" s="2"/>
      <c r="OG140" s="2"/>
      <c r="OH140" s="2"/>
      <c r="OI140" s="2"/>
      <c r="OJ140" s="2"/>
      <c r="OK140" s="2"/>
      <c r="OL140" s="2"/>
      <c r="OM140" s="2"/>
      <c r="ON140" s="2"/>
      <c r="OO140" s="2"/>
      <c r="OP140" s="2"/>
      <c r="OQ140" s="2"/>
      <c r="OR140" s="2"/>
      <c r="OS140" s="2"/>
      <c r="OT140" s="2"/>
      <c r="OU140" s="2"/>
      <c r="OV140" s="2"/>
      <c r="OW140" s="2"/>
      <c r="OX140" s="2"/>
      <c r="OY140" s="2"/>
      <c r="OZ140" s="2"/>
      <c r="PA140" s="2"/>
      <c r="PB140" s="2"/>
      <c r="PC140" s="2"/>
      <c r="PD140" s="2"/>
      <c r="PE140" s="2"/>
      <c r="PF140" s="2"/>
      <c r="PG140" s="2"/>
      <c r="PH140" s="2"/>
      <c r="PI140" s="2"/>
      <c r="PJ140" s="2"/>
      <c r="PK140" s="2"/>
      <c r="PL140" s="2"/>
      <c r="PM140" s="2"/>
      <c r="PN140" s="2"/>
      <c r="PO140" s="2"/>
      <c r="PP140" s="2"/>
      <c r="PQ140" s="2"/>
      <c r="PR140" s="2"/>
      <c r="PS140" s="2"/>
      <c r="PT140" s="2"/>
      <c r="PU140" s="2"/>
      <c r="PV140" s="2"/>
      <c r="PW140" s="2"/>
      <c r="PX140" s="2"/>
      <c r="PY140" s="2"/>
      <c r="PZ140" s="2"/>
      <c r="QA140" s="2"/>
      <c r="QB140" s="2"/>
      <c r="QC140" s="2"/>
      <c r="QD140" s="2"/>
      <c r="QE140" s="2"/>
      <c r="QF140" s="2"/>
      <c r="QG140" s="2"/>
      <c r="QH140" s="2"/>
      <c r="QI140" s="2"/>
      <c r="QJ140" s="2"/>
      <c r="QK140" s="2"/>
      <c r="QL140" s="2"/>
      <c r="QM140" s="2"/>
      <c r="QN140" s="2"/>
      <c r="QO140" s="2"/>
      <c r="QP140" s="2"/>
      <c r="QQ140" s="2"/>
      <c r="QR140" s="2"/>
      <c r="QS140" s="2"/>
      <c r="QT140" s="2"/>
      <c r="QU140" s="2"/>
      <c r="QV140" s="2"/>
      <c r="QW140" s="2"/>
      <c r="QX140" s="2"/>
      <c r="QY140" s="2"/>
      <c r="QZ140" s="2"/>
      <c r="RA140" s="2"/>
      <c r="RB140" s="2"/>
      <c r="RC140" s="2"/>
      <c r="RD140" s="2"/>
      <c r="RE140" s="2"/>
      <c r="RF140" s="2"/>
      <c r="RG140" s="2"/>
      <c r="RH140" s="2"/>
      <c r="RI140" s="2"/>
      <c r="RJ140" s="2"/>
      <c r="RK140" s="2"/>
      <c r="RL140" s="2"/>
      <c r="RM140" s="2"/>
      <c r="RN140" s="2"/>
      <c r="RO140" s="2"/>
      <c r="RP140" s="2"/>
      <c r="RQ140" s="2"/>
      <c r="RR140" s="2"/>
      <c r="RS140" s="2"/>
      <c r="RT140" s="2"/>
      <c r="RU140" s="2"/>
      <c r="RV140" s="2"/>
      <c r="RW140" s="2"/>
      <c r="RX140" s="2"/>
      <c r="RY140" s="2"/>
      <c r="RZ140" s="2"/>
      <c r="SA140" s="2"/>
      <c r="SB140" s="2"/>
      <c r="SC140" s="2"/>
      <c r="SD140" s="2"/>
      <c r="SE140" s="2"/>
      <c r="SF140" s="2"/>
      <c r="SG140" s="2"/>
      <c r="SH140" s="2"/>
      <c r="SI140" s="2"/>
      <c r="SJ140" s="2"/>
      <c r="SK140" s="2"/>
      <c r="SL140" s="2"/>
      <c r="SM140" s="2"/>
      <c r="SN140" s="2"/>
      <c r="SO140" s="2"/>
      <c r="SP140" s="2"/>
      <c r="SQ140" s="2"/>
      <c r="SR140" s="2"/>
      <c r="SS140" s="2"/>
      <c r="ST140" s="2"/>
      <c r="SU140" s="2"/>
      <c r="SV140" s="2"/>
      <c r="SW140" s="2"/>
      <c r="SX140" s="2"/>
      <c r="SY140" s="2"/>
      <c r="SZ140" s="2"/>
      <c r="TA140" s="2"/>
      <c r="TB140" s="2"/>
      <c r="TC140" s="2"/>
      <c r="TD140" s="2"/>
      <c r="TE140" s="2"/>
      <c r="TF140" s="2"/>
      <c r="TG140" s="2"/>
      <c r="TH140" s="2"/>
      <c r="TI140" s="2"/>
      <c r="TJ140" s="2"/>
      <c r="TK140" s="2"/>
      <c r="TL140" s="2"/>
      <c r="TM140" s="2"/>
      <c r="TN140" s="2"/>
      <c r="TO140" s="2"/>
      <c r="TP140" s="2"/>
      <c r="TQ140" s="2"/>
      <c r="TR140" s="2"/>
      <c r="TS140" s="2"/>
      <c r="TT140" s="2"/>
      <c r="TU140" s="2"/>
      <c r="TV140" s="2"/>
      <c r="TW140" s="2"/>
      <c r="TX140" s="2"/>
      <c r="TY140" s="2"/>
      <c r="TZ140" s="2"/>
      <c r="UA140" s="2"/>
      <c r="UB140" s="2"/>
      <c r="UC140" s="2"/>
      <c r="UD140" s="2"/>
      <c r="UE140" s="2"/>
      <c r="UF140" s="2"/>
      <c r="UG140" s="2"/>
      <c r="UH140" s="2"/>
      <c r="UI140" s="2"/>
      <c r="UJ140" s="2"/>
      <c r="UK140" s="2"/>
      <c r="UL140" s="2"/>
      <c r="UM140" s="2"/>
      <c r="UN140" s="2"/>
      <c r="UO140" s="2"/>
      <c r="UP140" s="2"/>
      <c r="UQ140" s="2"/>
      <c r="UR140" s="2"/>
      <c r="US140" s="2"/>
      <c r="UT140" s="2"/>
      <c r="UU140" s="2"/>
      <c r="UV140" s="2"/>
      <c r="UW140" s="2"/>
      <c r="UX140" s="2"/>
      <c r="UY140" s="2"/>
      <c r="UZ140" s="2"/>
      <c r="VA140" s="2"/>
      <c r="VB140" s="2"/>
      <c r="VC140" s="2"/>
      <c r="VD140" s="2"/>
      <c r="VE140" s="2"/>
      <c r="VF140" s="2"/>
      <c r="VG140" s="2"/>
      <c r="VH140" s="2"/>
      <c r="VI140" s="2"/>
      <c r="VJ140" s="2"/>
      <c r="VK140" s="2"/>
      <c r="VL140" s="2"/>
      <c r="VM140" s="2"/>
      <c r="VN140" s="2"/>
      <c r="VO140" s="2"/>
      <c r="VP140" s="2"/>
      <c r="VQ140" s="2"/>
      <c r="VR140" s="2"/>
      <c r="VS140" s="2"/>
      <c r="VT140" s="2"/>
      <c r="VU140" s="2"/>
      <c r="VV140" s="2"/>
      <c r="VW140" s="2"/>
      <c r="VX140" s="2"/>
      <c r="VY140" s="2"/>
      <c r="VZ140" s="2"/>
      <c r="WA140" s="2"/>
      <c r="WB140" s="2"/>
      <c r="WC140" s="2"/>
      <c r="WD140" s="2"/>
      <c r="WE140" s="2"/>
      <c r="WF140" s="2"/>
      <c r="WG140" s="2"/>
      <c r="WH140" s="2"/>
      <c r="WI140" s="2"/>
      <c r="WJ140" s="2"/>
      <c r="WK140" s="2"/>
      <c r="WL140" s="2"/>
      <c r="WM140" s="2"/>
      <c r="WN140" s="2"/>
      <c r="WO140" s="2"/>
      <c r="WP140" s="2"/>
      <c r="WQ140" s="2"/>
      <c r="WR140" s="2"/>
      <c r="WS140" s="2"/>
      <c r="WT140" s="2"/>
      <c r="WU140" s="2"/>
      <c r="WV140" s="2"/>
      <c r="WW140" s="2"/>
      <c r="WX140" s="2"/>
      <c r="WY140" s="2"/>
      <c r="WZ140" s="2"/>
      <c r="XA140" s="2"/>
      <c r="XB140" s="2"/>
      <c r="XC140" s="2"/>
      <c r="XD140" s="2"/>
      <c r="XE140" s="2"/>
      <c r="XF140" s="2"/>
      <c r="XG140" s="2"/>
      <c r="XH140" s="2"/>
      <c r="XI140" s="2"/>
      <c r="XJ140" s="2"/>
      <c r="XK140" s="2"/>
      <c r="XL140" s="2"/>
      <c r="XM140" s="2"/>
      <c r="XN140" s="2"/>
      <c r="XO140" s="2"/>
      <c r="XP140" s="2"/>
      <c r="XQ140" s="2"/>
      <c r="XR140" s="2"/>
      <c r="XS140" s="2"/>
      <c r="XT140" s="2"/>
      <c r="XU140" s="2"/>
      <c r="XV140" s="2"/>
      <c r="XW140" s="2"/>
      <c r="XX140" s="2"/>
      <c r="XY140" s="2"/>
      <c r="XZ140" s="2"/>
      <c r="YA140" s="2"/>
      <c r="YB140" s="2"/>
      <c r="YC140" s="2"/>
      <c r="YD140" s="2"/>
      <c r="YE140" s="2"/>
      <c r="YF140" s="2"/>
      <c r="YG140" s="2"/>
      <c r="YH140" s="2"/>
      <c r="YI140" s="2"/>
      <c r="YJ140" s="2"/>
      <c r="YK140" s="2"/>
      <c r="YL140" s="2"/>
      <c r="YM140" s="2"/>
      <c r="YN140" s="2"/>
      <c r="YO140" s="2"/>
      <c r="YP140" s="2"/>
      <c r="YQ140" s="2"/>
    </row>
    <row r="141" spans="1:667" x14ac:dyDescent="0.25">
      <c r="A141" s="2"/>
      <c r="B141" s="2"/>
      <c r="C141" s="2"/>
      <c r="D141" s="2"/>
      <c r="E141" s="2"/>
      <c r="F141" s="2"/>
      <c r="G141" s="2"/>
      <c r="H141" s="2"/>
      <c r="I141" s="2"/>
      <c r="J141" s="2"/>
      <c r="K141" s="2"/>
      <c r="L141" s="2"/>
      <c r="M141" s="2"/>
      <c r="N141" s="2"/>
      <c r="O141" s="2"/>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s="2"/>
      <c r="BN141" s="2"/>
      <c r="BO141" s="66"/>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c r="NZ141" s="2"/>
      <c r="OA141" s="2"/>
      <c r="OB141" s="2"/>
      <c r="OC141" s="2"/>
      <c r="OD141" s="2"/>
      <c r="OE141" s="2"/>
      <c r="OF141" s="2"/>
      <c r="OG141" s="2"/>
      <c r="OH141" s="2"/>
      <c r="OI141" s="2"/>
      <c r="OJ141" s="2"/>
      <c r="OK141" s="2"/>
      <c r="OL141" s="2"/>
      <c r="OM141" s="2"/>
      <c r="ON141" s="2"/>
      <c r="OO141" s="2"/>
      <c r="OP141" s="2"/>
      <c r="OQ141" s="2"/>
      <c r="OR141" s="2"/>
      <c r="OS141" s="2"/>
      <c r="OT141" s="2"/>
      <c r="OU141" s="2"/>
      <c r="OV141" s="2"/>
      <c r="OW141" s="2"/>
      <c r="OX141" s="2"/>
      <c r="OY141" s="2"/>
      <c r="OZ141" s="2"/>
      <c r="PA141" s="2"/>
      <c r="PB141" s="2"/>
      <c r="PC141" s="2"/>
      <c r="PD141" s="2"/>
      <c r="PE141" s="2"/>
      <c r="PF141" s="2"/>
      <c r="PG141" s="2"/>
      <c r="PH141" s="2"/>
      <c r="PI141" s="2"/>
      <c r="PJ141" s="2"/>
      <c r="PK141" s="2"/>
      <c r="PL141" s="2"/>
      <c r="PM141" s="2"/>
      <c r="PN141" s="2"/>
      <c r="PO141" s="2"/>
      <c r="PP141" s="2"/>
      <c r="PQ141" s="2"/>
      <c r="PR141" s="2"/>
      <c r="PS141" s="2"/>
      <c r="PT141" s="2"/>
      <c r="PU141" s="2"/>
      <c r="PV141" s="2"/>
      <c r="PW141" s="2"/>
      <c r="PX141" s="2"/>
      <c r="PY141" s="2"/>
      <c r="PZ141" s="2"/>
      <c r="QA141" s="2"/>
      <c r="QB141" s="2"/>
      <c r="QC141" s="2"/>
      <c r="QD141" s="2"/>
      <c r="QE141" s="2"/>
      <c r="QF141" s="2"/>
      <c r="QG141" s="2"/>
      <c r="QH141" s="2"/>
      <c r="QI141" s="2"/>
      <c r="QJ141" s="2"/>
      <c r="QK141" s="2"/>
      <c r="QL141" s="2"/>
      <c r="QM141" s="2"/>
      <c r="QN141" s="2"/>
      <c r="QO141" s="2"/>
      <c r="QP141" s="2"/>
      <c r="QQ141" s="2"/>
      <c r="QR141" s="2"/>
      <c r="QS141" s="2"/>
      <c r="QT141" s="2"/>
      <c r="QU141" s="2"/>
      <c r="QV141" s="2"/>
      <c r="QW141" s="2"/>
      <c r="QX141" s="2"/>
      <c r="QY141" s="2"/>
      <c r="QZ141" s="2"/>
      <c r="RA141" s="2"/>
      <c r="RB141" s="2"/>
      <c r="RC141" s="2"/>
      <c r="RD141" s="2"/>
      <c r="RE141" s="2"/>
      <c r="RF141" s="2"/>
      <c r="RG141" s="2"/>
      <c r="RH141" s="2"/>
      <c r="RI141" s="2"/>
      <c r="RJ141" s="2"/>
      <c r="RK141" s="2"/>
      <c r="RL141" s="2"/>
      <c r="RM141" s="2"/>
      <c r="RN141" s="2"/>
      <c r="RO141" s="2"/>
      <c r="RP141" s="2"/>
      <c r="RQ141" s="2"/>
      <c r="RR141" s="2"/>
      <c r="RS141" s="2"/>
      <c r="RT141" s="2"/>
      <c r="RU141" s="2"/>
      <c r="RV141" s="2"/>
      <c r="RW141" s="2"/>
      <c r="RX141" s="2"/>
      <c r="RY141" s="2"/>
      <c r="RZ141" s="2"/>
      <c r="SA141" s="2"/>
      <c r="SB141" s="2"/>
      <c r="SC141" s="2"/>
      <c r="SD141" s="2"/>
      <c r="SE141" s="2"/>
      <c r="SF141" s="2"/>
      <c r="SG141" s="2"/>
      <c r="SH141" s="2"/>
      <c r="SI141" s="2"/>
      <c r="SJ141" s="2"/>
      <c r="SK141" s="2"/>
      <c r="SL141" s="2"/>
      <c r="SM141" s="2"/>
      <c r="SN141" s="2"/>
      <c r="SO141" s="2"/>
      <c r="SP141" s="2"/>
      <c r="SQ141" s="2"/>
      <c r="SR141" s="2"/>
      <c r="SS141" s="2"/>
      <c r="ST141" s="2"/>
      <c r="SU141" s="2"/>
      <c r="SV141" s="2"/>
      <c r="SW141" s="2"/>
      <c r="SX141" s="2"/>
      <c r="SY141" s="2"/>
      <c r="SZ141" s="2"/>
      <c r="TA141" s="2"/>
      <c r="TB141" s="2"/>
      <c r="TC141" s="2"/>
      <c r="TD141" s="2"/>
      <c r="TE141" s="2"/>
      <c r="TF141" s="2"/>
      <c r="TG141" s="2"/>
      <c r="TH141" s="2"/>
      <c r="TI141" s="2"/>
      <c r="TJ141" s="2"/>
      <c r="TK141" s="2"/>
      <c r="TL141" s="2"/>
      <c r="TM141" s="2"/>
      <c r="TN141" s="2"/>
      <c r="TO141" s="2"/>
      <c r="TP141" s="2"/>
      <c r="TQ141" s="2"/>
      <c r="TR141" s="2"/>
      <c r="TS141" s="2"/>
      <c r="TT141" s="2"/>
      <c r="TU141" s="2"/>
      <c r="TV141" s="2"/>
      <c r="TW141" s="2"/>
      <c r="TX141" s="2"/>
      <c r="TY141" s="2"/>
      <c r="TZ141" s="2"/>
      <c r="UA141" s="2"/>
      <c r="UB141" s="2"/>
      <c r="UC141" s="2"/>
      <c r="UD141" s="2"/>
      <c r="UE141" s="2"/>
      <c r="UF141" s="2"/>
      <c r="UG141" s="2"/>
      <c r="UH141" s="2"/>
      <c r="UI141" s="2"/>
      <c r="UJ141" s="2"/>
      <c r="UK141" s="2"/>
      <c r="UL141" s="2"/>
      <c r="UM141" s="2"/>
      <c r="UN141" s="2"/>
      <c r="UO141" s="2"/>
      <c r="UP141" s="2"/>
      <c r="UQ141" s="2"/>
      <c r="UR141" s="2"/>
      <c r="US141" s="2"/>
      <c r="UT141" s="2"/>
      <c r="UU141" s="2"/>
      <c r="UV141" s="2"/>
      <c r="UW141" s="2"/>
      <c r="UX141" s="2"/>
      <c r="UY141" s="2"/>
      <c r="UZ141" s="2"/>
      <c r="VA141" s="2"/>
      <c r="VB141" s="2"/>
      <c r="VC141" s="2"/>
      <c r="VD141" s="2"/>
      <c r="VE141" s="2"/>
      <c r="VF141" s="2"/>
      <c r="VG141" s="2"/>
      <c r="VH141" s="2"/>
      <c r="VI141" s="2"/>
      <c r="VJ141" s="2"/>
      <c r="VK141" s="2"/>
      <c r="VL141" s="2"/>
      <c r="VM141" s="2"/>
      <c r="VN141" s="2"/>
      <c r="VO141" s="2"/>
      <c r="VP141" s="2"/>
      <c r="VQ141" s="2"/>
      <c r="VR141" s="2"/>
      <c r="VS141" s="2"/>
      <c r="VT141" s="2"/>
      <c r="VU141" s="2"/>
      <c r="VV141" s="2"/>
      <c r="VW141" s="2"/>
      <c r="VX141" s="2"/>
      <c r="VY141" s="2"/>
      <c r="VZ141" s="2"/>
      <c r="WA141" s="2"/>
      <c r="WB141" s="2"/>
      <c r="WC141" s="2"/>
      <c r="WD141" s="2"/>
      <c r="WE141" s="2"/>
      <c r="WF141" s="2"/>
      <c r="WG141" s="2"/>
      <c r="WH141" s="2"/>
      <c r="WI141" s="2"/>
      <c r="WJ141" s="2"/>
      <c r="WK141" s="2"/>
      <c r="WL141" s="2"/>
      <c r="WM141" s="2"/>
      <c r="WN141" s="2"/>
      <c r="WO141" s="2"/>
      <c r="WP141" s="2"/>
      <c r="WQ141" s="2"/>
      <c r="WR141" s="2"/>
      <c r="WS141" s="2"/>
      <c r="WT141" s="2"/>
      <c r="WU141" s="2"/>
      <c r="WV141" s="2"/>
      <c r="WW141" s="2"/>
      <c r="WX141" s="2"/>
      <c r="WY141" s="2"/>
      <c r="WZ141" s="2"/>
      <c r="XA141" s="2"/>
      <c r="XB141" s="2"/>
      <c r="XC141" s="2"/>
      <c r="XD141" s="2"/>
      <c r="XE141" s="2"/>
      <c r="XF141" s="2"/>
      <c r="XG141" s="2"/>
      <c r="XH141" s="2"/>
      <c r="XI141" s="2"/>
      <c r="XJ141" s="2"/>
      <c r="XK141" s="2"/>
      <c r="XL141" s="2"/>
      <c r="XM141" s="2"/>
      <c r="XN141" s="2"/>
      <c r="XO141" s="2"/>
      <c r="XP141" s="2"/>
      <c r="XQ141" s="2"/>
      <c r="XR141" s="2"/>
      <c r="XS141" s="2"/>
      <c r="XT141" s="2"/>
      <c r="XU141" s="2"/>
      <c r="XV141" s="2"/>
      <c r="XW141" s="2"/>
      <c r="XX141" s="2"/>
      <c r="XY141" s="2"/>
      <c r="XZ141" s="2"/>
      <c r="YA141" s="2"/>
      <c r="YB141" s="2"/>
      <c r="YC141" s="2"/>
      <c r="YD141" s="2"/>
      <c r="YE141" s="2"/>
      <c r="YF141" s="2"/>
      <c r="YG141" s="2"/>
      <c r="YH141" s="2"/>
      <c r="YI141" s="2"/>
      <c r="YJ141" s="2"/>
      <c r="YK141" s="2"/>
      <c r="YL141" s="2"/>
      <c r="YM141" s="2"/>
      <c r="YN141" s="2"/>
      <c r="YO141" s="2"/>
      <c r="YP141" s="2"/>
      <c r="YQ141" s="2"/>
    </row>
    <row r="142" spans="1:667" x14ac:dyDescent="0.25">
      <c r="A142" s="2"/>
      <c r="B142" s="2"/>
      <c r="C142" s="2"/>
      <c r="D142" s="2"/>
      <c r="E142" s="2"/>
      <c r="F142" s="2"/>
      <c r="G142" s="2"/>
      <c r="H142" s="2"/>
      <c r="I142" s="2"/>
      <c r="J142" s="2"/>
      <c r="K142" s="2"/>
      <c r="L142" s="2"/>
      <c r="M142" s="2"/>
      <c r="N142" s="2"/>
      <c r="O142" s="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s="2"/>
      <c r="BN142" s="2"/>
      <c r="BO142" s="66"/>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c r="NZ142" s="2"/>
      <c r="OA142" s="2"/>
      <c r="OB142" s="2"/>
      <c r="OC142" s="2"/>
      <c r="OD142" s="2"/>
      <c r="OE142" s="2"/>
      <c r="OF142" s="2"/>
      <c r="OG142" s="2"/>
      <c r="OH142" s="2"/>
      <c r="OI142" s="2"/>
      <c r="OJ142" s="2"/>
      <c r="OK142" s="2"/>
      <c r="OL142" s="2"/>
      <c r="OM142" s="2"/>
      <c r="ON142" s="2"/>
      <c r="OO142" s="2"/>
      <c r="OP142" s="2"/>
      <c r="OQ142" s="2"/>
      <c r="OR142" s="2"/>
      <c r="OS142" s="2"/>
      <c r="OT142" s="2"/>
      <c r="OU142" s="2"/>
      <c r="OV142" s="2"/>
      <c r="OW142" s="2"/>
      <c r="OX142" s="2"/>
      <c r="OY142" s="2"/>
      <c r="OZ142" s="2"/>
      <c r="PA142" s="2"/>
      <c r="PB142" s="2"/>
      <c r="PC142" s="2"/>
      <c r="PD142" s="2"/>
      <c r="PE142" s="2"/>
      <c r="PF142" s="2"/>
      <c r="PG142" s="2"/>
      <c r="PH142" s="2"/>
      <c r="PI142" s="2"/>
      <c r="PJ142" s="2"/>
      <c r="PK142" s="2"/>
      <c r="PL142" s="2"/>
      <c r="PM142" s="2"/>
      <c r="PN142" s="2"/>
      <c r="PO142" s="2"/>
      <c r="PP142" s="2"/>
      <c r="PQ142" s="2"/>
      <c r="PR142" s="2"/>
      <c r="PS142" s="2"/>
      <c r="PT142" s="2"/>
      <c r="PU142" s="2"/>
      <c r="PV142" s="2"/>
      <c r="PW142" s="2"/>
      <c r="PX142" s="2"/>
      <c r="PY142" s="2"/>
      <c r="PZ142" s="2"/>
      <c r="QA142" s="2"/>
      <c r="QB142" s="2"/>
      <c r="QC142" s="2"/>
      <c r="QD142" s="2"/>
      <c r="QE142" s="2"/>
      <c r="QF142" s="2"/>
      <c r="QG142" s="2"/>
      <c r="QH142" s="2"/>
      <c r="QI142" s="2"/>
      <c r="QJ142" s="2"/>
      <c r="QK142" s="2"/>
      <c r="QL142" s="2"/>
      <c r="QM142" s="2"/>
      <c r="QN142" s="2"/>
      <c r="QO142" s="2"/>
      <c r="QP142" s="2"/>
      <c r="QQ142" s="2"/>
      <c r="QR142" s="2"/>
      <c r="QS142" s="2"/>
      <c r="QT142" s="2"/>
      <c r="QU142" s="2"/>
      <c r="QV142" s="2"/>
      <c r="QW142" s="2"/>
      <c r="QX142" s="2"/>
      <c r="QY142" s="2"/>
      <c r="QZ142" s="2"/>
      <c r="RA142" s="2"/>
      <c r="RB142" s="2"/>
      <c r="RC142" s="2"/>
      <c r="RD142" s="2"/>
      <c r="RE142" s="2"/>
      <c r="RF142" s="2"/>
      <c r="RG142" s="2"/>
      <c r="RH142" s="2"/>
      <c r="RI142" s="2"/>
      <c r="RJ142" s="2"/>
      <c r="RK142" s="2"/>
      <c r="RL142" s="2"/>
      <c r="RM142" s="2"/>
      <c r="RN142" s="2"/>
      <c r="RO142" s="2"/>
      <c r="RP142" s="2"/>
      <c r="RQ142" s="2"/>
      <c r="RR142" s="2"/>
      <c r="RS142" s="2"/>
      <c r="RT142" s="2"/>
      <c r="RU142" s="2"/>
      <c r="RV142" s="2"/>
      <c r="RW142" s="2"/>
      <c r="RX142" s="2"/>
      <c r="RY142" s="2"/>
      <c r="RZ142" s="2"/>
      <c r="SA142" s="2"/>
      <c r="SB142" s="2"/>
      <c r="SC142" s="2"/>
      <c r="SD142" s="2"/>
      <c r="SE142" s="2"/>
      <c r="SF142" s="2"/>
      <c r="SG142" s="2"/>
      <c r="SH142" s="2"/>
      <c r="SI142" s="2"/>
      <c r="SJ142" s="2"/>
      <c r="SK142" s="2"/>
      <c r="SL142" s="2"/>
      <c r="SM142" s="2"/>
      <c r="SN142" s="2"/>
      <c r="SO142" s="2"/>
      <c r="SP142" s="2"/>
      <c r="SQ142" s="2"/>
      <c r="SR142" s="2"/>
      <c r="SS142" s="2"/>
      <c r="ST142" s="2"/>
      <c r="SU142" s="2"/>
      <c r="SV142" s="2"/>
      <c r="SW142" s="2"/>
      <c r="SX142" s="2"/>
      <c r="SY142" s="2"/>
      <c r="SZ142" s="2"/>
      <c r="TA142" s="2"/>
      <c r="TB142" s="2"/>
      <c r="TC142" s="2"/>
      <c r="TD142" s="2"/>
      <c r="TE142" s="2"/>
      <c r="TF142" s="2"/>
      <c r="TG142" s="2"/>
      <c r="TH142" s="2"/>
      <c r="TI142" s="2"/>
      <c r="TJ142" s="2"/>
      <c r="TK142" s="2"/>
      <c r="TL142" s="2"/>
      <c r="TM142" s="2"/>
      <c r="TN142" s="2"/>
      <c r="TO142" s="2"/>
      <c r="TP142" s="2"/>
      <c r="TQ142" s="2"/>
      <c r="TR142" s="2"/>
      <c r="TS142" s="2"/>
      <c r="TT142" s="2"/>
      <c r="TU142" s="2"/>
      <c r="TV142" s="2"/>
      <c r="TW142" s="2"/>
      <c r="TX142" s="2"/>
      <c r="TY142" s="2"/>
      <c r="TZ142" s="2"/>
      <c r="UA142" s="2"/>
      <c r="UB142" s="2"/>
      <c r="UC142" s="2"/>
      <c r="UD142" s="2"/>
      <c r="UE142" s="2"/>
      <c r="UF142" s="2"/>
      <c r="UG142" s="2"/>
      <c r="UH142" s="2"/>
      <c r="UI142" s="2"/>
      <c r="UJ142" s="2"/>
      <c r="UK142" s="2"/>
      <c r="UL142" s="2"/>
      <c r="UM142" s="2"/>
      <c r="UN142" s="2"/>
      <c r="UO142" s="2"/>
      <c r="UP142" s="2"/>
      <c r="UQ142" s="2"/>
      <c r="UR142" s="2"/>
      <c r="US142" s="2"/>
      <c r="UT142" s="2"/>
      <c r="UU142" s="2"/>
      <c r="UV142" s="2"/>
      <c r="UW142" s="2"/>
      <c r="UX142" s="2"/>
      <c r="UY142" s="2"/>
      <c r="UZ142" s="2"/>
      <c r="VA142" s="2"/>
      <c r="VB142" s="2"/>
      <c r="VC142" s="2"/>
      <c r="VD142" s="2"/>
      <c r="VE142" s="2"/>
      <c r="VF142" s="2"/>
      <c r="VG142" s="2"/>
      <c r="VH142" s="2"/>
      <c r="VI142" s="2"/>
      <c r="VJ142" s="2"/>
      <c r="VK142" s="2"/>
      <c r="VL142" s="2"/>
      <c r="VM142" s="2"/>
      <c r="VN142" s="2"/>
      <c r="VO142" s="2"/>
      <c r="VP142" s="2"/>
      <c r="VQ142" s="2"/>
      <c r="VR142" s="2"/>
      <c r="VS142" s="2"/>
      <c r="VT142" s="2"/>
      <c r="VU142" s="2"/>
      <c r="VV142" s="2"/>
      <c r="VW142" s="2"/>
      <c r="VX142" s="2"/>
      <c r="VY142" s="2"/>
      <c r="VZ142" s="2"/>
      <c r="WA142" s="2"/>
      <c r="WB142" s="2"/>
      <c r="WC142" s="2"/>
      <c r="WD142" s="2"/>
      <c r="WE142" s="2"/>
      <c r="WF142" s="2"/>
      <c r="WG142" s="2"/>
      <c r="WH142" s="2"/>
      <c r="WI142" s="2"/>
      <c r="WJ142" s="2"/>
      <c r="WK142" s="2"/>
      <c r="WL142" s="2"/>
      <c r="WM142" s="2"/>
      <c r="WN142" s="2"/>
      <c r="WO142" s="2"/>
      <c r="WP142" s="2"/>
      <c r="WQ142" s="2"/>
      <c r="WR142" s="2"/>
      <c r="WS142" s="2"/>
      <c r="WT142" s="2"/>
      <c r="WU142" s="2"/>
      <c r="WV142" s="2"/>
      <c r="WW142" s="2"/>
      <c r="WX142" s="2"/>
      <c r="WY142" s="2"/>
      <c r="WZ142" s="2"/>
      <c r="XA142" s="2"/>
      <c r="XB142" s="2"/>
      <c r="XC142" s="2"/>
      <c r="XD142" s="2"/>
      <c r="XE142" s="2"/>
      <c r="XF142" s="2"/>
      <c r="XG142" s="2"/>
      <c r="XH142" s="2"/>
      <c r="XI142" s="2"/>
      <c r="XJ142" s="2"/>
      <c r="XK142" s="2"/>
      <c r="XL142" s="2"/>
      <c r="XM142" s="2"/>
      <c r="XN142" s="2"/>
      <c r="XO142" s="2"/>
      <c r="XP142" s="2"/>
      <c r="XQ142" s="2"/>
      <c r="XR142" s="2"/>
      <c r="XS142" s="2"/>
      <c r="XT142" s="2"/>
      <c r="XU142" s="2"/>
      <c r="XV142" s="2"/>
      <c r="XW142" s="2"/>
      <c r="XX142" s="2"/>
      <c r="XY142" s="2"/>
      <c r="XZ142" s="2"/>
      <c r="YA142" s="2"/>
      <c r="YB142" s="2"/>
      <c r="YC142" s="2"/>
      <c r="YD142" s="2"/>
      <c r="YE142" s="2"/>
      <c r="YF142" s="2"/>
      <c r="YG142" s="2"/>
      <c r="YH142" s="2"/>
      <c r="YI142" s="2"/>
      <c r="YJ142" s="2"/>
      <c r="YK142" s="2"/>
      <c r="YL142" s="2"/>
      <c r="YM142" s="2"/>
      <c r="YN142" s="2"/>
      <c r="YO142" s="2"/>
      <c r="YP142" s="2"/>
      <c r="YQ142" s="2"/>
    </row>
    <row r="143" spans="1:667" x14ac:dyDescent="0.25">
      <c r="A143" s="2"/>
      <c r="B143" s="2"/>
      <c r="C143" s="2"/>
      <c r="D143" s="2"/>
      <c r="E143" s="2"/>
      <c r="F143" s="2"/>
      <c r="G143" s="2"/>
      <c r="H143" s="2"/>
      <c r="I143" s="2"/>
      <c r="J143" s="2"/>
      <c r="K143" s="2"/>
      <c r="L143" s="2"/>
      <c r="M143" s="2"/>
      <c r="N143" s="2"/>
      <c r="O143" s="2"/>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s="2"/>
      <c r="BN143" s="2"/>
      <c r="BO143" s="66"/>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c r="NZ143" s="2"/>
      <c r="OA143" s="2"/>
      <c r="OB143" s="2"/>
      <c r="OC143" s="2"/>
      <c r="OD143" s="2"/>
      <c r="OE143" s="2"/>
      <c r="OF143" s="2"/>
      <c r="OG143" s="2"/>
      <c r="OH143" s="2"/>
      <c r="OI143" s="2"/>
      <c r="OJ143" s="2"/>
      <c r="OK143" s="2"/>
      <c r="OL143" s="2"/>
      <c r="OM143" s="2"/>
      <c r="ON143" s="2"/>
      <c r="OO143" s="2"/>
      <c r="OP143" s="2"/>
      <c r="OQ143" s="2"/>
      <c r="OR143" s="2"/>
      <c r="OS143" s="2"/>
      <c r="OT143" s="2"/>
      <c r="OU143" s="2"/>
      <c r="OV143" s="2"/>
      <c r="OW143" s="2"/>
      <c r="OX143" s="2"/>
      <c r="OY143" s="2"/>
      <c r="OZ143" s="2"/>
      <c r="PA143" s="2"/>
      <c r="PB143" s="2"/>
      <c r="PC143" s="2"/>
      <c r="PD143" s="2"/>
      <c r="PE143" s="2"/>
      <c r="PF143" s="2"/>
      <c r="PG143" s="2"/>
      <c r="PH143" s="2"/>
      <c r="PI143" s="2"/>
      <c r="PJ143" s="2"/>
      <c r="PK143" s="2"/>
      <c r="PL143" s="2"/>
      <c r="PM143" s="2"/>
      <c r="PN143" s="2"/>
      <c r="PO143" s="2"/>
      <c r="PP143" s="2"/>
      <c r="PQ143" s="2"/>
      <c r="PR143" s="2"/>
      <c r="PS143" s="2"/>
      <c r="PT143" s="2"/>
      <c r="PU143" s="2"/>
      <c r="PV143" s="2"/>
      <c r="PW143" s="2"/>
      <c r="PX143" s="2"/>
      <c r="PY143" s="2"/>
      <c r="PZ143" s="2"/>
      <c r="QA143" s="2"/>
      <c r="QB143" s="2"/>
      <c r="QC143" s="2"/>
      <c r="QD143" s="2"/>
      <c r="QE143" s="2"/>
      <c r="QF143" s="2"/>
      <c r="QG143" s="2"/>
      <c r="QH143" s="2"/>
      <c r="QI143" s="2"/>
      <c r="QJ143" s="2"/>
      <c r="QK143" s="2"/>
      <c r="QL143" s="2"/>
      <c r="QM143" s="2"/>
      <c r="QN143" s="2"/>
      <c r="QO143" s="2"/>
      <c r="QP143" s="2"/>
      <c r="QQ143" s="2"/>
      <c r="QR143" s="2"/>
      <c r="QS143" s="2"/>
      <c r="QT143" s="2"/>
      <c r="QU143" s="2"/>
      <c r="QV143" s="2"/>
      <c r="QW143" s="2"/>
      <c r="QX143" s="2"/>
      <c r="QY143" s="2"/>
      <c r="QZ143" s="2"/>
      <c r="RA143" s="2"/>
      <c r="RB143" s="2"/>
      <c r="RC143" s="2"/>
      <c r="RD143" s="2"/>
      <c r="RE143" s="2"/>
      <c r="RF143" s="2"/>
      <c r="RG143" s="2"/>
      <c r="RH143" s="2"/>
      <c r="RI143" s="2"/>
      <c r="RJ143" s="2"/>
      <c r="RK143" s="2"/>
      <c r="RL143" s="2"/>
      <c r="RM143" s="2"/>
      <c r="RN143" s="2"/>
      <c r="RO143" s="2"/>
      <c r="RP143" s="2"/>
      <c r="RQ143" s="2"/>
      <c r="RR143" s="2"/>
      <c r="RS143" s="2"/>
      <c r="RT143" s="2"/>
      <c r="RU143" s="2"/>
      <c r="RV143" s="2"/>
      <c r="RW143" s="2"/>
      <c r="RX143" s="2"/>
      <c r="RY143" s="2"/>
      <c r="RZ143" s="2"/>
      <c r="SA143" s="2"/>
      <c r="SB143" s="2"/>
      <c r="SC143" s="2"/>
      <c r="SD143" s="2"/>
      <c r="SE143" s="2"/>
      <c r="SF143" s="2"/>
      <c r="SG143" s="2"/>
      <c r="SH143" s="2"/>
      <c r="SI143" s="2"/>
      <c r="SJ143" s="2"/>
      <c r="SK143" s="2"/>
      <c r="SL143" s="2"/>
      <c r="SM143" s="2"/>
      <c r="SN143" s="2"/>
      <c r="SO143" s="2"/>
      <c r="SP143" s="2"/>
      <c r="SQ143" s="2"/>
      <c r="SR143" s="2"/>
      <c r="SS143" s="2"/>
      <c r="ST143" s="2"/>
      <c r="SU143" s="2"/>
      <c r="SV143" s="2"/>
      <c r="SW143" s="2"/>
      <c r="SX143" s="2"/>
      <c r="SY143" s="2"/>
      <c r="SZ143" s="2"/>
      <c r="TA143" s="2"/>
      <c r="TB143" s="2"/>
      <c r="TC143" s="2"/>
      <c r="TD143" s="2"/>
      <c r="TE143" s="2"/>
      <c r="TF143" s="2"/>
      <c r="TG143" s="2"/>
      <c r="TH143" s="2"/>
      <c r="TI143" s="2"/>
      <c r="TJ143" s="2"/>
      <c r="TK143" s="2"/>
      <c r="TL143" s="2"/>
      <c r="TM143" s="2"/>
      <c r="TN143" s="2"/>
      <c r="TO143" s="2"/>
      <c r="TP143" s="2"/>
      <c r="TQ143" s="2"/>
      <c r="TR143" s="2"/>
      <c r="TS143" s="2"/>
      <c r="TT143" s="2"/>
      <c r="TU143" s="2"/>
      <c r="TV143" s="2"/>
      <c r="TW143" s="2"/>
      <c r="TX143" s="2"/>
      <c r="TY143" s="2"/>
      <c r="TZ143" s="2"/>
      <c r="UA143" s="2"/>
      <c r="UB143" s="2"/>
      <c r="UC143" s="2"/>
      <c r="UD143" s="2"/>
      <c r="UE143" s="2"/>
      <c r="UF143" s="2"/>
      <c r="UG143" s="2"/>
      <c r="UH143" s="2"/>
      <c r="UI143" s="2"/>
      <c r="UJ143" s="2"/>
      <c r="UK143" s="2"/>
      <c r="UL143" s="2"/>
      <c r="UM143" s="2"/>
      <c r="UN143" s="2"/>
      <c r="UO143" s="2"/>
      <c r="UP143" s="2"/>
      <c r="UQ143" s="2"/>
      <c r="UR143" s="2"/>
      <c r="US143" s="2"/>
      <c r="UT143" s="2"/>
      <c r="UU143" s="2"/>
      <c r="UV143" s="2"/>
      <c r="UW143" s="2"/>
      <c r="UX143" s="2"/>
      <c r="UY143" s="2"/>
      <c r="UZ143" s="2"/>
      <c r="VA143" s="2"/>
      <c r="VB143" s="2"/>
      <c r="VC143" s="2"/>
      <c r="VD143" s="2"/>
      <c r="VE143" s="2"/>
      <c r="VF143" s="2"/>
      <c r="VG143" s="2"/>
      <c r="VH143" s="2"/>
      <c r="VI143" s="2"/>
      <c r="VJ143" s="2"/>
      <c r="VK143" s="2"/>
      <c r="VL143" s="2"/>
      <c r="VM143" s="2"/>
      <c r="VN143" s="2"/>
      <c r="VO143" s="2"/>
      <c r="VP143" s="2"/>
      <c r="VQ143" s="2"/>
      <c r="VR143" s="2"/>
      <c r="VS143" s="2"/>
      <c r="VT143" s="2"/>
      <c r="VU143" s="2"/>
      <c r="VV143" s="2"/>
      <c r="VW143" s="2"/>
      <c r="VX143" s="2"/>
      <c r="VY143" s="2"/>
      <c r="VZ143" s="2"/>
      <c r="WA143" s="2"/>
      <c r="WB143" s="2"/>
      <c r="WC143" s="2"/>
      <c r="WD143" s="2"/>
      <c r="WE143" s="2"/>
      <c r="WF143" s="2"/>
      <c r="WG143" s="2"/>
      <c r="WH143" s="2"/>
      <c r="WI143" s="2"/>
      <c r="WJ143" s="2"/>
      <c r="WK143" s="2"/>
      <c r="WL143" s="2"/>
      <c r="WM143" s="2"/>
      <c r="WN143" s="2"/>
      <c r="WO143" s="2"/>
      <c r="WP143" s="2"/>
      <c r="WQ143" s="2"/>
      <c r="WR143" s="2"/>
      <c r="WS143" s="2"/>
      <c r="WT143" s="2"/>
      <c r="WU143" s="2"/>
      <c r="WV143" s="2"/>
      <c r="WW143" s="2"/>
      <c r="WX143" s="2"/>
      <c r="WY143" s="2"/>
      <c r="WZ143" s="2"/>
      <c r="XA143" s="2"/>
      <c r="XB143" s="2"/>
      <c r="XC143" s="2"/>
      <c r="XD143" s="2"/>
      <c r="XE143" s="2"/>
      <c r="XF143" s="2"/>
      <c r="XG143" s="2"/>
      <c r="XH143" s="2"/>
      <c r="XI143" s="2"/>
      <c r="XJ143" s="2"/>
      <c r="XK143" s="2"/>
      <c r="XL143" s="2"/>
      <c r="XM143" s="2"/>
      <c r="XN143" s="2"/>
      <c r="XO143" s="2"/>
      <c r="XP143" s="2"/>
      <c r="XQ143" s="2"/>
      <c r="XR143" s="2"/>
      <c r="XS143" s="2"/>
      <c r="XT143" s="2"/>
      <c r="XU143" s="2"/>
      <c r="XV143" s="2"/>
      <c r="XW143" s="2"/>
      <c r="XX143" s="2"/>
      <c r="XY143" s="2"/>
      <c r="XZ143" s="2"/>
      <c r="YA143" s="2"/>
      <c r="YB143" s="2"/>
      <c r="YC143" s="2"/>
      <c r="YD143" s="2"/>
      <c r="YE143" s="2"/>
      <c r="YF143" s="2"/>
      <c r="YG143" s="2"/>
      <c r="YH143" s="2"/>
      <c r="YI143" s="2"/>
      <c r="YJ143" s="2"/>
      <c r="YK143" s="2"/>
      <c r="YL143" s="2"/>
      <c r="YM143" s="2"/>
      <c r="YN143" s="2"/>
      <c r="YO143" s="2"/>
      <c r="YP143" s="2"/>
      <c r="YQ143" s="2"/>
    </row>
    <row r="144" spans="1:667" x14ac:dyDescent="0.25">
      <c r="A144" s="2"/>
      <c r="B144" s="2"/>
      <c r="C144" s="2"/>
      <c r="D144" s="2"/>
      <c r="E144" s="2"/>
      <c r="F144" s="2"/>
      <c r="G144" s="2"/>
      <c r="H144" s="2"/>
      <c r="I144" s="2"/>
      <c r="J144" s="2"/>
      <c r="K144" s="2"/>
      <c r="L144" s="2"/>
      <c r="M144" s="2"/>
      <c r="N144" s="2"/>
      <c r="O144" s="2"/>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s="2"/>
      <c r="BN144" s="2"/>
      <c r="BO144" s="66"/>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c r="NZ144" s="2"/>
      <c r="OA144" s="2"/>
      <c r="OB144" s="2"/>
      <c r="OC144" s="2"/>
      <c r="OD144" s="2"/>
      <c r="OE144" s="2"/>
      <c r="OF144" s="2"/>
      <c r="OG144" s="2"/>
      <c r="OH144" s="2"/>
      <c r="OI144" s="2"/>
      <c r="OJ144" s="2"/>
      <c r="OK144" s="2"/>
      <c r="OL144" s="2"/>
      <c r="OM144" s="2"/>
      <c r="ON144" s="2"/>
      <c r="OO144" s="2"/>
      <c r="OP144" s="2"/>
      <c r="OQ144" s="2"/>
      <c r="OR144" s="2"/>
      <c r="OS144" s="2"/>
      <c r="OT144" s="2"/>
      <c r="OU144" s="2"/>
      <c r="OV144" s="2"/>
      <c r="OW144" s="2"/>
      <c r="OX144" s="2"/>
      <c r="OY144" s="2"/>
      <c r="OZ144" s="2"/>
      <c r="PA144" s="2"/>
      <c r="PB144" s="2"/>
      <c r="PC144" s="2"/>
      <c r="PD144" s="2"/>
      <c r="PE144" s="2"/>
      <c r="PF144" s="2"/>
      <c r="PG144" s="2"/>
      <c r="PH144" s="2"/>
      <c r="PI144" s="2"/>
      <c r="PJ144" s="2"/>
      <c r="PK144" s="2"/>
      <c r="PL144" s="2"/>
      <c r="PM144" s="2"/>
      <c r="PN144" s="2"/>
      <c r="PO144" s="2"/>
      <c r="PP144" s="2"/>
      <c r="PQ144" s="2"/>
      <c r="PR144" s="2"/>
      <c r="PS144" s="2"/>
      <c r="PT144" s="2"/>
      <c r="PU144" s="2"/>
      <c r="PV144" s="2"/>
      <c r="PW144" s="2"/>
      <c r="PX144" s="2"/>
      <c r="PY144" s="2"/>
      <c r="PZ144" s="2"/>
      <c r="QA144" s="2"/>
      <c r="QB144" s="2"/>
      <c r="QC144" s="2"/>
      <c r="QD144" s="2"/>
      <c r="QE144" s="2"/>
      <c r="QF144" s="2"/>
      <c r="QG144" s="2"/>
      <c r="QH144" s="2"/>
      <c r="QI144" s="2"/>
      <c r="QJ144" s="2"/>
      <c r="QK144" s="2"/>
      <c r="QL144" s="2"/>
      <c r="QM144" s="2"/>
      <c r="QN144" s="2"/>
      <c r="QO144" s="2"/>
      <c r="QP144" s="2"/>
      <c r="QQ144" s="2"/>
      <c r="QR144" s="2"/>
      <c r="QS144" s="2"/>
      <c r="QT144" s="2"/>
      <c r="QU144" s="2"/>
      <c r="QV144" s="2"/>
      <c r="QW144" s="2"/>
      <c r="QX144" s="2"/>
      <c r="QY144" s="2"/>
      <c r="QZ144" s="2"/>
      <c r="RA144" s="2"/>
      <c r="RB144" s="2"/>
      <c r="RC144" s="2"/>
      <c r="RD144" s="2"/>
      <c r="RE144" s="2"/>
      <c r="RF144" s="2"/>
      <c r="RG144" s="2"/>
      <c r="RH144" s="2"/>
      <c r="RI144" s="2"/>
      <c r="RJ144" s="2"/>
      <c r="RK144" s="2"/>
      <c r="RL144" s="2"/>
      <c r="RM144" s="2"/>
      <c r="RN144" s="2"/>
      <c r="RO144" s="2"/>
      <c r="RP144" s="2"/>
      <c r="RQ144" s="2"/>
      <c r="RR144" s="2"/>
      <c r="RS144" s="2"/>
      <c r="RT144" s="2"/>
      <c r="RU144" s="2"/>
      <c r="RV144" s="2"/>
      <c r="RW144" s="2"/>
      <c r="RX144" s="2"/>
      <c r="RY144" s="2"/>
      <c r="RZ144" s="2"/>
      <c r="SA144" s="2"/>
      <c r="SB144" s="2"/>
      <c r="SC144" s="2"/>
      <c r="SD144" s="2"/>
      <c r="SE144" s="2"/>
      <c r="SF144" s="2"/>
      <c r="SG144" s="2"/>
      <c r="SH144" s="2"/>
      <c r="SI144" s="2"/>
      <c r="SJ144" s="2"/>
      <c r="SK144" s="2"/>
      <c r="SL144" s="2"/>
      <c r="SM144" s="2"/>
      <c r="SN144" s="2"/>
      <c r="SO144" s="2"/>
      <c r="SP144" s="2"/>
      <c r="SQ144" s="2"/>
      <c r="SR144" s="2"/>
      <c r="SS144" s="2"/>
      <c r="ST144" s="2"/>
      <c r="SU144" s="2"/>
      <c r="SV144" s="2"/>
      <c r="SW144" s="2"/>
      <c r="SX144" s="2"/>
      <c r="SY144" s="2"/>
      <c r="SZ144" s="2"/>
      <c r="TA144" s="2"/>
      <c r="TB144" s="2"/>
      <c r="TC144" s="2"/>
      <c r="TD144" s="2"/>
      <c r="TE144" s="2"/>
      <c r="TF144" s="2"/>
      <c r="TG144" s="2"/>
      <c r="TH144" s="2"/>
      <c r="TI144" s="2"/>
      <c r="TJ144" s="2"/>
      <c r="TK144" s="2"/>
      <c r="TL144" s="2"/>
      <c r="TM144" s="2"/>
      <c r="TN144" s="2"/>
      <c r="TO144" s="2"/>
      <c r="TP144" s="2"/>
      <c r="TQ144" s="2"/>
      <c r="TR144" s="2"/>
      <c r="TS144" s="2"/>
      <c r="TT144" s="2"/>
      <c r="TU144" s="2"/>
      <c r="TV144" s="2"/>
      <c r="TW144" s="2"/>
      <c r="TX144" s="2"/>
      <c r="TY144" s="2"/>
      <c r="TZ144" s="2"/>
      <c r="UA144" s="2"/>
      <c r="UB144" s="2"/>
      <c r="UC144" s="2"/>
      <c r="UD144" s="2"/>
      <c r="UE144" s="2"/>
      <c r="UF144" s="2"/>
      <c r="UG144" s="2"/>
      <c r="UH144" s="2"/>
      <c r="UI144" s="2"/>
      <c r="UJ144" s="2"/>
      <c r="UK144" s="2"/>
      <c r="UL144" s="2"/>
      <c r="UM144" s="2"/>
      <c r="UN144" s="2"/>
      <c r="UO144" s="2"/>
      <c r="UP144" s="2"/>
      <c r="UQ144" s="2"/>
      <c r="UR144" s="2"/>
      <c r="US144" s="2"/>
      <c r="UT144" s="2"/>
      <c r="UU144" s="2"/>
      <c r="UV144" s="2"/>
      <c r="UW144" s="2"/>
      <c r="UX144" s="2"/>
      <c r="UY144" s="2"/>
      <c r="UZ144" s="2"/>
      <c r="VA144" s="2"/>
      <c r="VB144" s="2"/>
      <c r="VC144" s="2"/>
      <c r="VD144" s="2"/>
      <c r="VE144" s="2"/>
      <c r="VF144" s="2"/>
      <c r="VG144" s="2"/>
      <c r="VH144" s="2"/>
      <c r="VI144" s="2"/>
      <c r="VJ144" s="2"/>
      <c r="VK144" s="2"/>
      <c r="VL144" s="2"/>
      <c r="VM144" s="2"/>
      <c r="VN144" s="2"/>
      <c r="VO144" s="2"/>
      <c r="VP144" s="2"/>
      <c r="VQ144" s="2"/>
      <c r="VR144" s="2"/>
      <c r="VS144" s="2"/>
      <c r="VT144" s="2"/>
      <c r="VU144" s="2"/>
      <c r="VV144" s="2"/>
      <c r="VW144" s="2"/>
      <c r="VX144" s="2"/>
      <c r="VY144" s="2"/>
      <c r="VZ144" s="2"/>
      <c r="WA144" s="2"/>
      <c r="WB144" s="2"/>
      <c r="WC144" s="2"/>
      <c r="WD144" s="2"/>
      <c r="WE144" s="2"/>
      <c r="WF144" s="2"/>
      <c r="WG144" s="2"/>
      <c r="WH144" s="2"/>
      <c r="WI144" s="2"/>
      <c r="WJ144" s="2"/>
      <c r="WK144" s="2"/>
      <c r="WL144" s="2"/>
      <c r="WM144" s="2"/>
      <c r="WN144" s="2"/>
      <c r="WO144" s="2"/>
      <c r="WP144" s="2"/>
      <c r="WQ144" s="2"/>
      <c r="WR144" s="2"/>
      <c r="WS144" s="2"/>
      <c r="WT144" s="2"/>
      <c r="WU144" s="2"/>
      <c r="WV144" s="2"/>
      <c r="WW144" s="2"/>
      <c r="WX144" s="2"/>
      <c r="WY144" s="2"/>
      <c r="WZ144" s="2"/>
      <c r="XA144" s="2"/>
      <c r="XB144" s="2"/>
      <c r="XC144" s="2"/>
      <c r="XD144" s="2"/>
      <c r="XE144" s="2"/>
      <c r="XF144" s="2"/>
      <c r="XG144" s="2"/>
      <c r="XH144" s="2"/>
      <c r="XI144" s="2"/>
      <c r="XJ144" s="2"/>
      <c r="XK144" s="2"/>
      <c r="XL144" s="2"/>
      <c r="XM144" s="2"/>
      <c r="XN144" s="2"/>
      <c r="XO144" s="2"/>
      <c r="XP144" s="2"/>
      <c r="XQ144" s="2"/>
      <c r="XR144" s="2"/>
      <c r="XS144" s="2"/>
      <c r="XT144" s="2"/>
      <c r="XU144" s="2"/>
      <c r="XV144" s="2"/>
      <c r="XW144" s="2"/>
      <c r="XX144" s="2"/>
      <c r="XY144" s="2"/>
      <c r="XZ144" s="2"/>
      <c r="YA144" s="2"/>
      <c r="YB144" s="2"/>
      <c r="YC144" s="2"/>
      <c r="YD144" s="2"/>
      <c r="YE144" s="2"/>
      <c r="YF144" s="2"/>
      <c r="YG144" s="2"/>
      <c r="YH144" s="2"/>
      <c r="YI144" s="2"/>
      <c r="YJ144" s="2"/>
      <c r="YK144" s="2"/>
      <c r="YL144" s="2"/>
      <c r="YM144" s="2"/>
      <c r="YN144" s="2"/>
      <c r="YO144" s="2"/>
      <c r="YP144" s="2"/>
      <c r="YQ144" s="2"/>
    </row>
    <row r="145" spans="1:667" x14ac:dyDescent="0.25">
      <c r="A145" s="2"/>
      <c r="B145" s="2"/>
      <c r="C145" s="2"/>
      <c r="D145" s="2"/>
      <c r="E145" s="2"/>
      <c r="F145" s="2"/>
      <c r="G145" s="2"/>
      <c r="H145" s="2"/>
      <c r="I145" s="2"/>
      <c r="J145" s="2"/>
      <c r="K145" s="2"/>
      <c r="L145" s="2"/>
      <c r="M145" s="2"/>
      <c r="N145" s="2"/>
      <c r="O145" s="2"/>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s="2"/>
      <c r="BN145" s="2"/>
      <c r="BO145" s="66"/>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c r="NZ145" s="2"/>
      <c r="OA145" s="2"/>
      <c r="OB145" s="2"/>
      <c r="OC145" s="2"/>
      <c r="OD145" s="2"/>
      <c r="OE145" s="2"/>
      <c r="OF145" s="2"/>
      <c r="OG145" s="2"/>
      <c r="OH145" s="2"/>
      <c r="OI145" s="2"/>
      <c r="OJ145" s="2"/>
      <c r="OK145" s="2"/>
      <c r="OL145" s="2"/>
      <c r="OM145" s="2"/>
      <c r="ON145" s="2"/>
      <c r="OO145" s="2"/>
      <c r="OP145" s="2"/>
      <c r="OQ145" s="2"/>
      <c r="OR145" s="2"/>
      <c r="OS145" s="2"/>
      <c r="OT145" s="2"/>
      <c r="OU145" s="2"/>
      <c r="OV145" s="2"/>
      <c r="OW145" s="2"/>
      <c r="OX145" s="2"/>
      <c r="OY145" s="2"/>
      <c r="OZ145" s="2"/>
      <c r="PA145" s="2"/>
      <c r="PB145" s="2"/>
      <c r="PC145" s="2"/>
      <c r="PD145" s="2"/>
      <c r="PE145" s="2"/>
      <c r="PF145" s="2"/>
      <c r="PG145" s="2"/>
      <c r="PH145" s="2"/>
      <c r="PI145" s="2"/>
      <c r="PJ145" s="2"/>
      <c r="PK145" s="2"/>
      <c r="PL145" s="2"/>
      <c r="PM145" s="2"/>
      <c r="PN145" s="2"/>
      <c r="PO145" s="2"/>
      <c r="PP145" s="2"/>
      <c r="PQ145" s="2"/>
      <c r="PR145" s="2"/>
      <c r="PS145" s="2"/>
      <c r="PT145" s="2"/>
      <c r="PU145" s="2"/>
      <c r="PV145" s="2"/>
      <c r="PW145" s="2"/>
      <c r="PX145" s="2"/>
      <c r="PY145" s="2"/>
      <c r="PZ145" s="2"/>
      <c r="QA145" s="2"/>
      <c r="QB145" s="2"/>
      <c r="QC145" s="2"/>
      <c r="QD145" s="2"/>
      <c r="QE145" s="2"/>
      <c r="QF145" s="2"/>
      <c r="QG145" s="2"/>
      <c r="QH145" s="2"/>
      <c r="QI145" s="2"/>
      <c r="QJ145" s="2"/>
      <c r="QK145" s="2"/>
      <c r="QL145" s="2"/>
      <c r="QM145" s="2"/>
      <c r="QN145" s="2"/>
      <c r="QO145" s="2"/>
      <c r="QP145" s="2"/>
      <c r="QQ145" s="2"/>
      <c r="QR145" s="2"/>
      <c r="QS145" s="2"/>
      <c r="QT145" s="2"/>
      <c r="QU145" s="2"/>
      <c r="QV145" s="2"/>
      <c r="QW145" s="2"/>
      <c r="QX145" s="2"/>
      <c r="QY145" s="2"/>
      <c r="QZ145" s="2"/>
      <c r="RA145" s="2"/>
      <c r="RB145" s="2"/>
      <c r="RC145" s="2"/>
      <c r="RD145" s="2"/>
      <c r="RE145" s="2"/>
      <c r="RF145" s="2"/>
      <c r="RG145" s="2"/>
      <c r="RH145" s="2"/>
      <c r="RI145" s="2"/>
      <c r="RJ145" s="2"/>
      <c r="RK145" s="2"/>
      <c r="RL145" s="2"/>
      <c r="RM145" s="2"/>
      <c r="RN145" s="2"/>
      <c r="RO145" s="2"/>
      <c r="RP145" s="2"/>
      <c r="RQ145" s="2"/>
      <c r="RR145" s="2"/>
      <c r="RS145" s="2"/>
      <c r="RT145" s="2"/>
      <c r="RU145" s="2"/>
      <c r="RV145" s="2"/>
      <c r="RW145" s="2"/>
      <c r="RX145" s="2"/>
      <c r="RY145" s="2"/>
      <c r="RZ145" s="2"/>
      <c r="SA145" s="2"/>
      <c r="SB145" s="2"/>
      <c r="SC145" s="2"/>
      <c r="SD145" s="2"/>
      <c r="SE145" s="2"/>
      <c r="SF145" s="2"/>
      <c r="SG145" s="2"/>
      <c r="SH145" s="2"/>
      <c r="SI145" s="2"/>
      <c r="SJ145" s="2"/>
      <c r="SK145" s="2"/>
      <c r="SL145" s="2"/>
      <c r="SM145" s="2"/>
      <c r="SN145" s="2"/>
      <c r="SO145" s="2"/>
      <c r="SP145" s="2"/>
      <c r="SQ145" s="2"/>
      <c r="SR145" s="2"/>
      <c r="SS145" s="2"/>
      <c r="ST145" s="2"/>
      <c r="SU145" s="2"/>
      <c r="SV145" s="2"/>
      <c r="SW145" s="2"/>
      <c r="SX145" s="2"/>
      <c r="SY145" s="2"/>
      <c r="SZ145" s="2"/>
      <c r="TA145" s="2"/>
      <c r="TB145" s="2"/>
      <c r="TC145" s="2"/>
      <c r="TD145" s="2"/>
      <c r="TE145" s="2"/>
      <c r="TF145" s="2"/>
      <c r="TG145" s="2"/>
      <c r="TH145" s="2"/>
      <c r="TI145" s="2"/>
      <c r="TJ145" s="2"/>
      <c r="TK145" s="2"/>
      <c r="TL145" s="2"/>
      <c r="TM145" s="2"/>
      <c r="TN145" s="2"/>
      <c r="TO145" s="2"/>
      <c r="TP145" s="2"/>
      <c r="TQ145" s="2"/>
      <c r="TR145" s="2"/>
      <c r="TS145" s="2"/>
      <c r="TT145" s="2"/>
      <c r="TU145" s="2"/>
      <c r="TV145" s="2"/>
      <c r="TW145" s="2"/>
      <c r="TX145" s="2"/>
      <c r="TY145" s="2"/>
      <c r="TZ145" s="2"/>
      <c r="UA145" s="2"/>
      <c r="UB145" s="2"/>
      <c r="UC145" s="2"/>
      <c r="UD145" s="2"/>
      <c r="UE145" s="2"/>
      <c r="UF145" s="2"/>
      <c r="UG145" s="2"/>
      <c r="UH145" s="2"/>
      <c r="UI145" s="2"/>
      <c r="UJ145" s="2"/>
      <c r="UK145" s="2"/>
      <c r="UL145" s="2"/>
      <c r="UM145" s="2"/>
      <c r="UN145" s="2"/>
      <c r="UO145" s="2"/>
      <c r="UP145" s="2"/>
      <c r="UQ145" s="2"/>
      <c r="UR145" s="2"/>
      <c r="US145" s="2"/>
      <c r="UT145" s="2"/>
      <c r="UU145" s="2"/>
      <c r="UV145" s="2"/>
      <c r="UW145" s="2"/>
      <c r="UX145" s="2"/>
      <c r="UY145" s="2"/>
      <c r="UZ145" s="2"/>
      <c r="VA145" s="2"/>
      <c r="VB145" s="2"/>
      <c r="VC145" s="2"/>
      <c r="VD145" s="2"/>
      <c r="VE145" s="2"/>
      <c r="VF145" s="2"/>
      <c r="VG145" s="2"/>
      <c r="VH145" s="2"/>
      <c r="VI145" s="2"/>
      <c r="VJ145" s="2"/>
      <c r="VK145" s="2"/>
      <c r="VL145" s="2"/>
      <c r="VM145" s="2"/>
      <c r="VN145" s="2"/>
      <c r="VO145" s="2"/>
      <c r="VP145" s="2"/>
      <c r="VQ145" s="2"/>
      <c r="VR145" s="2"/>
      <c r="VS145" s="2"/>
      <c r="VT145" s="2"/>
      <c r="VU145" s="2"/>
      <c r="VV145" s="2"/>
      <c r="VW145" s="2"/>
      <c r="VX145" s="2"/>
      <c r="VY145" s="2"/>
      <c r="VZ145" s="2"/>
      <c r="WA145" s="2"/>
      <c r="WB145" s="2"/>
      <c r="WC145" s="2"/>
      <c r="WD145" s="2"/>
      <c r="WE145" s="2"/>
      <c r="WF145" s="2"/>
      <c r="WG145" s="2"/>
      <c r="WH145" s="2"/>
      <c r="WI145" s="2"/>
      <c r="WJ145" s="2"/>
      <c r="WK145" s="2"/>
      <c r="WL145" s="2"/>
      <c r="WM145" s="2"/>
      <c r="WN145" s="2"/>
      <c r="WO145" s="2"/>
      <c r="WP145" s="2"/>
      <c r="WQ145" s="2"/>
      <c r="WR145" s="2"/>
      <c r="WS145" s="2"/>
      <c r="WT145" s="2"/>
      <c r="WU145" s="2"/>
      <c r="WV145" s="2"/>
      <c r="WW145" s="2"/>
      <c r="WX145" s="2"/>
      <c r="WY145" s="2"/>
      <c r="WZ145" s="2"/>
      <c r="XA145" s="2"/>
      <c r="XB145" s="2"/>
      <c r="XC145" s="2"/>
      <c r="XD145" s="2"/>
      <c r="XE145" s="2"/>
      <c r="XF145" s="2"/>
      <c r="XG145" s="2"/>
      <c r="XH145" s="2"/>
      <c r="XI145" s="2"/>
      <c r="XJ145" s="2"/>
      <c r="XK145" s="2"/>
      <c r="XL145" s="2"/>
      <c r="XM145" s="2"/>
      <c r="XN145" s="2"/>
      <c r="XO145" s="2"/>
      <c r="XP145" s="2"/>
      <c r="XQ145" s="2"/>
      <c r="XR145" s="2"/>
      <c r="XS145" s="2"/>
      <c r="XT145" s="2"/>
      <c r="XU145" s="2"/>
      <c r="XV145" s="2"/>
      <c r="XW145" s="2"/>
      <c r="XX145" s="2"/>
      <c r="XY145" s="2"/>
      <c r="XZ145" s="2"/>
      <c r="YA145" s="2"/>
      <c r="YB145" s="2"/>
      <c r="YC145" s="2"/>
      <c r="YD145" s="2"/>
      <c r="YE145" s="2"/>
      <c r="YF145" s="2"/>
      <c r="YG145" s="2"/>
      <c r="YH145" s="2"/>
      <c r="YI145" s="2"/>
      <c r="YJ145" s="2"/>
      <c r="YK145" s="2"/>
      <c r="YL145" s="2"/>
      <c r="YM145" s="2"/>
      <c r="YN145" s="2"/>
      <c r="YO145" s="2"/>
      <c r="YP145" s="2"/>
      <c r="YQ145" s="2"/>
    </row>
    <row r="146" spans="1:667" x14ac:dyDescent="0.25">
      <c r="A146" s="2"/>
      <c r="B146" s="2"/>
      <c r="C146" s="2"/>
      <c r="D146" s="2"/>
      <c r="E146" s="2"/>
      <c r="F146" s="2"/>
      <c r="G146" s="2"/>
      <c r="H146" s="2"/>
      <c r="I146" s="2"/>
      <c r="J146" s="2"/>
      <c r="K146" s="2"/>
      <c r="L146" s="2"/>
      <c r="M146" s="2"/>
      <c r="N146" s="2"/>
      <c r="O146" s="2"/>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s="2"/>
      <c r="BN146" s="2"/>
      <c r="BO146" s="66"/>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c r="RX146" s="2"/>
      <c r="RY146" s="2"/>
      <c r="RZ146" s="2"/>
      <c r="SA146" s="2"/>
      <c r="SB146" s="2"/>
      <c r="SC146" s="2"/>
      <c r="SD146" s="2"/>
      <c r="SE146" s="2"/>
      <c r="SF146" s="2"/>
      <c r="SG146" s="2"/>
      <c r="SH146" s="2"/>
      <c r="SI146" s="2"/>
      <c r="SJ146" s="2"/>
      <c r="SK146" s="2"/>
      <c r="SL146" s="2"/>
      <c r="SM146" s="2"/>
      <c r="SN146" s="2"/>
      <c r="SO146" s="2"/>
      <c r="SP146" s="2"/>
      <c r="SQ146" s="2"/>
      <c r="SR146" s="2"/>
      <c r="SS146" s="2"/>
      <c r="ST146" s="2"/>
      <c r="SU146" s="2"/>
      <c r="SV146" s="2"/>
      <c r="SW146" s="2"/>
      <c r="SX146" s="2"/>
      <c r="SY146" s="2"/>
      <c r="SZ146" s="2"/>
      <c r="TA146" s="2"/>
      <c r="TB146" s="2"/>
      <c r="TC146" s="2"/>
      <c r="TD146" s="2"/>
      <c r="TE146" s="2"/>
      <c r="TF146" s="2"/>
      <c r="TG146" s="2"/>
      <c r="TH146" s="2"/>
      <c r="TI146" s="2"/>
      <c r="TJ146" s="2"/>
      <c r="TK146" s="2"/>
      <c r="TL146" s="2"/>
      <c r="TM146" s="2"/>
      <c r="TN146" s="2"/>
      <c r="TO146" s="2"/>
      <c r="TP146" s="2"/>
      <c r="TQ146" s="2"/>
      <c r="TR146" s="2"/>
      <c r="TS146" s="2"/>
      <c r="TT146" s="2"/>
      <c r="TU146" s="2"/>
      <c r="TV146" s="2"/>
      <c r="TW146" s="2"/>
      <c r="TX146" s="2"/>
      <c r="TY146" s="2"/>
      <c r="TZ146" s="2"/>
      <c r="UA146" s="2"/>
      <c r="UB146" s="2"/>
      <c r="UC146" s="2"/>
      <c r="UD146" s="2"/>
      <c r="UE146" s="2"/>
      <c r="UF146" s="2"/>
      <c r="UG146" s="2"/>
      <c r="UH146" s="2"/>
      <c r="UI146" s="2"/>
      <c r="UJ146" s="2"/>
      <c r="UK146" s="2"/>
      <c r="UL146" s="2"/>
      <c r="UM146" s="2"/>
      <c r="UN146" s="2"/>
      <c r="UO146" s="2"/>
      <c r="UP146" s="2"/>
      <c r="UQ146" s="2"/>
      <c r="UR146" s="2"/>
      <c r="US146" s="2"/>
      <c r="UT146" s="2"/>
      <c r="UU146" s="2"/>
      <c r="UV146" s="2"/>
      <c r="UW146" s="2"/>
      <c r="UX146" s="2"/>
      <c r="UY146" s="2"/>
      <c r="UZ146" s="2"/>
      <c r="VA146" s="2"/>
      <c r="VB146" s="2"/>
      <c r="VC146" s="2"/>
      <c r="VD146" s="2"/>
      <c r="VE146" s="2"/>
      <c r="VF146" s="2"/>
      <c r="VG146" s="2"/>
      <c r="VH146" s="2"/>
      <c r="VI146" s="2"/>
      <c r="VJ146" s="2"/>
      <c r="VK146" s="2"/>
      <c r="VL146" s="2"/>
      <c r="VM146" s="2"/>
      <c r="VN146" s="2"/>
      <c r="VO146" s="2"/>
      <c r="VP146" s="2"/>
      <c r="VQ146" s="2"/>
      <c r="VR146" s="2"/>
      <c r="VS146" s="2"/>
      <c r="VT146" s="2"/>
      <c r="VU146" s="2"/>
      <c r="VV146" s="2"/>
      <c r="VW146" s="2"/>
      <c r="VX146" s="2"/>
      <c r="VY146" s="2"/>
      <c r="VZ146" s="2"/>
      <c r="WA146" s="2"/>
      <c r="WB146" s="2"/>
      <c r="WC146" s="2"/>
      <c r="WD146" s="2"/>
      <c r="WE146" s="2"/>
      <c r="WF146" s="2"/>
      <c r="WG146" s="2"/>
      <c r="WH146" s="2"/>
      <c r="WI146" s="2"/>
      <c r="WJ146" s="2"/>
      <c r="WK146" s="2"/>
      <c r="WL146" s="2"/>
      <c r="WM146" s="2"/>
      <c r="WN146" s="2"/>
      <c r="WO146" s="2"/>
      <c r="WP146" s="2"/>
      <c r="WQ146" s="2"/>
      <c r="WR146" s="2"/>
      <c r="WS146" s="2"/>
      <c r="WT146" s="2"/>
      <c r="WU146" s="2"/>
      <c r="WV146" s="2"/>
      <c r="WW146" s="2"/>
      <c r="WX146" s="2"/>
      <c r="WY146" s="2"/>
      <c r="WZ146" s="2"/>
      <c r="XA146" s="2"/>
      <c r="XB146" s="2"/>
      <c r="XC146" s="2"/>
      <c r="XD146" s="2"/>
      <c r="XE146" s="2"/>
      <c r="XF146" s="2"/>
      <c r="XG146" s="2"/>
      <c r="XH146" s="2"/>
      <c r="XI146" s="2"/>
      <c r="XJ146" s="2"/>
      <c r="XK146" s="2"/>
      <c r="XL146" s="2"/>
      <c r="XM146" s="2"/>
      <c r="XN146" s="2"/>
      <c r="XO146" s="2"/>
      <c r="XP146" s="2"/>
      <c r="XQ146" s="2"/>
      <c r="XR146" s="2"/>
      <c r="XS146" s="2"/>
      <c r="XT146" s="2"/>
      <c r="XU146" s="2"/>
      <c r="XV146" s="2"/>
      <c r="XW146" s="2"/>
      <c r="XX146" s="2"/>
      <c r="XY146" s="2"/>
      <c r="XZ146" s="2"/>
      <c r="YA146" s="2"/>
      <c r="YB146" s="2"/>
      <c r="YC146" s="2"/>
      <c r="YD146" s="2"/>
      <c r="YE146" s="2"/>
      <c r="YF146" s="2"/>
      <c r="YG146" s="2"/>
      <c r="YH146" s="2"/>
      <c r="YI146" s="2"/>
      <c r="YJ146" s="2"/>
      <c r="YK146" s="2"/>
      <c r="YL146" s="2"/>
      <c r="YM146" s="2"/>
      <c r="YN146" s="2"/>
      <c r="YO146" s="2"/>
      <c r="YP146" s="2"/>
      <c r="YQ146" s="2"/>
    </row>
    <row r="147" spans="1:667" x14ac:dyDescent="0.25">
      <c r="A147" s="2"/>
      <c r="B147" s="2"/>
      <c r="C147" s="2"/>
      <c r="D147" s="2"/>
      <c r="E147" s="2"/>
      <c r="F147" s="2"/>
      <c r="G147" s="2"/>
      <c r="H147" s="2"/>
      <c r="I147" s="2"/>
      <c r="J147" s="2"/>
      <c r="K147" s="2"/>
      <c r="L147" s="2"/>
      <c r="M147" s="2"/>
      <c r="N147" s="2"/>
      <c r="O147" s="2"/>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s="2"/>
      <c r="BN147" s="2"/>
      <c r="BO147" s="66"/>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c r="RX147" s="2"/>
      <c r="RY147" s="2"/>
      <c r="RZ147" s="2"/>
      <c r="SA147" s="2"/>
      <c r="SB147" s="2"/>
      <c r="SC147" s="2"/>
      <c r="SD147" s="2"/>
      <c r="SE147" s="2"/>
      <c r="SF147" s="2"/>
      <c r="SG147" s="2"/>
      <c r="SH147" s="2"/>
      <c r="SI147" s="2"/>
      <c r="SJ147" s="2"/>
      <c r="SK147" s="2"/>
      <c r="SL147" s="2"/>
      <c r="SM147" s="2"/>
      <c r="SN147" s="2"/>
      <c r="SO147" s="2"/>
      <c r="SP147" s="2"/>
      <c r="SQ147" s="2"/>
      <c r="SR147" s="2"/>
      <c r="SS147" s="2"/>
      <c r="ST147" s="2"/>
      <c r="SU147" s="2"/>
      <c r="SV147" s="2"/>
      <c r="SW147" s="2"/>
      <c r="SX147" s="2"/>
      <c r="SY147" s="2"/>
      <c r="SZ147" s="2"/>
      <c r="TA147" s="2"/>
      <c r="TB147" s="2"/>
      <c r="TC147" s="2"/>
      <c r="TD147" s="2"/>
      <c r="TE147" s="2"/>
      <c r="TF147" s="2"/>
      <c r="TG147" s="2"/>
      <c r="TH147" s="2"/>
      <c r="TI147" s="2"/>
      <c r="TJ147" s="2"/>
      <c r="TK147" s="2"/>
      <c r="TL147" s="2"/>
      <c r="TM147" s="2"/>
      <c r="TN147" s="2"/>
      <c r="TO147" s="2"/>
      <c r="TP147" s="2"/>
      <c r="TQ147" s="2"/>
      <c r="TR147" s="2"/>
      <c r="TS147" s="2"/>
      <c r="TT147" s="2"/>
      <c r="TU147" s="2"/>
      <c r="TV147" s="2"/>
      <c r="TW147" s="2"/>
      <c r="TX147" s="2"/>
      <c r="TY147" s="2"/>
      <c r="TZ147" s="2"/>
      <c r="UA147" s="2"/>
      <c r="UB147" s="2"/>
      <c r="UC147" s="2"/>
      <c r="UD147" s="2"/>
      <c r="UE147" s="2"/>
      <c r="UF147" s="2"/>
      <c r="UG147" s="2"/>
      <c r="UH147" s="2"/>
      <c r="UI147" s="2"/>
      <c r="UJ147" s="2"/>
      <c r="UK147" s="2"/>
      <c r="UL147" s="2"/>
      <c r="UM147" s="2"/>
      <c r="UN147" s="2"/>
      <c r="UO147" s="2"/>
      <c r="UP147" s="2"/>
      <c r="UQ147" s="2"/>
      <c r="UR147" s="2"/>
      <c r="US147" s="2"/>
      <c r="UT147" s="2"/>
      <c r="UU147" s="2"/>
      <c r="UV147" s="2"/>
      <c r="UW147" s="2"/>
      <c r="UX147" s="2"/>
      <c r="UY147" s="2"/>
      <c r="UZ147" s="2"/>
      <c r="VA147" s="2"/>
      <c r="VB147" s="2"/>
      <c r="VC147" s="2"/>
      <c r="VD147" s="2"/>
      <c r="VE147" s="2"/>
      <c r="VF147" s="2"/>
      <c r="VG147" s="2"/>
      <c r="VH147" s="2"/>
      <c r="VI147" s="2"/>
      <c r="VJ147" s="2"/>
      <c r="VK147" s="2"/>
      <c r="VL147" s="2"/>
      <c r="VM147" s="2"/>
      <c r="VN147" s="2"/>
      <c r="VO147" s="2"/>
      <c r="VP147" s="2"/>
      <c r="VQ147" s="2"/>
      <c r="VR147" s="2"/>
      <c r="VS147" s="2"/>
      <c r="VT147" s="2"/>
      <c r="VU147" s="2"/>
      <c r="VV147" s="2"/>
      <c r="VW147" s="2"/>
      <c r="VX147" s="2"/>
      <c r="VY147" s="2"/>
      <c r="VZ147" s="2"/>
      <c r="WA147" s="2"/>
      <c r="WB147" s="2"/>
      <c r="WC147" s="2"/>
      <c r="WD147" s="2"/>
      <c r="WE147" s="2"/>
      <c r="WF147" s="2"/>
      <c r="WG147" s="2"/>
      <c r="WH147" s="2"/>
      <c r="WI147" s="2"/>
      <c r="WJ147" s="2"/>
      <c r="WK147" s="2"/>
      <c r="WL147" s="2"/>
      <c r="WM147" s="2"/>
      <c r="WN147" s="2"/>
      <c r="WO147" s="2"/>
      <c r="WP147" s="2"/>
      <c r="WQ147" s="2"/>
      <c r="WR147" s="2"/>
      <c r="WS147" s="2"/>
      <c r="WT147" s="2"/>
      <c r="WU147" s="2"/>
      <c r="WV147" s="2"/>
      <c r="WW147" s="2"/>
      <c r="WX147" s="2"/>
      <c r="WY147" s="2"/>
      <c r="WZ147" s="2"/>
      <c r="XA147" s="2"/>
      <c r="XB147" s="2"/>
      <c r="XC147" s="2"/>
      <c r="XD147" s="2"/>
      <c r="XE147" s="2"/>
      <c r="XF147" s="2"/>
      <c r="XG147" s="2"/>
      <c r="XH147" s="2"/>
      <c r="XI147" s="2"/>
      <c r="XJ147" s="2"/>
      <c r="XK147" s="2"/>
      <c r="XL147" s="2"/>
      <c r="XM147" s="2"/>
      <c r="XN147" s="2"/>
      <c r="XO147" s="2"/>
      <c r="XP147" s="2"/>
      <c r="XQ147" s="2"/>
      <c r="XR147" s="2"/>
      <c r="XS147" s="2"/>
      <c r="XT147" s="2"/>
      <c r="XU147" s="2"/>
      <c r="XV147" s="2"/>
      <c r="XW147" s="2"/>
      <c r="XX147" s="2"/>
      <c r="XY147" s="2"/>
      <c r="XZ147" s="2"/>
      <c r="YA147" s="2"/>
      <c r="YB147" s="2"/>
      <c r="YC147" s="2"/>
      <c r="YD147" s="2"/>
      <c r="YE147" s="2"/>
      <c r="YF147" s="2"/>
      <c r="YG147" s="2"/>
      <c r="YH147" s="2"/>
      <c r="YI147" s="2"/>
      <c r="YJ147" s="2"/>
      <c r="YK147" s="2"/>
      <c r="YL147" s="2"/>
      <c r="YM147" s="2"/>
      <c r="YN147" s="2"/>
      <c r="YO147" s="2"/>
      <c r="YP147" s="2"/>
      <c r="YQ147" s="2"/>
    </row>
    <row r="148" spans="1:667" x14ac:dyDescent="0.25">
      <c r="A148" s="2"/>
      <c r="B148" s="2"/>
      <c r="C148" s="2"/>
      <c r="D148" s="2"/>
      <c r="E148" s="2"/>
      <c r="F148" s="2"/>
      <c r="G148" s="2"/>
      <c r="H148" s="2"/>
      <c r="I148" s="2"/>
      <c r="J148" s="2"/>
      <c r="K148" s="2"/>
      <c r="L148" s="2"/>
      <c r="M148" s="2"/>
      <c r="N148" s="2"/>
      <c r="O148" s="2"/>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s="2"/>
      <c r="BN148" s="2"/>
      <c r="BO148" s="66"/>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c r="RX148" s="2"/>
      <c r="RY148" s="2"/>
      <c r="RZ148" s="2"/>
      <c r="SA148" s="2"/>
      <c r="SB148" s="2"/>
      <c r="SC148" s="2"/>
      <c r="SD148" s="2"/>
      <c r="SE148" s="2"/>
      <c r="SF148" s="2"/>
      <c r="SG148" s="2"/>
      <c r="SH148" s="2"/>
      <c r="SI148" s="2"/>
      <c r="SJ148" s="2"/>
      <c r="SK148" s="2"/>
      <c r="SL148" s="2"/>
      <c r="SM148" s="2"/>
      <c r="SN148" s="2"/>
      <c r="SO148" s="2"/>
      <c r="SP148" s="2"/>
      <c r="SQ148" s="2"/>
      <c r="SR148" s="2"/>
      <c r="SS148" s="2"/>
      <c r="ST148" s="2"/>
      <c r="SU148" s="2"/>
      <c r="SV148" s="2"/>
      <c r="SW148" s="2"/>
      <c r="SX148" s="2"/>
      <c r="SY148" s="2"/>
      <c r="SZ148" s="2"/>
      <c r="TA148" s="2"/>
      <c r="TB148" s="2"/>
      <c r="TC148" s="2"/>
      <c r="TD148" s="2"/>
      <c r="TE148" s="2"/>
      <c r="TF148" s="2"/>
      <c r="TG148" s="2"/>
      <c r="TH148" s="2"/>
      <c r="TI148" s="2"/>
      <c r="TJ148" s="2"/>
      <c r="TK148" s="2"/>
      <c r="TL148" s="2"/>
      <c r="TM148" s="2"/>
      <c r="TN148" s="2"/>
      <c r="TO148" s="2"/>
      <c r="TP148" s="2"/>
      <c r="TQ148" s="2"/>
      <c r="TR148" s="2"/>
      <c r="TS148" s="2"/>
      <c r="TT148" s="2"/>
      <c r="TU148" s="2"/>
      <c r="TV148" s="2"/>
      <c r="TW148" s="2"/>
      <c r="TX148" s="2"/>
      <c r="TY148" s="2"/>
      <c r="TZ148" s="2"/>
      <c r="UA148" s="2"/>
      <c r="UB148" s="2"/>
      <c r="UC148" s="2"/>
      <c r="UD148" s="2"/>
      <c r="UE148" s="2"/>
      <c r="UF148" s="2"/>
      <c r="UG148" s="2"/>
      <c r="UH148" s="2"/>
      <c r="UI148" s="2"/>
      <c r="UJ148" s="2"/>
      <c r="UK148" s="2"/>
      <c r="UL148" s="2"/>
      <c r="UM148" s="2"/>
      <c r="UN148" s="2"/>
      <c r="UO148" s="2"/>
      <c r="UP148" s="2"/>
      <c r="UQ148" s="2"/>
      <c r="UR148" s="2"/>
      <c r="US148" s="2"/>
      <c r="UT148" s="2"/>
      <c r="UU148" s="2"/>
      <c r="UV148" s="2"/>
      <c r="UW148" s="2"/>
      <c r="UX148" s="2"/>
      <c r="UY148" s="2"/>
      <c r="UZ148" s="2"/>
      <c r="VA148" s="2"/>
      <c r="VB148" s="2"/>
      <c r="VC148" s="2"/>
      <c r="VD148" s="2"/>
      <c r="VE148" s="2"/>
      <c r="VF148" s="2"/>
      <c r="VG148" s="2"/>
      <c r="VH148" s="2"/>
      <c r="VI148" s="2"/>
      <c r="VJ148" s="2"/>
      <c r="VK148" s="2"/>
      <c r="VL148" s="2"/>
      <c r="VM148" s="2"/>
      <c r="VN148" s="2"/>
      <c r="VO148" s="2"/>
      <c r="VP148" s="2"/>
      <c r="VQ148" s="2"/>
      <c r="VR148" s="2"/>
      <c r="VS148" s="2"/>
      <c r="VT148" s="2"/>
      <c r="VU148" s="2"/>
      <c r="VV148" s="2"/>
      <c r="VW148" s="2"/>
      <c r="VX148" s="2"/>
      <c r="VY148" s="2"/>
      <c r="VZ148" s="2"/>
      <c r="WA148" s="2"/>
      <c r="WB148" s="2"/>
      <c r="WC148" s="2"/>
      <c r="WD148" s="2"/>
      <c r="WE148" s="2"/>
      <c r="WF148" s="2"/>
      <c r="WG148" s="2"/>
      <c r="WH148" s="2"/>
      <c r="WI148" s="2"/>
      <c r="WJ148" s="2"/>
      <c r="WK148" s="2"/>
      <c r="WL148" s="2"/>
      <c r="WM148" s="2"/>
      <c r="WN148" s="2"/>
      <c r="WO148" s="2"/>
      <c r="WP148" s="2"/>
      <c r="WQ148" s="2"/>
      <c r="WR148" s="2"/>
      <c r="WS148" s="2"/>
      <c r="WT148" s="2"/>
      <c r="WU148" s="2"/>
      <c r="WV148" s="2"/>
      <c r="WW148" s="2"/>
      <c r="WX148" s="2"/>
      <c r="WY148" s="2"/>
      <c r="WZ148" s="2"/>
      <c r="XA148" s="2"/>
      <c r="XB148" s="2"/>
      <c r="XC148" s="2"/>
      <c r="XD148" s="2"/>
      <c r="XE148" s="2"/>
      <c r="XF148" s="2"/>
      <c r="XG148" s="2"/>
      <c r="XH148" s="2"/>
      <c r="XI148" s="2"/>
      <c r="XJ148" s="2"/>
      <c r="XK148" s="2"/>
      <c r="XL148" s="2"/>
      <c r="XM148" s="2"/>
      <c r="XN148" s="2"/>
      <c r="XO148" s="2"/>
      <c r="XP148" s="2"/>
      <c r="XQ148" s="2"/>
      <c r="XR148" s="2"/>
      <c r="XS148" s="2"/>
      <c r="XT148" s="2"/>
      <c r="XU148" s="2"/>
      <c r="XV148" s="2"/>
      <c r="XW148" s="2"/>
      <c r="XX148" s="2"/>
      <c r="XY148" s="2"/>
      <c r="XZ148" s="2"/>
      <c r="YA148" s="2"/>
      <c r="YB148" s="2"/>
      <c r="YC148" s="2"/>
      <c r="YD148" s="2"/>
      <c r="YE148" s="2"/>
      <c r="YF148" s="2"/>
      <c r="YG148" s="2"/>
      <c r="YH148" s="2"/>
      <c r="YI148" s="2"/>
      <c r="YJ148" s="2"/>
      <c r="YK148" s="2"/>
      <c r="YL148" s="2"/>
      <c r="YM148" s="2"/>
      <c r="YN148" s="2"/>
      <c r="YO148" s="2"/>
      <c r="YP148" s="2"/>
      <c r="YQ148" s="2"/>
    </row>
    <row r="149" spans="1:667" x14ac:dyDescent="0.25">
      <c r="A149" s="2"/>
      <c r="B149" s="2"/>
      <c r="C149" s="2"/>
      <c r="D149" s="2"/>
      <c r="E149" s="2"/>
      <c r="F149" s="2"/>
      <c r="G149" s="2"/>
      <c r="H149" s="2"/>
      <c r="I149" s="2"/>
      <c r="J149" s="2"/>
      <c r="K149" s="2"/>
      <c r="L149" s="2"/>
      <c r="M149" s="2"/>
      <c r="N149" s="2"/>
      <c r="O149" s="2"/>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s="2"/>
      <c r="BN149" s="2"/>
      <c r="BO149" s="66"/>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c r="RX149" s="2"/>
      <c r="RY149" s="2"/>
      <c r="RZ149" s="2"/>
      <c r="SA149" s="2"/>
      <c r="SB149" s="2"/>
      <c r="SC149" s="2"/>
      <c r="SD149" s="2"/>
      <c r="SE149" s="2"/>
      <c r="SF149" s="2"/>
      <c r="SG149" s="2"/>
      <c r="SH149" s="2"/>
      <c r="SI149" s="2"/>
      <c r="SJ149" s="2"/>
      <c r="SK149" s="2"/>
      <c r="SL149" s="2"/>
      <c r="SM149" s="2"/>
      <c r="SN149" s="2"/>
      <c r="SO149" s="2"/>
      <c r="SP149" s="2"/>
      <c r="SQ149" s="2"/>
      <c r="SR149" s="2"/>
      <c r="SS149" s="2"/>
      <c r="ST149" s="2"/>
      <c r="SU149" s="2"/>
      <c r="SV149" s="2"/>
      <c r="SW149" s="2"/>
      <c r="SX149" s="2"/>
      <c r="SY149" s="2"/>
      <c r="SZ149" s="2"/>
      <c r="TA149" s="2"/>
      <c r="TB149" s="2"/>
      <c r="TC149" s="2"/>
      <c r="TD149" s="2"/>
      <c r="TE149" s="2"/>
      <c r="TF149" s="2"/>
      <c r="TG149" s="2"/>
      <c r="TH149" s="2"/>
      <c r="TI149" s="2"/>
      <c r="TJ149" s="2"/>
      <c r="TK149" s="2"/>
      <c r="TL149" s="2"/>
      <c r="TM149" s="2"/>
      <c r="TN149" s="2"/>
      <c r="TO149" s="2"/>
      <c r="TP149" s="2"/>
      <c r="TQ149" s="2"/>
      <c r="TR149" s="2"/>
      <c r="TS149" s="2"/>
      <c r="TT149" s="2"/>
      <c r="TU149" s="2"/>
      <c r="TV149" s="2"/>
      <c r="TW149" s="2"/>
      <c r="TX149" s="2"/>
      <c r="TY149" s="2"/>
      <c r="TZ149" s="2"/>
      <c r="UA149" s="2"/>
      <c r="UB149" s="2"/>
      <c r="UC149" s="2"/>
      <c r="UD149" s="2"/>
      <c r="UE149" s="2"/>
      <c r="UF149" s="2"/>
      <c r="UG149" s="2"/>
      <c r="UH149" s="2"/>
      <c r="UI149" s="2"/>
      <c r="UJ149" s="2"/>
      <c r="UK149" s="2"/>
      <c r="UL149" s="2"/>
      <c r="UM149" s="2"/>
      <c r="UN149" s="2"/>
      <c r="UO149" s="2"/>
      <c r="UP149" s="2"/>
      <c r="UQ149" s="2"/>
      <c r="UR149" s="2"/>
      <c r="US149" s="2"/>
      <c r="UT149" s="2"/>
      <c r="UU149" s="2"/>
      <c r="UV149" s="2"/>
      <c r="UW149" s="2"/>
      <c r="UX149" s="2"/>
      <c r="UY149" s="2"/>
      <c r="UZ149" s="2"/>
      <c r="VA149" s="2"/>
      <c r="VB149" s="2"/>
      <c r="VC149" s="2"/>
      <c r="VD149" s="2"/>
      <c r="VE149" s="2"/>
      <c r="VF149" s="2"/>
      <c r="VG149" s="2"/>
      <c r="VH149" s="2"/>
      <c r="VI149" s="2"/>
      <c r="VJ149" s="2"/>
      <c r="VK149" s="2"/>
      <c r="VL149" s="2"/>
      <c r="VM149" s="2"/>
      <c r="VN149" s="2"/>
      <c r="VO149" s="2"/>
      <c r="VP149" s="2"/>
      <c r="VQ149" s="2"/>
      <c r="VR149" s="2"/>
      <c r="VS149" s="2"/>
      <c r="VT149" s="2"/>
      <c r="VU149" s="2"/>
      <c r="VV149" s="2"/>
      <c r="VW149" s="2"/>
      <c r="VX149" s="2"/>
      <c r="VY149" s="2"/>
      <c r="VZ149" s="2"/>
      <c r="WA149" s="2"/>
      <c r="WB149" s="2"/>
      <c r="WC149" s="2"/>
      <c r="WD149" s="2"/>
      <c r="WE149" s="2"/>
      <c r="WF149" s="2"/>
      <c r="WG149" s="2"/>
      <c r="WH149" s="2"/>
      <c r="WI149" s="2"/>
      <c r="WJ149" s="2"/>
      <c r="WK149" s="2"/>
      <c r="WL149" s="2"/>
      <c r="WM149" s="2"/>
      <c r="WN149" s="2"/>
      <c r="WO149" s="2"/>
      <c r="WP149" s="2"/>
      <c r="WQ149" s="2"/>
      <c r="WR149" s="2"/>
      <c r="WS149" s="2"/>
      <c r="WT149" s="2"/>
      <c r="WU149" s="2"/>
      <c r="WV149" s="2"/>
      <c r="WW149" s="2"/>
      <c r="WX149" s="2"/>
      <c r="WY149" s="2"/>
      <c r="WZ149" s="2"/>
      <c r="XA149" s="2"/>
      <c r="XB149" s="2"/>
      <c r="XC149" s="2"/>
      <c r="XD149" s="2"/>
      <c r="XE149" s="2"/>
      <c r="XF149" s="2"/>
      <c r="XG149" s="2"/>
      <c r="XH149" s="2"/>
      <c r="XI149" s="2"/>
      <c r="XJ149" s="2"/>
      <c r="XK149" s="2"/>
      <c r="XL149" s="2"/>
      <c r="XM149" s="2"/>
      <c r="XN149" s="2"/>
      <c r="XO149" s="2"/>
      <c r="XP149" s="2"/>
      <c r="XQ149" s="2"/>
      <c r="XR149" s="2"/>
      <c r="XS149" s="2"/>
      <c r="XT149" s="2"/>
      <c r="XU149" s="2"/>
      <c r="XV149" s="2"/>
      <c r="XW149" s="2"/>
      <c r="XX149" s="2"/>
      <c r="XY149" s="2"/>
      <c r="XZ149" s="2"/>
      <c r="YA149" s="2"/>
      <c r="YB149" s="2"/>
      <c r="YC149" s="2"/>
      <c r="YD149" s="2"/>
      <c r="YE149" s="2"/>
      <c r="YF149" s="2"/>
      <c r="YG149" s="2"/>
      <c r="YH149" s="2"/>
      <c r="YI149" s="2"/>
      <c r="YJ149" s="2"/>
      <c r="YK149" s="2"/>
      <c r="YL149" s="2"/>
      <c r="YM149" s="2"/>
      <c r="YN149" s="2"/>
      <c r="YO149" s="2"/>
      <c r="YP149" s="2"/>
      <c r="YQ149" s="2"/>
    </row>
    <row r="150" spans="1:667" x14ac:dyDescent="0.25">
      <c r="A150" s="2"/>
      <c r="B150" s="2"/>
      <c r="C150" s="2"/>
      <c r="D150" s="2"/>
      <c r="E150" s="2"/>
      <c r="F150" s="2"/>
      <c r="G150" s="2"/>
      <c r="H150" s="2"/>
      <c r="I150" s="2"/>
      <c r="J150" s="2"/>
      <c r="K150" s="2"/>
      <c r="L150" s="2"/>
      <c r="M150" s="2"/>
      <c r="N150" s="2"/>
      <c r="O150" s="2"/>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s="2"/>
      <c r="BN150" s="2"/>
      <c r="BO150" s="66"/>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c r="RX150" s="2"/>
      <c r="RY150" s="2"/>
      <c r="RZ150" s="2"/>
      <c r="SA150" s="2"/>
      <c r="SB150" s="2"/>
      <c r="SC150" s="2"/>
      <c r="SD150" s="2"/>
      <c r="SE150" s="2"/>
      <c r="SF150" s="2"/>
      <c r="SG150" s="2"/>
      <c r="SH150" s="2"/>
      <c r="SI150" s="2"/>
      <c r="SJ150" s="2"/>
      <c r="SK150" s="2"/>
      <c r="SL150" s="2"/>
      <c r="SM150" s="2"/>
      <c r="SN150" s="2"/>
      <c r="SO150" s="2"/>
      <c r="SP150" s="2"/>
      <c r="SQ150" s="2"/>
      <c r="SR150" s="2"/>
      <c r="SS150" s="2"/>
      <c r="ST150" s="2"/>
      <c r="SU150" s="2"/>
      <c r="SV150" s="2"/>
      <c r="SW150" s="2"/>
      <c r="SX150" s="2"/>
      <c r="SY150" s="2"/>
      <c r="SZ150" s="2"/>
      <c r="TA150" s="2"/>
      <c r="TB150" s="2"/>
      <c r="TC150" s="2"/>
      <c r="TD150" s="2"/>
      <c r="TE150" s="2"/>
      <c r="TF150" s="2"/>
      <c r="TG150" s="2"/>
      <c r="TH150" s="2"/>
      <c r="TI150" s="2"/>
      <c r="TJ150" s="2"/>
      <c r="TK150" s="2"/>
      <c r="TL150" s="2"/>
      <c r="TM150" s="2"/>
      <c r="TN150" s="2"/>
      <c r="TO150" s="2"/>
      <c r="TP150" s="2"/>
      <c r="TQ150" s="2"/>
      <c r="TR150" s="2"/>
      <c r="TS150" s="2"/>
      <c r="TT150" s="2"/>
      <c r="TU150" s="2"/>
      <c r="TV150" s="2"/>
      <c r="TW150" s="2"/>
      <c r="TX150" s="2"/>
      <c r="TY150" s="2"/>
      <c r="TZ150" s="2"/>
      <c r="UA150" s="2"/>
      <c r="UB150" s="2"/>
      <c r="UC150" s="2"/>
      <c r="UD150" s="2"/>
      <c r="UE150" s="2"/>
      <c r="UF150" s="2"/>
      <c r="UG150" s="2"/>
      <c r="UH150" s="2"/>
      <c r="UI150" s="2"/>
      <c r="UJ150" s="2"/>
      <c r="UK150" s="2"/>
      <c r="UL150" s="2"/>
      <c r="UM150" s="2"/>
      <c r="UN150" s="2"/>
      <c r="UO150" s="2"/>
      <c r="UP150" s="2"/>
      <c r="UQ150" s="2"/>
      <c r="UR150" s="2"/>
      <c r="US150" s="2"/>
      <c r="UT150" s="2"/>
      <c r="UU150" s="2"/>
      <c r="UV150" s="2"/>
      <c r="UW150" s="2"/>
      <c r="UX150" s="2"/>
      <c r="UY150" s="2"/>
      <c r="UZ150" s="2"/>
      <c r="VA150" s="2"/>
      <c r="VB150" s="2"/>
      <c r="VC150" s="2"/>
      <c r="VD150" s="2"/>
      <c r="VE150" s="2"/>
      <c r="VF150" s="2"/>
      <c r="VG150" s="2"/>
      <c r="VH150" s="2"/>
      <c r="VI150" s="2"/>
      <c r="VJ150" s="2"/>
      <c r="VK150" s="2"/>
      <c r="VL150" s="2"/>
      <c r="VM150" s="2"/>
      <c r="VN150" s="2"/>
      <c r="VO150" s="2"/>
      <c r="VP150" s="2"/>
      <c r="VQ150" s="2"/>
      <c r="VR150" s="2"/>
      <c r="VS150" s="2"/>
      <c r="VT150" s="2"/>
      <c r="VU150" s="2"/>
      <c r="VV150" s="2"/>
      <c r="VW150" s="2"/>
      <c r="VX150" s="2"/>
      <c r="VY150" s="2"/>
      <c r="VZ150" s="2"/>
      <c r="WA150" s="2"/>
      <c r="WB150" s="2"/>
      <c r="WC150" s="2"/>
      <c r="WD150" s="2"/>
      <c r="WE150" s="2"/>
      <c r="WF150" s="2"/>
      <c r="WG150" s="2"/>
      <c r="WH150" s="2"/>
      <c r="WI150" s="2"/>
      <c r="WJ150" s="2"/>
      <c r="WK150" s="2"/>
      <c r="WL150" s="2"/>
      <c r="WM150" s="2"/>
      <c r="WN150" s="2"/>
      <c r="WO150" s="2"/>
      <c r="WP150" s="2"/>
      <c r="WQ150" s="2"/>
      <c r="WR150" s="2"/>
      <c r="WS150" s="2"/>
      <c r="WT150" s="2"/>
      <c r="WU150" s="2"/>
      <c r="WV150" s="2"/>
      <c r="WW150" s="2"/>
      <c r="WX150" s="2"/>
      <c r="WY150" s="2"/>
      <c r="WZ150" s="2"/>
      <c r="XA150" s="2"/>
      <c r="XB150" s="2"/>
      <c r="XC150" s="2"/>
      <c r="XD150" s="2"/>
      <c r="XE150" s="2"/>
      <c r="XF150" s="2"/>
      <c r="XG150" s="2"/>
      <c r="XH150" s="2"/>
      <c r="XI150" s="2"/>
      <c r="XJ150" s="2"/>
      <c r="XK150" s="2"/>
      <c r="XL150" s="2"/>
      <c r="XM150" s="2"/>
      <c r="XN150" s="2"/>
      <c r="XO150" s="2"/>
      <c r="XP150" s="2"/>
      <c r="XQ150" s="2"/>
      <c r="XR150" s="2"/>
      <c r="XS150" s="2"/>
      <c r="XT150" s="2"/>
      <c r="XU150" s="2"/>
      <c r="XV150" s="2"/>
      <c r="XW150" s="2"/>
      <c r="XX150" s="2"/>
      <c r="XY150" s="2"/>
      <c r="XZ150" s="2"/>
      <c r="YA150" s="2"/>
      <c r="YB150" s="2"/>
      <c r="YC150" s="2"/>
      <c r="YD150" s="2"/>
      <c r="YE150" s="2"/>
      <c r="YF150" s="2"/>
      <c r="YG150" s="2"/>
      <c r="YH150" s="2"/>
      <c r="YI150" s="2"/>
      <c r="YJ150" s="2"/>
      <c r="YK150" s="2"/>
      <c r="YL150" s="2"/>
      <c r="YM150" s="2"/>
      <c r="YN150" s="2"/>
      <c r="YO150" s="2"/>
      <c r="YP150" s="2"/>
      <c r="YQ150" s="2"/>
    </row>
    <row r="151" spans="1:667" x14ac:dyDescent="0.25">
      <c r="A151" s="2"/>
      <c r="B151" s="2"/>
      <c r="C151" s="2"/>
      <c r="D151" s="2"/>
      <c r="E151" s="2"/>
      <c r="F151" s="2"/>
      <c r="G151" s="2"/>
      <c r="H151" s="2"/>
      <c r="I151" s="2"/>
      <c r="J151" s="2"/>
      <c r="K151" s="2"/>
      <c r="L151" s="2"/>
      <c r="M151" s="2"/>
      <c r="N151" s="2"/>
      <c r="O151" s="2"/>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s="2"/>
      <c r="BN151" s="2"/>
      <c r="BO151" s="66"/>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c r="RX151" s="2"/>
      <c r="RY151" s="2"/>
      <c r="RZ151" s="2"/>
      <c r="SA151" s="2"/>
      <c r="SB151" s="2"/>
      <c r="SC151" s="2"/>
      <c r="SD151" s="2"/>
      <c r="SE151" s="2"/>
      <c r="SF151" s="2"/>
      <c r="SG151" s="2"/>
      <c r="SH151" s="2"/>
      <c r="SI151" s="2"/>
      <c r="SJ151" s="2"/>
      <c r="SK151" s="2"/>
      <c r="SL151" s="2"/>
      <c r="SM151" s="2"/>
      <c r="SN151" s="2"/>
      <c r="SO151" s="2"/>
      <c r="SP151" s="2"/>
      <c r="SQ151" s="2"/>
      <c r="SR151" s="2"/>
      <c r="SS151" s="2"/>
      <c r="ST151" s="2"/>
      <c r="SU151" s="2"/>
      <c r="SV151" s="2"/>
      <c r="SW151" s="2"/>
      <c r="SX151" s="2"/>
      <c r="SY151" s="2"/>
      <c r="SZ151" s="2"/>
      <c r="TA151" s="2"/>
      <c r="TB151" s="2"/>
      <c r="TC151" s="2"/>
      <c r="TD151" s="2"/>
      <c r="TE151" s="2"/>
      <c r="TF151" s="2"/>
      <c r="TG151" s="2"/>
      <c r="TH151" s="2"/>
      <c r="TI151" s="2"/>
      <c r="TJ151" s="2"/>
      <c r="TK151" s="2"/>
      <c r="TL151" s="2"/>
      <c r="TM151" s="2"/>
      <c r="TN151" s="2"/>
      <c r="TO151" s="2"/>
      <c r="TP151" s="2"/>
      <c r="TQ151" s="2"/>
      <c r="TR151" s="2"/>
      <c r="TS151" s="2"/>
      <c r="TT151" s="2"/>
      <c r="TU151" s="2"/>
      <c r="TV151" s="2"/>
      <c r="TW151" s="2"/>
      <c r="TX151" s="2"/>
      <c r="TY151" s="2"/>
      <c r="TZ151" s="2"/>
      <c r="UA151" s="2"/>
      <c r="UB151" s="2"/>
      <c r="UC151" s="2"/>
      <c r="UD151" s="2"/>
      <c r="UE151" s="2"/>
      <c r="UF151" s="2"/>
      <c r="UG151" s="2"/>
      <c r="UH151" s="2"/>
      <c r="UI151" s="2"/>
      <c r="UJ151" s="2"/>
      <c r="UK151" s="2"/>
      <c r="UL151" s="2"/>
      <c r="UM151" s="2"/>
      <c r="UN151" s="2"/>
      <c r="UO151" s="2"/>
      <c r="UP151" s="2"/>
      <c r="UQ151" s="2"/>
      <c r="UR151" s="2"/>
      <c r="US151" s="2"/>
      <c r="UT151" s="2"/>
      <c r="UU151" s="2"/>
      <c r="UV151" s="2"/>
      <c r="UW151" s="2"/>
      <c r="UX151" s="2"/>
      <c r="UY151" s="2"/>
      <c r="UZ151" s="2"/>
      <c r="VA151" s="2"/>
      <c r="VB151" s="2"/>
      <c r="VC151" s="2"/>
      <c r="VD151" s="2"/>
      <c r="VE151" s="2"/>
      <c r="VF151" s="2"/>
      <c r="VG151" s="2"/>
      <c r="VH151" s="2"/>
      <c r="VI151" s="2"/>
      <c r="VJ151" s="2"/>
      <c r="VK151" s="2"/>
      <c r="VL151" s="2"/>
      <c r="VM151" s="2"/>
      <c r="VN151" s="2"/>
      <c r="VO151" s="2"/>
      <c r="VP151" s="2"/>
      <c r="VQ151" s="2"/>
      <c r="VR151" s="2"/>
      <c r="VS151" s="2"/>
      <c r="VT151" s="2"/>
      <c r="VU151" s="2"/>
      <c r="VV151" s="2"/>
      <c r="VW151" s="2"/>
      <c r="VX151" s="2"/>
      <c r="VY151" s="2"/>
      <c r="VZ151" s="2"/>
      <c r="WA151" s="2"/>
      <c r="WB151" s="2"/>
      <c r="WC151" s="2"/>
      <c r="WD151" s="2"/>
      <c r="WE151" s="2"/>
      <c r="WF151" s="2"/>
      <c r="WG151" s="2"/>
      <c r="WH151" s="2"/>
      <c r="WI151" s="2"/>
      <c r="WJ151" s="2"/>
      <c r="WK151" s="2"/>
      <c r="WL151" s="2"/>
      <c r="WM151" s="2"/>
      <c r="WN151" s="2"/>
      <c r="WO151" s="2"/>
      <c r="WP151" s="2"/>
      <c r="WQ151" s="2"/>
      <c r="WR151" s="2"/>
      <c r="WS151" s="2"/>
      <c r="WT151" s="2"/>
      <c r="WU151" s="2"/>
      <c r="WV151" s="2"/>
      <c r="WW151" s="2"/>
      <c r="WX151" s="2"/>
      <c r="WY151" s="2"/>
      <c r="WZ151" s="2"/>
      <c r="XA151" s="2"/>
      <c r="XB151" s="2"/>
      <c r="XC151" s="2"/>
      <c r="XD151" s="2"/>
      <c r="XE151" s="2"/>
      <c r="XF151" s="2"/>
      <c r="XG151" s="2"/>
      <c r="XH151" s="2"/>
      <c r="XI151" s="2"/>
      <c r="XJ151" s="2"/>
      <c r="XK151" s="2"/>
      <c r="XL151" s="2"/>
      <c r="XM151" s="2"/>
      <c r="XN151" s="2"/>
      <c r="XO151" s="2"/>
      <c r="XP151" s="2"/>
      <c r="XQ151" s="2"/>
      <c r="XR151" s="2"/>
      <c r="XS151" s="2"/>
      <c r="XT151" s="2"/>
      <c r="XU151" s="2"/>
      <c r="XV151" s="2"/>
      <c r="XW151" s="2"/>
      <c r="XX151" s="2"/>
      <c r="XY151" s="2"/>
      <c r="XZ151" s="2"/>
      <c r="YA151" s="2"/>
      <c r="YB151" s="2"/>
      <c r="YC151" s="2"/>
      <c r="YD151" s="2"/>
      <c r="YE151" s="2"/>
      <c r="YF151" s="2"/>
      <c r="YG151" s="2"/>
      <c r="YH151" s="2"/>
      <c r="YI151" s="2"/>
      <c r="YJ151" s="2"/>
      <c r="YK151" s="2"/>
      <c r="YL151" s="2"/>
      <c r="YM151" s="2"/>
      <c r="YN151" s="2"/>
      <c r="YO151" s="2"/>
      <c r="YP151" s="2"/>
      <c r="YQ151" s="2"/>
    </row>
    <row r="152" spans="1:667" x14ac:dyDescent="0.25">
      <c r="A152" s="2"/>
      <c r="B152" s="2"/>
      <c r="C152" s="2"/>
      <c r="D152" s="2"/>
      <c r="E152" s="2"/>
      <c r="F152" s="2"/>
      <c r="G152" s="2"/>
      <c r="H152" s="2"/>
      <c r="I152" s="2"/>
      <c r="J152" s="2"/>
      <c r="K152" s="2"/>
      <c r="L152" s="2"/>
      <c r="M152" s="2"/>
      <c r="N152" s="2"/>
      <c r="O152" s="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s="2"/>
      <c r="BN152" s="2"/>
      <c r="BO152" s="66"/>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c r="NZ152" s="2"/>
      <c r="OA152" s="2"/>
      <c r="OB152" s="2"/>
      <c r="OC152" s="2"/>
      <c r="OD152" s="2"/>
      <c r="OE152" s="2"/>
      <c r="OF152" s="2"/>
      <c r="OG152" s="2"/>
      <c r="OH152" s="2"/>
      <c r="OI152" s="2"/>
      <c r="OJ152" s="2"/>
      <c r="OK152" s="2"/>
      <c r="OL152" s="2"/>
      <c r="OM152" s="2"/>
      <c r="ON152" s="2"/>
      <c r="OO152" s="2"/>
      <c r="OP152" s="2"/>
      <c r="OQ152" s="2"/>
      <c r="OR152" s="2"/>
      <c r="OS152" s="2"/>
      <c r="OT152" s="2"/>
      <c r="OU152" s="2"/>
      <c r="OV152" s="2"/>
      <c r="OW152" s="2"/>
      <c r="OX152" s="2"/>
      <c r="OY152" s="2"/>
      <c r="OZ152" s="2"/>
      <c r="PA152" s="2"/>
      <c r="PB152" s="2"/>
      <c r="PC152" s="2"/>
      <c r="PD152" s="2"/>
      <c r="PE152" s="2"/>
      <c r="PF152" s="2"/>
      <c r="PG152" s="2"/>
      <c r="PH152" s="2"/>
      <c r="PI152" s="2"/>
      <c r="PJ152" s="2"/>
      <c r="PK152" s="2"/>
      <c r="PL152" s="2"/>
      <c r="PM152" s="2"/>
      <c r="PN152" s="2"/>
      <c r="PO152" s="2"/>
      <c r="PP152" s="2"/>
      <c r="PQ152" s="2"/>
      <c r="PR152" s="2"/>
      <c r="PS152" s="2"/>
      <c r="PT152" s="2"/>
      <c r="PU152" s="2"/>
      <c r="PV152" s="2"/>
      <c r="PW152" s="2"/>
      <c r="PX152" s="2"/>
      <c r="PY152" s="2"/>
      <c r="PZ152" s="2"/>
      <c r="QA152" s="2"/>
      <c r="QB152" s="2"/>
      <c r="QC152" s="2"/>
      <c r="QD152" s="2"/>
      <c r="QE152" s="2"/>
      <c r="QF152" s="2"/>
      <c r="QG152" s="2"/>
      <c r="QH152" s="2"/>
      <c r="QI152" s="2"/>
      <c r="QJ152" s="2"/>
      <c r="QK152" s="2"/>
      <c r="QL152" s="2"/>
      <c r="QM152" s="2"/>
      <c r="QN152" s="2"/>
      <c r="QO152" s="2"/>
      <c r="QP152" s="2"/>
      <c r="QQ152" s="2"/>
      <c r="QR152" s="2"/>
      <c r="QS152" s="2"/>
      <c r="QT152" s="2"/>
      <c r="QU152" s="2"/>
      <c r="QV152" s="2"/>
      <c r="QW152" s="2"/>
      <c r="QX152" s="2"/>
      <c r="QY152" s="2"/>
      <c r="QZ152" s="2"/>
      <c r="RA152" s="2"/>
      <c r="RB152" s="2"/>
      <c r="RC152" s="2"/>
      <c r="RD152" s="2"/>
      <c r="RE152" s="2"/>
      <c r="RF152" s="2"/>
      <c r="RG152" s="2"/>
      <c r="RH152" s="2"/>
      <c r="RI152" s="2"/>
      <c r="RJ152" s="2"/>
      <c r="RK152" s="2"/>
      <c r="RL152" s="2"/>
      <c r="RM152" s="2"/>
      <c r="RN152" s="2"/>
      <c r="RO152" s="2"/>
      <c r="RP152" s="2"/>
      <c r="RQ152" s="2"/>
      <c r="RR152" s="2"/>
      <c r="RS152" s="2"/>
      <c r="RT152" s="2"/>
      <c r="RU152" s="2"/>
      <c r="RV152" s="2"/>
      <c r="RW152" s="2"/>
      <c r="RX152" s="2"/>
      <c r="RY152" s="2"/>
      <c r="RZ152" s="2"/>
      <c r="SA152" s="2"/>
      <c r="SB152" s="2"/>
      <c r="SC152" s="2"/>
      <c r="SD152" s="2"/>
      <c r="SE152" s="2"/>
      <c r="SF152" s="2"/>
      <c r="SG152" s="2"/>
      <c r="SH152" s="2"/>
      <c r="SI152" s="2"/>
      <c r="SJ152" s="2"/>
      <c r="SK152" s="2"/>
      <c r="SL152" s="2"/>
      <c r="SM152" s="2"/>
      <c r="SN152" s="2"/>
      <c r="SO152" s="2"/>
      <c r="SP152" s="2"/>
      <c r="SQ152" s="2"/>
      <c r="SR152" s="2"/>
      <c r="SS152" s="2"/>
      <c r="ST152" s="2"/>
      <c r="SU152" s="2"/>
      <c r="SV152" s="2"/>
      <c r="SW152" s="2"/>
      <c r="SX152" s="2"/>
      <c r="SY152" s="2"/>
      <c r="SZ152" s="2"/>
      <c r="TA152" s="2"/>
      <c r="TB152" s="2"/>
      <c r="TC152" s="2"/>
      <c r="TD152" s="2"/>
      <c r="TE152" s="2"/>
      <c r="TF152" s="2"/>
      <c r="TG152" s="2"/>
      <c r="TH152" s="2"/>
      <c r="TI152" s="2"/>
      <c r="TJ152" s="2"/>
      <c r="TK152" s="2"/>
      <c r="TL152" s="2"/>
      <c r="TM152" s="2"/>
      <c r="TN152" s="2"/>
      <c r="TO152" s="2"/>
      <c r="TP152" s="2"/>
      <c r="TQ152" s="2"/>
      <c r="TR152" s="2"/>
      <c r="TS152" s="2"/>
      <c r="TT152" s="2"/>
      <c r="TU152" s="2"/>
      <c r="TV152" s="2"/>
      <c r="TW152" s="2"/>
      <c r="TX152" s="2"/>
      <c r="TY152" s="2"/>
      <c r="TZ152" s="2"/>
      <c r="UA152" s="2"/>
      <c r="UB152" s="2"/>
      <c r="UC152" s="2"/>
      <c r="UD152" s="2"/>
      <c r="UE152" s="2"/>
      <c r="UF152" s="2"/>
      <c r="UG152" s="2"/>
      <c r="UH152" s="2"/>
      <c r="UI152" s="2"/>
      <c r="UJ152" s="2"/>
      <c r="UK152" s="2"/>
      <c r="UL152" s="2"/>
      <c r="UM152" s="2"/>
      <c r="UN152" s="2"/>
      <c r="UO152" s="2"/>
      <c r="UP152" s="2"/>
      <c r="UQ152" s="2"/>
      <c r="UR152" s="2"/>
      <c r="US152" s="2"/>
      <c r="UT152" s="2"/>
      <c r="UU152" s="2"/>
      <c r="UV152" s="2"/>
      <c r="UW152" s="2"/>
      <c r="UX152" s="2"/>
      <c r="UY152" s="2"/>
      <c r="UZ152" s="2"/>
      <c r="VA152" s="2"/>
      <c r="VB152" s="2"/>
      <c r="VC152" s="2"/>
      <c r="VD152" s="2"/>
      <c r="VE152" s="2"/>
      <c r="VF152" s="2"/>
      <c r="VG152" s="2"/>
      <c r="VH152" s="2"/>
      <c r="VI152" s="2"/>
      <c r="VJ152" s="2"/>
      <c r="VK152" s="2"/>
      <c r="VL152" s="2"/>
      <c r="VM152" s="2"/>
      <c r="VN152" s="2"/>
      <c r="VO152" s="2"/>
      <c r="VP152" s="2"/>
      <c r="VQ152" s="2"/>
      <c r="VR152" s="2"/>
      <c r="VS152" s="2"/>
      <c r="VT152" s="2"/>
      <c r="VU152" s="2"/>
      <c r="VV152" s="2"/>
      <c r="VW152" s="2"/>
      <c r="VX152" s="2"/>
      <c r="VY152" s="2"/>
      <c r="VZ152" s="2"/>
      <c r="WA152" s="2"/>
      <c r="WB152" s="2"/>
      <c r="WC152" s="2"/>
      <c r="WD152" s="2"/>
      <c r="WE152" s="2"/>
      <c r="WF152" s="2"/>
      <c r="WG152" s="2"/>
      <c r="WH152" s="2"/>
      <c r="WI152" s="2"/>
      <c r="WJ152" s="2"/>
      <c r="WK152" s="2"/>
      <c r="WL152" s="2"/>
      <c r="WM152" s="2"/>
      <c r="WN152" s="2"/>
      <c r="WO152" s="2"/>
      <c r="WP152" s="2"/>
      <c r="WQ152" s="2"/>
      <c r="WR152" s="2"/>
      <c r="WS152" s="2"/>
      <c r="WT152" s="2"/>
      <c r="WU152" s="2"/>
      <c r="WV152" s="2"/>
      <c r="WW152" s="2"/>
      <c r="WX152" s="2"/>
      <c r="WY152" s="2"/>
      <c r="WZ152" s="2"/>
      <c r="XA152" s="2"/>
      <c r="XB152" s="2"/>
      <c r="XC152" s="2"/>
      <c r="XD152" s="2"/>
      <c r="XE152" s="2"/>
      <c r="XF152" s="2"/>
      <c r="XG152" s="2"/>
      <c r="XH152" s="2"/>
      <c r="XI152" s="2"/>
      <c r="XJ152" s="2"/>
      <c r="XK152" s="2"/>
      <c r="XL152" s="2"/>
      <c r="XM152" s="2"/>
      <c r="XN152" s="2"/>
      <c r="XO152" s="2"/>
      <c r="XP152" s="2"/>
      <c r="XQ152" s="2"/>
      <c r="XR152" s="2"/>
      <c r="XS152" s="2"/>
      <c r="XT152" s="2"/>
      <c r="XU152" s="2"/>
      <c r="XV152" s="2"/>
      <c r="XW152" s="2"/>
      <c r="XX152" s="2"/>
      <c r="XY152" s="2"/>
      <c r="XZ152" s="2"/>
      <c r="YA152" s="2"/>
      <c r="YB152" s="2"/>
      <c r="YC152" s="2"/>
      <c r="YD152" s="2"/>
      <c r="YE152" s="2"/>
      <c r="YF152" s="2"/>
      <c r="YG152" s="2"/>
      <c r="YH152" s="2"/>
      <c r="YI152" s="2"/>
      <c r="YJ152" s="2"/>
      <c r="YK152" s="2"/>
      <c r="YL152" s="2"/>
      <c r="YM152" s="2"/>
      <c r="YN152" s="2"/>
      <c r="YO152" s="2"/>
      <c r="YP152" s="2"/>
      <c r="YQ152" s="2"/>
    </row>
    <row r="153" spans="1:667" x14ac:dyDescent="0.25">
      <c r="A153" s="2"/>
      <c r="B153" s="2"/>
      <c r="C153" s="2"/>
      <c r="D153" s="2"/>
      <c r="E153" s="2"/>
      <c r="F153" s="2"/>
      <c r="G153" s="2"/>
      <c r="H153" s="2"/>
      <c r="I153" s="2"/>
      <c r="J153" s="2"/>
      <c r="K153" s="2"/>
      <c r="L153" s="2"/>
      <c r="M153" s="2"/>
      <c r="N153" s="2"/>
      <c r="O153" s="2"/>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s="2"/>
      <c r="BN153" s="2"/>
      <c r="BO153" s="66"/>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c r="RX153" s="2"/>
      <c r="RY153" s="2"/>
      <c r="RZ153" s="2"/>
      <c r="SA153" s="2"/>
      <c r="SB153" s="2"/>
      <c r="SC153" s="2"/>
      <c r="SD153" s="2"/>
      <c r="SE153" s="2"/>
      <c r="SF153" s="2"/>
      <c r="SG153" s="2"/>
      <c r="SH153" s="2"/>
      <c r="SI153" s="2"/>
      <c r="SJ153" s="2"/>
      <c r="SK153" s="2"/>
      <c r="SL153" s="2"/>
      <c r="SM153" s="2"/>
      <c r="SN153" s="2"/>
      <c r="SO153" s="2"/>
      <c r="SP153" s="2"/>
      <c r="SQ153" s="2"/>
      <c r="SR153" s="2"/>
      <c r="SS153" s="2"/>
      <c r="ST153" s="2"/>
      <c r="SU153" s="2"/>
      <c r="SV153" s="2"/>
      <c r="SW153" s="2"/>
      <c r="SX153" s="2"/>
      <c r="SY153" s="2"/>
      <c r="SZ153" s="2"/>
      <c r="TA153" s="2"/>
      <c r="TB153" s="2"/>
      <c r="TC153" s="2"/>
      <c r="TD153" s="2"/>
      <c r="TE153" s="2"/>
      <c r="TF153" s="2"/>
      <c r="TG153" s="2"/>
      <c r="TH153" s="2"/>
      <c r="TI153" s="2"/>
      <c r="TJ153" s="2"/>
      <c r="TK153" s="2"/>
      <c r="TL153" s="2"/>
      <c r="TM153" s="2"/>
      <c r="TN153" s="2"/>
      <c r="TO153" s="2"/>
      <c r="TP153" s="2"/>
      <c r="TQ153" s="2"/>
      <c r="TR153" s="2"/>
      <c r="TS153" s="2"/>
      <c r="TT153" s="2"/>
      <c r="TU153" s="2"/>
      <c r="TV153" s="2"/>
      <c r="TW153" s="2"/>
      <c r="TX153" s="2"/>
      <c r="TY153" s="2"/>
      <c r="TZ153" s="2"/>
      <c r="UA153" s="2"/>
      <c r="UB153" s="2"/>
      <c r="UC153" s="2"/>
      <c r="UD153" s="2"/>
      <c r="UE153" s="2"/>
      <c r="UF153" s="2"/>
      <c r="UG153" s="2"/>
      <c r="UH153" s="2"/>
      <c r="UI153" s="2"/>
      <c r="UJ153" s="2"/>
      <c r="UK153" s="2"/>
      <c r="UL153" s="2"/>
      <c r="UM153" s="2"/>
      <c r="UN153" s="2"/>
      <c r="UO153" s="2"/>
      <c r="UP153" s="2"/>
      <c r="UQ153" s="2"/>
      <c r="UR153" s="2"/>
      <c r="US153" s="2"/>
      <c r="UT153" s="2"/>
      <c r="UU153" s="2"/>
      <c r="UV153" s="2"/>
      <c r="UW153" s="2"/>
      <c r="UX153" s="2"/>
      <c r="UY153" s="2"/>
      <c r="UZ153" s="2"/>
      <c r="VA153" s="2"/>
      <c r="VB153" s="2"/>
      <c r="VC153" s="2"/>
      <c r="VD153" s="2"/>
      <c r="VE153" s="2"/>
      <c r="VF153" s="2"/>
      <c r="VG153" s="2"/>
      <c r="VH153" s="2"/>
      <c r="VI153" s="2"/>
      <c r="VJ153" s="2"/>
      <c r="VK153" s="2"/>
      <c r="VL153" s="2"/>
      <c r="VM153" s="2"/>
      <c r="VN153" s="2"/>
      <c r="VO153" s="2"/>
      <c r="VP153" s="2"/>
      <c r="VQ153" s="2"/>
      <c r="VR153" s="2"/>
      <c r="VS153" s="2"/>
      <c r="VT153" s="2"/>
      <c r="VU153" s="2"/>
      <c r="VV153" s="2"/>
      <c r="VW153" s="2"/>
      <c r="VX153" s="2"/>
      <c r="VY153" s="2"/>
      <c r="VZ153" s="2"/>
      <c r="WA153" s="2"/>
      <c r="WB153" s="2"/>
      <c r="WC153" s="2"/>
      <c r="WD153" s="2"/>
      <c r="WE153" s="2"/>
      <c r="WF153" s="2"/>
      <c r="WG153" s="2"/>
      <c r="WH153" s="2"/>
      <c r="WI153" s="2"/>
      <c r="WJ153" s="2"/>
      <c r="WK153" s="2"/>
      <c r="WL153" s="2"/>
      <c r="WM153" s="2"/>
      <c r="WN153" s="2"/>
      <c r="WO153" s="2"/>
      <c r="WP153" s="2"/>
      <c r="WQ153" s="2"/>
      <c r="WR153" s="2"/>
      <c r="WS153" s="2"/>
      <c r="WT153" s="2"/>
      <c r="WU153" s="2"/>
      <c r="WV153" s="2"/>
      <c r="WW153" s="2"/>
      <c r="WX153" s="2"/>
      <c r="WY153" s="2"/>
      <c r="WZ153" s="2"/>
      <c r="XA153" s="2"/>
      <c r="XB153" s="2"/>
      <c r="XC153" s="2"/>
      <c r="XD153" s="2"/>
      <c r="XE153" s="2"/>
      <c r="XF153" s="2"/>
      <c r="XG153" s="2"/>
      <c r="XH153" s="2"/>
      <c r="XI153" s="2"/>
      <c r="XJ153" s="2"/>
      <c r="XK153" s="2"/>
      <c r="XL153" s="2"/>
      <c r="XM153" s="2"/>
      <c r="XN153" s="2"/>
      <c r="XO153" s="2"/>
      <c r="XP153" s="2"/>
      <c r="XQ153" s="2"/>
      <c r="XR153" s="2"/>
      <c r="XS153" s="2"/>
      <c r="XT153" s="2"/>
      <c r="XU153" s="2"/>
      <c r="XV153" s="2"/>
      <c r="XW153" s="2"/>
      <c r="XX153" s="2"/>
      <c r="XY153" s="2"/>
      <c r="XZ153" s="2"/>
      <c r="YA153" s="2"/>
      <c r="YB153" s="2"/>
      <c r="YC153" s="2"/>
      <c r="YD153" s="2"/>
      <c r="YE153" s="2"/>
      <c r="YF153" s="2"/>
      <c r="YG153" s="2"/>
      <c r="YH153" s="2"/>
      <c r="YI153" s="2"/>
      <c r="YJ153" s="2"/>
      <c r="YK153" s="2"/>
      <c r="YL153" s="2"/>
      <c r="YM153" s="2"/>
      <c r="YN153" s="2"/>
      <c r="YO153" s="2"/>
      <c r="YP153" s="2"/>
      <c r="YQ153" s="2"/>
    </row>
    <row r="154" spans="1:667" x14ac:dyDescent="0.25">
      <c r="A154" s="2"/>
      <c r="B154" s="2"/>
      <c r="C154" s="2"/>
      <c r="D154" s="2"/>
      <c r="E154" s="2"/>
      <c r="F154" s="2"/>
      <c r="G154" s="2"/>
      <c r="H154" s="2"/>
      <c r="I154" s="2"/>
      <c r="J154" s="2"/>
      <c r="K154" s="2"/>
      <c r="L154" s="2"/>
      <c r="M154" s="2"/>
      <c r="N154" s="2"/>
      <c r="O154" s="2"/>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s="2"/>
      <c r="BN154" s="2"/>
      <c r="BO154" s="66"/>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c r="RX154" s="2"/>
      <c r="RY154" s="2"/>
      <c r="RZ154" s="2"/>
      <c r="SA154" s="2"/>
      <c r="SB154" s="2"/>
      <c r="SC154" s="2"/>
      <c r="SD154" s="2"/>
      <c r="SE154" s="2"/>
      <c r="SF154" s="2"/>
      <c r="SG154" s="2"/>
      <c r="SH154" s="2"/>
      <c r="SI154" s="2"/>
      <c r="SJ154" s="2"/>
      <c r="SK154" s="2"/>
      <c r="SL154" s="2"/>
      <c r="SM154" s="2"/>
      <c r="SN154" s="2"/>
      <c r="SO154" s="2"/>
      <c r="SP154" s="2"/>
      <c r="SQ154" s="2"/>
      <c r="SR154" s="2"/>
      <c r="SS154" s="2"/>
      <c r="ST154" s="2"/>
      <c r="SU154" s="2"/>
      <c r="SV154" s="2"/>
      <c r="SW154" s="2"/>
      <c r="SX154" s="2"/>
      <c r="SY154" s="2"/>
      <c r="SZ154" s="2"/>
      <c r="TA154" s="2"/>
      <c r="TB154" s="2"/>
      <c r="TC154" s="2"/>
      <c r="TD154" s="2"/>
      <c r="TE154" s="2"/>
      <c r="TF154" s="2"/>
      <c r="TG154" s="2"/>
      <c r="TH154" s="2"/>
      <c r="TI154" s="2"/>
      <c r="TJ154" s="2"/>
      <c r="TK154" s="2"/>
      <c r="TL154" s="2"/>
      <c r="TM154" s="2"/>
      <c r="TN154" s="2"/>
      <c r="TO154" s="2"/>
      <c r="TP154" s="2"/>
      <c r="TQ154" s="2"/>
      <c r="TR154" s="2"/>
      <c r="TS154" s="2"/>
      <c r="TT154" s="2"/>
      <c r="TU154" s="2"/>
      <c r="TV154" s="2"/>
      <c r="TW154" s="2"/>
      <c r="TX154" s="2"/>
      <c r="TY154" s="2"/>
      <c r="TZ154" s="2"/>
      <c r="UA154" s="2"/>
      <c r="UB154" s="2"/>
      <c r="UC154" s="2"/>
      <c r="UD154" s="2"/>
      <c r="UE154" s="2"/>
      <c r="UF154" s="2"/>
      <c r="UG154" s="2"/>
      <c r="UH154" s="2"/>
      <c r="UI154" s="2"/>
      <c r="UJ154" s="2"/>
      <c r="UK154" s="2"/>
      <c r="UL154" s="2"/>
      <c r="UM154" s="2"/>
      <c r="UN154" s="2"/>
      <c r="UO154" s="2"/>
      <c r="UP154" s="2"/>
      <c r="UQ154" s="2"/>
      <c r="UR154" s="2"/>
      <c r="US154" s="2"/>
      <c r="UT154" s="2"/>
      <c r="UU154" s="2"/>
      <c r="UV154" s="2"/>
      <c r="UW154" s="2"/>
      <c r="UX154" s="2"/>
      <c r="UY154" s="2"/>
      <c r="UZ154" s="2"/>
      <c r="VA154" s="2"/>
      <c r="VB154" s="2"/>
      <c r="VC154" s="2"/>
      <c r="VD154" s="2"/>
      <c r="VE154" s="2"/>
      <c r="VF154" s="2"/>
      <c r="VG154" s="2"/>
      <c r="VH154" s="2"/>
      <c r="VI154" s="2"/>
      <c r="VJ154" s="2"/>
      <c r="VK154" s="2"/>
      <c r="VL154" s="2"/>
      <c r="VM154" s="2"/>
      <c r="VN154" s="2"/>
      <c r="VO154" s="2"/>
      <c r="VP154" s="2"/>
      <c r="VQ154" s="2"/>
      <c r="VR154" s="2"/>
      <c r="VS154" s="2"/>
      <c r="VT154" s="2"/>
      <c r="VU154" s="2"/>
      <c r="VV154" s="2"/>
      <c r="VW154" s="2"/>
      <c r="VX154" s="2"/>
      <c r="VY154" s="2"/>
      <c r="VZ154" s="2"/>
      <c r="WA154" s="2"/>
      <c r="WB154" s="2"/>
      <c r="WC154" s="2"/>
      <c r="WD154" s="2"/>
      <c r="WE154" s="2"/>
      <c r="WF154" s="2"/>
      <c r="WG154" s="2"/>
      <c r="WH154" s="2"/>
      <c r="WI154" s="2"/>
      <c r="WJ154" s="2"/>
      <c r="WK154" s="2"/>
      <c r="WL154" s="2"/>
      <c r="WM154" s="2"/>
      <c r="WN154" s="2"/>
      <c r="WO154" s="2"/>
      <c r="WP154" s="2"/>
      <c r="WQ154" s="2"/>
      <c r="WR154" s="2"/>
      <c r="WS154" s="2"/>
      <c r="WT154" s="2"/>
      <c r="WU154" s="2"/>
      <c r="WV154" s="2"/>
      <c r="WW154" s="2"/>
      <c r="WX154" s="2"/>
      <c r="WY154" s="2"/>
      <c r="WZ154" s="2"/>
      <c r="XA154" s="2"/>
      <c r="XB154" s="2"/>
      <c r="XC154" s="2"/>
      <c r="XD154" s="2"/>
      <c r="XE154" s="2"/>
      <c r="XF154" s="2"/>
      <c r="XG154" s="2"/>
      <c r="XH154" s="2"/>
      <c r="XI154" s="2"/>
      <c r="XJ154" s="2"/>
      <c r="XK154" s="2"/>
      <c r="XL154" s="2"/>
      <c r="XM154" s="2"/>
      <c r="XN154" s="2"/>
      <c r="XO154" s="2"/>
      <c r="XP154" s="2"/>
      <c r="XQ154" s="2"/>
      <c r="XR154" s="2"/>
      <c r="XS154" s="2"/>
      <c r="XT154" s="2"/>
      <c r="XU154" s="2"/>
      <c r="XV154" s="2"/>
      <c r="XW154" s="2"/>
      <c r="XX154" s="2"/>
      <c r="XY154" s="2"/>
      <c r="XZ154" s="2"/>
      <c r="YA154" s="2"/>
      <c r="YB154" s="2"/>
      <c r="YC154" s="2"/>
      <c r="YD154" s="2"/>
      <c r="YE154" s="2"/>
      <c r="YF154" s="2"/>
      <c r="YG154" s="2"/>
      <c r="YH154" s="2"/>
      <c r="YI154" s="2"/>
      <c r="YJ154" s="2"/>
      <c r="YK154" s="2"/>
      <c r="YL154" s="2"/>
      <c r="YM154" s="2"/>
      <c r="YN154" s="2"/>
      <c r="YO154" s="2"/>
      <c r="YP154" s="2"/>
      <c r="YQ154" s="2"/>
    </row>
    <row r="155" spans="1:667" x14ac:dyDescent="0.25">
      <c r="A155" s="2"/>
      <c r="B155" s="2"/>
      <c r="C155" s="2"/>
      <c r="D155" s="2"/>
      <c r="E155" s="2"/>
      <c r="F155" s="2"/>
      <c r="G155" s="2"/>
      <c r="H155" s="2"/>
      <c r="I155" s="2"/>
      <c r="J155" s="2"/>
      <c r="K155" s="2"/>
      <c r="L155" s="2"/>
      <c r="M155" s="2"/>
      <c r="N155" s="2"/>
      <c r="O155" s="2"/>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s="2"/>
      <c r="BN155" s="2"/>
      <c r="BO155" s="66"/>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c r="RX155" s="2"/>
      <c r="RY155" s="2"/>
      <c r="RZ155" s="2"/>
      <c r="SA155" s="2"/>
      <c r="SB155" s="2"/>
      <c r="SC155" s="2"/>
      <c r="SD155" s="2"/>
      <c r="SE155" s="2"/>
      <c r="SF155" s="2"/>
      <c r="SG155" s="2"/>
      <c r="SH155" s="2"/>
      <c r="SI155" s="2"/>
      <c r="SJ155" s="2"/>
      <c r="SK155" s="2"/>
      <c r="SL155" s="2"/>
      <c r="SM155" s="2"/>
      <c r="SN155" s="2"/>
      <c r="SO155" s="2"/>
      <c r="SP155" s="2"/>
      <c r="SQ155" s="2"/>
      <c r="SR155" s="2"/>
      <c r="SS155" s="2"/>
      <c r="ST155" s="2"/>
      <c r="SU155" s="2"/>
      <c r="SV155" s="2"/>
      <c r="SW155" s="2"/>
      <c r="SX155" s="2"/>
      <c r="SY155" s="2"/>
      <c r="SZ155" s="2"/>
      <c r="TA155" s="2"/>
      <c r="TB155" s="2"/>
      <c r="TC155" s="2"/>
      <c r="TD155" s="2"/>
      <c r="TE155" s="2"/>
      <c r="TF155" s="2"/>
      <c r="TG155" s="2"/>
      <c r="TH155" s="2"/>
      <c r="TI155" s="2"/>
      <c r="TJ155" s="2"/>
      <c r="TK155" s="2"/>
      <c r="TL155" s="2"/>
      <c r="TM155" s="2"/>
      <c r="TN155" s="2"/>
      <c r="TO155" s="2"/>
      <c r="TP155" s="2"/>
      <c r="TQ155" s="2"/>
      <c r="TR155" s="2"/>
      <c r="TS155" s="2"/>
      <c r="TT155" s="2"/>
      <c r="TU155" s="2"/>
      <c r="TV155" s="2"/>
      <c r="TW155" s="2"/>
      <c r="TX155" s="2"/>
      <c r="TY155" s="2"/>
      <c r="TZ155" s="2"/>
      <c r="UA155" s="2"/>
      <c r="UB155" s="2"/>
      <c r="UC155" s="2"/>
      <c r="UD155" s="2"/>
      <c r="UE155" s="2"/>
      <c r="UF155" s="2"/>
      <c r="UG155" s="2"/>
      <c r="UH155" s="2"/>
      <c r="UI155" s="2"/>
      <c r="UJ155" s="2"/>
      <c r="UK155" s="2"/>
      <c r="UL155" s="2"/>
      <c r="UM155" s="2"/>
      <c r="UN155" s="2"/>
      <c r="UO155" s="2"/>
      <c r="UP155" s="2"/>
      <c r="UQ155" s="2"/>
      <c r="UR155" s="2"/>
      <c r="US155" s="2"/>
      <c r="UT155" s="2"/>
      <c r="UU155" s="2"/>
      <c r="UV155" s="2"/>
      <c r="UW155" s="2"/>
      <c r="UX155" s="2"/>
      <c r="UY155" s="2"/>
      <c r="UZ155" s="2"/>
      <c r="VA155" s="2"/>
      <c r="VB155" s="2"/>
      <c r="VC155" s="2"/>
      <c r="VD155" s="2"/>
      <c r="VE155" s="2"/>
      <c r="VF155" s="2"/>
      <c r="VG155" s="2"/>
      <c r="VH155" s="2"/>
      <c r="VI155" s="2"/>
      <c r="VJ155" s="2"/>
      <c r="VK155" s="2"/>
      <c r="VL155" s="2"/>
      <c r="VM155" s="2"/>
      <c r="VN155" s="2"/>
      <c r="VO155" s="2"/>
      <c r="VP155" s="2"/>
      <c r="VQ155" s="2"/>
      <c r="VR155" s="2"/>
      <c r="VS155" s="2"/>
      <c r="VT155" s="2"/>
      <c r="VU155" s="2"/>
      <c r="VV155" s="2"/>
      <c r="VW155" s="2"/>
      <c r="VX155" s="2"/>
      <c r="VY155" s="2"/>
      <c r="VZ155" s="2"/>
      <c r="WA155" s="2"/>
      <c r="WB155" s="2"/>
      <c r="WC155" s="2"/>
      <c r="WD155" s="2"/>
      <c r="WE155" s="2"/>
      <c r="WF155" s="2"/>
      <c r="WG155" s="2"/>
      <c r="WH155" s="2"/>
      <c r="WI155" s="2"/>
      <c r="WJ155" s="2"/>
      <c r="WK155" s="2"/>
      <c r="WL155" s="2"/>
      <c r="WM155" s="2"/>
      <c r="WN155" s="2"/>
      <c r="WO155" s="2"/>
      <c r="WP155" s="2"/>
      <c r="WQ155" s="2"/>
      <c r="WR155" s="2"/>
      <c r="WS155" s="2"/>
      <c r="WT155" s="2"/>
      <c r="WU155" s="2"/>
      <c r="WV155" s="2"/>
      <c r="WW155" s="2"/>
      <c r="WX155" s="2"/>
      <c r="WY155" s="2"/>
      <c r="WZ155" s="2"/>
      <c r="XA155" s="2"/>
      <c r="XB155" s="2"/>
      <c r="XC155" s="2"/>
      <c r="XD155" s="2"/>
      <c r="XE155" s="2"/>
      <c r="XF155" s="2"/>
      <c r="XG155" s="2"/>
      <c r="XH155" s="2"/>
      <c r="XI155" s="2"/>
      <c r="XJ155" s="2"/>
      <c r="XK155" s="2"/>
      <c r="XL155" s="2"/>
      <c r="XM155" s="2"/>
      <c r="XN155" s="2"/>
      <c r="XO155" s="2"/>
      <c r="XP155" s="2"/>
      <c r="XQ155" s="2"/>
      <c r="XR155" s="2"/>
      <c r="XS155" s="2"/>
      <c r="XT155" s="2"/>
      <c r="XU155" s="2"/>
      <c r="XV155" s="2"/>
      <c r="XW155" s="2"/>
      <c r="XX155" s="2"/>
      <c r="XY155" s="2"/>
      <c r="XZ155" s="2"/>
      <c r="YA155" s="2"/>
      <c r="YB155" s="2"/>
      <c r="YC155" s="2"/>
      <c r="YD155" s="2"/>
      <c r="YE155" s="2"/>
      <c r="YF155" s="2"/>
      <c r="YG155" s="2"/>
      <c r="YH155" s="2"/>
      <c r="YI155" s="2"/>
      <c r="YJ155" s="2"/>
      <c r="YK155" s="2"/>
      <c r="YL155" s="2"/>
      <c r="YM155" s="2"/>
      <c r="YN155" s="2"/>
      <c r="YO155" s="2"/>
      <c r="YP155" s="2"/>
      <c r="YQ155" s="2"/>
    </row>
    <row r="156" spans="1:667" x14ac:dyDescent="0.25">
      <c r="A156" s="2"/>
      <c r="B156" s="2"/>
      <c r="C156" s="2"/>
      <c r="D156" s="2"/>
      <c r="E156" s="2"/>
      <c r="F156" s="2"/>
      <c r="G156" s="2"/>
      <c r="H156" s="2"/>
      <c r="I156" s="2"/>
      <c r="J156" s="2"/>
      <c r="K156" s="2"/>
      <c r="L156" s="2"/>
      <c r="M156" s="2"/>
      <c r="N156" s="2"/>
      <c r="O156" s="2"/>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s="2"/>
      <c r="BN156" s="2"/>
      <c r="BO156" s="66"/>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c r="RX156" s="2"/>
      <c r="RY156" s="2"/>
      <c r="RZ156" s="2"/>
      <c r="SA156" s="2"/>
      <c r="SB156" s="2"/>
      <c r="SC156" s="2"/>
      <c r="SD156" s="2"/>
      <c r="SE156" s="2"/>
      <c r="SF156" s="2"/>
      <c r="SG156" s="2"/>
      <c r="SH156" s="2"/>
      <c r="SI156" s="2"/>
      <c r="SJ156" s="2"/>
      <c r="SK156" s="2"/>
      <c r="SL156" s="2"/>
      <c r="SM156" s="2"/>
      <c r="SN156" s="2"/>
      <c r="SO156" s="2"/>
      <c r="SP156" s="2"/>
      <c r="SQ156" s="2"/>
      <c r="SR156" s="2"/>
      <c r="SS156" s="2"/>
      <c r="ST156" s="2"/>
      <c r="SU156" s="2"/>
      <c r="SV156" s="2"/>
      <c r="SW156" s="2"/>
      <c r="SX156" s="2"/>
      <c r="SY156" s="2"/>
      <c r="SZ156" s="2"/>
      <c r="TA156" s="2"/>
      <c r="TB156" s="2"/>
      <c r="TC156" s="2"/>
      <c r="TD156" s="2"/>
      <c r="TE156" s="2"/>
      <c r="TF156" s="2"/>
      <c r="TG156" s="2"/>
      <c r="TH156" s="2"/>
      <c r="TI156" s="2"/>
      <c r="TJ156" s="2"/>
      <c r="TK156" s="2"/>
      <c r="TL156" s="2"/>
      <c r="TM156" s="2"/>
      <c r="TN156" s="2"/>
      <c r="TO156" s="2"/>
      <c r="TP156" s="2"/>
      <c r="TQ156" s="2"/>
      <c r="TR156" s="2"/>
      <c r="TS156" s="2"/>
      <c r="TT156" s="2"/>
      <c r="TU156" s="2"/>
      <c r="TV156" s="2"/>
      <c r="TW156" s="2"/>
      <c r="TX156" s="2"/>
      <c r="TY156" s="2"/>
      <c r="TZ156" s="2"/>
      <c r="UA156" s="2"/>
      <c r="UB156" s="2"/>
      <c r="UC156" s="2"/>
      <c r="UD156" s="2"/>
      <c r="UE156" s="2"/>
      <c r="UF156" s="2"/>
      <c r="UG156" s="2"/>
      <c r="UH156" s="2"/>
      <c r="UI156" s="2"/>
      <c r="UJ156" s="2"/>
      <c r="UK156" s="2"/>
      <c r="UL156" s="2"/>
      <c r="UM156" s="2"/>
      <c r="UN156" s="2"/>
      <c r="UO156" s="2"/>
      <c r="UP156" s="2"/>
      <c r="UQ156" s="2"/>
      <c r="UR156" s="2"/>
      <c r="US156" s="2"/>
      <c r="UT156" s="2"/>
      <c r="UU156" s="2"/>
      <c r="UV156" s="2"/>
      <c r="UW156" s="2"/>
      <c r="UX156" s="2"/>
      <c r="UY156" s="2"/>
      <c r="UZ156" s="2"/>
      <c r="VA156" s="2"/>
      <c r="VB156" s="2"/>
      <c r="VC156" s="2"/>
      <c r="VD156" s="2"/>
      <c r="VE156" s="2"/>
      <c r="VF156" s="2"/>
      <c r="VG156" s="2"/>
      <c r="VH156" s="2"/>
      <c r="VI156" s="2"/>
      <c r="VJ156" s="2"/>
      <c r="VK156" s="2"/>
      <c r="VL156" s="2"/>
      <c r="VM156" s="2"/>
      <c r="VN156" s="2"/>
      <c r="VO156" s="2"/>
      <c r="VP156" s="2"/>
      <c r="VQ156" s="2"/>
      <c r="VR156" s="2"/>
      <c r="VS156" s="2"/>
      <c r="VT156" s="2"/>
      <c r="VU156" s="2"/>
      <c r="VV156" s="2"/>
      <c r="VW156" s="2"/>
      <c r="VX156" s="2"/>
      <c r="VY156" s="2"/>
      <c r="VZ156" s="2"/>
      <c r="WA156" s="2"/>
      <c r="WB156" s="2"/>
      <c r="WC156" s="2"/>
      <c r="WD156" s="2"/>
      <c r="WE156" s="2"/>
      <c r="WF156" s="2"/>
      <c r="WG156" s="2"/>
      <c r="WH156" s="2"/>
      <c r="WI156" s="2"/>
      <c r="WJ156" s="2"/>
      <c r="WK156" s="2"/>
      <c r="WL156" s="2"/>
      <c r="WM156" s="2"/>
      <c r="WN156" s="2"/>
      <c r="WO156" s="2"/>
      <c r="WP156" s="2"/>
      <c r="WQ156" s="2"/>
      <c r="WR156" s="2"/>
      <c r="WS156" s="2"/>
      <c r="WT156" s="2"/>
      <c r="WU156" s="2"/>
      <c r="WV156" s="2"/>
      <c r="WW156" s="2"/>
      <c r="WX156" s="2"/>
      <c r="WY156" s="2"/>
      <c r="WZ156" s="2"/>
      <c r="XA156" s="2"/>
      <c r="XB156" s="2"/>
      <c r="XC156" s="2"/>
      <c r="XD156" s="2"/>
      <c r="XE156" s="2"/>
      <c r="XF156" s="2"/>
      <c r="XG156" s="2"/>
      <c r="XH156" s="2"/>
      <c r="XI156" s="2"/>
      <c r="XJ156" s="2"/>
      <c r="XK156" s="2"/>
      <c r="XL156" s="2"/>
      <c r="XM156" s="2"/>
      <c r="XN156" s="2"/>
      <c r="XO156" s="2"/>
      <c r="XP156" s="2"/>
      <c r="XQ156" s="2"/>
      <c r="XR156" s="2"/>
      <c r="XS156" s="2"/>
      <c r="XT156" s="2"/>
      <c r="XU156" s="2"/>
      <c r="XV156" s="2"/>
      <c r="XW156" s="2"/>
      <c r="XX156" s="2"/>
      <c r="XY156" s="2"/>
      <c r="XZ156" s="2"/>
      <c r="YA156" s="2"/>
      <c r="YB156" s="2"/>
      <c r="YC156" s="2"/>
      <c r="YD156" s="2"/>
      <c r="YE156" s="2"/>
      <c r="YF156" s="2"/>
      <c r="YG156" s="2"/>
      <c r="YH156" s="2"/>
      <c r="YI156" s="2"/>
      <c r="YJ156" s="2"/>
      <c r="YK156" s="2"/>
      <c r="YL156" s="2"/>
      <c r="YM156" s="2"/>
      <c r="YN156" s="2"/>
      <c r="YO156" s="2"/>
      <c r="YP156" s="2"/>
      <c r="YQ156" s="2"/>
    </row>
    <row r="157" spans="1:667" x14ac:dyDescent="0.25">
      <c r="A157" s="2"/>
      <c r="B157" s="2"/>
      <c r="C157" s="2"/>
      <c r="D157" s="2"/>
      <c r="E157" s="2"/>
      <c r="F157" s="2"/>
      <c r="G157" s="2"/>
      <c r="H157" s="2"/>
      <c r="I157" s="2"/>
      <c r="J157" s="2"/>
      <c r="K157" s="2"/>
      <c r="L157" s="2"/>
      <c r="M157" s="2"/>
      <c r="N157" s="2"/>
      <c r="O157" s="2"/>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s="2"/>
      <c r="BN157" s="2"/>
      <c r="BO157" s="66"/>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c r="TE157" s="2"/>
      <c r="TF157" s="2"/>
      <c r="TG157" s="2"/>
      <c r="TH157" s="2"/>
      <c r="TI157" s="2"/>
      <c r="TJ157" s="2"/>
      <c r="TK157" s="2"/>
      <c r="TL157" s="2"/>
      <c r="TM157" s="2"/>
      <c r="TN157" s="2"/>
      <c r="TO157" s="2"/>
      <c r="TP157" s="2"/>
      <c r="TQ157" s="2"/>
      <c r="TR157" s="2"/>
      <c r="TS157" s="2"/>
      <c r="TT157" s="2"/>
      <c r="TU157" s="2"/>
      <c r="TV157" s="2"/>
      <c r="TW157" s="2"/>
      <c r="TX157" s="2"/>
      <c r="TY157" s="2"/>
      <c r="TZ157" s="2"/>
      <c r="UA157" s="2"/>
      <c r="UB157" s="2"/>
      <c r="UC157" s="2"/>
      <c r="UD157" s="2"/>
      <c r="UE157" s="2"/>
      <c r="UF157" s="2"/>
      <c r="UG157" s="2"/>
      <c r="UH157" s="2"/>
      <c r="UI157" s="2"/>
      <c r="UJ157" s="2"/>
      <c r="UK157" s="2"/>
      <c r="UL157" s="2"/>
      <c r="UM157" s="2"/>
      <c r="UN157" s="2"/>
      <c r="UO157" s="2"/>
      <c r="UP157" s="2"/>
      <c r="UQ157" s="2"/>
      <c r="UR157" s="2"/>
      <c r="US157" s="2"/>
      <c r="UT157" s="2"/>
      <c r="UU157" s="2"/>
      <c r="UV157" s="2"/>
      <c r="UW157" s="2"/>
      <c r="UX157" s="2"/>
      <c r="UY157" s="2"/>
      <c r="UZ157" s="2"/>
      <c r="VA157" s="2"/>
      <c r="VB157" s="2"/>
      <c r="VC157" s="2"/>
      <c r="VD157" s="2"/>
      <c r="VE157" s="2"/>
      <c r="VF157" s="2"/>
      <c r="VG157" s="2"/>
      <c r="VH157" s="2"/>
      <c r="VI157" s="2"/>
      <c r="VJ157" s="2"/>
      <c r="VK157" s="2"/>
      <c r="VL157" s="2"/>
      <c r="VM157" s="2"/>
      <c r="VN157" s="2"/>
      <c r="VO157" s="2"/>
      <c r="VP157" s="2"/>
      <c r="VQ157" s="2"/>
      <c r="VR157" s="2"/>
      <c r="VS157" s="2"/>
      <c r="VT157" s="2"/>
      <c r="VU157" s="2"/>
      <c r="VV157" s="2"/>
      <c r="VW157" s="2"/>
      <c r="VX157" s="2"/>
      <c r="VY157" s="2"/>
      <c r="VZ157" s="2"/>
      <c r="WA157" s="2"/>
      <c r="WB157" s="2"/>
      <c r="WC157" s="2"/>
      <c r="WD157" s="2"/>
      <c r="WE157" s="2"/>
      <c r="WF157" s="2"/>
      <c r="WG157" s="2"/>
      <c r="WH157" s="2"/>
      <c r="WI157" s="2"/>
      <c r="WJ157" s="2"/>
      <c r="WK157" s="2"/>
      <c r="WL157" s="2"/>
      <c r="WM157" s="2"/>
      <c r="WN157" s="2"/>
      <c r="WO157" s="2"/>
      <c r="WP157" s="2"/>
      <c r="WQ157" s="2"/>
      <c r="WR157" s="2"/>
      <c r="WS157" s="2"/>
      <c r="WT157" s="2"/>
      <c r="WU157" s="2"/>
      <c r="WV157" s="2"/>
      <c r="WW157" s="2"/>
      <c r="WX157" s="2"/>
      <c r="WY157" s="2"/>
      <c r="WZ157" s="2"/>
      <c r="XA157" s="2"/>
      <c r="XB157" s="2"/>
      <c r="XC157" s="2"/>
      <c r="XD157" s="2"/>
      <c r="XE157" s="2"/>
      <c r="XF157" s="2"/>
      <c r="XG157" s="2"/>
      <c r="XH157" s="2"/>
      <c r="XI157" s="2"/>
      <c r="XJ157" s="2"/>
      <c r="XK157" s="2"/>
      <c r="XL157" s="2"/>
      <c r="XM157" s="2"/>
      <c r="XN157" s="2"/>
      <c r="XO157" s="2"/>
      <c r="XP157" s="2"/>
      <c r="XQ157" s="2"/>
      <c r="XR157" s="2"/>
      <c r="XS157" s="2"/>
      <c r="XT157" s="2"/>
      <c r="XU157" s="2"/>
      <c r="XV157" s="2"/>
      <c r="XW157" s="2"/>
      <c r="XX157" s="2"/>
      <c r="XY157" s="2"/>
      <c r="XZ157" s="2"/>
      <c r="YA157" s="2"/>
      <c r="YB157" s="2"/>
      <c r="YC157" s="2"/>
      <c r="YD157" s="2"/>
      <c r="YE157" s="2"/>
      <c r="YF157" s="2"/>
      <c r="YG157" s="2"/>
      <c r="YH157" s="2"/>
      <c r="YI157" s="2"/>
      <c r="YJ157" s="2"/>
      <c r="YK157" s="2"/>
      <c r="YL157" s="2"/>
      <c r="YM157" s="2"/>
      <c r="YN157" s="2"/>
      <c r="YO157" s="2"/>
      <c r="YP157" s="2"/>
      <c r="YQ157" s="2"/>
    </row>
    <row r="158" spans="1:667" x14ac:dyDescent="0.25">
      <c r="A158" s="2"/>
      <c r="B158" s="2"/>
      <c r="C158" s="2"/>
      <c r="D158" s="2"/>
      <c r="E158" s="2"/>
      <c r="F158" s="2"/>
      <c r="G158" s="2"/>
      <c r="H158" s="2"/>
      <c r="I158" s="2"/>
      <c r="J158" s="2"/>
      <c r="K158" s="2"/>
      <c r="L158" s="2"/>
      <c r="M158" s="2"/>
      <c r="N158" s="2"/>
      <c r="O158" s="2"/>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s="2"/>
      <c r="BN158" s="2"/>
      <c r="BO158" s="66"/>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c r="RX158" s="2"/>
      <c r="RY158" s="2"/>
      <c r="RZ158" s="2"/>
      <c r="SA158" s="2"/>
      <c r="SB158" s="2"/>
      <c r="SC158" s="2"/>
      <c r="SD158" s="2"/>
      <c r="SE158" s="2"/>
      <c r="SF158" s="2"/>
      <c r="SG158" s="2"/>
      <c r="SH158" s="2"/>
      <c r="SI158" s="2"/>
      <c r="SJ158" s="2"/>
      <c r="SK158" s="2"/>
      <c r="SL158" s="2"/>
      <c r="SM158" s="2"/>
      <c r="SN158" s="2"/>
      <c r="SO158" s="2"/>
      <c r="SP158" s="2"/>
      <c r="SQ158" s="2"/>
      <c r="SR158" s="2"/>
      <c r="SS158" s="2"/>
      <c r="ST158" s="2"/>
      <c r="SU158" s="2"/>
      <c r="SV158" s="2"/>
      <c r="SW158" s="2"/>
      <c r="SX158" s="2"/>
      <c r="SY158" s="2"/>
      <c r="SZ158" s="2"/>
      <c r="TA158" s="2"/>
      <c r="TB158" s="2"/>
      <c r="TC158" s="2"/>
      <c r="TD158" s="2"/>
      <c r="TE158" s="2"/>
      <c r="TF158" s="2"/>
      <c r="TG158" s="2"/>
      <c r="TH158" s="2"/>
      <c r="TI158" s="2"/>
      <c r="TJ158" s="2"/>
      <c r="TK158" s="2"/>
      <c r="TL158" s="2"/>
      <c r="TM158" s="2"/>
      <c r="TN158" s="2"/>
      <c r="TO158" s="2"/>
      <c r="TP158" s="2"/>
      <c r="TQ158" s="2"/>
      <c r="TR158" s="2"/>
      <c r="TS158" s="2"/>
      <c r="TT158" s="2"/>
      <c r="TU158" s="2"/>
      <c r="TV158" s="2"/>
      <c r="TW158" s="2"/>
      <c r="TX158" s="2"/>
      <c r="TY158" s="2"/>
      <c r="TZ158" s="2"/>
      <c r="UA158" s="2"/>
      <c r="UB158" s="2"/>
      <c r="UC158" s="2"/>
      <c r="UD158" s="2"/>
      <c r="UE158" s="2"/>
      <c r="UF158" s="2"/>
      <c r="UG158" s="2"/>
      <c r="UH158" s="2"/>
      <c r="UI158" s="2"/>
      <c r="UJ158" s="2"/>
      <c r="UK158" s="2"/>
      <c r="UL158" s="2"/>
      <c r="UM158" s="2"/>
      <c r="UN158" s="2"/>
      <c r="UO158" s="2"/>
      <c r="UP158" s="2"/>
      <c r="UQ158" s="2"/>
      <c r="UR158" s="2"/>
      <c r="US158" s="2"/>
      <c r="UT158" s="2"/>
      <c r="UU158" s="2"/>
      <c r="UV158" s="2"/>
      <c r="UW158" s="2"/>
      <c r="UX158" s="2"/>
      <c r="UY158" s="2"/>
      <c r="UZ158" s="2"/>
      <c r="VA158" s="2"/>
      <c r="VB158" s="2"/>
      <c r="VC158" s="2"/>
      <c r="VD158" s="2"/>
      <c r="VE158" s="2"/>
      <c r="VF158" s="2"/>
      <c r="VG158" s="2"/>
      <c r="VH158" s="2"/>
      <c r="VI158" s="2"/>
      <c r="VJ158" s="2"/>
      <c r="VK158" s="2"/>
      <c r="VL158" s="2"/>
      <c r="VM158" s="2"/>
      <c r="VN158" s="2"/>
      <c r="VO158" s="2"/>
      <c r="VP158" s="2"/>
      <c r="VQ158" s="2"/>
      <c r="VR158" s="2"/>
      <c r="VS158" s="2"/>
      <c r="VT158" s="2"/>
      <c r="VU158" s="2"/>
      <c r="VV158" s="2"/>
      <c r="VW158" s="2"/>
      <c r="VX158" s="2"/>
      <c r="VY158" s="2"/>
      <c r="VZ158" s="2"/>
      <c r="WA158" s="2"/>
      <c r="WB158" s="2"/>
      <c r="WC158" s="2"/>
      <c r="WD158" s="2"/>
      <c r="WE158" s="2"/>
      <c r="WF158" s="2"/>
      <c r="WG158" s="2"/>
      <c r="WH158" s="2"/>
      <c r="WI158" s="2"/>
      <c r="WJ158" s="2"/>
      <c r="WK158" s="2"/>
      <c r="WL158" s="2"/>
      <c r="WM158" s="2"/>
      <c r="WN158" s="2"/>
      <c r="WO158" s="2"/>
      <c r="WP158" s="2"/>
      <c r="WQ158" s="2"/>
      <c r="WR158" s="2"/>
      <c r="WS158" s="2"/>
      <c r="WT158" s="2"/>
      <c r="WU158" s="2"/>
      <c r="WV158" s="2"/>
      <c r="WW158" s="2"/>
      <c r="WX158" s="2"/>
      <c r="WY158" s="2"/>
      <c r="WZ158" s="2"/>
      <c r="XA158" s="2"/>
      <c r="XB158" s="2"/>
      <c r="XC158" s="2"/>
      <c r="XD158" s="2"/>
      <c r="XE158" s="2"/>
      <c r="XF158" s="2"/>
      <c r="XG158" s="2"/>
      <c r="XH158" s="2"/>
      <c r="XI158" s="2"/>
      <c r="XJ158" s="2"/>
      <c r="XK158" s="2"/>
      <c r="XL158" s="2"/>
      <c r="XM158" s="2"/>
      <c r="XN158" s="2"/>
      <c r="XO158" s="2"/>
      <c r="XP158" s="2"/>
      <c r="XQ158" s="2"/>
      <c r="XR158" s="2"/>
      <c r="XS158" s="2"/>
      <c r="XT158" s="2"/>
      <c r="XU158" s="2"/>
      <c r="XV158" s="2"/>
      <c r="XW158" s="2"/>
      <c r="XX158" s="2"/>
      <c r="XY158" s="2"/>
      <c r="XZ158" s="2"/>
      <c r="YA158" s="2"/>
      <c r="YB158" s="2"/>
      <c r="YC158" s="2"/>
      <c r="YD158" s="2"/>
      <c r="YE158" s="2"/>
      <c r="YF158" s="2"/>
      <c r="YG158" s="2"/>
      <c r="YH158" s="2"/>
      <c r="YI158" s="2"/>
      <c r="YJ158" s="2"/>
      <c r="YK158" s="2"/>
      <c r="YL158" s="2"/>
      <c r="YM158" s="2"/>
      <c r="YN158" s="2"/>
      <c r="YO158" s="2"/>
      <c r="YP158" s="2"/>
      <c r="YQ158" s="2"/>
    </row>
    <row r="159" spans="1:667" x14ac:dyDescent="0.25">
      <c r="A159" s="2"/>
      <c r="B159" s="2"/>
      <c r="C159" s="2"/>
      <c r="D159" s="2"/>
      <c r="E159" s="2"/>
      <c r="F159" s="2"/>
      <c r="G159" s="2"/>
      <c r="H159" s="2"/>
      <c r="I159" s="2"/>
      <c r="J159" s="2"/>
      <c r="K159" s="2"/>
      <c r="L159" s="2"/>
      <c r="M159" s="2"/>
      <c r="N159" s="2"/>
      <c r="O159" s="2"/>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s="2"/>
      <c r="BN159" s="2"/>
      <c r="BO159" s="66"/>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c r="RX159" s="2"/>
      <c r="RY159" s="2"/>
      <c r="RZ159" s="2"/>
      <c r="SA159" s="2"/>
      <c r="SB159" s="2"/>
      <c r="SC159" s="2"/>
      <c r="SD159" s="2"/>
      <c r="SE159" s="2"/>
      <c r="SF159" s="2"/>
      <c r="SG159" s="2"/>
      <c r="SH159" s="2"/>
      <c r="SI159" s="2"/>
      <c r="SJ159" s="2"/>
      <c r="SK159" s="2"/>
      <c r="SL159" s="2"/>
      <c r="SM159" s="2"/>
      <c r="SN159" s="2"/>
      <c r="SO159" s="2"/>
      <c r="SP159" s="2"/>
      <c r="SQ159" s="2"/>
      <c r="SR159" s="2"/>
      <c r="SS159" s="2"/>
      <c r="ST159" s="2"/>
      <c r="SU159" s="2"/>
      <c r="SV159" s="2"/>
      <c r="SW159" s="2"/>
      <c r="SX159" s="2"/>
      <c r="SY159" s="2"/>
      <c r="SZ159" s="2"/>
      <c r="TA159" s="2"/>
      <c r="TB159" s="2"/>
      <c r="TC159" s="2"/>
      <c r="TD159" s="2"/>
      <c r="TE159" s="2"/>
      <c r="TF159" s="2"/>
      <c r="TG159" s="2"/>
      <c r="TH159" s="2"/>
      <c r="TI159" s="2"/>
      <c r="TJ159" s="2"/>
      <c r="TK159" s="2"/>
      <c r="TL159" s="2"/>
      <c r="TM159" s="2"/>
      <c r="TN159" s="2"/>
      <c r="TO159" s="2"/>
      <c r="TP159" s="2"/>
      <c r="TQ159" s="2"/>
      <c r="TR159" s="2"/>
      <c r="TS159" s="2"/>
      <c r="TT159" s="2"/>
      <c r="TU159" s="2"/>
      <c r="TV159" s="2"/>
      <c r="TW159" s="2"/>
      <c r="TX159" s="2"/>
      <c r="TY159" s="2"/>
      <c r="TZ159" s="2"/>
      <c r="UA159" s="2"/>
      <c r="UB159" s="2"/>
      <c r="UC159" s="2"/>
      <c r="UD159" s="2"/>
      <c r="UE159" s="2"/>
      <c r="UF159" s="2"/>
      <c r="UG159" s="2"/>
      <c r="UH159" s="2"/>
      <c r="UI159" s="2"/>
      <c r="UJ159" s="2"/>
      <c r="UK159" s="2"/>
      <c r="UL159" s="2"/>
      <c r="UM159" s="2"/>
      <c r="UN159" s="2"/>
      <c r="UO159" s="2"/>
      <c r="UP159" s="2"/>
      <c r="UQ159" s="2"/>
      <c r="UR159" s="2"/>
      <c r="US159" s="2"/>
      <c r="UT159" s="2"/>
      <c r="UU159" s="2"/>
      <c r="UV159" s="2"/>
      <c r="UW159" s="2"/>
      <c r="UX159" s="2"/>
      <c r="UY159" s="2"/>
      <c r="UZ159" s="2"/>
      <c r="VA159" s="2"/>
      <c r="VB159" s="2"/>
      <c r="VC159" s="2"/>
      <c r="VD159" s="2"/>
      <c r="VE159" s="2"/>
      <c r="VF159" s="2"/>
      <c r="VG159" s="2"/>
      <c r="VH159" s="2"/>
      <c r="VI159" s="2"/>
      <c r="VJ159" s="2"/>
      <c r="VK159" s="2"/>
      <c r="VL159" s="2"/>
      <c r="VM159" s="2"/>
      <c r="VN159" s="2"/>
      <c r="VO159" s="2"/>
      <c r="VP159" s="2"/>
      <c r="VQ159" s="2"/>
      <c r="VR159" s="2"/>
      <c r="VS159" s="2"/>
      <c r="VT159" s="2"/>
      <c r="VU159" s="2"/>
      <c r="VV159" s="2"/>
      <c r="VW159" s="2"/>
      <c r="VX159" s="2"/>
      <c r="VY159" s="2"/>
      <c r="VZ159" s="2"/>
      <c r="WA159" s="2"/>
      <c r="WB159" s="2"/>
      <c r="WC159" s="2"/>
      <c r="WD159" s="2"/>
      <c r="WE159" s="2"/>
      <c r="WF159" s="2"/>
      <c r="WG159" s="2"/>
      <c r="WH159" s="2"/>
      <c r="WI159" s="2"/>
      <c r="WJ159" s="2"/>
      <c r="WK159" s="2"/>
      <c r="WL159" s="2"/>
      <c r="WM159" s="2"/>
      <c r="WN159" s="2"/>
      <c r="WO159" s="2"/>
      <c r="WP159" s="2"/>
      <c r="WQ159" s="2"/>
      <c r="WR159" s="2"/>
      <c r="WS159" s="2"/>
      <c r="WT159" s="2"/>
      <c r="WU159" s="2"/>
      <c r="WV159" s="2"/>
      <c r="WW159" s="2"/>
      <c r="WX159" s="2"/>
      <c r="WY159" s="2"/>
      <c r="WZ159" s="2"/>
      <c r="XA159" s="2"/>
      <c r="XB159" s="2"/>
      <c r="XC159" s="2"/>
      <c r="XD159" s="2"/>
      <c r="XE159" s="2"/>
      <c r="XF159" s="2"/>
      <c r="XG159" s="2"/>
      <c r="XH159" s="2"/>
      <c r="XI159" s="2"/>
      <c r="XJ159" s="2"/>
      <c r="XK159" s="2"/>
      <c r="XL159" s="2"/>
      <c r="XM159" s="2"/>
      <c r="XN159" s="2"/>
      <c r="XO159" s="2"/>
      <c r="XP159" s="2"/>
      <c r="XQ159" s="2"/>
      <c r="XR159" s="2"/>
      <c r="XS159" s="2"/>
      <c r="XT159" s="2"/>
      <c r="XU159" s="2"/>
      <c r="XV159" s="2"/>
      <c r="XW159" s="2"/>
      <c r="XX159" s="2"/>
      <c r="XY159" s="2"/>
      <c r="XZ159" s="2"/>
      <c r="YA159" s="2"/>
      <c r="YB159" s="2"/>
      <c r="YC159" s="2"/>
      <c r="YD159" s="2"/>
      <c r="YE159" s="2"/>
      <c r="YF159" s="2"/>
      <c r="YG159" s="2"/>
      <c r="YH159" s="2"/>
      <c r="YI159" s="2"/>
      <c r="YJ159" s="2"/>
      <c r="YK159" s="2"/>
      <c r="YL159" s="2"/>
      <c r="YM159" s="2"/>
      <c r="YN159" s="2"/>
      <c r="YO159" s="2"/>
      <c r="YP159" s="2"/>
      <c r="YQ159" s="2"/>
    </row>
    <row r="160" spans="1:667" x14ac:dyDescent="0.25">
      <c r="A160" s="2"/>
      <c r="B160" s="2"/>
      <c r="C160" s="2"/>
      <c r="D160" s="2"/>
      <c r="E160" s="2"/>
      <c r="F160" s="2"/>
      <c r="G160" s="2"/>
      <c r="H160" s="2"/>
      <c r="I160" s="2"/>
      <c r="J160" s="2"/>
      <c r="K160" s="2"/>
      <c r="L160" s="2"/>
      <c r="M160" s="2"/>
      <c r="N160" s="2"/>
      <c r="O160" s="2"/>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s="2"/>
      <c r="BN160" s="2"/>
      <c r="BO160" s="66"/>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c r="RX160" s="2"/>
      <c r="RY160" s="2"/>
      <c r="RZ160" s="2"/>
      <c r="SA160" s="2"/>
      <c r="SB160" s="2"/>
      <c r="SC160" s="2"/>
      <c r="SD160" s="2"/>
      <c r="SE160" s="2"/>
      <c r="SF160" s="2"/>
      <c r="SG160" s="2"/>
      <c r="SH160" s="2"/>
      <c r="SI160" s="2"/>
      <c r="SJ160" s="2"/>
      <c r="SK160" s="2"/>
      <c r="SL160" s="2"/>
      <c r="SM160" s="2"/>
      <c r="SN160" s="2"/>
      <c r="SO160" s="2"/>
      <c r="SP160" s="2"/>
      <c r="SQ160" s="2"/>
      <c r="SR160" s="2"/>
      <c r="SS160" s="2"/>
      <c r="ST160" s="2"/>
      <c r="SU160" s="2"/>
      <c r="SV160" s="2"/>
      <c r="SW160" s="2"/>
      <c r="SX160" s="2"/>
      <c r="SY160" s="2"/>
      <c r="SZ160" s="2"/>
      <c r="TA160" s="2"/>
      <c r="TB160" s="2"/>
      <c r="TC160" s="2"/>
      <c r="TD160" s="2"/>
      <c r="TE160" s="2"/>
      <c r="TF160" s="2"/>
      <c r="TG160" s="2"/>
      <c r="TH160" s="2"/>
      <c r="TI160" s="2"/>
      <c r="TJ160" s="2"/>
      <c r="TK160" s="2"/>
      <c r="TL160" s="2"/>
      <c r="TM160" s="2"/>
      <c r="TN160" s="2"/>
      <c r="TO160" s="2"/>
      <c r="TP160" s="2"/>
      <c r="TQ160" s="2"/>
      <c r="TR160" s="2"/>
      <c r="TS160" s="2"/>
      <c r="TT160" s="2"/>
      <c r="TU160" s="2"/>
      <c r="TV160" s="2"/>
      <c r="TW160" s="2"/>
      <c r="TX160" s="2"/>
      <c r="TY160" s="2"/>
      <c r="TZ160" s="2"/>
      <c r="UA160" s="2"/>
      <c r="UB160" s="2"/>
      <c r="UC160" s="2"/>
      <c r="UD160" s="2"/>
      <c r="UE160" s="2"/>
      <c r="UF160" s="2"/>
      <c r="UG160" s="2"/>
      <c r="UH160" s="2"/>
      <c r="UI160" s="2"/>
      <c r="UJ160" s="2"/>
      <c r="UK160" s="2"/>
      <c r="UL160" s="2"/>
      <c r="UM160" s="2"/>
      <c r="UN160" s="2"/>
      <c r="UO160" s="2"/>
      <c r="UP160" s="2"/>
      <c r="UQ160" s="2"/>
      <c r="UR160" s="2"/>
      <c r="US160" s="2"/>
      <c r="UT160" s="2"/>
      <c r="UU160" s="2"/>
      <c r="UV160" s="2"/>
      <c r="UW160" s="2"/>
      <c r="UX160" s="2"/>
      <c r="UY160" s="2"/>
      <c r="UZ160" s="2"/>
      <c r="VA160" s="2"/>
      <c r="VB160" s="2"/>
      <c r="VC160" s="2"/>
      <c r="VD160" s="2"/>
      <c r="VE160" s="2"/>
      <c r="VF160" s="2"/>
      <c r="VG160" s="2"/>
      <c r="VH160" s="2"/>
      <c r="VI160" s="2"/>
      <c r="VJ160" s="2"/>
      <c r="VK160" s="2"/>
      <c r="VL160" s="2"/>
      <c r="VM160" s="2"/>
      <c r="VN160" s="2"/>
      <c r="VO160" s="2"/>
      <c r="VP160" s="2"/>
      <c r="VQ160" s="2"/>
      <c r="VR160" s="2"/>
      <c r="VS160" s="2"/>
      <c r="VT160" s="2"/>
      <c r="VU160" s="2"/>
      <c r="VV160" s="2"/>
      <c r="VW160" s="2"/>
      <c r="VX160" s="2"/>
      <c r="VY160" s="2"/>
      <c r="VZ160" s="2"/>
      <c r="WA160" s="2"/>
      <c r="WB160" s="2"/>
      <c r="WC160" s="2"/>
      <c r="WD160" s="2"/>
      <c r="WE160" s="2"/>
      <c r="WF160" s="2"/>
      <c r="WG160" s="2"/>
      <c r="WH160" s="2"/>
      <c r="WI160" s="2"/>
      <c r="WJ160" s="2"/>
      <c r="WK160" s="2"/>
      <c r="WL160" s="2"/>
      <c r="WM160" s="2"/>
      <c r="WN160" s="2"/>
      <c r="WO160" s="2"/>
      <c r="WP160" s="2"/>
      <c r="WQ160" s="2"/>
      <c r="WR160" s="2"/>
      <c r="WS160" s="2"/>
      <c r="WT160" s="2"/>
      <c r="WU160" s="2"/>
      <c r="WV160" s="2"/>
      <c r="WW160" s="2"/>
      <c r="WX160" s="2"/>
      <c r="WY160" s="2"/>
      <c r="WZ160" s="2"/>
      <c r="XA160" s="2"/>
      <c r="XB160" s="2"/>
      <c r="XC160" s="2"/>
      <c r="XD160" s="2"/>
      <c r="XE160" s="2"/>
      <c r="XF160" s="2"/>
      <c r="XG160" s="2"/>
      <c r="XH160" s="2"/>
      <c r="XI160" s="2"/>
      <c r="XJ160" s="2"/>
      <c r="XK160" s="2"/>
      <c r="XL160" s="2"/>
      <c r="XM160" s="2"/>
      <c r="XN160" s="2"/>
      <c r="XO160" s="2"/>
      <c r="XP160" s="2"/>
      <c r="XQ160" s="2"/>
      <c r="XR160" s="2"/>
      <c r="XS160" s="2"/>
      <c r="XT160" s="2"/>
      <c r="XU160" s="2"/>
      <c r="XV160" s="2"/>
      <c r="XW160" s="2"/>
      <c r="XX160" s="2"/>
      <c r="XY160" s="2"/>
      <c r="XZ160" s="2"/>
      <c r="YA160" s="2"/>
      <c r="YB160" s="2"/>
      <c r="YC160" s="2"/>
      <c r="YD160" s="2"/>
      <c r="YE160" s="2"/>
      <c r="YF160" s="2"/>
      <c r="YG160" s="2"/>
      <c r="YH160" s="2"/>
      <c r="YI160" s="2"/>
      <c r="YJ160" s="2"/>
      <c r="YK160" s="2"/>
      <c r="YL160" s="2"/>
      <c r="YM160" s="2"/>
      <c r="YN160" s="2"/>
      <c r="YO160" s="2"/>
      <c r="YP160" s="2"/>
      <c r="YQ160" s="2"/>
    </row>
    <row r="161" spans="1:667" x14ac:dyDescent="0.25">
      <c r="A161" s="2"/>
      <c r="B161" s="2"/>
      <c r="C161" s="2"/>
      <c r="D161" s="2"/>
      <c r="E161" s="2"/>
      <c r="F161" s="2"/>
      <c r="G161" s="2"/>
      <c r="H161" s="2"/>
      <c r="I161" s="2"/>
      <c r="J161" s="2"/>
      <c r="K161" s="2"/>
      <c r="L161" s="2"/>
      <c r="M161" s="2"/>
      <c r="N161" s="2"/>
      <c r="O161" s="2"/>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s="2"/>
      <c r="BN161" s="2"/>
      <c r="BO161" s="66"/>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c r="TE161" s="2"/>
      <c r="TF161" s="2"/>
      <c r="TG161" s="2"/>
      <c r="TH161" s="2"/>
      <c r="TI161" s="2"/>
      <c r="TJ161" s="2"/>
      <c r="TK161" s="2"/>
      <c r="TL161" s="2"/>
      <c r="TM161" s="2"/>
      <c r="TN161" s="2"/>
      <c r="TO161" s="2"/>
      <c r="TP161" s="2"/>
      <c r="TQ161" s="2"/>
      <c r="TR161" s="2"/>
      <c r="TS161" s="2"/>
      <c r="TT161" s="2"/>
      <c r="TU161" s="2"/>
      <c r="TV161" s="2"/>
      <c r="TW161" s="2"/>
      <c r="TX161" s="2"/>
      <c r="TY161" s="2"/>
      <c r="TZ161" s="2"/>
      <c r="UA161" s="2"/>
      <c r="UB161" s="2"/>
      <c r="UC161" s="2"/>
      <c r="UD161" s="2"/>
      <c r="UE161" s="2"/>
      <c r="UF161" s="2"/>
      <c r="UG161" s="2"/>
      <c r="UH161" s="2"/>
      <c r="UI161" s="2"/>
      <c r="UJ161" s="2"/>
      <c r="UK161" s="2"/>
      <c r="UL161" s="2"/>
      <c r="UM161" s="2"/>
      <c r="UN161" s="2"/>
      <c r="UO161" s="2"/>
      <c r="UP161" s="2"/>
      <c r="UQ161" s="2"/>
      <c r="UR161" s="2"/>
      <c r="US161" s="2"/>
      <c r="UT161" s="2"/>
      <c r="UU161" s="2"/>
      <c r="UV161" s="2"/>
      <c r="UW161" s="2"/>
      <c r="UX161" s="2"/>
      <c r="UY161" s="2"/>
      <c r="UZ161" s="2"/>
      <c r="VA161" s="2"/>
      <c r="VB161" s="2"/>
      <c r="VC161" s="2"/>
      <c r="VD161" s="2"/>
      <c r="VE161" s="2"/>
      <c r="VF161" s="2"/>
      <c r="VG161" s="2"/>
      <c r="VH161" s="2"/>
      <c r="VI161" s="2"/>
      <c r="VJ161" s="2"/>
      <c r="VK161" s="2"/>
      <c r="VL161" s="2"/>
      <c r="VM161" s="2"/>
      <c r="VN161" s="2"/>
      <c r="VO161" s="2"/>
      <c r="VP161" s="2"/>
      <c r="VQ161" s="2"/>
      <c r="VR161" s="2"/>
      <c r="VS161" s="2"/>
      <c r="VT161" s="2"/>
      <c r="VU161" s="2"/>
      <c r="VV161" s="2"/>
      <c r="VW161" s="2"/>
      <c r="VX161" s="2"/>
      <c r="VY161" s="2"/>
      <c r="VZ161" s="2"/>
      <c r="WA161" s="2"/>
      <c r="WB161" s="2"/>
      <c r="WC161" s="2"/>
      <c r="WD161" s="2"/>
      <c r="WE161" s="2"/>
      <c r="WF161" s="2"/>
      <c r="WG161" s="2"/>
      <c r="WH161" s="2"/>
      <c r="WI161" s="2"/>
      <c r="WJ161" s="2"/>
      <c r="WK161" s="2"/>
      <c r="WL161" s="2"/>
      <c r="WM161" s="2"/>
      <c r="WN161" s="2"/>
      <c r="WO161" s="2"/>
      <c r="WP161" s="2"/>
      <c r="WQ161" s="2"/>
      <c r="WR161" s="2"/>
      <c r="WS161" s="2"/>
      <c r="WT161" s="2"/>
      <c r="WU161" s="2"/>
      <c r="WV161" s="2"/>
      <c r="WW161" s="2"/>
      <c r="WX161" s="2"/>
      <c r="WY161" s="2"/>
      <c r="WZ161" s="2"/>
      <c r="XA161" s="2"/>
      <c r="XB161" s="2"/>
      <c r="XC161" s="2"/>
      <c r="XD161" s="2"/>
      <c r="XE161" s="2"/>
      <c r="XF161" s="2"/>
      <c r="XG161" s="2"/>
      <c r="XH161" s="2"/>
      <c r="XI161" s="2"/>
      <c r="XJ161" s="2"/>
      <c r="XK161" s="2"/>
      <c r="XL161" s="2"/>
      <c r="XM161" s="2"/>
      <c r="XN161" s="2"/>
      <c r="XO161" s="2"/>
      <c r="XP161" s="2"/>
      <c r="XQ161" s="2"/>
      <c r="XR161" s="2"/>
      <c r="XS161" s="2"/>
      <c r="XT161" s="2"/>
      <c r="XU161" s="2"/>
      <c r="XV161" s="2"/>
      <c r="XW161" s="2"/>
      <c r="XX161" s="2"/>
      <c r="XY161" s="2"/>
      <c r="XZ161" s="2"/>
      <c r="YA161" s="2"/>
      <c r="YB161" s="2"/>
      <c r="YC161" s="2"/>
      <c r="YD161" s="2"/>
      <c r="YE161" s="2"/>
      <c r="YF161" s="2"/>
      <c r="YG161" s="2"/>
      <c r="YH161" s="2"/>
      <c r="YI161" s="2"/>
      <c r="YJ161" s="2"/>
      <c r="YK161" s="2"/>
      <c r="YL161" s="2"/>
      <c r="YM161" s="2"/>
      <c r="YN161" s="2"/>
      <c r="YO161" s="2"/>
      <c r="YP161" s="2"/>
      <c r="YQ161" s="2"/>
    </row>
    <row r="162" spans="1:667" x14ac:dyDescent="0.25">
      <c r="A162" s="2"/>
      <c r="B162" s="2"/>
      <c r="C162" s="2"/>
      <c r="D162" s="2"/>
      <c r="E162" s="2"/>
      <c r="F162" s="2"/>
      <c r="G162" s="2"/>
      <c r="H162" s="2"/>
      <c r="I162" s="2"/>
      <c r="J162" s="2"/>
      <c r="K162" s="2"/>
      <c r="L162" s="2"/>
      <c r="M162" s="2"/>
      <c r="N162" s="2"/>
      <c r="O162" s="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s="2"/>
      <c r="BN162" s="2"/>
      <c r="BO162" s="66"/>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c r="RX162" s="2"/>
      <c r="RY162" s="2"/>
      <c r="RZ162" s="2"/>
      <c r="SA162" s="2"/>
      <c r="SB162" s="2"/>
      <c r="SC162" s="2"/>
      <c r="SD162" s="2"/>
      <c r="SE162" s="2"/>
      <c r="SF162" s="2"/>
      <c r="SG162" s="2"/>
      <c r="SH162" s="2"/>
      <c r="SI162" s="2"/>
      <c r="SJ162" s="2"/>
      <c r="SK162" s="2"/>
      <c r="SL162" s="2"/>
      <c r="SM162" s="2"/>
      <c r="SN162" s="2"/>
      <c r="SO162" s="2"/>
      <c r="SP162" s="2"/>
      <c r="SQ162" s="2"/>
      <c r="SR162" s="2"/>
      <c r="SS162" s="2"/>
      <c r="ST162" s="2"/>
      <c r="SU162" s="2"/>
      <c r="SV162" s="2"/>
      <c r="SW162" s="2"/>
      <c r="SX162" s="2"/>
      <c r="SY162" s="2"/>
      <c r="SZ162" s="2"/>
      <c r="TA162" s="2"/>
      <c r="TB162" s="2"/>
      <c r="TC162" s="2"/>
      <c r="TD162" s="2"/>
      <c r="TE162" s="2"/>
      <c r="TF162" s="2"/>
      <c r="TG162" s="2"/>
      <c r="TH162" s="2"/>
      <c r="TI162" s="2"/>
      <c r="TJ162" s="2"/>
      <c r="TK162" s="2"/>
      <c r="TL162" s="2"/>
      <c r="TM162" s="2"/>
      <c r="TN162" s="2"/>
      <c r="TO162" s="2"/>
      <c r="TP162" s="2"/>
      <c r="TQ162" s="2"/>
      <c r="TR162" s="2"/>
      <c r="TS162" s="2"/>
      <c r="TT162" s="2"/>
      <c r="TU162" s="2"/>
      <c r="TV162" s="2"/>
      <c r="TW162" s="2"/>
      <c r="TX162" s="2"/>
      <c r="TY162" s="2"/>
      <c r="TZ162" s="2"/>
      <c r="UA162" s="2"/>
      <c r="UB162" s="2"/>
      <c r="UC162" s="2"/>
      <c r="UD162" s="2"/>
      <c r="UE162" s="2"/>
      <c r="UF162" s="2"/>
      <c r="UG162" s="2"/>
      <c r="UH162" s="2"/>
      <c r="UI162" s="2"/>
      <c r="UJ162" s="2"/>
      <c r="UK162" s="2"/>
      <c r="UL162" s="2"/>
      <c r="UM162" s="2"/>
      <c r="UN162" s="2"/>
      <c r="UO162" s="2"/>
      <c r="UP162" s="2"/>
      <c r="UQ162" s="2"/>
      <c r="UR162" s="2"/>
      <c r="US162" s="2"/>
      <c r="UT162" s="2"/>
      <c r="UU162" s="2"/>
      <c r="UV162" s="2"/>
      <c r="UW162" s="2"/>
      <c r="UX162" s="2"/>
      <c r="UY162" s="2"/>
      <c r="UZ162" s="2"/>
      <c r="VA162" s="2"/>
      <c r="VB162" s="2"/>
      <c r="VC162" s="2"/>
      <c r="VD162" s="2"/>
      <c r="VE162" s="2"/>
      <c r="VF162" s="2"/>
      <c r="VG162" s="2"/>
      <c r="VH162" s="2"/>
      <c r="VI162" s="2"/>
      <c r="VJ162" s="2"/>
      <c r="VK162" s="2"/>
      <c r="VL162" s="2"/>
      <c r="VM162" s="2"/>
      <c r="VN162" s="2"/>
      <c r="VO162" s="2"/>
      <c r="VP162" s="2"/>
      <c r="VQ162" s="2"/>
      <c r="VR162" s="2"/>
      <c r="VS162" s="2"/>
      <c r="VT162" s="2"/>
      <c r="VU162" s="2"/>
      <c r="VV162" s="2"/>
      <c r="VW162" s="2"/>
      <c r="VX162" s="2"/>
      <c r="VY162" s="2"/>
      <c r="VZ162" s="2"/>
      <c r="WA162" s="2"/>
      <c r="WB162" s="2"/>
      <c r="WC162" s="2"/>
      <c r="WD162" s="2"/>
      <c r="WE162" s="2"/>
      <c r="WF162" s="2"/>
      <c r="WG162" s="2"/>
      <c r="WH162" s="2"/>
      <c r="WI162" s="2"/>
      <c r="WJ162" s="2"/>
      <c r="WK162" s="2"/>
      <c r="WL162" s="2"/>
      <c r="WM162" s="2"/>
      <c r="WN162" s="2"/>
      <c r="WO162" s="2"/>
      <c r="WP162" s="2"/>
      <c r="WQ162" s="2"/>
      <c r="WR162" s="2"/>
      <c r="WS162" s="2"/>
      <c r="WT162" s="2"/>
      <c r="WU162" s="2"/>
      <c r="WV162" s="2"/>
      <c r="WW162" s="2"/>
      <c r="WX162" s="2"/>
      <c r="WY162" s="2"/>
      <c r="WZ162" s="2"/>
      <c r="XA162" s="2"/>
      <c r="XB162" s="2"/>
      <c r="XC162" s="2"/>
      <c r="XD162" s="2"/>
      <c r="XE162" s="2"/>
      <c r="XF162" s="2"/>
      <c r="XG162" s="2"/>
      <c r="XH162" s="2"/>
      <c r="XI162" s="2"/>
      <c r="XJ162" s="2"/>
      <c r="XK162" s="2"/>
      <c r="XL162" s="2"/>
      <c r="XM162" s="2"/>
      <c r="XN162" s="2"/>
      <c r="XO162" s="2"/>
      <c r="XP162" s="2"/>
      <c r="XQ162" s="2"/>
      <c r="XR162" s="2"/>
      <c r="XS162" s="2"/>
      <c r="XT162" s="2"/>
      <c r="XU162" s="2"/>
      <c r="XV162" s="2"/>
      <c r="XW162" s="2"/>
      <c r="XX162" s="2"/>
      <c r="XY162" s="2"/>
      <c r="XZ162" s="2"/>
      <c r="YA162" s="2"/>
      <c r="YB162" s="2"/>
      <c r="YC162" s="2"/>
      <c r="YD162" s="2"/>
      <c r="YE162" s="2"/>
      <c r="YF162" s="2"/>
      <c r="YG162" s="2"/>
      <c r="YH162" s="2"/>
      <c r="YI162" s="2"/>
      <c r="YJ162" s="2"/>
      <c r="YK162" s="2"/>
      <c r="YL162" s="2"/>
      <c r="YM162" s="2"/>
      <c r="YN162" s="2"/>
      <c r="YO162" s="2"/>
      <c r="YP162" s="2"/>
      <c r="YQ162" s="2"/>
    </row>
    <row r="163" spans="1:667" x14ac:dyDescent="0.25">
      <c r="A163" s="2"/>
      <c r="B163" s="2"/>
      <c r="C163" s="2"/>
      <c r="D163" s="2"/>
      <c r="E163" s="2"/>
      <c r="F163" s="2"/>
      <c r="G163" s="2"/>
      <c r="H163" s="2"/>
      <c r="I163" s="2"/>
      <c r="J163" s="2"/>
      <c r="K163" s="2"/>
      <c r="L163" s="2"/>
      <c r="M163" s="2"/>
      <c r="N163" s="2"/>
      <c r="O163" s="2"/>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s="2"/>
      <c r="BN163" s="2"/>
      <c r="BO163" s="66"/>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c r="RX163" s="2"/>
      <c r="RY163" s="2"/>
      <c r="RZ163" s="2"/>
      <c r="SA163" s="2"/>
      <c r="SB163" s="2"/>
      <c r="SC163" s="2"/>
      <c r="SD163" s="2"/>
      <c r="SE163" s="2"/>
      <c r="SF163" s="2"/>
      <c r="SG163" s="2"/>
      <c r="SH163" s="2"/>
      <c r="SI163" s="2"/>
      <c r="SJ163" s="2"/>
      <c r="SK163" s="2"/>
      <c r="SL163" s="2"/>
      <c r="SM163" s="2"/>
      <c r="SN163" s="2"/>
      <c r="SO163" s="2"/>
      <c r="SP163" s="2"/>
      <c r="SQ163" s="2"/>
      <c r="SR163" s="2"/>
      <c r="SS163" s="2"/>
      <c r="ST163" s="2"/>
      <c r="SU163" s="2"/>
      <c r="SV163" s="2"/>
      <c r="SW163" s="2"/>
      <c r="SX163" s="2"/>
      <c r="SY163" s="2"/>
      <c r="SZ163" s="2"/>
      <c r="TA163" s="2"/>
      <c r="TB163" s="2"/>
      <c r="TC163" s="2"/>
      <c r="TD163" s="2"/>
      <c r="TE163" s="2"/>
      <c r="TF163" s="2"/>
      <c r="TG163" s="2"/>
      <c r="TH163" s="2"/>
      <c r="TI163" s="2"/>
      <c r="TJ163" s="2"/>
      <c r="TK163" s="2"/>
      <c r="TL163" s="2"/>
      <c r="TM163" s="2"/>
      <c r="TN163" s="2"/>
      <c r="TO163" s="2"/>
      <c r="TP163" s="2"/>
      <c r="TQ163" s="2"/>
      <c r="TR163" s="2"/>
      <c r="TS163" s="2"/>
      <c r="TT163" s="2"/>
      <c r="TU163" s="2"/>
      <c r="TV163" s="2"/>
      <c r="TW163" s="2"/>
      <c r="TX163" s="2"/>
      <c r="TY163" s="2"/>
      <c r="TZ163" s="2"/>
      <c r="UA163" s="2"/>
      <c r="UB163" s="2"/>
      <c r="UC163" s="2"/>
      <c r="UD163" s="2"/>
      <c r="UE163" s="2"/>
      <c r="UF163" s="2"/>
      <c r="UG163" s="2"/>
      <c r="UH163" s="2"/>
      <c r="UI163" s="2"/>
      <c r="UJ163" s="2"/>
      <c r="UK163" s="2"/>
      <c r="UL163" s="2"/>
      <c r="UM163" s="2"/>
      <c r="UN163" s="2"/>
      <c r="UO163" s="2"/>
      <c r="UP163" s="2"/>
      <c r="UQ163" s="2"/>
      <c r="UR163" s="2"/>
      <c r="US163" s="2"/>
      <c r="UT163" s="2"/>
      <c r="UU163" s="2"/>
      <c r="UV163" s="2"/>
      <c r="UW163" s="2"/>
      <c r="UX163" s="2"/>
      <c r="UY163" s="2"/>
      <c r="UZ163" s="2"/>
      <c r="VA163" s="2"/>
      <c r="VB163" s="2"/>
      <c r="VC163" s="2"/>
      <c r="VD163" s="2"/>
      <c r="VE163" s="2"/>
      <c r="VF163" s="2"/>
      <c r="VG163" s="2"/>
      <c r="VH163" s="2"/>
      <c r="VI163" s="2"/>
      <c r="VJ163" s="2"/>
      <c r="VK163" s="2"/>
      <c r="VL163" s="2"/>
      <c r="VM163" s="2"/>
      <c r="VN163" s="2"/>
      <c r="VO163" s="2"/>
      <c r="VP163" s="2"/>
      <c r="VQ163" s="2"/>
      <c r="VR163" s="2"/>
      <c r="VS163" s="2"/>
      <c r="VT163" s="2"/>
      <c r="VU163" s="2"/>
      <c r="VV163" s="2"/>
      <c r="VW163" s="2"/>
      <c r="VX163" s="2"/>
      <c r="VY163" s="2"/>
      <c r="VZ163" s="2"/>
      <c r="WA163" s="2"/>
      <c r="WB163" s="2"/>
      <c r="WC163" s="2"/>
      <c r="WD163" s="2"/>
      <c r="WE163" s="2"/>
      <c r="WF163" s="2"/>
      <c r="WG163" s="2"/>
      <c r="WH163" s="2"/>
      <c r="WI163" s="2"/>
      <c r="WJ163" s="2"/>
      <c r="WK163" s="2"/>
      <c r="WL163" s="2"/>
      <c r="WM163" s="2"/>
      <c r="WN163" s="2"/>
      <c r="WO163" s="2"/>
      <c r="WP163" s="2"/>
      <c r="WQ163" s="2"/>
      <c r="WR163" s="2"/>
      <c r="WS163" s="2"/>
      <c r="WT163" s="2"/>
      <c r="WU163" s="2"/>
      <c r="WV163" s="2"/>
      <c r="WW163" s="2"/>
      <c r="WX163" s="2"/>
      <c r="WY163" s="2"/>
      <c r="WZ163" s="2"/>
      <c r="XA163" s="2"/>
      <c r="XB163" s="2"/>
      <c r="XC163" s="2"/>
      <c r="XD163" s="2"/>
      <c r="XE163" s="2"/>
      <c r="XF163" s="2"/>
      <c r="XG163" s="2"/>
      <c r="XH163" s="2"/>
      <c r="XI163" s="2"/>
      <c r="XJ163" s="2"/>
      <c r="XK163" s="2"/>
      <c r="XL163" s="2"/>
      <c r="XM163" s="2"/>
      <c r="XN163" s="2"/>
      <c r="XO163" s="2"/>
      <c r="XP163" s="2"/>
      <c r="XQ163" s="2"/>
      <c r="XR163" s="2"/>
      <c r="XS163" s="2"/>
      <c r="XT163" s="2"/>
      <c r="XU163" s="2"/>
      <c r="XV163" s="2"/>
      <c r="XW163" s="2"/>
      <c r="XX163" s="2"/>
      <c r="XY163" s="2"/>
      <c r="XZ163" s="2"/>
      <c r="YA163" s="2"/>
      <c r="YB163" s="2"/>
      <c r="YC163" s="2"/>
      <c r="YD163" s="2"/>
      <c r="YE163" s="2"/>
      <c r="YF163" s="2"/>
      <c r="YG163" s="2"/>
      <c r="YH163" s="2"/>
      <c r="YI163" s="2"/>
      <c r="YJ163" s="2"/>
      <c r="YK163" s="2"/>
      <c r="YL163" s="2"/>
      <c r="YM163" s="2"/>
      <c r="YN163" s="2"/>
      <c r="YO163" s="2"/>
      <c r="YP163" s="2"/>
      <c r="YQ163" s="2"/>
    </row>
    <row r="164" spans="1:667" x14ac:dyDescent="0.25">
      <c r="A164" s="2"/>
      <c r="B164" s="2"/>
      <c r="C164" s="2"/>
      <c r="D164" s="2"/>
      <c r="E164" s="2"/>
      <c r="F164" s="2"/>
      <c r="G164" s="2"/>
      <c r="H164" s="2"/>
      <c r="I164" s="2"/>
      <c r="J164" s="2"/>
      <c r="K164" s="2"/>
      <c r="L164" s="2"/>
      <c r="M164" s="2"/>
      <c r="N164" s="2"/>
      <c r="O164" s="2"/>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s="2"/>
      <c r="BN164" s="2"/>
      <c r="BO164" s="66"/>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c r="RX164" s="2"/>
      <c r="RY164" s="2"/>
      <c r="RZ164" s="2"/>
      <c r="SA164" s="2"/>
      <c r="SB164" s="2"/>
      <c r="SC164" s="2"/>
      <c r="SD164" s="2"/>
      <c r="SE164" s="2"/>
      <c r="SF164" s="2"/>
      <c r="SG164" s="2"/>
      <c r="SH164" s="2"/>
      <c r="SI164" s="2"/>
      <c r="SJ164" s="2"/>
      <c r="SK164" s="2"/>
      <c r="SL164" s="2"/>
      <c r="SM164" s="2"/>
      <c r="SN164" s="2"/>
      <c r="SO164" s="2"/>
      <c r="SP164" s="2"/>
      <c r="SQ164" s="2"/>
      <c r="SR164" s="2"/>
      <c r="SS164" s="2"/>
      <c r="ST164" s="2"/>
      <c r="SU164" s="2"/>
      <c r="SV164" s="2"/>
      <c r="SW164" s="2"/>
      <c r="SX164" s="2"/>
      <c r="SY164" s="2"/>
      <c r="SZ164" s="2"/>
      <c r="TA164" s="2"/>
      <c r="TB164" s="2"/>
      <c r="TC164" s="2"/>
      <c r="TD164" s="2"/>
      <c r="TE164" s="2"/>
      <c r="TF164" s="2"/>
      <c r="TG164" s="2"/>
      <c r="TH164" s="2"/>
      <c r="TI164" s="2"/>
      <c r="TJ164" s="2"/>
      <c r="TK164" s="2"/>
      <c r="TL164" s="2"/>
      <c r="TM164" s="2"/>
      <c r="TN164" s="2"/>
      <c r="TO164" s="2"/>
      <c r="TP164" s="2"/>
      <c r="TQ164" s="2"/>
      <c r="TR164" s="2"/>
      <c r="TS164" s="2"/>
      <c r="TT164" s="2"/>
      <c r="TU164" s="2"/>
      <c r="TV164" s="2"/>
      <c r="TW164" s="2"/>
      <c r="TX164" s="2"/>
      <c r="TY164" s="2"/>
      <c r="TZ164" s="2"/>
      <c r="UA164" s="2"/>
      <c r="UB164" s="2"/>
      <c r="UC164" s="2"/>
      <c r="UD164" s="2"/>
      <c r="UE164" s="2"/>
      <c r="UF164" s="2"/>
      <c r="UG164" s="2"/>
      <c r="UH164" s="2"/>
      <c r="UI164" s="2"/>
      <c r="UJ164" s="2"/>
      <c r="UK164" s="2"/>
      <c r="UL164" s="2"/>
      <c r="UM164" s="2"/>
      <c r="UN164" s="2"/>
      <c r="UO164" s="2"/>
      <c r="UP164" s="2"/>
      <c r="UQ164" s="2"/>
      <c r="UR164" s="2"/>
      <c r="US164" s="2"/>
      <c r="UT164" s="2"/>
      <c r="UU164" s="2"/>
      <c r="UV164" s="2"/>
      <c r="UW164" s="2"/>
      <c r="UX164" s="2"/>
      <c r="UY164" s="2"/>
      <c r="UZ164" s="2"/>
      <c r="VA164" s="2"/>
      <c r="VB164" s="2"/>
      <c r="VC164" s="2"/>
      <c r="VD164" s="2"/>
      <c r="VE164" s="2"/>
      <c r="VF164" s="2"/>
      <c r="VG164" s="2"/>
      <c r="VH164" s="2"/>
      <c r="VI164" s="2"/>
      <c r="VJ164" s="2"/>
      <c r="VK164" s="2"/>
      <c r="VL164" s="2"/>
      <c r="VM164" s="2"/>
      <c r="VN164" s="2"/>
      <c r="VO164" s="2"/>
      <c r="VP164" s="2"/>
      <c r="VQ164" s="2"/>
      <c r="VR164" s="2"/>
      <c r="VS164" s="2"/>
      <c r="VT164" s="2"/>
      <c r="VU164" s="2"/>
      <c r="VV164" s="2"/>
      <c r="VW164" s="2"/>
      <c r="VX164" s="2"/>
      <c r="VY164" s="2"/>
      <c r="VZ164" s="2"/>
      <c r="WA164" s="2"/>
      <c r="WB164" s="2"/>
      <c r="WC164" s="2"/>
      <c r="WD164" s="2"/>
      <c r="WE164" s="2"/>
      <c r="WF164" s="2"/>
      <c r="WG164" s="2"/>
      <c r="WH164" s="2"/>
      <c r="WI164" s="2"/>
      <c r="WJ164" s="2"/>
      <c r="WK164" s="2"/>
      <c r="WL164" s="2"/>
      <c r="WM164" s="2"/>
      <c r="WN164" s="2"/>
      <c r="WO164" s="2"/>
      <c r="WP164" s="2"/>
      <c r="WQ164" s="2"/>
      <c r="WR164" s="2"/>
      <c r="WS164" s="2"/>
      <c r="WT164" s="2"/>
      <c r="WU164" s="2"/>
      <c r="WV164" s="2"/>
      <c r="WW164" s="2"/>
      <c r="WX164" s="2"/>
      <c r="WY164" s="2"/>
      <c r="WZ164" s="2"/>
      <c r="XA164" s="2"/>
      <c r="XB164" s="2"/>
      <c r="XC164" s="2"/>
      <c r="XD164" s="2"/>
      <c r="XE164" s="2"/>
      <c r="XF164" s="2"/>
      <c r="XG164" s="2"/>
      <c r="XH164" s="2"/>
      <c r="XI164" s="2"/>
      <c r="XJ164" s="2"/>
      <c r="XK164" s="2"/>
      <c r="XL164" s="2"/>
      <c r="XM164" s="2"/>
      <c r="XN164" s="2"/>
      <c r="XO164" s="2"/>
      <c r="XP164" s="2"/>
      <c r="XQ164" s="2"/>
      <c r="XR164" s="2"/>
      <c r="XS164" s="2"/>
      <c r="XT164" s="2"/>
      <c r="XU164" s="2"/>
      <c r="XV164" s="2"/>
      <c r="XW164" s="2"/>
      <c r="XX164" s="2"/>
      <c r="XY164" s="2"/>
      <c r="XZ164" s="2"/>
      <c r="YA164" s="2"/>
      <c r="YB164" s="2"/>
      <c r="YC164" s="2"/>
      <c r="YD164" s="2"/>
      <c r="YE164" s="2"/>
      <c r="YF164" s="2"/>
      <c r="YG164" s="2"/>
      <c r="YH164" s="2"/>
      <c r="YI164" s="2"/>
      <c r="YJ164" s="2"/>
      <c r="YK164" s="2"/>
      <c r="YL164" s="2"/>
      <c r="YM164" s="2"/>
      <c r="YN164" s="2"/>
      <c r="YO164" s="2"/>
      <c r="YP164" s="2"/>
      <c r="YQ164" s="2"/>
    </row>
    <row r="165" spans="1:667" x14ac:dyDescent="0.25">
      <c r="A165" s="2"/>
      <c r="B165" s="2"/>
      <c r="C165" s="2"/>
      <c r="D165" s="2"/>
      <c r="E165" s="2"/>
      <c r="F165" s="2"/>
      <c r="G165" s="2"/>
      <c r="H165" s="2"/>
      <c r="I165" s="2"/>
      <c r="J165" s="2"/>
      <c r="K165" s="2"/>
      <c r="L165" s="2"/>
      <c r="M165" s="2"/>
      <c r="N165" s="2"/>
      <c r="O165" s="2"/>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s="2"/>
      <c r="BN165" s="2"/>
      <c r="BO165" s="66"/>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c r="RX165" s="2"/>
      <c r="RY165" s="2"/>
      <c r="RZ165" s="2"/>
      <c r="SA165" s="2"/>
      <c r="SB165" s="2"/>
      <c r="SC165" s="2"/>
      <c r="SD165" s="2"/>
      <c r="SE165" s="2"/>
      <c r="SF165" s="2"/>
      <c r="SG165" s="2"/>
      <c r="SH165" s="2"/>
      <c r="SI165" s="2"/>
      <c r="SJ165" s="2"/>
      <c r="SK165" s="2"/>
      <c r="SL165" s="2"/>
      <c r="SM165" s="2"/>
      <c r="SN165" s="2"/>
      <c r="SO165" s="2"/>
      <c r="SP165" s="2"/>
      <c r="SQ165" s="2"/>
      <c r="SR165" s="2"/>
      <c r="SS165" s="2"/>
      <c r="ST165" s="2"/>
      <c r="SU165" s="2"/>
      <c r="SV165" s="2"/>
      <c r="SW165" s="2"/>
      <c r="SX165" s="2"/>
      <c r="SY165" s="2"/>
      <c r="SZ165" s="2"/>
      <c r="TA165" s="2"/>
      <c r="TB165" s="2"/>
      <c r="TC165" s="2"/>
      <c r="TD165" s="2"/>
      <c r="TE165" s="2"/>
      <c r="TF165" s="2"/>
      <c r="TG165" s="2"/>
      <c r="TH165" s="2"/>
      <c r="TI165" s="2"/>
      <c r="TJ165" s="2"/>
      <c r="TK165" s="2"/>
      <c r="TL165" s="2"/>
      <c r="TM165" s="2"/>
      <c r="TN165" s="2"/>
      <c r="TO165" s="2"/>
      <c r="TP165" s="2"/>
      <c r="TQ165" s="2"/>
      <c r="TR165" s="2"/>
      <c r="TS165" s="2"/>
      <c r="TT165" s="2"/>
      <c r="TU165" s="2"/>
      <c r="TV165" s="2"/>
      <c r="TW165" s="2"/>
      <c r="TX165" s="2"/>
      <c r="TY165" s="2"/>
      <c r="TZ165" s="2"/>
      <c r="UA165" s="2"/>
      <c r="UB165" s="2"/>
      <c r="UC165" s="2"/>
      <c r="UD165" s="2"/>
      <c r="UE165" s="2"/>
      <c r="UF165" s="2"/>
      <c r="UG165" s="2"/>
      <c r="UH165" s="2"/>
      <c r="UI165" s="2"/>
      <c r="UJ165" s="2"/>
      <c r="UK165" s="2"/>
      <c r="UL165" s="2"/>
      <c r="UM165" s="2"/>
      <c r="UN165" s="2"/>
      <c r="UO165" s="2"/>
      <c r="UP165" s="2"/>
      <c r="UQ165" s="2"/>
      <c r="UR165" s="2"/>
      <c r="US165" s="2"/>
      <c r="UT165" s="2"/>
      <c r="UU165" s="2"/>
      <c r="UV165" s="2"/>
      <c r="UW165" s="2"/>
      <c r="UX165" s="2"/>
      <c r="UY165" s="2"/>
      <c r="UZ165" s="2"/>
      <c r="VA165" s="2"/>
      <c r="VB165" s="2"/>
      <c r="VC165" s="2"/>
      <c r="VD165" s="2"/>
      <c r="VE165" s="2"/>
      <c r="VF165" s="2"/>
      <c r="VG165" s="2"/>
      <c r="VH165" s="2"/>
      <c r="VI165" s="2"/>
      <c r="VJ165" s="2"/>
      <c r="VK165" s="2"/>
      <c r="VL165" s="2"/>
      <c r="VM165" s="2"/>
      <c r="VN165" s="2"/>
      <c r="VO165" s="2"/>
      <c r="VP165" s="2"/>
      <c r="VQ165" s="2"/>
      <c r="VR165" s="2"/>
      <c r="VS165" s="2"/>
      <c r="VT165" s="2"/>
      <c r="VU165" s="2"/>
      <c r="VV165" s="2"/>
      <c r="VW165" s="2"/>
      <c r="VX165" s="2"/>
      <c r="VY165" s="2"/>
      <c r="VZ165" s="2"/>
      <c r="WA165" s="2"/>
      <c r="WB165" s="2"/>
      <c r="WC165" s="2"/>
      <c r="WD165" s="2"/>
      <c r="WE165" s="2"/>
      <c r="WF165" s="2"/>
      <c r="WG165" s="2"/>
      <c r="WH165" s="2"/>
      <c r="WI165" s="2"/>
      <c r="WJ165" s="2"/>
      <c r="WK165" s="2"/>
      <c r="WL165" s="2"/>
      <c r="WM165" s="2"/>
      <c r="WN165" s="2"/>
      <c r="WO165" s="2"/>
      <c r="WP165" s="2"/>
      <c r="WQ165" s="2"/>
      <c r="WR165" s="2"/>
      <c r="WS165" s="2"/>
      <c r="WT165" s="2"/>
      <c r="WU165" s="2"/>
      <c r="WV165" s="2"/>
      <c r="WW165" s="2"/>
      <c r="WX165" s="2"/>
      <c r="WY165" s="2"/>
      <c r="WZ165" s="2"/>
      <c r="XA165" s="2"/>
      <c r="XB165" s="2"/>
      <c r="XC165" s="2"/>
      <c r="XD165" s="2"/>
      <c r="XE165" s="2"/>
      <c r="XF165" s="2"/>
      <c r="XG165" s="2"/>
      <c r="XH165" s="2"/>
      <c r="XI165" s="2"/>
      <c r="XJ165" s="2"/>
      <c r="XK165" s="2"/>
      <c r="XL165" s="2"/>
      <c r="XM165" s="2"/>
      <c r="XN165" s="2"/>
      <c r="XO165" s="2"/>
      <c r="XP165" s="2"/>
      <c r="XQ165" s="2"/>
      <c r="XR165" s="2"/>
      <c r="XS165" s="2"/>
      <c r="XT165" s="2"/>
      <c r="XU165" s="2"/>
      <c r="XV165" s="2"/>
      <c r="XW165" s="2"/>
      <c r="XX165" s="2"/>
      <c r="XY165" s="2"/>
      <c r="XZ165" s="2"/>
      <c r="YA165" s="2"/>
      <c r="YB165" s="2"/>
      <c r="YC165" s="2"/>
      <c r="YD165" s="2"/>
      <c r="YE165" s="2"/>
      <c r="YF165" s="2"/>
      <c r="YG165" s="2"/>
      <c r="YH165" s="2"/>
      <c r="YI165" s="2"/>
      <c r="YJ165" s="2"/>
      <c r="YK165" s="2"/>
      <c r="YL165" s="2"/>
      <c r="YM165" s="2"/>
      <c r="YN165" s="2"/>
      <c r="YO165" s="2"/>
      <c r="YP165" s="2"/>
      <c r="YQ165" s="2"/>
    </row>
    <row r="166" spans="1:667" x14ac:dyDescent="0.25">
      <c r="A166" s="2"/>
      <c r="B166" s="2"/>
      <c r="C166" s="2"/>
      <c r="D166" s="2"/>
      <c r="E166" s="2"/>
      <c r="F166" s="2"/>
      <c r="G166" s="2"/>
      <c r="H166" s="2"/>
      <c r="I166" s="2"/>
      <c r="J166" s="2"/>
      <c r="K166" s="2"/>
      <c r="L166" s="2"/>
      <c r="M166" s="2"/>
      <c r="N166" s="2"/>
      <c r="O166" s="2"/>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s="2"/>
      <c r="BN166" s="2"/>
      <c r="BO166" s="66"/>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c r="RX166" s="2"/>
      <c r="RY166" s="2"/>
      <c r="RZ166" s="2"/>
      <c r="SA166" s="2"/>
      <c r="SB166" s="2"/>
      <c r="SC166" s="2"/>
      <c r="SD166" s="2"/>
      <c r="SE166" s="2"/>
      <c r="SF166" s="2"/>
      <c r="SG166" s="2"/>
      <c r="SH166" s="2"/>
      <c r="SI166" s="2"/>
      <c r="SJ166" s="2"/>
      <c r="SK166" s="2"/>
      <c r="SL166" s="2"/>
      <c r="SM166" s="2"/>
      <c r="SN166" s="2"/>
      <c r="SO166" s="2"/>
      <c r="SP166" s="2"/>
      <c r="SQ166" s="2"/>
      <c r="SR166" s="2"/>
      <c r="SS166" s="2"/>
      <c r="ST166" s="2"/>
      <c r="SU166" s="2"/>
      <c r="SV166" s="2"/>
      <c r="SW166" s="2"/>
      <c r="SX166" s="2"/>
      <c r="SY166" s="2"/>
      <c r="SZ166" s="2"/>
      <c r="TA166" s="2"/>
      <c r="TB166" s="2"/>
      <c r="TC166" s="2"/>
      <c r="TD166" s="2"/>
      <c r="TE166" s="2"/>
      <c r="TF166" s="2"/>
      <c r="TG166" s="2"/>
      <c r="TH166" s="2"/>
      <c r="TI166" s="2"/>
      <c r="TJ166" s="2"/>
      <c r="TK166" s="2"/>
      <c r="TL166" s="2"/>
      <c r="TM166" s="2"/>
      <c r="TN166" s="2"/>
      <c r="TO166" s="2"/>
      <c r="TP166" s="2"/>
      <c r="TQ166" s="2"/>
      <c r="TR166" s="2"/>
      <c r="TS166" s="2"/>
      <c r="TT166" s="2"/>
      <c r="TU166" s="2"/>
      <c r="TV166" s="2"/>
      <c r="TW166" s="2"/>
      <c r="TX166" s="2"/>
      <c r="TY166" s="2"/>
      <c r="TZ166" s="2"/>
      <c r="UA166" s="2"/>
      <c r="UB166" s="2"/>
      <c r="UC166" s="2"/>
      <c r="UD166" s="2"/>
      <c r="UE166" s="2"/>
      <c r="UF166" s="2"/>
      <c r="UG166" s="2"/>
      <c r="UH166" s="2"/>
      <c r="UI166" s="2"/>
      <c r="UJ166" s="2"/>
      <c r="UK166" s="2"/>
      <c r="UL166" s="2"/>
      <c r="UM166" s="2"/>
      <c r="UN166" s="2"/>
      <c r="UO166" s="2"/>
      <c r="UP166" s="2"/>
      <c r="UQ166" s="2"/>
      <c r="UR166" s="2"/>
      <c r="US166" s="2"/>
      <c r="UT166" s="2"/>
      <c r="UU166" s="2"/>
      <c r="UV166" s="2"/>
      <c r="UW166" s="2"/>
      <c r="UX166" s="2"/>
      <c r="UY166" s="2"/>
      <c r="UZ166" s="2"/>
      <c r="VA166" s="2"/>
      <c r="VB166" s="2"/>
      <c r="VC166" s="2"/>
      <c r="VD166" s="2"/>
      <c r="VE166" s="2"/>
      <c r="VF166" s="2"/>
      <c r="VG166" s="2"/>
      <c r="VH166" s="2"/>
      <c r="VI166" s="2"/>
      <c r="VJ166" s="2"/>
      <c r="VK166" s="2"/>
      <c r="VL166" s="2"/>
      <c r="VM166" s="2"/>
      <c r="VN166" s="2"/>
      <c r="VO166" s="2"/>
      <c r="VP166" s="2"/>
      <c r="VQ166" s="2"/>
      <c r="VR166" s="2"/>
      <c r="VS166" s="2"/>
      <c r="VT166" s="2"/>
      <c r="VU166" s="2"/>
      <c r="VV166" s="2"/>
      <c r="VW166" s="2"/>
      <c r="VX166" s="2"/>
      <c r="VY166" s="2"/>
      <c r="VZ166" s="2"/>
      <c r="WA166" s="2"/>
      <c r="WB166" s="2"/>
      <c r="WC166" s="2"/>
      <c r="WD166" s="2"/>
      <c r="WE166" s="2"/>
      <c r="WF166" s="2"/>
      <c r="WG166" s="2"/>
      <c r="WH166" s="2"/>
      <c r="WI166" s="2"/>
      <c r="WJ166" s="2"/>
      <c r="WK166" s="2"/>
      <c r="WL166" s="2"/>
      <c r="WM166" s="2"/>
      <c r="WN166" s="2"/>
      <c r="WO166" s="2"/>
      <c r="WP166" s="2"/>
      <c r="WQ166" s="2"/>
      <c r="WR166" s="2"/>
      <c r="WS166" s="2"/>
      <c r="WT166" s="2"/>
      <c r="WU166" s="2"/>
      <c r="WV166" s="2"/>
      <c r="WW166" s="2"/>
      <c r="WX166" s="2"/>
      <c r="WY166" s="2"/>
      <c r="WZ166" s="2"/>
      <c r="XA166" s="2"/>
      <c r="XB166" s="2"/>
      <c r="XC166" s="2"/>
      <c r="XD166" s="2"/>
      <c r="XE166" s="2"/>
      <c r="XF166" s="2"/>
      <c r="XG166" s="2"/>
      <c r="XH166" s="2"/>
      <c r="XI166" s="2"/>
      <c r="XJ166" s="2"/>
      <c r="XK166" s="2"/>
      <c r="XL166" s="2"/>
      <c r="XM166" s="2"/>
      <c r="XN166" s="2"/>
      <c r="XO166" s="2"/>
      <c r="XP166" s="2"/>
      <c r="XQ166" s="2"/>
      <c r="XR166" s="2"/>
      <c r="XS166" s="2"/>
      <c r="XT166" s="2"/>
      <c r="XU166" s="2"/>
      <c r="XV166" s="2"/>
      <c r="XW166" s="2"/>
      <c r="XX166" s="2"/>
      <c r="XY166" s="2"/>
      <c r="XZ166" s="2"/>
      <c r="YA166" s="2"/>
      <c r="YB166" s="2"/>
      <c r="YC166" s="2"/>
      <c r="YD166" s="2"/>
      <c r="YE166" s="2"/>
      <c r="YF166" s="2"/>
      <c r="YG166" s="2"/>
      <c r="YH166" s="2"/>
      <c r="YI166" s="2"/>
      <c r="YJ166" s="2"/>
      <c r="YK166" s="2"/>
      <c r="YL166" s="2"/>
      <c r="YM166" s="2"/>
      <c r="YN166" s="2"/>
      <c r="YO166" s="2"/>
      <c r="YP166" s="2"/>
      <c r="YQ166" s="2"/>
    </row>
    <row r="167" spans="1:667" x14ac:dyDescent="0.25">
      <c r="A167" s="2"/>
      <c r="B167" s="2"/>
      <c r="C167" s="2"/>
      <c r="D167" s="2"/>
      <c r="E167" s="2"/>
      <c r="F167" s="2"/>
      <c r="G167" s="2"/>
      <c r="H167" s="2"/>
      <c r="I167" s="2"/>
      <c r="J167" s="2"/>
      <c r="K167" s="2"/>
      <c r="L167" s="2"/>
      <c r="M167" s="2"/>
      <c r="N167" s="2"/>
      <c r="O167" s="2"/>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s="2"/>
      <c r="BN167" s="2"/>
      <c r="BO167" s="66"/>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c r="NZ167" s="2"/>
      <c r="OA167" s="2"/>
      <c r="OB167" s="2"/>
      <c r="OC167" s="2"/>
      <c r="OD167" s="2"/>
      <c r="OE167" s="2"/>
      <c r="OF167" s="2"/>
      <c r="OG167" s="2"/>
      <c r="OH167" s="2"/>
      <c r="OI167" s="2"/>
      <c r="OJ167" s="2"/>
      <c r="OK167" s="2"/>
      <c r="OL167" s="2"/>
      <c r="OM167" s="2"/>
      <c r="ON167" s="2"/>
      <c r="OO167" s="2"/>
      <c r="OP167" s="2"/>
      <c r="OQ167" s="2"/>
      <c r="OR167" s="2"/>
      <c r="OS167" s="2"/>
      <c r="OT167" s="2"/>
      <c r="OU167" s="2"/>
      <c r="OV167" s="2"/>
      <c r="OW167" s="2"/>
      <c r="OX167" s="2"/>
      <c r="OY167" s="2"/>
      <c r="OZ167" s="2"/>
      <c r="PA167" s="2"/>
      <c r="PB167" s="2"/>
      <c r="PC167" s="2"/>
      <c r="PD167" s="2"/>
      <c r="PE167" s="2"/>
      <c r="PF167" s="2"/>
      <c r="PG167" s="2"/>
      <c r="PH167" s="2"/>
      <c r="PI167" s="2"/>
      <c r="PJ167" s="2"/>
      <c r="PK167" s="2"/>
      <c r="PL167" s="2"/>
      <c r="PM167" s="2"/>
      <c r="PN167" s="2"/>
      <c r="PO167" s="2"/>
      <c r="PP167" s="2"/>
      <c r="PQ167" s="2"/>
      <c r="PR167" s="2"/>
      <c r="PS167" s="2"/>
      <c r="PT167" s="2"/>
      <c r="PU167" s="2"/>
      <c r="PV167" s="2"/>
      <c r="PW167" s="2"/>
      <c r="PX167" s="2"/>
      <c r="PY167" s="2"/>
      <c r="PZ167" s="2"/>
      <c r="QA167" s="2"/>
      <c r="QB167" s="2"/>
      <c r="QC167" s="2"/>
      <c r="QD167" s="2"/>
      <c r="QE167" s="2"/>
      <c r="QF167" s="2"/>
      <c r="QG167" s="2"/>
      <c r="QH167" s="2"/>
      <c r="QI167" s="2"/>
      <c r="QJ167" s="2"/>
      <c r="QK167" s="2"/>
      <c r="QL167" s="2"/>
      <c r="QM167" s="2"/>
      <c r="QN167" s="2"/>
      <c r="QO167" s="2"/>
      <c r="QP167" s="2"/>
      <c r="QQ167" s="2"/>
      <c r="QR167" s="2"/>
      <c r="QS167" s="2"/>
      <c r="QT167" s="2"/>
      <c r="QU167" s="2"/>
      <c r="QV167" s="2"/>
      <c r="QW167" s="2"/>
      <c r="QX167" s="2"/>
      <c r="QY167" s="2"/>
      <c r="QZ167" s="2"/>
      <c r="RA167" s="2"/>
      <c r="RB167" s="2"/>
      <c r="RC167" s="2"/>
      <c r="RD167" s="2"/>
      <c r="RE167" s="2"/>
      <c r="RF167" s="2"/>
      <c r="RG167" s="2"/>
      <c r="RH167" s="2"/>
      <c r="RI167" s="2"/>
      <c r="RJ167" s="2"/>
      <c r="RK167" s="2"/>
      <c r="RL167" s="2"/>
      <c r="RM167" s="2"/>
      <c r="RN167" s="2"/>
      <c r="RO167" s="2"/>
      <c r="RP167" s="2"/>
      <c r="RQ167" s="2"/>
      <c r="RR167" s="2"/>
      <c r="RS167" s="2"/>
      <c r="RT167" s="2"/>
      <c r="RU167" s="2"/>
      <c r="RV167" s="2"/>
      <c r="RW167" s="2"/>
      <c r="RX167" s="2"/>
      <c r="RY167" s="2"/>
      <c r="RZ167" s="2"/>
      <c r="SA167" s="2"/>
      <c r="SB167" s="2"/>
      <c r="SC167" s="2"/>
      <c r="SD167" s="2"/>
      <c r="SE167" s="2"/>
      <c r="SF167" s="2"/>
      <c r="SG167" s="2"/>
      <c r="SH167" s="2"/>
      <c r="SI167" s="2"/>
      <c r="SJ167" s="2"/>
      <c r="SK167" s="2"/>
      <c r="SL167" s="2"/>
      <c r="SM167" s="2"/>
      <c r="SN167" s="2"/>
      <c r="SO167" s="2"/>
      <c r="SP167" s="2"/>
      <c r="SQ167" s="2"/>
      <c r="SR167" s="2"/>
      <c r="SS167" s="2"/>
      <c r="ST167" s="2"/>
      <c r="SU167" s="2"/>
      <c r="SV167" s="2"/>
      <c r="SW167" s="2"/>
      <c r="SX167" s="2"/>
      <c r="SY167" s="2"/>
      <c r="SZ167" s="2"/>
      <c r="TA167" s="2"/>
      <c r="TB167" s="2"/>
      <c r="TC167" s="2"/>
      <c r="TD167" s="2"/>
      <c r="TE167" s="2"/>
      <c r="TF167" s="2"/>
      <c r="TG167" s="2"/>
      <c r="TH167" s="2"/>
      <c r="TI167" s="2"/>
      <c r="TJ167" s="2"/>
      <c r="TK167" s="2"/>
      <c r="TL167" s="2"/>
      <c r="TM167" s="2"/>
      <c r="TN167" s="2"/>
      <c r="TO167" s="2"/>
      <c r="TP167" s="2"/>
      <c r="TQ167" s="2"/>
      <c r="TR167" s="2"/>
      <c r="TS167" s="2"/>
      <c r="TT167" s="2"/>
      <c r="TU167" s="2"/>
      <c r="TV167" s="2"/>
      <c r="TW167" s="2"/>
      <c r="TX167" s="2"/>
      <c r="TY167" s="2"/>
      <c r="TZ167" s="2"/>
      <c r="UA167" s="2"/>
      <c r="UB167" s="2"/>
      <c r="UC167" s="2"/>
      <c r="UD167" s="2"/>
      <c r="UE167" s="2"/>
      <c r="UF167" s="2"/>
      <c r="UG167" s="2"/>
      <c r="UH167" s="2"/>
      <c r="UI167" s="2"/>
      <c r="UJ167" s="2"/>
      <c r="UK167" s="2"/>
      <c r="UL167" s="2"/>
      <c r="UM167" s="2"/>
      <c r="UN167" s="2"/>
      <c r="UO167" s="2"/>
      <c r="UP167" s="2"/>
      <c r="UQ167" s="2"/>
      <c r="UR167" s="2"/>
      <c r="US167" s="2"/>
      <c r="UT167" s="2"/>
      <c r="UU167" s="2"/>
      <c r="UV167" s="2"/>
      <c r="UW167" s="2"/>
      <c r="UX167" s="2"/>
      <c r="UY167" s="2"/>
      <c r="UZ167" s="2"/>
      <c r="VA167" s="2"/>
      <c r="VB167" s="2"/>
      <c r="VC167" s="2"/>
      <c r="VD167" s="2"/>
      <c r="VE167" s="2"/>
      <c r="VF167" s="2"/>
      <c r="VG167" s="2"/>
      <c r="VH167" s="2"/>
      <c r="VI167" s="2"/>
      <c r="VJ167" s="2"/>
      <c r="VK167" s="2"/>
      <c r="VL167" s="2"/>
      <c r="VM167" s="2"/>
      <c r="VN167" s="2"/>
      <c r="VO167" s="2"/>
      <c r="VP167" s="2"/>
      <c r="VQ167" s="2"/>
      <c r="VR167" s="2"/>
      <c r="VS167" s="2"/>
      <c r="VT167" s="2"/>
      <c r="VU167" s="2"/>
      <c r="VV167" s="2"/>
      <c r="VW167" s="2"/>
      <c r="VX167" s="2"/>
      <c r="VY167" s="2"/>
      <c r="VZ167" s="2"/>
      <c r="WA167" s="2"/>
      <c r="WB167" s="2"/>
      <c r="WC167" s="2"/>
      <c r="WD167" s="2"/>
      <c r="WE167" s="2"/>
      <c r="WF167" s="2"/>
      <c r="WG167" s="2"/>
      <c r="WH167" s="2"/>
      <c r="WI167" s="2"/>
      <c r="WJ167" s="2"/>
      <c r="WK167" s="2"/>
      <c r="WL167" s="2"/>
      <c r="WM167" s="2"/>
      <c r="WN167" s="2"/>
      <c r="WO167" s="2"/>
      <c r="WP167" s="2"/>
      <c r="WQ167" s="2"/>
      <c r="WR167" s="2"/>
      <c r="WS167" s="2"/>
      <c r="WT167" s="2"/>
      <c r="WU167" s="2"/>
      <c r="WV167" s="2"/>
      <c r="WW167" s="2"/>
      <c r="WX167" s="2"/>
      <c r="WY167" s="2"/>
      <c r="WZ167" s="2"/>
      <c r="XA167" s="2"/>
      <c r="XB167" s="2"/>
      <c r="XC167" s="2"/>
      <c r="XD167" s="2"/>
      <c r="XE167" s="2"/>
      <c r="XF167" s="2"/>
      <c r="XG167" s="2"/>
      <c r="XH167" s="2"/>
      <c r="XI167" s="2"/>
      <c r="XJ167" s="2"/>
      <c r="XK167" s="2"/>
      <c r="XL167" s="2"/>
      <c r="XM167" s="2"/>
      <c r="XN167" s="2"/>
      <c r="XO167" s="2"/>
      <c r="XP167" s="2"/>
      <c r="XQ167" s="2"/>
      <c r="XR167" s="2"/>
      <c r="XS167" s="2"/>
      <c r="XT167" s="2"/>
      <c r="XU167" s="2"/>
      <c r="XV167" s="2"/>
      <c r="XW167" s="2"/>
      <c r="XX167" s="2"/>
      <c r="XY167" s="2"/>
      <c r="XZ167" s="2"/>
      <c r="YA167" s="2"/>
      <c r="YB167" s="2"/>
      <c r="YC167" s="2"/>
      <c r="YD167" s="2"/>
      <c r="YE167" s="2"/>
      <c r="YF167" s="2"/>
      <c r="YG167" s="2"/>
      <c r="YH167" s="2"/>
      <c r="YI167" s="2"/>
      <c r="YJ167" s="2"/>
      <c r="YK167" s="2"/>
      <c r="YL167" s="2"/>
      <c r="YM167" s="2"/>
      <c r="YN167" s="2"/>
      <c r="YO167" s="2"/>
      <c r="YP167" s="2"/>
      <c r="YQ167" s="2"/>
    </row>
    <row r="168" spans="1:667" x14ac:dyDescent="0.25">
      <c r="A168" s="2"/>
      <c r="B168" s="2"/>
      <c r="C168" s="2"/>
      <c r="D168" s="2"/>
      <c r="E168" s="2"/>
      <c r="F168" s="2"/>
      <c r="G168" s="2"/>
      <c r="H168" s="2"/>
      <c r="I168" s="2"/>
      <c r="J168" s="2"/>
      <c r="K168" s="2"/>
      <c r="L168" s="2"/>
      <c r="M168" s="2"/>
      <c r="N168" s="2"/>
      <c r="O168" s="2"/>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s="2"/>
      <c r="BN168" s="2"/>
      <c r="BO168" s="66"/>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c r="NZ168" s="2"/>
      <c r="OA168" s="2"/>
      <c r="OB168" s="2"/>
      <c r="OC168" s="2"/>
      <c r="OD168" s="2"/>
      <c r="OE168" s="2"/>
      <c r="OF168" s="2"/>
      <c r="OG168" s="2"/>
      <c r="OH168" s="2"/>
      <c r="OI168" s="2"/>
      <c r="OJ168" s="2"/>
      <c r="OK168" s="2"/>
      <c r="OL168" s="2"/>
      <c r="OM168" s="2"/>
      <c r="ON168" s="2"/>
      <c r="OO168" s="2"/>
      <c r="OP168" s="2"/>
      <c r="OQ168" s="2"/>
      <c r="OR168" s="2"/>
      <c r="OS168" s="2"/>
      <c r="OT168" s="2"/>
      <c r="OU168" s="2"/>
      <c r="OV168" s="2"/>
      <c r="OW168" s="2"/>
      <c r="OX168" s="2"/>
      <c r="OY168" s="2"/>
      <c r="OZ168" s="2"/>
      <c r="PA168" s="2"/>
      <c r="PB168" s="2"/>
      <c r="PC168" s="2"/>
      <c r="PD168" s="2"/>
      <c r="PE168" s="2"/>
      <c r="PF168" s="2"/>
      <c r="PG168" s="2"/>
      <c r="PH168" s="2"/>
      <c r="PI168" s="2"/>
      <c r="PJ168" s="2"/>
      <c r="PK168" s="2"/>
      <c r="PL168" s="2"/>
      <c r="PM168" s="2"/>
      <c r="PN168" s="2"/>
      <c r="PO168" s="2"/>
      <c r="PP168" s="2"/>
      <c r="PQ168" s="2"/>
      <c r="PR168" s="2"/>
      <c r="PS168" s="2"/>
      <c r="PT168" s="2"/>
      <c r="PU168" s="2"/>
      <c r="PV168" s="2"/>
      <c r="PW168" s="2"/>
      <c r="PX168" s="2"/>
      <c r="PY168" s="2"/>
      <c r="PZ168" s="2"/>
      <c r="QA168" s="2"/>
      <c r="QB168" s="2"/>
      <c r="QC168" s="2"/>
      <c r="QD168" s="2"/>
      <c r="QE168" s="2"/>
      <c r="QF168" s="2"/>
      <c r="QG168" s="2"/>
      <c r="QH168" s="2"/>
      <c r="QI168" s="2"/>
      <c r="QJ168" s="2"/>
      <c r="QK168" s="2"/>
      <c r="QL168" s="2"/>
      <c r="QM168" s="2"/>
      <c r="QN168" s="2"/>
      <c r="QO168" s="2"/>
      <c r="QP168" s="2"/>
      <c r="QQ168" s="2"/>
      <c r="QR168" s="2"/>
      <c r="QS168" s="2"/>
      <c r="QT168" s="2"/>
      <c r="QU168" s="2"/>
      <c r="QV168" s="2"/>
      <c r="QW168" s="2"/>
      <c r="QX168" s="2"/>
      <c r="QY168" s="2"/>
      <c r="QZ168" s="2"/>
      <c r="RA168" s="2"/>
      <c r="RB168" s="2"/>
      <c r="RC168" s="2"/>
      <c r="RD168" s="2"/>
      <c r="RE168" s="2"/>
      <c r="RF168" s="2"/>
      <c r="RG168" s="2"/>
      <c r="RH168" s="2"/>
      <c r="RI168" s="2"/>
      <c r="RJ168" s="2"/>
      <c r="RK168" s="2"/>
      <c r="RL168" s="2"/>
      <c r="RM168" s="2"/>
      <c r="RN168" s="2"/>
      <c r="RO168" s="2"/>
      <c r="RP168" s="2"/>
      <c r="RQ168" s="2"/>
      <c r="RR168" s="2"/>
      <c r="RS168" s="2"/>
      <c r="RT168" s="2"/>
      <c r="RU168" s="2"/>
      <c r="RV168" s="2"/>
      <c r="RW168" s="2"/>
      <c r="RX168" s="2"/>
      <c r="RY168" s="2"/>
      <c r="RZ168" s="2"/>
      <c r="SA168" s="2"/>
      <c r="SB168" s="2"/>
      <c r="SC168" s="2"/>
      <c r="SD168" s="2"/>
      <c r="SE168" s="2"/>
      <c r="SF168" s="2"/>
      <c r="SG168" s="2"/>
      <c r="SH168" s="2"/>
      <c r="SI168" s="2"/>
      <c r="SJ168" s="2"/>
      <c r="SK168" s="2"/>
      <c r="SL168" s="2"/>
      <c r="SM168" s="2"/>
      <c r="SN168" s="2"/>
      <c r="SO168" s="2"/>
      <c r="SP168" s="2"/>
      <c r="SQ168" s="2"/>
      <c r="SR168" s="2"/>
      <c r="SS168" s="2"/>
      <c r="ST168" s="2"/>
      <c r="SU168" s="2"/>
      <c r="SV168" s="2"/>
      <c r="SW168" s="2"/>
      <c r="SX168" s="2"/>
      <c r="SY168" s="2"/>
      <c r="SZ168" s="2"/>
      <c r="TA168" s="2"/>
      <c r="TB168" s="2"/>
      <c r="TC168" s="2"/>
      <c r="TD168" s="2"/>
      <c r="TE168" s="2"/>
      <c r="TF168" s="2"/>
      <c r="TG168" s="2"/>
      <c r="TH168" s="2"/>
      <c r="TI168" s="2"/>
      <c r="TJ168" s="2"/>
      <c r="TK168" s="2"/>
      <c r="TL168" s="2"/>
      <c r="TM168" s="2"/>
      <c r="TN168" s="2"/>
      <c r="TO168" s="2"/>
      <c r="TP168" s="2"/>
      <c r="TQ168" s="2"/>
      <c r="TR168" s="2"/>
      <c r="TS168" s="2"/>
      <c r="TT168" s="2"/>
      <c r="TU168" s="2"/>
      <c r="TV168" s="2"/>
      <c r="TW168" s="2"/>
      <c r="TX168" s="2"/>
      <c r="TY168" s="2"/>
      <c r="TZ168" s="2"/>
      <c r="UA168" s="2"/>
      <c r="UB168" s="2"/>
      <c r="UC168" s="2"/>
      <c r="UD168" s="2"/>
      <c r="UE168" s="2"/>
      <c r="UF168" s="2"/>
      <c r="UG168" s="2"/>
      <c r="UH168" s="2"/>
      <c r="UI168" s="2"/>
      <c r="UJ168" s="2"/>
      <c r="UK168" s="2"/>
      <c r="UL168" s="2"/>
      <c r="UM168" s="2"/>
      <c r="UN168" s="2"/>
      <c r="UO168" s="2"/>
      <c r="UP168" s="2"/>
      <c r="UQ168" s="2"/>
      <c r="UR168" s="2"/>
      <c r="US168" s="2"/>
      <c r="UT168" s="2"/>
      <c r="UU168" s="2"/>
      <c r="UV168" s="2"/>
      <c r="UW168" s="2"/>
      <c r="UX168" s="2"/>
      <c r="UY168" s="2"/>
      <c r="UZ168" s="2"/>
      <c r="VA168" s="2"/>
      <c r="VB168" s="2"/>
      <c r="VC168" s="2"/>
      <c r="VD168" s="2"/>
      <c r="VE168" s="2"/>
      <c r="VF168" s="2"/>
      <c r="VG168" s="2"/>
      <c r="VH168" s="2"/>
      <c r="VI168" s="2"/>
      <c r="VJ168" s="2"/>
      <c r="VK168" s="2"/>
      <c r="VL168" s="2"/>
      <c r="VM168" s="2"/>
      <c r="VN168" s="2"/>
      <c r="VO168" s="2"/>
      <c r="VP168" s="2"/>
      <c r="VQ168" s="2"/>
      <c r="VR168" s="2"/>
      <c r="VS168" s="2"/>
      <c r="VT168" s="2"/>
      <c r="VU168" s="2"/>
      <c r="VV168" s="2"/>
      <c r="VW168" s="2"/>
      <c r="VX168" s="2"/>
      <c r="VY168" s="2"/>
      <c r="VZ168" s="2"/>
      <c r="WA168" s="2"/>
      <c r="WB168" s="2"/>
      <c r="WC168" s="2"/>
      <c r="WD168" s="2"/>
      <c r="WE168" s="2"/>
      <c r="WF168" s="2"/>
      <c r="WG168" s="2"/>
      <c r="WH168" s="2"/>
      <c r="WI168" s="2"/>
      <c r="WJ168" s="2"/>
      <c r="WK168" s="2"/>
      <c r="WL168" s="2"/>
      <c r="WM168" s="2"/>
      <c r="WN168" s="2"/>
      <c r="WO168" s="2"/>
      <c r="WP168" s="2"/>
      <c r="WQ168" s="2"/>
      <c r="WR168" s="2"/>
      <c r="WS168" s="2"/>
      <c r="WT168" s="2"/>
      <c r="WU168" s="2"/>
      <c r="WV168" s="2"/>
      <c r="WW168" s="2"/>
      <c r="WX168" s="2"/>
      <c r="WY168" s="2"/>
      <c r="WZ168" s="2"/>
      <c r="XA168" s="2"/>
      <c r="XB168" s="2"/>
      <c r="XC168" s="2"/>
      <c r="XD168" s="2"/>
      <c r="XE168" s="2"/>
      <c r="XF168" s="2"/>
      <c r="XG168" s="2"/>
      <c r="XH168" s="2"/>
      <c r="XI168" s="2"/>
      <c r="XJ168" s="2"/>
      <c r="XK168" s="2"/>
      <c r="XL168" s="2"/>
      <c r="XM168" s="2"/>
      <c r="XN168" s="2"/>
      <c r="XO168" s="2"/>
      <c r="XP168" s="2"/>
      <c r="XQ168" s="2"/>
      <c r="XR168" s="2"/>
      <c r="XS168" s="2"/>
      <c r="XT168" s="2"/>
      <c r="XU168" s="2"/>
      <c r="XV168" s="2"/>
      <c r="XW168" s="2"/>
      <c r="XX168" s="2"/>
      <c r="XY168" s="2"/>
      <c r="XZ168" s="2"/>
      <c r="YA168" s="2"/>
      <c r="YB168" s="2"/>
      <c r="YC168" s="2"/>
      <c r="YD168" s="2"/>
      <c r="YE168" s="2"/>
      <c r="YF168" s="2"/>
      <c r="YG168" s="2"/>
      <c r="YH168" s="2"/>
      <c r="YI168" s="2"/>
      <c r="YJ168" s="2"/>
      <c r="YK168" s="2"/>
      <c r="YL168" s="2"/>
      <c r="YM168" s="2"/>
      <c r="YN168" s="2"/>
      <c r="YO168" s="2"/>
      <c r="YP168" s="2"/>
      <c r="YQ168" s="2"/>
    </row>
    <row r="169" spans="1:667" x14ac:dyDescent="0.25">
      <c r="A169" s="2"/>
      <c r="B169" s="2"/>
      <c r="C169" s="2"/>
      <c r="D169" s="2"/>
      <c r="E169" s="2"/>
      <c r="F169" s="2"/>
      <c r="G169" s="2"/>
      <c r="H169" s="2"/>
      <c r="I169" s="2"/>
      <c r="J169" s="2"/>
      <c r="K169" s="2"/>
      <c r="L169" s="2"/>
      <c r="M169" s="2"/>
      <c r="N169" s="2"/>
      <c r="O169" s="2"/>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s="2"/>
      <c r="BN169" s="2"/>
      <c r="BO169" s="66"/>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c r="NZ169" s="2"/>
      <c r="OA169" s="2"/>
      <c r="OB169" s="2"/>
      <c r="OC169" s="2"/>
      <c r="OD169" s="2"/>
      <c r="OE169" s="2"/>
      <c r="OF169" s="2"/>
      <c r="OG169" s="2"/>
      <c r="OH169" s="2"/>
      <c r="OI169" s="2"/>
      <c r="OJ169" s="2"/>
      <c r="OK169" s="2"/>
      <c r="OL169" s="2"/>
      <c r="OM169" s="2"/>
      <c r="ON169" s="2"/>
      <c r="OO169" s="2"/>
      <c r="OP169" s="2"/>
      <c r="OQ169" s="2"/>
      <c r="OR169" s="2"/>
      <c r="OS169" s="2"/>
      <c r="OT169" s="2"/>
      <c r="OU169" s="2"/>
      <c r="OV169" s="2"/>
      <c r="OW169" s="2"/>
      <c r="OX169" s="2"/>
      <c r="OY169" s="2"/>
      <c r="OZ169" s="2"/>
      <c r="PA169" s="2"/>
      <c r="PB169" s="2"/>
      <c r="PC169" s="2"/>
      <c r="PD169" s="2"/>
      <c r="PE169" s="2"/>
      <c r="PF169" s="2"/>
      <c r="PG169" s="2"/>
      <c r="PH169" s="2"/>
      <c r="PI169" s="2"/>
      <c r="PJ169" s="2"/>
      <c r="PK169" s="2"/>
      <c r="PL169" s="2"/>
      <c r="PM169" s="2"/>
      <c r="PN169" s="2"/>
      <c r="PO169" s="2"/>
      <c r="PP169" s="2"/>
      <c r="PQ169" s="2"/>
      <c r="PR169" s="2"/>
      <c r="PS169" s="2"/>
      <c r="PT169" s="2"/>
      <c r="PU169" s="2"/>
      <c r="PV169" s="2"/>
      <c r="PW169" s="2"/>
      <c r="PX169" s="2"/>
      <c r="PY169" s="2"/>
      <c r="PZ169" s="2"/>
      <c r="QA169" s="2"/>
      <c r="QB169" s="2"/>
      <c r="QC169" s="2"/>
      <c r="QD169" s="2"/>
      <c r="QE169" s="2"/>
      <c r="QF169" s="2"/>
      <c r="QG169" s="2"/>
      <c r="QH169" s="2"/>
      <c r="QI169" s="2"/>
      <c r="QJ169" s="2"/>
      <c r="QK169" s="2"/>
      <c r="QL169" s="2"/>
      <c r="QM169" s="2"/>
      <c r="QN169" s="2"/>
      <c r="QO169" s="2"/>
      <c r="QP169" s="2"/>
      <c r="QQ169" s="2"/>
      <c r="QR169" s="2"/>
      <c r="QS169" s="2"/>
      <c r="QT169" s="2"/>
      <c r="QU169" s="2"/>
      <c r="QV169" s="2"/>
      <c r="QW169" s="2"/>
      <c r="QX169" s="2"/>
      <c r="QY169" s="2"/>
      <c r="QZ169" s="2"/>
      <c r="RA169" s="2"/>
      <c r="RB169" s="2"/>
      <c r="RC169" s="2"/>
      <c r="RD169" s="2"/>
      <c r="RE169" s="2"/>
      <c r="RF169" s="2"/>
      <c r="RG169" s="2"/>
      <c r="RH169" s="2"/>
      <c r="RI169" s="2"/>
      <c r="RJ169" s="2"/>
      <c r="RK169" s="2"/>
      <c r="RL169" s="2"/>
      <c r="RM169" s="2"/>
      <c r="RN169" s="2"/>
      <c r="RO169" s="2"/>
      <c r="RP169" s="2"/>
      <c r="RQ169" s="2"/>
      <c r="RR169" s="2"/>
      <c r="RS169" s="2"/>
      <c r="RT169" s="2"/>
      <c r="RU169" s="2"/>
      <c r="RV169" s="2"/>
      <c r="RW169" s="2"/>
      <c r="RX169" s="2"/>
      <c r="RY169" s="2"/>
      <c r="RZ169" s="2"/>
      <c r="SA169" s="2"/>
      <c r="SB169" s="2"/>
      <c r="SC169" s="2"/>
      <c r="SD169" s="2"/>
      <c r="SE169" s="2"/>
      <c r="SF169" s="2"/>
      <c r="SG169" s="2"/>
      <c r="SH169" s="2"/>
      <c r="SI169" s="2"/>
      <c r="SJ169" s="2"/>
      <c r="SK169" s="2"/>
      <c r="SL169" s="2"/>
      <c r="SM169" s="2"/>
      <c r="SN169" s="2"/>
      <c r="SO169" s="2"/>
      <c r="SP169" s="2"/>
      <c r="SQ169" s="2"/>
      <c r="SR169" s="2"/>
      <c r="SS169" s="2"/>
      <c r="ST169" s="2"/>
      <c r="SU169" s="2"/>
      <c r="SV169" s="2"/>
      <c r="SW169" s="2"/>
      <c r="SX169" s="2"/>
      <c r="SY169" s="2"/>
      <c r="SZ169" s="2"/>
      <c r="TA169" s="2"/>
      <c r="TB169" s="2"/>
      <c r="TC169" s="2"/>
      <c r="TD169" s="2"/>
      <c r="TE169" s="2"/>
      <c r="TF169" s="2"/>
      <c r="TG169" s="2"/>
      <c r="TH169" s="2"/>
      <c r="TI169" s="2"/>
      <c r="TJ169" s="2"/>
      <c r="TK169" s="2"/>
      <c r="TL169" s="2"/>
      <c r="TM169" s="2"/>
      <c r="TN169" s="2"/>
      <c r="TO169" s="2"/>
      <c r="TP169" s="2"/>
      <c r="TQ169" s="2"/>
      <c r="TR169" s="2"/>
      <c r="TS169" s="2"/>
      <c r="TT169" s="2"/>
      <c r="TU169" s="2"/>
      <c r="TV169" s="2"/>
      <c r="TW169" s="2"/>
      <c r="TX169" s="2"/>
      <c r="TY169" s="2"/>
      <c r="TZ169" s="2"/>
      <c r="UA169" s="2"/>
      <c r="UB169" s="2"/>
      <c r="UC169" s="2"/>
      <c r="UD169" s="2"/>
      <c r="UE169" s="2"/>
      <c r="UF169" s="2"/>
      <c r="UG169" s="2"/>
      <c r="UH169" s="2"/>
      <c r="UI169" s="2"/>
      <c r="UJ169" s="2"/>
      <c r="UK169" s="2"/>
      <c r="UL169" s="2"/>
      <c r="UM169" s="2"/>
      <c r="UN169" s="2"/>
      <c r="UO169" s="2"/>
      <c r="UP169" s="2"/>
      <c r="UQ169" s="2"/>
      <c r="UR169" s="2"/>
      <c r="US169" s="2"/>
      <c r="UT169" s="2"/>
      <c r="UU169" s="2"/>
      <c r="UV169" s="2"/>
      <c r="UW169" s="2"/>
      <c r="UX169" s="2"/>
      <c r="UY169" s="2"/>
      <c r="UZ169" s="2"/>
      <c r="VA169" s="2"/>
      <c r="VB169" s="2"/>
      <c r="VC169" s="2"/>
      <c r="VD169" s="2"/>
      <c r="VE169" s="2"/>
      <c r="VF169" s="2"/>
      <c r="VG169" s="2"/>
      <c r="VH169" s="2"/>
      <c r="VI169" s="2"/>
      <c r="VJ169" s="2"/>
      <c r="VK169" s="2"/>
      <c r="VL169" s="2"/>
      <c r="VM169" s="2"/>
      <c r="VN169" s="2"/>
      <c r="VO169" s="2"/>
      <c r="VP169" s="2"/>
      <c r="VQ169" s="2"/>
      <c r="VR169" s="2"/>
      <c r="VS169" s="2"/>
      <c r="VT169" s="2"/>
      <c r="VU169" s="2"/>
      <c r="VV169" s="2"/>
      <c r="VW169" s="2"/>
      <c r="VX169" s="2"/>
      <c r="VY169" s="2"/>
      <c r="VZ169" s="2"/>
      <c r="WA169" s="2"/>
      <c r="WB169" s="2"/>
      <c r="WC169" s="2"/>
      <c r="WD169" s="2"/>
      <c r="WE169" s="2"/>
      <c r="WF169" s="2"/>
      <c r="WG169" s="2"/>
      <c r="WH169" s="2"/>
      <c r="WI169" s="2"/>
      <c r="WJ169" s="2"/>
      <c r="WK169" s="2"/>
      <c r="WL169" s="2"/>
      <c r="WM169" s="2"/>
      <c r="WN169" s="2"/>
      <c r="WO169" s="2"/>
      <c r="WP169" s="2"/>
      <c r="WQ169" s="2"/>
      <c r="WR169" s="2"/>
      <c r="WS169" s="2"/>
      <c r="WT169" s="2"/>
      <c r="WU169" s="2"/>
      <c r="WV169" s="2"/>
      <c r="WW169" s="2"/>
      <c r="WX169" s="2"/>
      <c r="WY169" s="2"/>
      <c r="WZ169" s="2"/>
      <c r="XA169" s="2"/>
      <c r="XB169" s="2"/>
      <c r="XC169" s="2"/>
      <c r="XD169" s="2"/>
      <c r="XE169" s="2"/>
      <c r="XF169" s="2"/>
      <c r="XG169" s="2"/>
      <c r="XH169" s="2"/>
      <c r="XI169" s="2"/>
      <c r="XJ169" s="2"/>
      <c r="XK169" s="2"/>
      <c r="XL169" s="2"/>
      <c r="XM169" s="2"/>
      <c r="XN169" s="2"/>
      <c r="XO169" s="2"/>
      <c r="XP169" s="2"/>
      <c r="XQ169" s="2"/>
      <c r="XR169" s="2"/>
      <c r="XS169" s="2"/>
      <c r="XT169" s="2"/>
      <c r="XU169" s="2"/>
      <c r="XV169" s="2"/>
      <c r="XW169" s="2"/>
      <c r="XX169" s="2"/>
      <c r="XY169" s="2"/>
      <c r="XZ169" s="2"/>
      <c r="YA169" s="2"/>
      <c r="YB169" s="2"/>
      <c r="YC169" s="2"/>
      <c r="YD169" s="2"/>
      <c r="YE169" s="2"/>
      <c r="YF169" s="2"/>
      <c r="YG169" s="2"/>
      <c r="YH169" s="2"/>
      <c r="YI169" s="2"/>
      <c r="YJ169" s="2"/>
      <c r="YK169" s="2"/>
      <c r="YL169" s="2"/>
      <c r="YM169" s="2"/>
      <c r="YN169" s="2"/>
      <c r="YO169" s="2"/>
      <c r="YP169" s="2"/>
      <c r="YQ169" s="2"/>
    </row>
    <row r="170" spans="1:667" x14ac:dyDescent="0.25">
      <c r="A170" s="2"/>
      <c r="B170" s="2"/>
      <c r="C170" s="2"/>
      <c r="D170" s="2"/>
      <c r="E170" s="2"/>
      <c r="F170" s="2"/>
      <c r="G170" s="2"/>
      <c r="H170" s="2"/>
      <c r="I170" s="2"/>
      <c r="J170" s="2"/>
      <c r="K170" s="2"/>
      <c r="L170" s="2"/>
      <c r="M170" s="2"/>
      <c r="N170" s="2"/>
      <c r="O170" s="2"/>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s="2"/>
      <c r="BN170" s="2"/>
      <c r="BO170" s="66"/>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c r="NZ170" s="2"/>
      <c r="OA170" s="2"/>
      <c r="OB170" s="2"/>
      <c r="OC170" s="2"/>
      <c r="OD170" s="2"/>
      <c r="OE170" s="2"/>
      <c r="OF170" s="2"/>
      <c r="OG170" s="2"/>
      <c r="OH170" s="2"/>
      <c r="OI170" s="2"/>
      <c r="OJ170" s="2"/>
      <c r="OK170" s="2"/>
      <c r="OL170" s="2"/>
      <c r="OM170" s="2"/>
      <c r="ON170" s="2"/>
      <c r="OO170" s="2"/>
      <c r="OP170" s="2"/>
      <c r="OQ170" s="2"/>
      <c r="OR170" s="2"/>
      <c r="OS170" s="2"/>
      <c r="OT170" s="2"/>
      <c r="OU170" s="2"/>
      <c r="OV170" s="2"/>
      <c r="OW170" s="2"/>
      <c r="OX170" s="2"/>
      <c r="OY170" s="2"/>
      <c r="OZ170" s="2"/>
      <c r="PA170" s="2"/>
      <c r="PB170" s="2"/>
      <c r="PC170" s="2"/>
      <c r="PD170" s="2"/>
      <c r="PE170" s="2"/>
      <c r="PF170" s="2"/>
      <c r="PG170" s="2"/>
      <c r="PH170" s="2"/>
      <c r="PI170" s="2"/>
      <c r="PJ170" s="2"/>
      <c r="PK170" s="2"/>
      <c r="PL170" s="2"/>
      <c r="PM170" s="2"/>
      <c r="PN170" s="2"/>
      <c r="PO170" s="2"/>
      <c r="PP170" s="2"/>
      <c r="PQ170" s="2"/>
      <c r="PR170" s="2"/>
      <c r="PS170" s="2"/>
      <c r="PT170" s="2"/>
      <c r="PU170" s="2"/>
      <c r="PV170" s="2"/>
      <c r="PW170" s="2"/>
      <c r="PX170" s="2"/>
      <c r="PY170" s="2"/>
      <c r="PZ170" s="2"/>
      <c r="QA170" s="2"/>
      <c r="QB170" s="2"/>
      <c r="QC170" s="2"/>
      <c r="QD170" s="2"/>
      <c r="QE170" s="2"/>
      <c r="QF170" s="2"/>
      <c r="QG170" s="2"/>
      <c r="QH170" s="2"/>
      <c r="QI170" s="2"/>
      <c r="QJ170" s="2"/>
      <c r="QK170" s="2"/>
      <c r="QL170" s="2"/>
      <c r="QM170" s="2"/>
      <c r="QN170" s="2"/>
      <c r="QO170" s="2"/>
      <c r="QP170" s="2"/>
      <c r="QQ170" s="2"/>
      <c r="QR170" s="2"/>
      <c r="QS170" s="2"/>
      <c r="QT170" s="2"/>
      <c r="QU170" s="2"/>
      <c r="QV170" s="2"/>
      <c r="QW170" s="2"/>
      <c r="QX170" s="2"/>
      <c r="QY170" s="2"/>
      <c r="QZ170" s="2"/>
      <c r="RA170" s="2"/>
      <c r="RB170" s="2"/>
      <c r="RC170" s="2"/>
      <c r="RD170" s="2"/>
      <c r="RE170" s="2"/>
      <c r="RF170" s="2"/>
      <c r="RG170" s="2"/>
      <c r="RH170" s="2"/>
      <c r="RI170" s="2"/>
      <c r="RJ170" s="2"/>
      <c r="RK170" s="2"/>
      <c r="RL170" s="2"/>
      <c r="RM170" s="2"/>
      <c r="RN170" s="2"/>
      <c r="RO170" s="2"/>
      <c r="RP170" s="2"/>
      <c r="RQ170" s="2"/>
      <c r="RR170" s="2"/>
      <c r="RS170" s="2"/>
      <c r="RT170" s="2"/>
      <c r="RU170" s="2"/>
      <c r="RV170" s="2"/>
      <c r="RW170" s="2"/>
      <c r="RX170" s="2"/>
      <c r="RY170" s="2"/>
      <c r="RZ170" s="2"/>
      <c r="SA170" s="2"/>
      <c r="SB170" s="2"/>
      <c r="SC170" s="2"/>
      <c r="SD170" s="2"/>
      <c r="SE170" s="2"/>
      <c r="SF170" s="2"/>
      <c r="SG170" s="2"/>
      <c r="SH170" s="2"/>
      <c r="SI170" s="2"/>
      <c r="SJ170" s="2"/>
      <c r="SK170" s="2"/>
      <c r="SL170" s="2"/>
      <c r="SM170" s="2"/>
      <c r="SN170" s="2"/>
      <c r="SO170" s="2"/>
      <c r="SP170" s="2"/>
      <c r="SQ170" s="2"/>
      <c r="SR170" s="2"/>
      <c r="SS170" s="2"/>
      <c r="ST170" s="2"/>
      <c r="SU170" s="2"/>
      <c r="SV170" s="2"/>
      <c r="SW170" s="2"/>
      <c r="SX170" s="2"/>
      <c r="SY170" s="2"/>
      <c r="SZ170" s="2"/>
      <c r="TA170" s="2"/>
      <c r="TB170" s="2"/>
      <c r="TC170" s="2"/>
      <c r="TD170" s="2"/>
      <c r="TE170" s="2"/>
      <c r="TF170" s="2"/>
      <c r="TG170" s="2"/>
      <c r="TH170" s="2"/>
      <c r="TI170" s="2"/>
      <c r="TJ170" s="2"/>
      <c r="TK170" s="2"/>
      <c r="TL170" s="2"/>
      <c r="TM170" s="2"/>
      <c r="TN170" s="2"/>
      <c r="TO170" s="2"/>
      <c r="TP170" s="2"/>
      <c r="TQ170" s="2"/>
      <c r="TR170" s="2"/>
      <c r="TS170" s="2"/>
      <c r="TT170" s="2"/>
      <c r="TU170" s="2"/>
      <c r="TV170" s="2"/>
      <c r="TW170" s="2"/>
      <c r="TX170" s="2"/>
      <c r="TY170" s="2"/>
      <c r="TZ170" s="2"/>
      <c r="UA170" s="2"/>
      <c r="UB170" s="2"/>
      <c r="UC170" s="2"/>
      <c r="UD170" s="2"/>
      <c r="UE170" s="2"/>
      <c r="UF170" s="2"/>
      <c r="UG170" s="2"/>
      <c r="UH170" s="2"/>
      <c r="UI170" s="2"/>
      <c r="UJ170" s="2"/>
      <c r="UK170" s="2"/>
      <c r="UL170" s="2"/>
      <c r="UM170" s="2"/>
      <c r="UN170" s="2"/>
      <c r="UO170" s="2"/>
      <c r="UP170" s="2"/>
      <c r="UQ170" s="2"/>
      <c r="UR170" s="2"/>
      <c r="US170" s="2"/>
      <c r="UT170" s="2"/>
      <c r="UU170" s="2"/>
      <c r="UV170" s="2"/>
      <c r="UW170" s="2"/>
      <c r="UX170" s="2"/>
      <c r="UY170" s="2"/>
      <c r="UZ170" s="2"/>
      <c r="VA170" s="2"/>
      <c r="VB170" s="2"/>
      <c r="VC170" s="2"/>
      <c r="VD170" s="2"/>
      <c r="VE170" s="2"/>
      <c r="VF170" s="2"/>
      <c r="VG170" s="2"/>
      <c r="VH170" s="2"/>
      <c r="VI170" s="2"/>
      <c r="VJ170" s="2"/>
      <c r="VK170" s="2"/>
      <c r="VL170" s="2"/>
      <c r="VM170" s="2"/>
      <c r="VN170" s="2"/>
      <c r="VO170" s="2"/>
      <c r="VP170" s="2"/>
      <c r="VQ170" s="2"/>
      <c r="VR170" s="2"/>
      <c r="VS170" s="2"/>
      <c r="VT170" s="2"/>
      <c r="VU170" s="2"/>
      <c r="VV170" s="2"/>
      <c r="VW170" s="2"/>
      <c r="VX170" s="2"/>
      <c r="VY170" s="2"/>
      <c r="VZ170" s="2"/>
      <c r="WA170" s="2"/>
      <c r="WB170" s="2"/>
      <c r="WC170" s="2"/>
      <c r="WD170" s="2"/>
      <c r="WE170" s="2"/>
      <c r="WF170" s="2"/>
      <c r="WG170" s="2"/>
      <c r="WH170" s="2"/>
      <c r="WI170" s="2"/>
      <c r="WJ170" s="2"/>
      <c r="WK170" s="2"/>
      <c r="WL170" s="2"/>
      <c r="WM170" s="2"/>
      <c r="WN170" s="2"/>
      <c r="WO170" s="2"/>
      <c r="WP170" s="2"/>
      <c r="WQ170" s="2"/>
      <c r="WR170" s="2"/>
      <c r="WS170" s="2"/>
      <c r="WT170" s="2"/>
      <c r="WU170" s="2"/>
      <c r="WV170" s="2"/>
      <c r="WW170" s="2"/>
      <c r="WX170" s="2"/>
      <c r="WY170" s="2"/>
      <c r="WZ170" s="2"/>
      <c r="XA170" s="2"/>
      <c r="XB170" s="2"/>
      <c r="XC170" s="2"/>
      <c r="XD170" s="2"/>
      <c r="XE170" s="2"/>
      <c r="XF170" s="2"/>
      <c r="XG170" s="2"/>
      <c r="XH170" s="2"/>
      <c r="XI170" s="2"/>
      <c r="XJ170" s="2"/>
      <c r="XK170" s="2"/>
      <c r="XL170" s="2"/>
      <c r="XM170" s="2"/>
      <c r="XN170" s="2"/>
      <c r="XO170" s="2"/>
      <c r="XP170" s="2"/>
      <c r="XQ170" s="2"/>
      <c r="XR170" s="2"/>
      <c r="XS170" s="2"/>
      <c r="XT170" s="2"/>
      <c r="XU170" s="2"/>
      <c r="XV170" s="2"/>
      <c r="XW170" s="2"/>
      <c r="XX170" s="2"/>
      <c r="XY170" s="2"/>
      <c r="XZ170" s="2"/>
      <c r="YA170" s="2"/>
      <c r="YB170" s="2"/>
      <c r="YC170" s="2"/>
      <c r="YD170" s="2"/>
      <c r="YE170" s="2"/>
      <c r="YF170" s="2"/>
      <c r="YG170" s="2"/>
      <c r="YH170" s="2"/>
      <c r="YI170" s="2"/>
      <c r="YJ170" s="2"/>
      <c r="YK170" s="2"/>
      <c r="YL170" s="2"/>
      <c r="YM170" s="2"/>
      <c r="YN170" s="2"/>
      <c r="YO170" s="2"/>
      <c r="YP170" s="2"/>
      <c r="YQ170" s="2"/>
    </row>
    <row r="171" spans="1:667" x14ac:dyDescent="0.25">
      <c r="A171" s="2"/>
      <c r="B171" s="2"/>
      <c r="C171" s="2"/>
      <c r="D171" s="2"/>
      <c r="E171" s="2"/>
      <c r="F171" s="2"/>
      <c r="G171" s="2"/>
      <c r="H171" s="2"/>
      <c r="I171" s="2"/>
      <c r="J171" s="2"/>
      <c r="K171" s="2"/>
      <c r="L171" s="2"/>
      <c r="M171" s="2"/>
      <c r="N171" s="2"/>
      <c r="O171" s="2"/>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s="2"/>
      <c r="BN171" s="2"/>
      <c r="BO171" s="66"/>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c r="NZ171" s="2"/>
      <c r="OA171" s="2"/>
      <c r="OB171" s="2"/>
      <c r="OC171" s="2"/>
      <c r="OD171" s="2"/>
      <c r="OE171" s="2"/>
      <c r="OF171" s="2"/>
      <c r="OG171" s="2"/>
      <c r="OH171" s="2"/>
      <c r="OI171" s="2"/>
      <c r="OJ171" s="2"/>
      <c r="OK171" s="2"/>
      <c r="OL171" s="2"/>
      <c r="OM171" s="2"/>
      <c r="ON171" s="2"/>
      <c r="OO171" s="2"/>
      <c r="OP171" s="2"/>
      <c r="OQ171" s="2"/>
      <c r="OR171" s="2"/>
      <c r="OS171" s="2"/>
      <c r="OT171" s="2"/>
      <c r="OU171" s="2"/>
      <c r="OV171" s="2"/>
      <c r="OW171" s="2"/>
      <c r="OX171" s="2"/>
      <c r="OY171" s="2"/>
      <c r="OZ171" s="2"/>
      <c r="PA171" s="2"/>
      <c r="PB171" s="2"/>
      <c r="PC171" s="2"/>
      <c r="PD171" s="2"/>
      <c r="PE171" s="2"/>
      <c r="PF171" s="2"/>
      <c r="PG171" s="2"/>
      <c r="PH171" s="2"/>
      <c r="PI171" s="2"/>
      <c r="PJ171" s="2"/>
      <c r="PK171" s="2"/>
      <c r="PL171" s="2"/>
      <c r="PM171" s="2"/>
      <c r="PN171" s="2"/>
      <c r="PO171" s="2"/>
      <c r="PP171" s="2"/>
      <c r="PQ171" s="2"/>
      <c r="PR171" s="2"/>
      <c r="PS171" s="2"/>
      <c r="PT171" s="2"/>
      <c r="PU171" s="2"/>
      <c r="PV171" s="2"/>
      <c r="PW171" s="2"/>
      <c r="PX171" s="2"/>
      <c r="PY171" s="2"/>
      <c r="PZ171" s="2"/>
      <c r="QA171" s="2"/>
      <c r="QB171" s="2"/>
      <c r="QC171" s="2"/>
      <c r="QD171" s="2"/>
      <c r="QE171" s="2"/>
      <c r="QF171" s="2"/>
      <c r="QG171" s="2"/>
      <c r="QH171" s="2"/>
      <c r="QI171" s="2"/>
      <c r="QJ171" s="2"/>
      <c r="QK171" s="2"/>
      <c r="QL171" s="2"/>
      <c r="QM171" s="2"/>
      <c r="QN171" s="2"/>
      <c r="QO171" s="2"/>
      <c r="QP171" s="2"/>
      <c r="QQ171" s="2"/>
      <c r="QR171" s="2"/>
      <c r="QS171" s="2"/>
      <c r="QT171" s="2"/>
      <c r="QU171" s="2"/>
      <c r="QV171" s="2"/>
      <c r="QW171" s="2"/>
      <c r="QX171" s="2"/>
      <c r="QY171" s="2"/>
      <c r="QZ171" s="2"/>
      <c r="RA171" s="2"/>
      <c r="RB171" s="2"/>
      <c r="RC171" s="2"/>
      <c r="RD171" s="2"/>
      <c r="RE171" s="2"/>
      <c r="RF171" s="2"/>
      <c r="RG171" s="2"/>
      <c r="RH171" s="2"/>
      <c r="RI171" s="2"/>
      <c r="RJ171" s="2"/>
      <c r="RK171" s="2"/>
      <c r="RL171" s="2"/>
      <c r="RM171" s="2"/>
      <c r="RN171" s="2"/>
      <c r="RO171" s="2"/>
      <c r="RP171" s="2"/>
      <c r="RQ171" s="2"/>
      <c r="RR171" s="2"/>
      <c r="RS171" s="2"/>
      <c r="RT171" s="2"/>
      <c r="RU171" s="2"/>
      <c r="RV171" s="2"/>
      <c r="RW171" s="2"/>
      <c r="RX171" s="2"/>
      <c r="RY171" s="2"/>
      <c r="RZ171" s="2"/>
      <c r="SA171" s="2"/>
      <c r="SB171" s="2"/>
      <c r="SC171" s="2"/>
      <c r="SD171" s="2"/>
      <c r="SE171" s="2"/>
      <c r="SF171" s="2"/>
      <c r="SG171" s="2"/>
      <c r="SH171" s="2"/>
      <c r="SI171" s="2"/>
      <c r="SJ171" s="2"/>
      <c r="SK171" s="2"/>
      <c r="SL171" s="2"/>
      <c r="SM171" s="2"/>
      <c r="SN171" s="2"/>
      <c r="SO171" s="2"/>
      <c r="SP171" s="2"/>
      <c r="SQ171" s="2"/>
      <c r="SR171" s="2"/>
      <c r="SS171" s="2"/>
      <c r="ST171" s="2"/>
      <c r="SU171" s="2"/>
      <c r="SV171" s="2"/>
      <c r="SW171" s="2"/>
      <c r="SX171" s="2"/>
      <c r="SY171" s="2"/>
      <c r="SZ171" s="2"/>
      <c r="TA171" s="2"/>
      <c r="TB171" s="2"/>
      <c r="TC171" s="2"/>
      <c r="TD171" s="2"/>
      <c r="TE171" s="2"/>
      <c r="TF171" s="2"/>
      <c r="TG171" s="2"/>
      <c r="TH171" s="2"/>
      <c r="TI171" s="2"/>
      <c r="TJ171" s="2"/>
      <c r="TK171" s="2"/>
      <c r="TL171" s="2"/>
      <c r="TM171" s="2"/>
      <c r="TN171" s="2"/>
      <c r="TO171" s="2"/>
      <c r="TP171" s="2"/>
      <c r="TQ171" s="2"/>
      <c r="TR171" s="2"/>
      <c r="TS171" s="2"/>
      <c r="TT171" s="2"/>
      <c r="TU171" s="2"/>
      <c r="TV171" s="2"/>
      <c r="TW171" s="2"/>
      <c r="TX171" s="2"/>
      <c r="TY171" s="2"/>
      <c r="TZ171" s="2"/>
      <c r="UA171" s="2"/>
      <c r="UB171" s="2"/>
      <c r="UC171" s="2"/>
      <c r="UD171" s="2"/>
      <c r="UE171" s="2"/>
      <c r="UF171" s="2"/>
      <c r="UG171" s="2"/>
      <c r="UH171" s="2"/>
      <c r="UI171" s="2"/>
      <c r="UJ171" s="2"/>
      <c r="UK171" s="2"/>
      <c r="UL171" s="2"/>
      <c r="UM171" s="2"/>
      <c r="UN171" s="2"/>
      <c r="UO171" s="2"/>
      <c r="UP171" s="2"/>
      <c r="UQ171" s="2"/>
      <c r="UR171" s="2"/>
      <c r="US171" s="2"/>
      <c r="UT171" s="2"/>
      <c r="UU171" s="2"/>
      <c r="UV171" s="2"/>
      <c r="UW171" s="2"/>
      <c r="UX171" s="2"/>
      <c r="UY171" s="2"/>
      <c r="UZ171" s="2"/>
      <c r="VA171" s="2"/>
      <c r="VB171" s="2"/>
      <c r="VC171" s="2"/>
      <c r="VD171" s="2"/>
      <c r="VE171" s="2"/>
      <c r="VF171" s="2"/>
      <c r="VG171" s="2"/>
      <c r="VH171" s="2"/>
      <c r="VI171" s="2"/>
      <c r="VJ171" s="2"/>
      <c r="VK171" s="2"/>
      <c r="VL171" s="2"/>
      <c r="VM171" s="2"/>
      <c r="VN171" s="2"/>
      <c r="VO171" s="2"/>
      <c r="VP171" s="2"/>
      <c r="VQ171" s="2"/>
      <c r="VR171" s="2"/>
      <c r="VS171" s="2"/>
      <c r="VT171" s="2"/>
      <c r="VU171" s="2"/>
      <c r="VV171" s="2"/>
      <c r="VW171" s="2"/>
      <c r="VX171" s="2"/>
      <c r="VY171" s="2"/>
      <c r="VZ171" s="2"/>
      <c r="WA171" s="2"/>
      <c r="WB171" s="2"/>
      <c r="WC171" s="2"/>
      <c r="WD171" s="2"/>
      <c r="WE171" s="2"/>
      <c r="WF171" s="2"/>
      <c r="WG171" s="2"/>
      <c r="WH171" s="2"/>
      <c r="WI171" s="2"/>
      <c r="WJ171" s="2"/>
      <c r="WK171" s="2"/>
      <c r="WL171" s="2"/>
      <c r="WM171" s="2"/>
      <c r="WN171" s="2"/>
      <c r="WO171" s="2"/>
      <c r="WP171" s="2"/>
      <c r="WQ171" s="2"/>
      <c r="WR171" s="2"/>
      <c r="WS171" s="2"/>
      <c r="WT171" s="2"/>
      <c r="WU171" s="2"/>
      <c r="WV171" s="2"/>
      <c r="WW171" s="2"/>
      <c r="WX171" s="2"/>
      <c r="WY171" s="2"/>
      <c r="WZ171" s="2"/>
      <c r="XA171" s="2"/>
      <c r="XB171" s="2"/>
      <c r="XC171" s="2"/>
      <c r="XD171" s="2"/>
      <c r="XE171" s="2"/>
      <c r="XF171" s="2"/>
      <c r="XG171" s="2"/>
      <c r="XH171" s="2"/>
      <c r="XI171" s="2"/>
      <c r="XJ171" s="2"/>
      <c r="XK171" s="2"/>
      <c r="XL171" s="2"/>
      <c r="XM171" s="2"/>
      <c r="XN171" s="2"/>
      <c r="XO171" s="2"/>
      <c r="XP171" s="2"/>
      <c r="XQ171" s="2"/>
      <c r="XR171" s="2"/>
      <c r="XS171" s="2"/>
      <c r="XT171" s="2"/>
      <c r="XU171" s="2"/>
      <c r="XV171" s="2"/>
      <c r="XW171" s="2"/>
      <c r="XX171" s="2"/>
      <c r="XY171" s="2"/>
      <c r="XZ171" s="2"/>
      <c r="YA171" s="2"/>
      <c r="YB171" s="2"/>
      <c r="YC171" s="2"/>
      <c r="YD171" s="2"/>
      <c r="YE171" s="2"/>
      <c r="YF171" s="2"/>
      <c r="YG171" s="2"/>
      <c r="YH171" s="2"/>
      <c r="YI171" s="2"/>
      <c r="YJ171" s="2"/>
      <c r="YK171" s="2"/>
      <c r="YL171" s="2"/>
      <c r="YM171" s="2"/>
      <c r="YN171" s="2"/>
      <c r="YO171" s="2"/>
      <c r="YP171" s="2"/>
      <c r="YQ171" s="2"/>
    </row>
    <row r="172" spans="1:667" x14ac:dyDescent="0.25">
      <c r="A172" s="2"/>
      <c r="B172" s="2"/>
      <c r="C172" s="2"/>
      <c r="D172" s="2"/>
      <c r="E172" s="2"/>
      <c r="F172" s="2"/>
      <c r="G172" s="2"/>
      <c r="H172" s="2"/>
      <c r="I172" s="2"/>
      <c r="J172" s="2"/>
      <c r="K172" s="2"/>
      <c r="L172" s="2"/>
      <c r="M172" s="2"/>
      <c r="N172" s="2"/>
      <c r="O172" s="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s="2"/>
      <c r="BN172" s="2"/>
      <c r="BO172" s="66"/>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c r="NZ172" s="2"/>
      <c r="OA172" s="2"/>
      <c r="OB172" s="2"/>
      <c r="OC172" s="2"/>
      <c r="OD172" s="2"/>
      <c r="OE172" s="2"/>
      <c r="OF172" s="2"/>
      <c r="OG172" s="2"/>
      <c r="OH172" s="2"/>
      <c r="OI172" s="2"/>
      <c r="OJ172" s="2"/>
      <c r="OK172" s="2"/>
      <c r="OL172" s="2"/>
      <c r="OM172" s="2"/>
      <c r="ON172" s="2"/>
      <c r="OO172" s="2"/>
      <c r="OP172" s="2"/>
      <c r="OQ172" s="2"/>
      <c r="OR172" s="2"/>
      <c r="OS172" s="2"/>
      <c r="OT172" s="2"/>
      <c r="OU172" s="2"/>
      <c r="OV172" s="2"/>
      <c r="OW172" s="2"/>
      <c r="OX172" s="2"/>
      <c r="OY172" s="2"/>
      <c r="OZ172" s="2"/>
      <c r="PA172" s="2"/>
      <c r="PB172" s="2"/>
      <c r="PC172" s="2"/>
      <c r="PD172" s="2"/>
      <c r="PE172" s="2"/>
      <c r="PF172" s="2"/>
      <c r="PG172" s="2"/>
      <c r="PH172" s="2"/>
      <c r="PI172" s="2"/>
      <c r="PJ172" s="2"/>
      <c r="PK172" s="2"/>
      <c r="PL172" s="2"/>
      <c r="PM172" s="2"/>
      <c r="PN172" s="2"/>
      <c r="PO172" s="2"/>
      <c r="PP172" s="2"/>
      <c r="PQ172" s="2"/>
      <c r="PR172" s="2"/>
      <c r="PS172" s="2"/>
      <c r="PT172" s="2"/>
      <c r="PU172" s="2"/>
      <c r="PV172" s="2"/>
      <c r="PW172" s="2"/>
      <c r="PX172" s="2"/>
      <c r="PY172" s="2"/>
      <c r="PZ172" s="2"/>
      <c r="QA172" s="2"/>
      <c r="QB172" s="2"/>
      <c r="QC172" s="2"/>
      <c r="QD172" s="2"/>
      <c r="QE172" s="2"/>
      <c r="QF172" s="2"/>
      <c r="QG172" s="2"/>
      <c r="QH172" s="2"/>
      <c r="QI172" s="2"/>
      <c r="QJ172" s="2"/>
      <c r="QK172" s="2"/>
      <c r="QL172" s="2"/>
      <c r="QM172" s="2"/>
      <c r="QN172" s="2"/>
      <c r="QO172" s="2"/>
      <c r="QP172" s="2"/>
      <c r="QQ172" s="2"/>
      <c r="QR172" s="2"/>
      <c r="QS172" s="2"/>
      <c r="QT172" s="2"/>
      <c r="QU172" s="2"/>
      <c r="QV172" s="2"/>
      <c r="QW172" s="2"/>
      <c r="QX172" s="2"/>
      <c r="QY172" s="2"/>
      <c r="QZ172" s="2"/>
      <c r="RA172" s="2"/>
      <c r="RB172" s="2"/>
      <c r="RC172" s="2"/>
      <c r="RD172" s="2"/>
      <c r="RE172" s="2"/>
      <c r="RF172" s="2"/>
      <c r="RG172" s="2"/>
      <c r="RH172" s="2"/>
      <c r="RI172" s="2"/>
      <c r="RJ172" s="2"/>
      <c r="RK172" s="2"/>
      <c r="RL172" s="2"/>
      <c r="RM172" s="2"/>
      <c r="RN172" s="2"/>
      <c r="RO172" s="2"/>
      <c r="RP172" s="2"/>
      <c r="RQ172" s="2"/>
      <c r="RR172" s="2"/>
      <c r="RS172" s="2"/>
      <c r="RT172" s="2"/>
      <c r="RU172" s="2"/>
      <c r="RV172" s="2"/>
      <c r="RW172" s="2"/>
      <c r="RX172" s="2"/>
      <c r="RY172" s="2"/>
      <c r="RZ172" s="2"/>
      <c r="SA172" s="2"/>
      <c r="SB172" s="2"/>
      <c r="SC172" s="2"/>
      <c r="SD172" s="2"/>
      <c r="SE172" s="2"/>
      <c r="SF172" s="2"/>
      <c r="SG172" s="2"/>
      <c r="SH172" s="2"/>
      <c r="SI172" s="2"/>
      <c r="SJ172" s="2"/>
      <c r="SK172" s="2"/>
      <c r="SL172" s="2"/>
      <c r="SM172" s="2"/>
      <c r="SN172" s="2"/>
      <c r="SO172" s="2"/>
      <c r="SP172" s="2"/>
      <c r="SQ172" s="2"/>
      <c r="SR172" s="2"/>
      <c r="SS172" s="2"/>
      <c r="ST172" s="2"/>
      <c r="SU172" s="2"/>
      <c r="SV172" s="2"/>
      <c r="SW172" s="2"/>
      <c r="SX172" s="2"/>
      <c r="SY172" s="2"/>
      <c r="SZ172" s="2"/>
      <c r="TA172" s="2"/>
      <c r="TB172" s="2"/>
      <c r="TC172" s="2"/>
      <c r="TD172" s="2"/>
      <c r="TE172" s="2"/>
      <c r="TF172" s="2"/>
      <c r="TG172" s="2"/>
      <c r="TH172" s="2"/>
      <c r="TI172" s="2"/>
      <c r="TJ172" s="2"/>
      <c r="TK172" s="2"/>
      <c r="TL172" s="2"/>
      <c r="TM172" s="2"/>
      <c r="TN172" s="2"/>
      <c r="TO172" s="2"/>
      <c r="TP172" s="2"/>
      <c r="TQ172" s="2"/>
      <c r="TR172" s="2"/>
      <c r="TS172" s="2"/>
      <c r="TT172" s="2"/>
      <c r="TU172" s="2"/>
      <c r="TV172" s="2"/>
      <c r="TW172" s="2"/>
      <c r="TX172" s="2"/>
      <c r="TY172" s="2"/>
      <c r="TZ172" s="2"/>
      <c r="UA172" s="2"/>
      <c r="UB172" s="2"/>
      <c r="UC172" s="2"/>
      <c r="UD172" s="2"/>
      <c r="UE172" s="2"/>
      <c r="UF172" s="2"/>
      <c r="UG172" s="2"/>
      <c r="UH172" s="2"/>
      <c r="UI172" s="2"/>
      <c r="UJ172" s="2"/>
      <c r="UK172" s="2"/>
      <c r="UL172" s="2"/>
      <c r="UM172" s="2"/>
      <c r="UN172" s="2"/>
      <c r="UO172" s="2"/>
      <c r="UP172" s="2"/>
      <c r="UQ172" s="2"/>
      <c r="UR172" s="2"/>
      <c r="US172" s="2"/>
      <c r="UT172" s="2"/>
      <c r="UU172" s="2"/>
      <c r="UV172" s="2"/>
      <c r="UW172" s="2"/>
      <c r="UX172" s="2"/>
      <c r="UY172" s="2"/>
      <c r="UZ172" s="2"/>
      <c r="VA172" s="2"/>
      <c r="VB172" s="2"/>
      <c r="VC172" s="2"/>
      <c r="VD172" s="2"/>
      <c r="VE172" s="2"/>
      <c r="VF172" s="2"/>
      <c r="VG172" s="2"/>
      <c r="VH172" s="2"/>
      <c r="VI172" s="2"/>
      <c r="VJ172" s="2"/>
      <c r="VK172" s="2"/>
      <c r="VL172" s="2"/>
      <c r="VM172" s="2"/>
      <c r="VN172" s="2"/>
      <c r="VO172" s="2"/>
      <c r="VP172" s="2"/>
      <c r="VQ172" s="2"/>
      <c r="VR172" s="2"/>
      <c r="VS172" s="2"/>
      <c r="VT172" s="2"/>
      <c r="VU172" s="2"/>
      <c r="VV172" s="2"/>
      <c r="VW172" s="2"/>
      <c r="VX172" s="2"/>
      <c r="VY172" s="2"/>
      <c r="VZ172" s="2"/>
      <c r="WA172" s="2"/>
      <c r="WB172" s="2"/>
      <c r="WC172" s="2"/>
      <c r="WD172" s="2"/>
      <c r="WE172" s="2"/>
      <c r="WF172" s="2"/>
      <c r="WG172" s="2"/>
      <c r="WH172" s="2"/>
      <c r="WI172" s="2"/>
      <c r="WJ172" s="2"/>
      <c r="WK172" s="2"/>
      <c r="WL172" s="2"/>
      <c r="WM172" s="2"/>
      <c r="WN172" s="2"/>
      <c r="WO172" s="2"/>
      <c r="WP172" s="2"/>
      <c r="WQ172" s="2"/>
      <c r="WR172" s="2"/>
      <c r="WS172" s="2"/>
      <c r="WT172" s="2"/>
      <c r="WU172" s="2"/>
      <c r="WV172" s="2"/>
      <c r="WW172" s="2"/>
      <c r="WX172" s="2"/>
      <c r="WY172" s="2"/>
      <c r="WZ172" s="2"/>
      <c r="XA172" s="2"/>
      <c r="XB172" s="2"/>
      <c r="XC172" s="2"/>
      <c r="XD172" s="2"/>
      <c r="XE172" s="2"/>
      <c r="XF172" s="2"/>
      <c r="XG172" s="2"/>
      <c r="XH172" s="2"/>
      <c r="XI172" s="2"/>
      <c r="XJ172" s="2"/>
      <c r="XK172" s="2"/>
      <c r="XL172" s="2"/>
      <c r="XM172" s="2"/>
      <c r="XN172" s="2"/>
      <c r="XO172" s="2"/>
      <c r="XP172" s="2"/>
      <c r="XQ172" s="2"/>
      <c r="XR172" s="2"/>
      <c r="XS172" s="2"/>
      <c r="XT172" s="2"/>
      <c r="XU172" s="2"/>
      <c r="XV172" s="2"/>
      <c r="XW172" s="2"/>
      <c r="XX172" s="2"/>
      <c r="XY172" s="2"/>
      <c r="XZ172" s="2"/>
      <c r="YA172" s="2"/>
      <c r="YB172" s="2"/>
      <c r="YC172" s="2"/>
      <c r="YD172" s="2"/>
      <c r="YE172" s="2"/>
      <c r="YF172" s="2"/>
      <c r="YG172" s="2"/>
      <c r="YH172" s="2"/>
      <c r="YI172" s="2"/>
      <c r="YJ172" s="2"/>
      <c r="YK172" s="2"/>
      <c r="YL172" s="2"/>
      <c r="YM172" s="2"/>
      <c r="YN172" s="2"/>
      <c r="YO172" s="2"/>
      <c r="YP172" s="2"/>
      <c r="YQ172" s="2"/>
    </row>
    <row r="173" spans="1:667" x14ac:dyDescent="0.25">
      <c r="A173" s="2"/>
      <c r="B173" s="2"/>
      <c r="C173" s="2"/>
      <c r="D173" s="2"/>
      <c r="E173" s="2"/>
      <c r="F173" s="2"/>
      <c r="G173" s="2"/>
      <c r="H173" s="2"/>
      <c r="I173" s="2"/>
      <c r="J173" s="2"/>
      <c r="K173" s="2"/>
      <c r="L173" s="2"/>
      <c r="M173" s="2"/>
      <c r="N173" s="2"/>
      <c r="O173" s="2"/>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s="2"/>
      <c r="BN173" s="2"/>
      <c r="BO173" s="66"/>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c r="MI173" s="2"/>
      <c r="MJ173" s="2"/>
      <c r="MK173" s="2"/>
      <c r="ML173" s="2"/>
      <c r="MM173" s="2"/>
      <c r="MN173" s="2"/>
      <c r="MO173" s="2"/>
      <c r="MP173" s="2"/>
      <c r="MQ173" s="2"/>
      <c r="MR173" s="2"/>
      <c r="MS173" s="2"/>
      <c r="MT173" s="2"/>
      <c r="MU173" s="2"/>
      <c r="MV173" s="2"/>
      <c r="MW173" s="2"/>
      <c r="MX173" s="2"/>
      <c r="MY173" s="2"/>
      <c r="MZ173" s="2"/>
      <c r="NA173" s="2"/>
      <c r="NB173" s="2"/>
      <c r="NC173" s="2"/>
      <c r="ND173" s="2"/>
      <c r="NE173" s="2"/>
      <c r="NF173" s="2"/>
      <c r="NG173" s="2"/>
      <c r="NH173" s="2"/>
      <c r="NI173" s="2"/>
      <c r="NJ173" s="2"/>
      <c r="NK173" s="2"/>
      <c r="NL173" s="2"/>
      <c r="NM173" s="2"/>
      <c r="NN173" s="2"/>
      <c r="NO173" s="2"/>
      <c r="NP173" s="2"/>
      <c r="NQ173" s="2"/>
      <c r="NR173" s="2"/>
      <c r="NS173" s="2"/>
      <c r="NT173" s="2"/>
      <c r="NU173" s="2"/>
      <c r="NV173" s="2"/>
      <c r="NW173" s="2"/>
      <c r="NX173" s="2"/>
      <c r="NY173" s="2"/>
      <c r="NZ173" s="2"/>
      <c r="OA173" s="2"/>
      <c r="OB173" s="2"/>
      <c r="OC173" s="2"/>
      <c r="OD173" s="2"/>
      <c r="OE173" s="2"/>
      <c r="OF173" s="2"/>
      <c r="OG173" s="2"/>
      <c r="OH173" s="2"/>
      <c r="OI173" s="2"/>
      <c r="OJ173" s="2"/>
      <c r="OK173" s="2"/>
      <c r="OL173" s="2"/>
      <c r="OM173" s="2"/>
      <c r="ON173" s="2"/>
      <c r="OO173" s="2"/>
      <c r="OP173" s="2"/>
      <c r="OQ173" s="2"/>
      <c r="OR173" s="2"/>
      <c r="OS173" s="2"/>
      <c r="OT173" s="2"/>
      <c r="OU173" s="2"/>
      <c r="OV173" s="2"/>
      <c r="OW173" s="2"/>
      <c r="OX173" s="2"/>
      <c r="OY173" s="2"/>
      <c r="OZ173" s="2"/>
      <c r="PA173" s="2"/>
      <c r="PB173" s="2"/>
      <c r="PC173" s="2"/>
      <c r="PD173" s="2"/>
      <c r="PE173" s="2"/>
      <c r="PF173" s="2"/>
      <c r="PG173" s="2"/>
      <c r="PH173" s="2"/>
      <c r="PI173" s="2"/>
      <c r="PJ173" s="2"/>
      <c r="PK173" s="2"/>
      <c r="PL173" s="2"/>
      <c r="PM173" s="2"/>
      <c r="PN173" s="2"/>
      <c r="PO173" s="2"/>
      <c r="PP173" s="2"/>
      <c r="PQ173" s="2"/>
      <c r="PR173" s="2"/>
      <c r="PS173" s="2"/>
      <c r="PT173" s="2"/>
      <c r="PU173" s="2"/>
      <c r="PV173" s="2"/>
      <c r="PW173" s="2"/>
      <c r="PX173" s="2"/>
      <c r="PY173" s="2"/>
      <c r="PZ173" s="2"/>
      <c r="QA173" s="2"/>
      <c r="QB173" s="2"/>
      <c r="QC173" s="2"/>
      <c r="QD173" s="2"/>
      <c r="QE173" s="2"/>
      <c r="QF173" s="2"/>
      <c r="QG173" s="2"/>
      <c r="QH173" s="2"/>
      <c r="QI173" s="2"/>
      <c r="QJ173" s="2"/>
      <c r="QK173" s="2"/>
      <c r="QL173" s="2"/>
      <c r="QM173" s="2"/>
      <c r="QN173" s="2"/>
      <c r="QO173" s="2"/>
      <c r="QP173" s="2"/>
      <c r="QQ173" s="2"/>
      <c r="QR173" s="2"/>
      <c r="QS173" s="2"/>
      <c r="QT173" s="2"/>
      <c r="QU173" s="2"/>
      <c r="QV173" s="2"/>
      <c r="QW173" s="2"/>
      <c r="QX173" s="2"/>
      <c r="QY173" s="2"/>
      <c r="QZ173" s="2"/>
      <c r="RA173" s="2"/>
      <c r="RB173" s="2"/>
      <c r="RC173" s="2"/>
      <c r="RD173" s="2"/>
      <c r="RE173" s="2"/>
      <c r="RF173" s="2"/>
      <c r="RG173" s="2"/>
      <c r="RH173" s="2"/>
      <c r="RI173" s="2"/>
      <c r="RJ173" s="2"/>
      <c r="RK173" s="2"/>
      <c r="RL173" s="2"/>
      <c r="RM173" s="2"/>
      <c r="RN173" s="2"/>
      <c r="RO173" s="2"/>
      <c r="RP173" s="2"/>
      <c r="RQ173" s="2"/>
      <c r="RR173" s="2"/>
      <c r="RS173" s="2"/>
      <c r="RT173" s="2"/>
      <c r="RU173" s="2"/>
      <c r="RV173" s="2"/>
      <c r="RW173" s="2"/>
      <c r="RX173" s="2"/>
      <c r="RY173" s="2"/>
      <c r="RZ173" s="2"/>
      <c r="SA173" s="2"/>
      <c r="SB173" s="2"/>
      <c r="SC173" s="2"/>
      <c r="SD173" s="2"/>
      <c r="SE173" s="2"/>
      <c r="SF173" s="2"/>
      <c r="SG173" s="2"/>
      <c r="SH173" s="2"/>
      <c r="SI173" s="2"/>
      <c r="SJ173" s="2"/>
      <c r="SK173" s="2"/>
      <c r="SL173" s="2"/>
      <c r="SM173" s="2"/>
      <c r="SN173" s="2"/>
      <c r="SO173" s="2"/>
      <c r="SP173" s="2"/>
      <c r="SQ173" s="2"/>
      <c r="SR173" s="2"/>
      <c r="SS173" s="2"/>
      <c r="ST173" s="2"/>
      <c r="SU173" s="2"/>
      <c r="SV173" s="2"/>
      <c r="SW173" s="2"/>
      <c r="SX173" s="2"/>
      <c r="SY173" s="2"/>
      <c r="SZ173" s="2"/>
      <c r="TA173" s="2"/>
      <c r="TB173" s="2"/>
      <c r="TC173" s="2"/>
      <c r="TD173" s="2"/>
      <c r="TE173" s="2"/>
      <c r="TF173" s="2"/>
      <c r="TG173" s="2"/>
      <c r="TH173" s="2"/>
      <c r="TI173" s="2"/>
      <c r="TJ173" s="2"/>
      <c r="TK173" s="2"/>
      <c r="TL173" s="2"/>
      <c r="TM173" s="2"/>
      <c r="TN173" s="2"/>
      <c r="TO173" s="2"/>
      <c r="TP173" s="2"/>
      <c r="TQ173" s="2"/>
      <c r="TR173" s="2"/>
      <c r="TS173" s="2"/>
      <c r="TT173" s="2"/>
      <c r="TU173" s="2"/>
      <c r="TV173" s="2"/>
      <c r="TW173" s="2"/>
      <c r="TX173" s="2"/>
      <c r="TY173" s="2"/>
      <c r="TZ173" s="2"/>
      <c r="UA173" s="2"/>
      <c r="UB173" s="2"/>
      <c r="UC173" s="2"/>
      <c r="UD173" s="2"/>
      <c r="UE173" s="2"/>
      <c r="UF173" s="2"/>
      <c r="UG173" s="2"/>
      <c r="UH173" s="2"/>
      <c r="UI173" s="2"/>
      <c r="UJ173" s="2"/>
      <c r="UK173" s="2"/>
      <c r="UL173" s="2"/>
      <c r="UM173" s="2"/>
      <c r="UN173" s="2"/>
      <c r="UO173" s="2"/>
      <c r="UP173" s="2"/>
      <c r="UQ173" s="2"/>
      <c r="UR173" s="2"/>
      <c r="US173" s="2"/>
      <c r="UT173" s="2"/>
      <c r="UU173" s="2"/>
      <c r="UV173" s="2"/>
      <c r="UW173" s="2"/>
      <c r="UX173" s="2"/>
      <c r="UY173" s="2"/>
      <c r="UZ173" s="2"/>
      <c r="VA173" s="2"/>
      <c r="VB173" s="2"/>
      <c r="VC173" s="2"/>
      <c r="VD173" s="2"/>
      <c r="VE173" s="2"/>
      <c r="VF173" s="2"/>
      <c r="VG173" s="2"/>
      <c r="VH173" s="2"/>
      <c r="VI173" s="2"/>
      <c r="VJ173" s="2"/>
      <c r="VK173" s="2"/>
      <c r="VL173" s="2"/>
      <c r="VM173" s="2"/>
      <c r="VN173" s="2"/>
      <c r="VO173" s="2"/>
      <c r="VP173" s="2"/>
      <c r="VQ173" s="2"/>
      <c r="VR173" s="2"/>
      <c r="VS173" s="2"/>
      <c r="VT173" s="2"/>
      <c r="VU173" s="2"/>
      <c r="VV173" s="2"/>
      <c r="VW173" s="2"/>
      <c r="VX173" s="2"/>
      <c r="VY173" s="2"/>
      <c r="VZ173" s="2"/>
      <c r="WA173" s="2"/>
      <c r="WB173" s="2"/>
      <c r="WC173" s="2"/>
      <c r="WD173" s="2"/>
      <c r="WE173" s="2"/>
      <c r="WF173" s="2"/>
      <c r="WG173" s="2"/>
      <c r="WH173" s="2"/>
      <c r="WI173" s="2"/>
      <c r="WJ173" s="2"/>
      <c r="WK173" s="2"/>
      <c r="WL173" s="2"/>
      <c r="WM173" s="2"/>
      <c r="WN173" s="2"/>
      <c r="WO173" s="2"/>
      <c r="WP173" s="2"/>
      <c r="WQ173" s="2"/>
      <c r="WR173" s="2"/>
      <c r="WS173" s="2"/>
      <c r="WT173" s="2"/>
      <c r="WU173" s="2"/>
      <c r="WV173" s="2"/>
      <c r="WW173" s="2"/>
      <c r="WX173" s="2"/>
      <c r="WY173" s="2"/>
      <c r="WZ173" s="2"/>
      <c r="XA173" s="2"/>
      <c r="XB173" s="2"/>
      <c r="XC173" s="2"/>
      <c r="XD173" s="2"/>
      <c r="XE173" s="2"/>
      <c r="XF173" s="2"/>
      <c r="XG173" s="2"/>
      <c r="XH173" s="2"/>
      <c r="XI173" s="2"/>
      <c r="XJ173" s="2"/>
      <c r="XK173" s="2"/>
      <c r="XL173" s="2"/>
      <c r="XM173" s="2"/>
      <c r="XN173" s="2"/>
      <c r="XO173" s="2"/>
      <c r="XP173" s="2"/>
      <c r="XQ173" s="2"/>
      <c r="XR173" s="2"/>
      <c r="XS173" s="2"/>
      <c r="XT173" s="2"/>
      <c r="XU173" s="2"/>
      <c r="XV173" s="2"/>
      <c r="XW173" s="2"/>
      <c r="XX173" s="2"/>
      <c r="XY173" s="2"/>
      <c r="XZ173" s="2"/>
      <c r="YA173" s="2"/>
      <c r="YB173" s="2"/>
      <c r="YC173" s="2"/>
      <c r="YD173" s="2"/>
      <c r="YE173" s="2"/>
      <c r="YF173" s="2"/>
      <c r="YG173" s="2"/>
      <c r="YH173" s="2"/>
      <c r="YI173" s="2"/>
      <c r="YJ173" s="2"/>
      <c r="YK173" s="2"/>
      <c r="YL173" s="2"/>
      <c r="YM173" s="2"/>
      <c r="YN173" s="2"/>
      <c r="YO173" s="2"/>
      <c r="YP173" s="2"/>
      <c r="YQ173" s="2"/>
    </row>
    <row r="174" spans="1:667" x14ac:dyDescent="0.25">
      <c r="A174" s="2"/>
      <c r="B174" s="2"/>
      <c r="C174" s="2"/>
      <c r="D174" s="2"/>
      <c r="E174" s="2"/>
      <c r="F174" s="2"/>
      <c r="G174" s="2"/>
      <c r="H174" s="2"/>
      <c r="I174" s="2"/>
      <c r="J174" s="2"/>
      <c r="K174" s="2"/>
      <c r="L174" s="2"/>
      <c r="M174" s="2"/>
      <c r="N174" s="2"/>
      <c r="O174" s="2"/>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s="2"/>
      <c r="BN174" s="2"/>
      <c r="BO174" s="66"/>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c r="MI174" s="2"/>
      <c r="MJ174" s="2"/>
      <c r="MK174" s="2"/>
      <c r="ML174" s="2"/>
      <c r="MM174" s="2"/>
      <c r="MN174" s="2"/>
      <c r="MO174" s="2"/>
      <c r="MP174" s="2"/>
      <c r="MQ174" s="2"/>
      <c r="MR174" s="2"/>
      <c r="MS174" s="2"/>
      <c r="MT174" s="2"/>
      <c r="MU174" s="2"/>
      <c r="MV174" s="2"/>
      <c r="MW174" s="2"/>
      <c r="MX174" s="2"/>
      <c r="MY174" s="2"/>
      <c r="MZ174" s="2"/>
      <c r="NA174" s="2"/>
      <c r="NB174" s="2"/>
      <c r="NC174" s="2"/>
      <c r="ND174" s="2"/>
      <c r="NE174" s="2"/>
      <c r="NF174" s="2"/>
      <c r="NG174" s="2"/>
      <c r="NH174" s="2"/>
      <c r="NI174" s="2"/>
      <c r="NJ174" s="2"/>
      <c r="NK174" s="2"/>
      <c r="NL174" s="2"/>
      <c r="NM174" s="2"/>
      <c r="NN174" s="2"/>
      <c r="NO174" s="2"/>
      <c r="NP174" s="2"/>
      <c r="NQ174" s="2"/>
      <c r="NR174" s="2"/>
      <c r="NS174" s="2"/>
      <c r="NT174" s="2"/>
      <c r="NU174" s="2"/>
      <c r="NV174" s="2"/>
      <c r="NW174" s="2"/>
      <c r="NX174" s="2"/>
      <c r="NY174" s="2"/>
      <c r="NZ174" s="2"/>
      <c r="OA174" s="2"/>
      <c r="OB174" s="2"/>
      <c r="OC174" s="2"/>
      <c r="OD174" s="2"/>
      <c r="OE174" s="2"/>
      <c r="OF174" s="2"/>
      <c r="OG174" s="2"/>
      <c r="OH174" s="2"/>
      <c r="OI174" s="2"/>
      <c r="OJ174" s="2"/>
      <c r="OK174" s="2"/>
      <c r="OL174" s="2"/>
      <c r="OM174" s="2"/>
      <c r="ON174" s="2"/>
      <c r="OO174" s="2"/>
      <c r="OP174" s="2"/>
      <c r="OQ174" s="2"/>
      <c r="OR174" s="2"/>
      <c r="OS174" s="2"/>
      <c r="OT174" s="2"/>
      <c r="OU174" s="2"/>
      <c r="OV174" s="2"/>
      <c r="OW174" s="2"/>
      <c r="OX174" s="2"/>
      <c r="OY174" s="2"/>
      <c r="OZ174" s="2"/>
      <c r="PA174" s="2"/>
      <c r="PB174" s="2"/>
      <c r="PC174" s="2"/>
      <c r="PD174" s="2"/>
      <c r="PE174" s="2"/>
      <c r="PF174" s="2"/>
      <c r="PG174" s="2"/>
      <c r="PH174" s="2"/>
      <c r="PI174" s="2"/>
      <c r="PJ174" s="2"/>
      <c r="PK174" s="2"/>
      <c r="PL174" s="2"/>
      <c r="PM174" s="2"/>
      <c r="PN174" s="2"/>
      <c r="PO174" s="2"/>
      <c r="PP174" s="2"/>
      <c r="PQ174" s="2"/>
      <c r="PR174" s="2"/>
      <c r="PS174" s="2"/>
      <c r="PT174" s="2"/>
      <c r="PU174" s="2"/>
      <c r="PV174" s="2"/>
      <c r="PW174" s="2"/>
      <c r="PX174" s="2"/>
      <c r="PY174" s="2"/>
      <c r="PZ174" s="2"/>
      <c r="QA174" s="2"/>
      <c r="QB174" s="2"/>
      <c r="QC174" s="2"/>
      <c r="QD174" s="2"/>
      <c r="QE174" s="2"/>
      <c r="QF174" s="2"/>
      <c r="QG174" s="2"/>
      <c r="QH174" s="2"/>
      <c r="QI174" s="2"/>
      <c r="QJ174" s="2"/>
      <c r="QK174" s="2"/>
      <c r="QL174" s="2"/>
      <c r="QM174" s="2"/>
      <c r="QN174" s="2"/>
      <c r="QO174" s="2"/>
      <c r="QP174" s="2"/>
      <c r="QQ174" s="2"/>
      <c r="QR174" s="2"/>
      <c r="QS174" s="2"/>
      <c r="QT174" s="2"/>
      <c r="QU174" s="2"/>
      <c r="QV174" s="2"/>
      <c r="QW174" s="2"/>
      <c r="QX174" s="2"/>
      <c r="QY174" s="2"/>
      <c r="QZ174" s="2"/>
      <c r="RA174" s="2"/>
      <c r="RB174" s="2"/>
      <c r="RC174" s="2"/>
      <c r="RD174" s="2"/>
      <c r="RE174" s="2"/>
      <c r="RF174" s="2"/>
      <c r="RG174" s="2"/>
      <c r="RH174" s="2"/>
      <c r="RI174" s="2"/>
      <c r="RJ174" s="2"/>
      <c r="RK174" s="2"/>
      <c r="RL174" s="2"/>
      <c r="RM174" s="2"/>
      <c r="RN174" s="2"/>
      <c r="RO174" s="2"/>
      <c r="RP174" s="2"/>
      <c r="RQ174" s="2"/>
      <c r="RR174" s="2"/>
      <c r="RS174" s="2"/>
      <c r="RT174" s="2"/>
      <c r="RU174" s="2"/>
      <c r="RV174" s="2"/>
      <c r="RW174" s="2"/>
      <c r="RX174" s="2"/>
      <c r="RY174" s="2"/>
      <c r="RZ174" s="2"/>
      <c r="SA174" s="2"/>
      <c r="SB174" s="2"/>
      <c r="SC174" s="2"/>
      <c r="SD174" s="2"/>
      <c r="SE174" s="2"/>
      <c r="SF174" s="2"/>
      <c r="SG174" s="2"/>
      <c r="SH174" s="2"/>
      <c r="SI174" s="2"/>
      <c r="SJ174" s="2"/>
      <c r="SK174" s="2"/>
      <c r="SL174" s="2"/>
      <c r="SM174" s="2"/>
      <c r="SN174" s="2"/>
      <c r="SO174" s="2"/>
      <c r="SP174" s="2"/>
      <c r="SQ174" s="2"/>
      <c r="SR174" s="2"/>
      <c r="SS174" s="2"/>
      <c r="ST174" s="2"/>
      <c r="SU174" s="2"/>
      <c r="SV174" s="2"/>
      <c r="SW174" s="2"/>
      <c r="SX174" s="2"/>
      <c r="SY174" s="2"/>
      <c r="SZ174" s="2"/>
      <c r="TA174" s="2"/>
      <c r="TB174" s="2"/>
      <c r="TC174" s="2"/>
      <c r="TD174" s="2"/>
      <c r="TE174" s="2"/>
      <c r="TF174" s="2"/>
      <c r="TG174" s="2"/>
      <c r="TH174" s="2"/>
      <c r="TI174" s="2"/>
      <c r="TJ174" s="2"/>
      <c r="TK174" s="2"/>
      <c r="TL174" s="2"/>
      <c r="TM174" s="2"/>
      <c r="TN174" s="2"/>
      <c r="TO174" s="2"/>
      <c r="TP174" s="2"/>
      <c r="TQ174" s="2"/>
      <c r="TR174" s="2"/>
      <c r="TS174" s="2"/>
      <c r="TT174" s="2"/>
      <c r="TU174" s="2"/>
      <c r="TV174" s="2"/>
      <c r="TW174" s="2"/>
      <c r="TX174" s="2"/>
      <c r="TY174" s="2"/>
      <c r="TZ174" s="2"/>
      <c r="UA174" s="2"/>
      <c r="UB174" s="2"/>
      <c r="UC174" s="2"/>
      <c r="UD174" s="2"/>
      <c r="UE174" s="2"/>
      <c r="UF174" s="2"/>
      <c r="UG174" s="2"/>
      <c r="UH174" s="2"/>
      <c r="UI174" s="2"/>
      <c r="UJ174" s="2"/>
      <c r="UK174" s="2"/>
      <c r="UL174" s="2"/>
      <c r="UM174" s="2"/>
      <c r="UN174" s="2"/>
      <c r="UO174" s="2"/>
      <c r="UP174" s="2"/>
      <c r="UQ174" s="2"/>
      <c r="UR174" s="2"/>
      <c r="US174" s="2"/>
      <c r="UT174" s="2"/>
      <c r="UU174" s="2"/>
      <c r="UV174" s="2"/>
      <c r="UW174" s="2"/>
      <c r="UX174" s="2"/>
      <c r="UY174" s="2"/>
      <c r="UZ174" s="2"/>
      <c r="VA174" s="2"/>
      <c r="VB174" s="2"/>
      <c r="VC174" s="2"/>
      <c r="VD174" s="2"/>
      <c r="VE174" s="2"/>
      <c r="VF174" s="2"/>
      <c r="VG174" s="2"/>
      <c r="VH174" s="2"/>
      <c r="VI174" s="2"/>
      <c r="VJ174" s="2"/>
      <c r="VK174" s="2"/>
      <c r="VL174" s="2"/>
      <c r="VM174" s="2"/>
      <c r="VN174" s="2"/>
      <c r="VO174" s="2"/>
      <c r="VP174" s="2"/>
      <c r="VQ174" s="2"/>
      <c r="VR174" s="2"/>
      <c r="VS174" s="2"/>
      <c r="VT174" s="2"/>
      <c r="VU174" s="2"/>
      <c r="VV174" s="2"/>
      <c r="VW174" s="2"/>
      <c r="VX174" s="2"/>
      <c r="VY174" s="2"/>
      <c r="VZ174" s="2"/>
      <c r="WA174" s="2"/>
      <c r="WB174" s="2"/>
      <c r="WC174" s="2"/>
      <c r="WD174" s="2"/>
      <c r="WE174" s="2"/>
      <c r="WF174" s="2"/>
      <c r="WG174" s="2"/>
      <c r="WH174" s="2"/>
      <c r="WI174" s="2"/>
      <c r="WJ174" s="2"/>
      <c r="WK174" s="2"/>
      <c r="WL174" s="2"/>
      <c r="WM174" s="2"/>
      <c r="WN174" s="2"/>
      <c r="WO174" s="2"/>
      <c r="WP174" s="2"/>
      <c r="WQ174" s="2"/>
      <c r="WR174" s="2"/>
      <c r="WS174" s="2"/>
      <c r="WT174" s="2"/>
      <c r="WU174" s="2"/>
      <c r="WV174" s="2"/>
      <c r="WW174" s="2"/>
      <c r="WX174" s="2"/>
      <c r="WY174" s="2"/>
      <c r="WZ174" s="2"/>
      <c r="XA174" s="2"/>
      <c r="XB174" s="2"/>
      <c r="XC174" s="2"/>
      <c r="XD174" s="2"/>
      <c r="XE174" s="2"/>
      <c r="XF174" s="2"/>
      <c r="XG174" s="2"/>
      <c r="XH174" s="2"/>
      <c r="XI174" s="2"/>
      <c r="XJ174" s="2"/>
      <c r="XK174" s="2"/>
      <c r="XL174" s="2"/>
      <c r="XM174" s="2"/>
      <c r="XN174" s="2"/>
      <c r="XO174" s="2"/>
      <c r="XP174" s="2"/>
      <c r="XQ174" s="2"/>
      <c r="XR174" s="2"/>
      <c r="XS174" s="2"/>
      <c r="XT174" s="2"/>
      <c r="XU174" s="2"/>
      <c r="XV174" s="2"/>
      <c r="XW174" s="2"/>
      <c r="XX174" s="2"/>
      <c r="XY174" s="2"/>
      <c r="XZ174" s="2"/>
      <c r="YA174" s="2"/>
      <c r="YB174" s="2"/>
      <c r="YC174" s="2"/>
      <c r="YD174" s="2"/>
      <c r="YE174" s="2"/>
      <c r="YF174" s="2"/>
      <c r="YG174" s="2"/>
      <c r="YH174" s="2"/>
      <c r="YI174" s="2"/>
      <c r="YJ174" s="2"/>
      <c r="YK174" s="2"/>
      <c r="YL174" s="2"/>
      <c r="YM174" s="2"/>
      <c r="YN174" s="2"/>
      <c r="YO174" s="2"/>
      <c r="YP174" s="2"/>
      <c r="YQ174" s="2"/>
    </row>
    <row r="175" spans="1:667" x14ac:dyDescent="0.25">
      <c r="A175" s="2"/>
      <c r="B175" s="2"/>
      <c r="C175" s="2"/>
      <c r="D175" s="2"/>
      <c r="E175" s="2"/>
      <c r="F175" s="2"/>
      <c r="G175" s="2"/>
      <c r="H175" s="2"/>
      <c r="I175" s="2"/>
      <c r="J175" s="2"/>
      <c r="K175" s="2"/>
      <c r="L175" s="2"/>
      <c r="M175" s="2"/>
      <c r="N175" s="2"/>
      <c r="O175" s="2"/>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s="2"/>
      <c r="BN175" s="2"/>
      <c r="BO175" s="66"/>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c r="NZ175" s="2"/>
      <c r="OA175" s="2"/>
      <c r="OB175" s="2"/>
      <c r="OC175" s="2"/>
      <c r="OD175" s="2"/>
      <c r="OE175" s="2"/>
      <c r="OF175" s="2"/>
      <c r="OG175" s="2"/>
      <c r="OH175" s="2"/>
      <c r="OI175" s="2"/>
      <c r="OJ175" s="2"/>
      <c r="OK175" s="2"/>
      <c r="OL175" s="2"/>
      <c r="OM175" s="2"/>
      <c r="ON175" s="2"/>
      <c r="OO175" s="2"/>
      <c r="OP175" s="2"/>
      <c r="OQ175" s="2"/>
      <c r="OR175" s="2"/>
      <c r="OS175" s="2"/>
      <c r="OT175" s="2"/>
      <c r="OU175" s="2"/>
      <c r="OV175" s="2"/>
      <c r="OW175" s="2"/>
      <c r="OX175" s="2"/>
      <c r="OY175" s="2"/>
      <c r="OZ175" s="2"/>
      <c r="PA175" s="2"/>
      <c r="PB175" s="2"/>
      <c r="PC175" s="2"/>
      <c r="PD175" s="2"/>
      <c r="PE175" s="2"/>
      <c r="PF175" s="2"/>
      <c r="PG175" s="2"/>
      <c r="PH175" s="2"/>
      <c r="PI175" s="2"/>
      <c r="PJ175" s="2"/>
      <c r="PK175" s="2"/>
      <c r="PL175" s="2"/>
      <c r="PM175" s="2"/>
      <c r="PN175" s="2"/>
      <c r="PO175" s="2"/>
      <c r="PP175" s="2"/>
      <c r="PQ175" s="2"/>
      <c r="PR175" s="2"/>
      <c r="PS175" s="2"/>
      <c r="PT175" s="2"/>
      <c r="PU175" s="2"/>
      <c r="PV175" s="2"/>
      <c r="PW175" s="2"/>
      <c r="PX175" s="2"/>
      <c r="PY175" s="2"/>
      <c r="PZ175" s="2"/>
      <c r="QA175" s="2"/>
      <c r="QB175" s="2"/>
      <c r="QC175" s="2"/>
      <c r="QD175" s="2"/>
      <c r="QE175" s="2"/>
      <c r="QF175" s="2"/>
      <c r="QG175" s="2"/>
      <c r="QH175" s="2"/>
      <c r="QI175" s="2"/>
      <c r="QJ175" s="2"/>
      <c r="QK175" s="2"/>
      <c r="QL175" s="2"/>
      <c r="QM175" s="2"/>
      <c r="QN175" s="2"/>
      <c r="QO175" s="2"/>
      <c r="QP175" s="2"/>
      <c r="QQ175" s="2"/>
      <c r="QR175" s="2"/>
      <c r="QS175" s="2"/>
      <c r="QT175" s="2"/>
      <c r="QU175" s="2"/>
      <c r="QV175" s="2"/>
      <c r="QW175" s="2"/>
      <c r="QX175" s="2"/>
      <c r="QY175" s="2"/>
      <c r="QZ175" s="2"/>
      <c r="RA175" s="2"/>
      <c r="RB175" s="2"/>
      <c r="RC175" s="2"/>
      <c r="RD175" s="2"/>
      <c r="RE175" s="2"/>
      <c r="RF175" s="2"/>
      <c r="RG175" s="2"/>
      <c r="RH175" s="2"/>
      <c r="RI175" s="2"/>
      <c r="RJ175" s="2"/>
      <c r="RK175" s="2"/>
      <c r="RL175" s="2"/>
      <c r="RM175" s="2"/>
      <c r="RN175" s="2"/>
      <c r="RO175" s="2"/>
      <c r="RP175" s="2"/>
      <c r="RQ175" s="2"/>
      <c r="RR175" s="2"/>
      <c r="RS175" s="2"/>
      <c r="RT175" s="2"/>
      <c r="RU175" s="2"/>
      <c r="RV175" s="2"/>
      <c r="RW175" s="2"/>
      <c r="RX175" s="2"/>
      <c r="RY175" s="2"/>
      <c r="RZ175" s="2"/>
      <c r="SA175" s="2"/>
      <c r="SB175" s="2"/>
      <c r="SC175" s="2"/>
      <c r="SD175" s="2"/>
      <c r="SE175" s="2"/>
      <c r="SF175" s="2"/>
      <c r="SG175" s="2"/>
      <c r="SH175" s="2"/>
      <c r="SI175" s="2"/>
      <c r="SJ175" s="2"/>
      <c r="SK175" s="2"/>
      <c r="SL175" s="2"/>
      <c r="SM175" s="2"/>
      <c r="SN175" s="2"/>
      <c r="SO175" s="2"/>
      <c r="SP175" s="2"/>
      <c r="SQ175" s="2"/>
      <c r="SR175" s="2"/>
      <c r="SS175" s="2"/>
      <c r="ST175" s="2"/>
      <c r="SU175" s="2"/>
      <c r="SV175" s="2"/>
      <c r="SW175" s="2"/>
      <c r="SX175" s="2"/>
      <c r="SY175" s="2"/>
      <c r="SZ175" s="2"/>
      <c r="TA175" s="2"/>
      <c r="TB175" s="2"/>
      <c r="TC175" s="2"/>
      <c r="TD175" s="2"/>
      <c r="TE175" s="2"/>
      <c r="TF175" s="2"/>
      <c r="TG175" s="2"/>
      <c r="TH175" s="2"/>
      <c r="TI175" s="2"/>
      <c r="TJ175" s="2"/>
      <c r="TK175" s="2"/>
      <c r="TL175" s="2"/>
      <c r="TM175" s="2"/>
      <c r="TN175" s="2"/>
      <c r="TO175" s="2"/>
      <c r="TP175" s="2"/>
      <c r="TQ175" s="2"/>
      <c r="TR175" s="2"/>
      <c r="TS175" s="2"/>
      <c r="TT175" s="2"/>
      <c r="TU175" s="2"/>
      <c r="TV175" s="2"/>
      <c r="TW175" s="2"/>
      <c r="TX175" s="2"/>
      <c r="TY175" s="2"/>
      <c r="TZ175" s="2"/>
      <c r="UA175" s="2"/>
      <c r="UB175" s="2"/>
      <c r="UC175" s="2"/>
      <c r="UD175" s="2"/>
      <c r="UE175" s="2"/>
      <c r="UF175" s="2"/>
      <c r="UG175" s="2"/>
      <c r="UH175" s="2"/>
      <c r="UI175" s="2"/>
      <c r="UJ175" s="2"/>
      <c r="UK175" s="2"/>
      <c r="UL175" s="2"/>
      <c r="UM175" s="2"/>
      <c r="UN175" s="2"/>
      <c r="UO175" s="2"/>
      <c r="UP175" s="2"/>
      <c r="UQ175" s="2"/>
      <c r="UR175" s="2"/>
      <c r="US175" s="2"/>
      <c r="UT175" s="2"/>
      <c r="UU175" s="2"/>
      <c r="UV175" s="2"/>
      <c r="UW175" s="2"/>
      <c r="UX175" s="2"/>
      <c r="UY175" s="2"/>
      <c r="UZ175" s="2"/>
      <c r="VA175" s="2"/>
      <c r="VB175" s="2"/>
      <c r="VC175" s="2"/>
      <c r="VD175" s="2"/>
      <c r="VE175" s="2"/>
      <c r="VF175" s="2"/>
      <c r="VG175" s="2"/>
      <c r="VH175" s="2"/>
      <c r="VI175" s="2"/>
      <c r="VJ175" s="2"/>
      <c r="VK175" s="2"/>
      <c r="VL175" s="2"/>
      <c r="VM175" s="2"/>
      <c r="VN175" s="2"/>
      <c r="VO175" s="2"/>
      <c r="VP175" s="2"/>
      <c r="VQ175" s="2"/>
      <c r="VR175" s="2"/>
      <c r="VS175" s="2"/>
      <c r="VT175" s="2"/>
      <c r="VU175" s="2"/>
      <c r="VV175" s="2"/>
      <c r="VW175" s="2"/>
      <c r="VX175" s="2"/>
      <c r="VY175" s="2"/>
      <c r="VZ175" s="2"/>
      <c r="WA175" s="2"/>
      <c r="WB175" s="2"/>
      <c r="WC175" s="2"/>
      <c r="WD175" s="2"/>
      <c r="WE175" s="2"/>
      <c r="WF175" s="2"/>
      <c r="WG175" s="2"/>
      <c r="WH175" s="2"/>
      <c r="WI175" s="2"/>
      <c r="WJ175" s="2"/>
      <c r="WK175" s="2"/>
      <c r="WL175" s="2"/>
      <c r="WM175" s="2"/>
      <c r="WN175" s="2"/>
      <c r="WO175" s="2"/>
      <c r="WP175" s="2"/>
      <c r="WQ175" s="2"/>
      <c r="WR175" s="2"/>
      <c r="WS175" s="2"/>
      <c r="WT175" s="2"/>
      <c r="WU175" s="2"/>
      <c r="WV175" s="2"/>
      <c r="WW175" s="2"/>
      <c r="WX175" s="2"/>
      <c r="WY175" s="2"/>
      <c r="WZ175" s="2"/>
      <c r="XA175" s="2"/>
      <c r="XB175" s="2"/>
      <c r="XC175" s="2"/>
      <c r="XD175" s="2"/>
      <c r="XE175" s="2"/>
      <c r="XF175" s="2"/>
      <c r="XG175" s="2"/>
      <c r="XH175" s="2"/>
      <c r="XI175" s="2"/>
      <c r="XJ175" s="2"/>
      <c r="XK175" s="2"/>
      <c r="XL175" s="2"/>
      <c r="XM175" s="2"/>
      <c r="XN175" s="2"/>
      <c r="XO175" s="2"/>
      <c r="XP175" s="2"/>
      <c r="XQ175" s="2"/>
      <c r="XR175" s="2"/>
      <c r="XS175" s="2"/>
      <c r="XT175" s="2"/>
      <c r="XU175" s="2"/>
      <c r="XV175" s="2"/>
      <c r="XW175" s="2"/>
      <c r="XX175" s="2"/>
      <c r="XY175" s="2"/>
      <c r="XZ175" s="2"/>
      <c r="YA175" s="2"/>
      <c r="YB175" s="2"/>
      <c r="YC175" s="2"/>
      <c r="YD175" s="2"/>
      <c r="YE175" s="2"/>
      <c r="YF175" s="2"/>
      <c r="YG175" s="2"/>
      <c r="YH175" s="2"/>
      <c r="YI175" s="2"/>
      <c r="YJ175" s="2"/>
      <c r="YK175" s="2"/>
      <c r="YL175" s="2"/>
      <c r="YM175" s="2"/>
      <c r="YN175" s="2"/>
      <c r="YO175" s="2"/>
      <c r="YP175" s="2"/>
      <c r="YQ175" s="2"/>
    </row>
    <row r="176" spans="1:667" x14ac:dyDescent="0.25">
      <c r="A176" s="2"/>
      <c r="B176" s="2"/>
      <c r="C176" s="2"/>
      <c r="D176" s="2"/>
      <c r="E176" s="2"/>
      <c r="F176" s="2"/>
      <c r="G176" s="2"/>
      <c r="H176" s="2"/>
      <c r="I176" s="2"/>
      <c r="J176" s="2"/>
      <c r="K176" s="2"/>
      <c r="L176" s="2"/>
      <c r="M176" s="2"/>
      <c r="N176" s="2"/>
      <c r="O176" s="2"/>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s="2"/>
      <c r="BN176" s="2"/>
      <c r="BO176" s="66"/>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c r="NZ176" s="2"/>
      <c r="OA176" s="2"/>
      <c r="OB176" s="2"/>
      <c r="OC176" s="2"/>
      <c r="OD176" s="2"/>
      <c r="OE176" s="2"/>
      <c r="OF176" s="2"/>
      <c r="OG176" s="2"/>
      <c r="OH176" s="2"/>
      <c r="OI176" s="2"/>
      <c r="OJ176" s="2"/>
      <c r="OK176" s="2"/>
      <c r="OL176" s="2"/>
      <c r="OM176" s="2"/>
      <c r="ON176" s="2"/>
      <c r="OO176" s="2"/>
      <c r="OP176" s="2"/>
      <c r="OQ176" s="2"/>
      <c r="OR176" s="2"/>
      <c r="OS176" s="2"/>
      <c r="OT176" s="2"/>
      <c r="OU176" s="2"/>
      <c r="OV176" s="2"/>
      <c r="OW176" s="2"/>
      <c r="OX176" s="2"/>
      <c r="OY176" s="2"/>
      <c r="OZ176" s="2"/>
      <c r="PA176" s="2"/>
      <c r="PB176" s="2"/>
      <c r="PC176" s="2"/>
      <c r="PD176" s="2"/>
      <c r="PE176" s="2"/>
      <c r="PF176" s="2"/>
      <c r="PG176" s="2"/>
      <c r="PH176" s="2"/>
      <c r="PI176" s="2"/>
      <c r="PJ176" s="2"/>
      <c r="PK176" s="2"/>
      <c r="PL176" s="2"/>
      <c r="PM176" s="2"/>
      <c r="PN176" s="2"/>
      <c r="PO176" s="2"/>
      <c r="PP176" s="2"/>
      <c r="PQ176" s="2"/>
      <c r="PR176" s="2"/>
      <c r="PS176" s="2"/>
      <c r="PT176" s="2"/>
      <c r="PU176" s="2"/>
      <c r="PV176" s="2"/>
      <c r="PW176" s="2"/>
      <c r="PX176" s="2"/>
      <c r="PY176" s="2"/>
      <c r="PZ176" s="2"/>
      <c r="QA176" s="2"/>
      <c r="QB176" s="2"/>
      <c r="QC176" s="2"/>
      <c r="QD176" s="2"/>
      <c r="QE176" s="2"/>
      <c r="QF176" s="2"/>
      <c r="QG176" s="2"/>
      <c r="QH176" s="2"/>
      <c r="QI176" s="2"/>
      <c r="QJ176" s="2"/>
      <c r="QK176" s="2"/>
      <c r="QL176" s="2"/>
      <c r="QM176" s="2"/>
      <c r="QN176" s="2"/>
      <c r="QO176" s="2"/>
      <c r="QP176" s="2"/>
      <c r="QQ176" s="2"/>
      <c r="QR176" s="2"/>
      <c r="QS176" s="2"/>
      <c r="QT176" s="2"/>
      <c r="QU176" s="2"/>
      <c r="QV176" s="2"/>
      <c r="QW176" s="2"/>
      <c r="QX176" s="2"/>
      <c r="QY176" s="2"/>
      <c r="QZ176" s="2"/>
      <c r="RA176" s="2"/>
      <c r="RB176" s="2"/>
      <c r="RC176" s="2"/>
      <c r="RD176" s="2"/>
      <c r="RE176" s="2"/>
      <c r="RF176" s="2"/>
      <c r="RG176" s="2"/>
      <c r="RH176" s="2"/>
      <c r="RI176" s="2"/>
      <c r="RJ176" s="2"/>
      <c r="RK176" s="2"/>
      <c r="RL176" s="2"/>
      <c r="RM176" s="2"/>
      <c r="RN176" s="2"/>
      <c r="RO176" s="2"/>
      <c r="RP176" s="2"/>
      <c r="RQ176" s="2"/>
      <c r="RR176" s="2"/>
      <c r="RS176" s="2"/>
      <c r="RT176" s="2"/>
      <c r="RU176" s="2"/>
      <c r="RV176" s="2"/>
      <c r="RW176" s="2"/>
      <c r="RX176" s="2"/>
      <c r="RY176" s="2"/>
      <c r="RZ176" s="2"/>
      <c r="SA176" s="2"/>
      <c r="SB176" s="2"/>
      <c r="SC176" s="2"/>
      <c r="SD176" s="2"/>
      <c r="SE176" s="2"/>
      <c r="SF176" s="2"/>
      <c r="SG176" s="2"/>
      <c r="SH176" s="2"/>
      <c r="SI176" s="2"/>
      <c r="SJ176" s="2"/>
      <c r="SK176" s="2"/>
      <c r="SL176" s="2"/>
      <c r="SM176" s="2"/>
      <c r="SN176" s="2"/>
      <c r="SO176" s="2"/>
      <c r="SP176" s="2"/>
      <c r="SQ176" s="2"/>
      <c r="SR176" s="2"/>
      <c r="SS176" s="2"/>
      <c r="ST176" s="2"/>
      <c r="SU176" s="2"/>
      <c r="SV176" s="2"/>
      <c r="SW176" s="2"/>
      <c r="SX176" s="2"/>
      <c r="SY176" s="2"/>
      <c r="SZ176" s="2"/>
      <c r="TA176" s="2"/>
      <c r="TB176" s="2"/>
      <c r="TC176" s="2"/>
      <c r="TD176" s="2"/>
      <c r="TE176" s="2"/>
      <c r="TF176" s="2"/>
      <c r="TG176" s="2"/>
      <c r="TH176" s="2"/>
      <c r="TI176" s="2"/>
      <c r="TJ176" s="2"/>
      <c r="TK176" s="2"/>
      <c r="TL176" s="2"/>
      <c r="TM176" s="2"/>
      <c r="TN176" s="2"/>
      <c r="TO176" s="2"/>
      <c r="TP176" s="2"/>
      <c r="TQ176" s="2"/>
      <c r="TR176" s="2"/>
      <c r="TS176" s="2"/>
      <c r="TT176" s="2"/>
      <c r="TU176" s="2"/>
      <c r="TV176" s="2"/>
      <c r="TW176" s="2"/>
      <c r="TX176" s="2"/>
      <c r="TY176" s="2"/>
      <c r="TZ176" s="2"/>
      <c r="UA176" s="2"/>
      <c r="UB176" s="2"/>
      <c r="UC176" s="2"/>
      <c r="UD176" s="2"/>
      <c r="UE176" s="2"/>
      <c r="UF176" s="2"/>
      <c r="UG176" s="2"/>
      <c r="UH176" s="2"/>
      <c r="UI176" s="2"/>
      <c r="UJ176" s="2"/>
      <c r="UK176" s="2"/>
      <c r="UL176" s="2"/>
      <c r="UM176" s="2"/>
      <c r="UN176" s="2"/>
      <c r="UO176" s="2"/>
      <c r="UP176" s="2"/>
      <c r="UQ176" s="2"/>
      <c r="UR176" s="2"/>
      <c r="US176" s="2"/>
      <c r="UT176" s="2"/>
      <c r="UU176" s="2"/>
      <c r="UV176" s="2"/>
      <c r="UW176" s="2"/>
      <c r="UX176" s="2"/>
      <c r="UY176" s="2"/>
      <c r="UZ176" s="2"/>
      <c r="VA176" s="2"/>
      <c r="VB176" s="2"/>
      <c r="VC176" s="2"/>
      <c r="VD176" s="2"/>
      <c r="VE176" s="2"/>
      <c r="VF176" s="2"/>
      <c r="VG176" s="2"/>
      <c r="VH176" s="2"/>
      <c r="VI176" s="2"/>
      <c r="VJ176" s="2"/>
      <c r="VK176" s="2"/>
      <c r="VL176" s="2"/>
      <c r="VM176" s="2"/>
      <c r="VN176" s="2"/>
      <c r="VO176" s="2"/>
      <c r="VP176" s="2"/>
      <c r="VQ176" s="2"/>
      <c r="VR176" s="2"/>
      <c r="VS176" s="2"/>
      <c r="VT176" s="2"/>
      <c r="VU176" s="2"/>
      <c r="VV176" s="2"/>
      <c r="VW176" s="2"/>
      <c r="VX176" s="2"/>
      <c r="VY176" s="2"/>
      <c r="VZ176" s="2"/>
      <c r="WA176" s="2"/>
      <c r="WB176" s="2"/>
      <c r="WC176" s="2"/>
      <c r="WD176" s="2"/>
      <c r="WE176" s="2"/>
      <c r="WF176" s="2"/>
      <c r="WG176" s="2"/>
      <c r="WH176" s="2"/>
      <c r="WI176" s="2"/>
      <c r="WJ176" s="2"/>
      <c r="WK176" s="2"/>
      <c r="WL176" s="2"/>
      <c r="WM176" s="2"/>
      <c r="WN176" s="2"/>
      <c r="WO176" s="2"/>
      <c r="WP176" s="2"/>
      <c r="WQ176" s="2"/>
      <c r="WR176" s="2"/>
      <c r="WS176" s="2"/>
      <c r="WT176" s="2"/>
      <c r="WU176" s="2"/>
      <c r="WV176" s="2"/>
      <c r="WW176" s="2"/>
      <c r="WX176" s="2"/>
      <c r="WY176" s="2"/>
      <c r="WZ176" s="2"/>
      <c r="XA176" s="2"/>
      <c r="XB176" s="2"/>
      <c r="XC176" s="2"/>
      <c r="XD176" s="2"/>
      <c r="XE176" s="2"/>
      <c r="XF176" s="2"/>
      <c r="XG176" s="2"/>
      <c r="XH176" s="2"/>
      <c r="XI176" s="2"/>
      <c r="XJ176" s="2"/>
      <c r="XK176" s="2"/>
      <c r="XL176" s="2"/>
      <c r="XM176" s="2"/>
      <c r="XN176" s="2"/>
      <c r="XO176" s="2"/>
      <c r="XP176" s="2"/>
      <c r="XQ176" s="2"/>
      <c r="XR176" s="2"/>
      <c r="XS176" s="2"/>
      <c r="XT176" s="2"/>
      <c r="XU176" s="2"/>
      <c r="XV176" s="2"/>
      <c r="XW176" s="2"/>
      <c r="XX176" s="2"/>
      <c r="XY176" s="2"/>
      <c r="XZ176" s="2"/>
      <c r="YA176" s="2"/>
      <c r="YB176" s="2"/>
      <c r="YC176" s="2"/>
      <c r="YD176" s="2"/>
      <c r="YE176" s="2"/>
      <c r="YF176" s="2"/>
      <c r="YG176" s="2"/>
      <c r="YH176" s="2"/>
      <c r="YI176" s="2"/>
      <c r="YJ176" s="2"/>
      <c r="YK176" s="2"/>
      <c r="YL176" s="2"/>
      <c r="YM176" s="2"/>
      <c r="YN176" s="2"/>
      <c r="YO176" s="2"/>
      <c r="YP176" s="2"/>
      <c r="YQ176" s="2"/>
    </row>
    <row r="177" spans="1:667" x14ac:dyDescent="0.25">
      <c r="A177" s="2"/>
      <c r="B177" s="2"/>
      <c r="C177" s="2"/>
      <c r="D177" s="2"/>
      <c r="E177" s="2"/>
      <c r="F177" s="2"/>
      <c r="G177" s="2"/>
      <c r="H177" s="2"/>
      <c r="I177" s="2"/>
      <c r="J177" s="2"/>
      <c r="K177" s="2"/>
      <c r="L177" s="2"/>
      <c r="M177" s="2"/>
      <c r="N177" s="2"/>
      <c r="O177" s="2"/>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s="2"/>
      <c r="BN177" s="2"/>
      <c r="BO177" s="66"/>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c r="NZ177" s="2"/>
      <c r="OA177" s="2"/>
      <c r="OB177" s="2"/>
      <c r="OC177" s="2"/>
      <c r="OD177" s="2"/>
      <c r="OE177" s="2"/>
      <c r="OF177" s="2"/>
      <c r="OG177" s="2"/>
      <c r="OH177" s="2"/>
      <c r="OI177" s="2"/>
      <c r="OJ177" s="2"/>
      <c r="OK177" s="2"/>
      <c r="OL177" s="2"/>
      <c r="OM177" s="2"/>
      <c r="ON177" s="2"/>
      <c r="OO177" s="2"/>
      <c r="OP177" s="2"/>
      <c r="OQ177" s="2"/>
      <c r="OR177" s="2"/>
      <c r="OS177" s="2"/>
      <c r="OT177" s="2"/>
      <c r="OU177" s="2"/>
      <c r="OV177" s="2"/>
      <c r="OW177" s="2"/>
      <c r="OX177" s="2"/>
      <c r="OY177" s="2"/>
      <c r="OZ177" s="2"/>
      <c r="PA177" s="2"/>
      <c r="PB177" s="2"/>
      <c r="PC177" s="2"/>
      <c r="PD177" s="2"/>
      <c r="PE177" s="2"/>
      <c r="PF177" s="2"/>
      <c r="PG177" s="2"/>
      <c r="PH177" s="2"/>
      <c r="PI177" s="2"/>
      <c r="PJ177" s="2"/>
      <c r="PK177" s="2"/>
      <c r="PL177" s="2"/>
      <c r="PM177" s="2"/>
      <c r="PN177" s="2"/>
      <c r="PO177" s="2"/>
      <c r="PP177" s="2"/>
      <c r="PQ177" s="2"/>
      <c r="PR177" s="2"/>
      <c r="PS177" s="2"/>
      <c r="PT177" s="2"/>
      <c r="PU177" s="2"/>
      <c r="PV177" s="2"/>
      <c r="PW177" s="2"/>
      <c r="PX177" s="2"/>
      <c r="PY177" s="2"/>
      <c r="PZ177" s="2"/>
      <c r="QA177" s="2"/>
      <c r="QB177" s="2"/>
      <c r="QC177" s="2"/>
      <c r="QD177" s="2"/>
      <c r="QE177" s="2"/>
      <c r="QF177" s="2"/>
      <c r="QG177" s="2"/>
      <c r="QH177" s="2"/>
      <c r="QI177" s="2"/>
      <c r="QJ177" s="2"/>
      <c r="QK177" s="2"/>
      <c r="QL177" s="2"/>
      <c r="QM177" s="2"/>
      <c r="QN177" s="2"/>
      <c r="QO177" s="2"/>
      <c r="QP177" s="2"/>
      <c r="QQ177" s="2"/>
      <c r="QR177" s="2"/>
      <c r="QS177" s="2"/>
      <c r="QT177" s="2"/>
      <c r="QU177" s="2"/>
      <c r="QV177" s="2"/>
      <c r="QW177" s="2"/>
      <c r="QX177" s="2"/>
      <c r="QY177" s="2"/>
      <c r="QZ177" s="2"/>
      <c r="RA177" s="2"/>
      <c r="RB177" s="2"/>
      <c r="RC177" s="2"/>
      <c r="RD177" s="2"/>
      <c r="RE177" s="2"/>
      <c r="RF177" s="2"/>
      <c r="RG177" s="2"/>
      <c r="RH177" s="2"/>
      <c r="RI177" s="2"/>
      <c r="RJ177" s="2"/>
      <c r="RK177" s="2"/>
      <c r="RL177" s="2"/>
      <c r="RM177" s="2"/>
      <c r="RN177" s="2"/>
      <c r="RO177" s="2"/>
      <c r="RP177" s="2"/>
      <c r="RQ177" s="2"/>
      <c r="RR177" s="2"/>
      <c r="RS177" s="2"/>
      <c r="RT177" s="2"/>
      <c r="RU177" s="2"/>
      <c r="RV177" s="2"/>
      <c r="RW177" s="2"/>
      <c r="RX177" s="2"/>
      <c r="RY177" s="2"/>
      <c r="RZ177" s="2"/>
      <c r="SA177" s="2"/>
      <c r="SB177" s="2"/>
      <c r="SC177" s="2"/>
      <c r="SD177" s="2"/>
      <c r="SE177" s="2"/>
      <c r="SF177" s="2"/>
      <c r="SG177" s="2"/>
      <c r="SH177" s="2"/>
      <c r="SI177" s="2"/>
      <c r="SJ177" s="2"/>
      <c r="SK177" s="2"/>
      <c r="SL177" s="2"/>
      <c r="SM177" s="2"/>
      <c r="SN177" s="2"/>
      <c r="SO177" s="2"/>
      <c r="SP177" s="2"/>
      <c r="SQ177" s="2"/>
      <c r="SR177" s="2"/>
      <c r="SS177" s="2"/>
      <c r="ST177" s="2"/>
      <c r="SU177" s="2"/>
      <c r="SV177" s="2"/>
      <c r="SW177" s="2"/>
      <c r="SX177" s="2"/>
      <c r="SY177" s="2"/>
      <c r="SZ177" s="2"/>
      <c r="TA177" s="2"/>
      <c r="TB177" s="2"/>
      <c r="TC177" s="2"/>
      <c r="TD177" s="2"/>
      <c r="TE177" s="2"/>
      <c r="TF177" s="2"/>
      <c r="TG177" s="2"/>
      <c r="TH177" s="2"/>
      <c r="TI177" s="2"/>
      <c r="TJ177" s="2"/>
      <c r="TK177" s="2"/>
      <c r="TL177" s="2"/>
      <c r="TM177" s="2"/>
      <c r="TN177" s="2"/>
      <c r="TO177" s="2"/>
      <c r="TP177" s="2"/>
      <c r="TQ177" s="2"/>
      <c r="TR177" s="2"/>
      <c r="TS177" s="2"/>
      <c r="TT177" s="2"/>
      <c r="TU177" s="2"/>
      <c r="TV177" s="2"/>
      <c r="TW177" s="2"/>
      <c r="TX177" s="2"/>
      <c r="TY177" s="2"/>
      <c r="TZ177" s="2"/>
      <c r="UA177" s="2"/>
      <c r="UB177" s="2"/>
      <c r="UC177" s="2"/>
      <c r="UD177" s="2"/>
      <c r="UE177" s="2"/>
      <c r="UF177" s="2"/>
      <c r="UG177" s="2"/>
      <c r="UH177" s="2"/>
      <c r="UI177" s="2"/>
      <c r="UJ177" s="2"/>
      <c r="UK177" s="2"/>
      <c r="UL177" s="2"/>
      <c r="UM177" s="2"/>
      <c r="UN177" s="2"/>
      <c r="UO177" s="2"/>
      <c r="UP177" s="2"/>
      <c r="UQ177" s="2"/>
      <c r="UR177" s="2"/>
      <c r="US177" s="2"/>
      <c r="UT177" s="2"/>
      <c r="UU177" s="2"/>
      <c r="UV177" s="2"/>
      <c r="UW177" s="2"/>
      <c r="UX177" s="2"/>
      <c r="UY177" s="2"/>
      <c r="UZ177" s="2"/>
      <c r="VA177" s="2"/>
      <c r="VB177" s="2"/>
      <c r="VC177" s="2"/>
      <c r="VD177" s="2"/>
      <c r="VE177" s="2"/>
      <c r="VF177" s="2"/>
      <c r="VG177" s="2"/>
      <c r="VH177" s="2"/>
      <c r="VI177" s="2"/>
      <c r="VJ177" s="2"/>
      <c r="VK177" s="2"/>
      <c r="VL177" s="2"/>
      <c r="VM177" s="2"/>
      <c r="VN177" s="2"/>
      <c r="VO177" s="2"/>
      <c r="VP177" s="2"/>
      <c r="VQ177" s="2"/>
      <c r="VR177" s="2"/>
      <c r="VS177" s="2"/>
      <c r="VT177" s="2"/>
      <c r="VU177" s="2"/>
      <c r="VV177" s="2"/>
      <c r="VW177" s="2"/>
      <c r="VX177" s="2"/>
      <c r="VY177" s="2"/>
      <c r="VZ177" s="2"/>
      <c r="WA177" s="2"/>
      <c r="WB177" s="2"/>
      <c r="WC177" s="2"/>
      <c r="WD177" s="2"/>
      <c r="WE177" s="2"/>
      <c r="WF177" s="2"/>
      <c r="WG177" s="2"/>
      <c r="WH177" s="2"/>
      <c r="WI177" s="2"/>
      <c r="WJ177" s="2"/>
      <c r="WK177" s="2"/>
      <c r="WL177" s="2"/>
      <c r="WM177" s="2"/>
      <c r="WN177" s="2"/>
      <c r="WO177" s="2"/>
      <c r="WP177" s="2"/>
      <c r="WQ177" s="2"/>
      <c r="WR177" s="2"/>
      <c r="WS177" s="2"/>
      <c r="WT177" s="2"/>
      <c r="WU177" s="2"/>
      <c r="WV177" s="2"/>
      <c r="WW177" s="2"/>
      <c r="WX177" s="2"/>
      <c r="WY177" s="2"/>
      <c r="WZ177" s="2"/>
      <c r="XA177" s="2"/>
      <c r="XB177" s="2"/>
      <c r="XC177" s="2"/>
      <c r="XD177" s="2"/>
      <c r="XE177" s="2"/>
      <c r="XF177" s="2"/>
      <c r="XG177" s="2"/>
      <c r="XH177" s="2"/>
      <c r="XI177" s="2"/>
      <c r="XJ177" s="2"/>
      <c r="XK177" s="2"/>
      <c r="XL177" s="2"/>
      <c r="XM177" s="2"/>
      <c r="XN177" s="2"/>
      <c r="XO177" s="2"/>
      <c r="XP177" s="2"/>
      <c r="XQ177" s="2"/>
      <c r="XR177" s="2"/>
      <c r="XS177" s="2"/>
      <c r="XT177" s="2"/>
      <c r="XU177" s="2"/>
      <c r="XV177" s="2"/>
      <c r="XW177" s="2"/>
      <c r="XX177" s="2"/>
      <c r="XY177" s="2"/>
      <c r="XZ177" s="2"/>
      <c r="YA177" s="2"/>
      <c r="YB177" s="2"/>
      <c r="YC177" s="2"/>
      <c r="YD177" s="2"/>
      <c r="YE177" s="2"/>
      <c r="YF177" s="2"/>
      <c r="YG177" s="2"/>
      <c r="YH177" s="2"/>
      <c r="YI177" s="2"/>
      <c r="YJ177" s="2"/>
      <c r="YK177" s="2"/>
      <c r="YL177" s="2"/>
      <c r="YM177" s="2"/>
      <c r="YN177" s="2"/>
      <c r="YO177" s="2"/>
      <c r="YP177" s="2"/>
      <c r="YQ177" s="2"/>
    </row>
    <row r="178" spans="1:667" x14ac:dyDescent="0.25">
      <c r="A178" s="2"/>
      <c r="B178" s="2"/>
      <c r="C178" s="2"/>
      <c r="D178" s="2"/>
      <c r="E178" s="2"/>
      <c r="F178" s="2"/>
      <c r="G178" s="2"/>
      <c r="H178" s="2"/>
      <c r="I178" s="2"/>
      <c r="J178" s="2"/>
      <c r="K178" s="2"/>
      <c r="L178" s="2"/>
      <c r="M178" s="2"/>
      <c r="N178" s="2"/>
      <c r="O178" s="2"/>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s="2"/>
      <c r="BN178" s="2"/>
      <c r="BO178" s="66"/>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c r="NZ178" s="2"/>
      <c r="OA178" s="2"/>
      <c r="OB178" s="2"/>
      <c r="OC178" s="2"/>
      <c r="OD178" s="2"/>
      <c r="OE178" s="2"/>
      <c r="OF178" s="2"/>
      <c r="OG178" s="2"/>
      <c r="OH178" s="2"/>
      <c r="OI178" s="2"/>
      <c r="OJ178" s="2"/>
      <c r="OK178" s="2"/>
      <c r="OL178" s="2"/>
      <c r="OM178" s="2"/>
      <c r="ON178" s="2"/>
      <c r="OO178" s="2"/>
      <c r="OP178" s="2"/>
      <c r="OQ178" s="2"/>
      <c r="OR178" s="2"/>
      <c r="OS178" s="2"/>
      <c r="OT178" s="2"/>
      <c r="OU178" s="2"/>
      <c r="OV178" s="2"/>
      <c r="OW178" s="2"/>
      <c r="OX178" s="2"/>
      <c r="OY178" s="2"/>
      <c r="OZ178" s="2"/>
      <c r="PA178" s="2"/>
      <c r="PB178" s="2"/>
      <c r="PC178" s="2"/>
      <c r="PD178" s="2"/>
      <c r="PE178" s="2"/>
      <c r="PF178" s="2"/>
      <c r="PG178" s="2"/>
      <c r="PH178" s="2"/>
      <c r="PI178" s="2"/>
      <c r="PJ178" s="2"/>
      <c r="PK178" s="2"/>
      <c r="PL178" s="2"/>
      <c r="PM178" s="2"/>
      <c r="PN178" s="2"/>
      <c r="PO178" s="2"/>
      <c r="PP178" s="2"/>
      <c r="PQ178" s="2"/>
      <c r="PR178" s="2"/>
      <c r="PS178" s="2"/>
      <c r="PT178" s="2"/>
      <c r="PU178" s="2"/>
      <c r="PV178" s="2"/>
      <c r="PW178" s="2"/>
      <c r="PX178" s="2"/>
      <c r="PY178" s="2"/>
      <c r="PZ178" s="2"/>
      <c r="QA178" s="2"/>
      <c r="QB178" s="2"/>
      <c r="QC178" s="2"/>
      <c r="QD178" s="2"/>
      <c r="QE178" s="2"/>
      <c r="QF178" s="2"/>
      <c r="QG178" s="2"/>
      <c r="QH178" s="2"/>
      <c r="QI178" s="2"/>
      <c r="QJ178" s="2"/>
      <c r="QK178" s="2"/>
      <c r="QL178" s="2"/>
      <c r="QM178" s="2"/>
      <c r="QN178" s="2"/>
      <c r="QO178" s="2"/>
      <c r="QP178" s="2"/>
      <c r="QQ178" s="2"/>
      <c r="QR178" s="2"/>
      <c r="QS178" s="2"/>
      <c r="QT178" s="2"/>
      <c r="QU178" s="2"/>
      <c r="QV178" s="2"/>
      <c r="QW178" s="2"/>
      <c r="QX178" s="2"/>
      <c r="QY178" s="2"/>
      <c r="QZ178" s="2"/>
      <c r="RA178" s="2"/>
      <c r="RB178" s="2"/>
      <c r="RC178" s="2"/>
      <c r="RD178" s="2"/>
      <c r="RE178" s="2"/>
      <c r="RF178" s="2"/>
      <c r="RG178" s="2"/>
      <c r="RH178" s="2"/>
      <c r="RI178" s="2"/>
      <c r="RJ178" s="2"/>
      <c r="RK178" s="2"/>
      <c r="RL178" s="2"/>
      <c r="RM178" s="2"/>
      <c r="RN178" s="2"/>
      <c r="RO178" s="2"/>
      <c r="RP178" s="2"/>
      <c r="RQ178" s="2"/>
      <c r="RR178" s="2"/>
      <c r="RS178" s="2"/>
      <c r="RT178" s="2"/>
      <c r="RU178" s="2"/>
      <c r="RV178" s="2"/>
      <c r="RW178" s="2"/>
      <c r="RX178" s="2"/>
      <c r="RY178" s="2"/>
      <c r="RZ178" s="2"/>
      <c r="SA178" s="2"/>
      <c r="SB178" s="2"/>
      <c r="SC178" s="2"/>
      <c r="SD178" s="2"/>
      <c r="SE178" s="2"/>
      <c r="SF178" s="2"/>
      <c r="SG178" s="2"/>
      <c r="SH178" s="2"/>
      <c r="SI178" s="2"/>
      <c r="SJ178" s="2"/>
      <c r="SK178" s="2"/>
      <c r="SL178" s="2"/>
      <c r="SM178" s="2"/>
      <c r="SN178" s="2"/>
      <c r="SO178" s="2"/>
      <c r="SP178" s="2"/>
      <c r="SQ178" s="2"/>
      <c r="SR178" s="2"/>
      <c r="SS178" s="2"/>
      <c r="ST178" s="2"/>
      <c r="SU178" s="2"/>
      <c r="SV178" s="2"/>
      <c r="SW178" s="2"/>
      <c r="SX178" s="2"/>
      <c r="SY178" s="2"/>
      <c r="SZ178" s="2"/>
      <c r="TA178" s="2"/>
      <c r="TB178" s="2"/>
      <c r="TC178" s="2"/>
      <c r="TD178" s="2"/>
      <c r="TE178" s="2"/>
      <c r="TF178" s="2"/>
      <c r="TG178" s="2"/>
      <c r="TH178" s="2"/>
      <c r="TI178" s="2"/>
      <c r="TJ178" s="2"/>
      <c r="TK178" s="2"/>
      <c r="TL178" s="2"/>
      <c r="TM178" s="2"/>
      <c r="TN178" s="2"/>
      <c r="TO178" s="2"/>
      <c r="TP178" s="2"/>
      <c r="TQ178" s="2"/>
      <c r="TR178" s="2"/>
      <c r="TS178" s="2"/>
      <c r="TT178" s="2"/>
      <c r="TU178" s="2"/>
      <c r="TV178" s="2"/>
      <c r="TW178" s="2"/>
      <c r="TX178" s="2"/>
      <c r="TY178" s="2"/>
      <c r="TZ178" s="2"/>
      <c r="UA178" s="2"/>
      <c r="UB178" s="2"/>
      <c r="UC178" s="2"/>
      <c r="UD178" s="2"/>
      <c r="UE178" s="2"/>
      <c r="UF178" s="2"/>
      <c r="UG178" s="2"/>
      <c r="UH178" s="2"/>
      <c r="UI178" s="2"/>
      <c r="UJ178" s="2"/>
      <c r="UK178" s="2"/>
      <c r="UL178" s="2"/>
      <c r="UM178" s="2"/>
      <c r="UN178" s="2"/>
      <c r="UO178" s="2"/>
      <c r="UP178" s="2"/>
      <c r="UQ178" s="2"/>
      <c r="UR178" s="2"/>
      <c r="US178" s="2"/>
      <c r="UT178" s="2"/>
      <c r="UU178" s="2"/>
      <c r="UV178" s="2"/>
      <c r="UW178" s="2"/>
      <c r="UX178" s="2"/>
      <c r="UY178" s="2"/>
      <c r="UZ178" s="2"/>
      <c r="VA178" s="2"/>
      <c r="VB178" s="2"/>
      <c r="VC178" s="2"/>
      <c r="VD178" s="2"/>
      <c r="VE178" s="2"/>
      <c r="VF178" s="2"/>
      <c r="VG178" s="2"/>
      <c r="VH178" s="2"/>
      <c r="VI178" s="2"/>
      <c r="VJ178" s="2"/>
      <c r="VK178" s="2"/>
      <c r="VL178" s="2"/>
      <c r="VM178" s="2"/>
      <c r="VN178" s="2"/>
      <c r="VO178" s="2"/>
      <c r="VP178" s="2"/>
      <c r="VQ178" s="2"/>
      <c r="VR178" s="2"/>
      <c r="VS178" s="2"/>
      <c r="VT178" s="2"/>
      <c r="VU178" s="2"/>
      <c r="VV178" s="2"/>
      <c r="VW178" s="2"/>
      <c r="VX178" s="2"/>
      <c r="VY178" s="2"/>
      <c r="VZ178" s="2"/>
      <c r="WA178" s="2"/>
      <c r="WB178" s="2"/>
      <c r="WC178" s="2"/>
      <c r="WD178" s="2"/>
      <c r="WE178" s="2"/>
      <c r="WF178" s="2"/>
      <c r="WG178" s="2"/>
      <c r="WH178" s="2"/>
      <c r="WI178" s="2"/>
      <c r="WJ178" s="2"/>
      <c r="WK178" s="2"/>
      <c r="WL178" s="2"/>
      <c r="WM178" s="2"/>
      <c r="WN178" s="2"/>
      <c r="WO178" s="2"/>
      <c r="WP178" s="2"/>
      <c r="WQ178" s="2"/>
      <c r="WR178" s="2"/>
      <c r="WS178" s="2"/>
      <c r="WT178" s="2"/>
      <c r="WU178" s="2"/>
      <c r="WV178" s="2"/>
      <c r="WW178" s="2"/>
      <c r="WX178" s="2"/>
      <c r="WY178" s="2"/>
      <c r="WZ178" s="2"/>
      <c r="XA178" s="2"/>
      <c r="XB178" s="2"/>
      <c r="XC178" s="2"/>
      <c r="XD178" s="2"/>
      <c r="XE178" s="2"/>
      <c r="XF178" s="2"/>
      <c r="XG178" s="2"/>
      <c r="XH178" s="2"/>
      <c r="XI178" s="2"/>
      <c r="XJ178" s="2"/>
      <c r="XK178" s="2"/>
      <c r="XL178" s="2"/>
      <c r="XM178" s="2"/>
      <c r="XN178" s="2"/>
      <c r="XO178" s="2"/>
      <c r="XP178" s="2"/>
      <c r="XQ178" s="2"/>
      <c r="XR178" s="2"/>
      <c r="XS178" s="2"/>
      <c r="XT178" s="2"/>
      <c r="XU178" s="2"/>
      <c r="XV178" s="2"/>
      <c r="XW178" s="2"/>
      <c r="XX178" s="2"/>
      <c r="XY178" s="2"/>
      <c r="XZ178" s="2"/>
      <c r="YA178" s="2"/>
      <c r="YB178" s="2"/>
      <c r="YC178" s="2"/>
      <c r="YD178" s="2"/>
      <c r="YE178" s="2"/>
      <c r="YF178" s="2"/>
      <c r="YG178" s="2"/>
      <c r="YH178" s="2"/>
      <c r="YI178" s="2"/>
      <c r="YJ178" s="2"/>
      <c r="YK178" s="2"/>
      <c r="YL178" s="2"/>
      <c r="YM178" s="2"/>
      <c r="YN178" s="2"/>
      <c r="YO178" s="2"/>
      <c r="YP178" s="2"/>
      <c r="YQ178" s="2"/>
    </row>
    <row r="179" spans="1:667" x14ac:dyDescent="0.25">
      <c r="A179" s="2"/>
      <c r="B179" s="2"/>
      <c r="C179" s="2"/>
      <c r="D179" s="2"/>
      <c r="E179" s="2"/>
      <c r="F179" s="2"/>
      <c r="G179" s="2"/>
      <c r="H179" s="2"/>
      <c r="I179" s="2"/>
      <c r="J179" s="2"/>
      <c r="K179" s="2"/>
      <c r="L179" s="2"/>
      <c r="M179" s="2"/>
      <c r="N179" s="2"/>
      <c r="O179" s="2"/>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s="2"/>
      <c r="BN179" s="2"/>
      <c r="BO179" s="66"/>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c r="NZ179" s="2"/>
      <c r="OA179" s="2"/>
      <c r="OB179" s="2"/>
      <c r="OC179" s="2"/>
      <c r="OD179" s="2"/>
      <c r="OE179" s="2"/>
      <c r="OF179" s="2"/>
      <c r="OG179" s="2"/>
      <c r="OH179" s="2"/>
      <c r="OI179" s="2"/>
      <c r="OJ179" s="2"/>
      <c r="OK179" s="2"/>
      <c r="OL179" s="2"/>
      <c r="OM179" s="2"/>
      <c r="ON179" s="2"/>
      <c r="OO179" s="2"/>
      <c r="OP179" s="2"/>
      <c r="OQ179" s="2"/>
      <c r="OR179" s="2"/>
      <c r="OS179" s="2"/>
      <c r="OT179" s="2"/>
      <c r="OU179" s="2"/>
      <c r="OV179" s="2"/>
      <c r="OW179" s="2"/>
      <c r="OX179" s="2"/>
      <c r="OY179" s="2"/>
      <c r="OZ179" s="2"/>
      <c r="PA179" s="2"/>
      <c r="PB179" s="2"/>
      <c r="PC179" s="2"/>
      <c r="PD179" s="2"/>
      <c r="PE179" s="2"/>
      <c r="PF179" s="2"/>
      <c r="PG179" s="2"/>
      <c r="PH179" s="2"/>
      <c r="PI179" s="2"/>
      <c r="PJ179" s="2"/>
      <c r="PK179" s="2"/>
      <c r="PL179" s="2"/>
      <c r="PM179" s="2"/>
      <c r="PN179" s="2"/>
      <c r="PO179" s="2"/>
      <c r="PP179" s="2"/>
      <c r="PQ179" s="2"/>
      <c r="PR179" s="2"/>
      <c r="PS179" s="2"/>
      <c r="PT179" s="2"/>
      <c r="PU179" s="2"/>
      <c r="PV179" s="2"/>
      <c r="PW179" s="2"/>
      <c r="PX179" s="2"/>
      <c r="PY179" s="2"/>
      <c r="PZ179" s="2"/>
      <c r="QA179" s="2"/>
      <c r="QB179" s="2"/>
      <c r="QC179" s="2"/>
      <c r="QD179" s="2"/>
      <c r="QE179" s="2"/>
      <c r="QF179" s="2"/>
      <c r="QG179" s="2"/>
      <c r="QH179" s="2"/>
      <c r="QI179" s="2"/>
      <c r="QJ179" s="2"/>
      <c r="QK179" s="2"/>
      <c r="QL179" s="2"/>
      <c r="QM179" s="2"/>
      <c r="QN179" s="2"/>
      <c r="QO179" s="2"/>
      <c r="QP179" s="2"/>
      <c r="QQ179" s="2"/>
      <c r="QR179" s="2"/>
      <c r="QS179" s="2"/>
      <c r="QT179" s="2"/>
      <c r="QU179" s="2"/>
      <c r="QV179" s="2"/>
      <c r="QW179" s="2"/>
      <c r="QX179" s="2"/>
      <c r="QY179" s="2"/>
      <c r="QZ179" s="2"/>
      <c r="RA179" s="2"/>
      <c r="RB179" s="2"/>
      <c r="RC179" s="2"/>
      <c r="RD179" s="2"/>
      <c r="RE179" s="2"/>
      <c r="RF179" s="2"/>
      <c r="RG179" s="2"/>
      <c r="RH179" s="2"/>
      <c r="RI179" s="2"/>
      <c r="RJ179" s="2"/>
      <c r="RK179" s="2"/>
      <c r="RL179" s="2"/>
      <c r="RM179" s="2"/>
      <c r="RN179" s="2"/>
      <c r="RO179" s="2"/>
      <c r="RP179" s="2"/>
      <c r="RQ179" s="2"/>
      <c r="RR179" s="2"/>
      <c r="RS179" s="2"/>
      <c r="RT179" s="2"/>
      <c r="RU179" s="2"/>
      <c r="RV179" s="2"/>
      <c r="RW179" s="2"/>
      <c r="RX179" s="2"/>
      <c r="RY179" s="2"/>
      <c r="RZ179" s="2"/>
      <c r="SA179" s="2"/>
      <c r="SB179" s="2"/>
      <c r="SC179" s="2"/>
      <c r="SD179" s="2"/>
      <c r="SE179" s="2"/>
      <c r="SF179" s="2"/>
      <c r="SG179" s="2"/>
      <c r="SH179" s="2"/>
      <c r="SI179" s="2"/>
      <c r="SJ179" s="2"/>
      <c r="SK179" s="2"/>
      <c r="SL179" s="2"/>
      <c r="SM179" s="2"/>
      <c r="SN179" s="2"/>
      <c r="SO179" s="2"/>
      <c r="SP179" s="2"/>
      <c r="SQ179" s="2"/>
      <c r="SR179" s="2"/>
      <c r="SS179" s="2"/>
      <c r="ST179" s="2"/>
      <c r="SU179" s="2"/>
      <c r="SV179" s="2"/>
      <c r="SW179" s="2"/>
      <c r="SX179" s="2"/>
      <c r="SY179" s="2"/>
      <c r="SZ179" s="2"/>
      <c r="TA179" s="2"/>
      <c r="TB179" s="2"/>
      <c r="TC179" s="2"/>
      <c r="TD179" s="2"/>
      <c r="TE179" s="2"/>
      <c r="TF179" s="2"/>
      <c r="TG179" s="2"/>
      <c r="TH179" s="2"/>
      <c r="TI179" s="2"/>
      <c r="TJ179" s="2"/>
      <c r="TK179" s="2"/>
      <c r="TL179" s="2"/>
      <c r="TM179" s="2"/>
      <c r="TN179" s="2"/>
      <c r="TO179" s="2"/>
      <c r="TP179" s="2"/>
      <c r="TQ179" s="2"/>
      <c r="TR179" s="2"/>
      <c r="TS179" s="2"/>
      <c r="TT179" s="2"/>
      <c r="TU179" s="2"/>
      <c r="TV179" s="2"/>
      <c r="TW179" s="2"/>
      <c r="TX179" s="2"/>
      <c r="TY179" s="2"/>
      <c r="TZ179" s="2"/>
      <c r="UA179" s="2"/>
      <c r="UB179" s="2"/>
      <c r="UC179" s="2"/>
      <c r="UD179" s="2"/>
      <c r="UE179" s="2"/>
      <c r="UF179" s="2"/>
      <c r="UG179" s="2"/>
      <c r="UH179" s="2"/>
      <c r="UI179" s="2"/>
      <c r="UJ179" s="2"/>
      <c r="UK179" s="2"/>
      <c r="UL179" s="2"/>
      <c r="UM179" s="2"/>
      <c r="UN179" s="2"/>
      <c r="UO179" s="2"/>
      <c r="UP179" s="2"/>
      <c r="UQ179" s="2"/>
      <c r="UR179" s="2"/>
      <c r="US179" s="2"/>
      <c r="UT179" s="2"/>
      <c r="UU179" s="2"/>
      <c r="UV179" s="2"/>
      <c r="UW179" s="2"/>
      <c r="UX179" s="2"/>
      <c r="UY179" s="2"/>
      <c r="UZ179" s="2"/>
      <c r="VA179" s="2"/>
      <c r="VB179" s="2"/>
      <c r="VC179" s="2"/>
      <c r="VD179" s="2"/>
      <c r="VE179" s="2"/>
      <c r="VF179" s="2"/>
      <c r="VG179" s="2"/>
      <c r="VH179" s="2"/>
      <c r="VI179" s="2"/>
      <c r="VJ179" s="2"/>
      <c r="VK179" s="2"/>
      <c r="VL179" s="2"/>
      <c r="VM179" s="2"/>
      <c r="VN179" s="2"/>
      <c r="VO179" s="2"/>
      <c r="VP179" s="2"/>
      <c r="VQ179" s="2"/>
      <c r="VR179" s="2"/>
      <c r="VS179" s="2"/>
      <c r="VT179" s="2"/>
      <c r="VU179" s="2"/>
      <c r="VV179" s="2"/>
      <c r="VW179" s="2"/>
      <c r="VX179" s="2"/>
      <c r="VY179" s="2"/>
      <c r="VZ179" s="2"/>
      <c r="WA179" s="2"/>
      <c r="WB179" s="2"/>
      <c r="WC179" s="2"/>
      <c r="WD179" s="2"/>
      <c r="WE179" s="2"/>
      <c r="WF179" s="2"/>
      <c r="WG179" s="2"/>
      <c r="WH179" s="2"/>
      <c r="WI179" s="2"/>
      <c r="WJ179" s="2"/>
      <c r="WK179" s="2"/>
      <c r="WL179" s="2"/>
      <c r="WM179" s="2"/>
      <c r="WN179" s="2"/>
      <c r="WO179" s="2"/>
      <c r="WP179" s="2"/>
      <c r="WQ179" s="2"/>
      <c r="WR179" s="2"/>
      <c r="WS179" s="2"/>
      <c r="WT179" s="2"/>
      <c r="WU179" s="2"/>
      <c r="WV179" s="2"/>
      <c r="WW179" s="2"/>
      <c r="WX179" s="2"/>
      <c r="WY179" s="2"/>
      <c r="WZ179" s="2"/>
      <c r="XA179" s="2"/>
      <c r="XB179" s="2"/>
      <c r="XC179" s="2"/>
      <c r="XD179" s="2"/>
      <c r="XE179" s="2"/>
      <c r="XF179" s="2"/>
      <c r="XG179" s="2"/>
      <c r="XH179" s="2"/>
      <c r="XI179" s="2"/>
      <c r="XJ179" s="2"/>
      <c r="XK179" s="2"/>
      <c r="XL179" s="2"/>
      <c r="XM179" s="2"/>
      <c r="XN179" s="2"/>
      <c r="XO179" s="2"/>
      <c r="XP179" s="2"/>
      <c r="XQ179" s="2"/>
      <c r="XR179" s="2"/>
      <c r="XS179" s="2"/>
      <c r="XT179" s="2"/>
      <c r="XU179" s="2"/>
      <c r="XV179" s="2"/>
      <c r="XW179" s="2"/>
      <c r="XX179" s="2"/>
      <c r="XY179" s="2"/>
      <c r="XZ179" s="2"/>
      <c r="YA179" s="2"/>
      <c r="YB179" s="2"/>
      <c r="YC179" s="2"/>
      <c r="YD179" s="2"/>
      <c r="YE179" s="2"/>
      <c r="YF179" s="2"/>
      <c r="YG179" s="2"/>
      <c r="YH179" s="2"/>
      <c r="YI179" s="2"/>
      <c r="YJ179" s="2"/>
      <c r="YK179" s="2"/>
      <c r="YL179" s="2"/>
      <c r="YM179" s="2"/>
      <c r="YN179" s="2"/>
      <c r="YO179" s="2"/>
      <c r="YP179" s="2"/>
      <c r="YQ179" s="2"/>
    </row>
    <row r="180" spans="1:667" x14ac:dyDescent="0.25">
      <c r="A180" s="2"/>
      <c r="B180" s="2"/>
      <c r="C180" s="2"/>
      <c r="D180" s="2"/>
      <c r="E180" s="2"/>
      <c r="F180" s="2"/>
      <c r="G180" s="2"/>
      <c r="H180" s="2"/>
      <c r="I180" s="2"/>
      <c r="J180" s="2"/>
      <c r="K180" s="2"/>
      <c r="L180" s="2"/>
      <c r="M180" s="2"/>
      <c r="N180" s="2"/>
      <c r="O180" s="2"/>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s="2"/>
      <c r="BN180" s="2"/>
      <c r="BO180" s="66"/>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c r="NZ180" s="2"/>
      <c r="OA180" s="2"/>
      <c r="OB180" s="2"/>
      <c r="OC180" s="2"/>
      <c r="OD180" s="2"/>
      <c r="OE180" s="2"/>
      <c r="OF180" s="2"/>
      <c r="OG180" s="2"/>
      <c r="OH180" s="2"/>
      <c r="OI180" s="2"/>
      <c r="OJ180" s="2"/>
      <c r="OK180" s="2"/>
      <c r="OL180" s="2"/>
      <c r="OM180" s="2"/>
      <c r="ON180" s="2"/>
      <c r="OO180" s="2"/>
      <c r="OP180" s="2"/>
      <c r="OQ180" s="2"/>
      <c r="OR180" s="2"/>
      <c r="OS180" s="2"/>
      <c r="OT180" s="2"/>
      <c r="OU180" s="2"/>
      <c r="OV180" s="2"/>
      <c r="OW180" s="2"/>
      <c r="OX180" s="2"/>
      <c r="OY180" s="2"/>
      <c r="OZ180" s="2"/>
      <c r="PA180" s="2"/>
      <c r="PB180" s="2"/>
      <c r="PC180" s="2"/>
      <c r="PD180" s="2"/>
      <c r="PE180" s="2"/>
      <c r="PF180" s="2"/>
      <c r="PG180" s="2"/>
      <c r="PH180" s="2"/>
      <c r="PI180" s="2"/>
      <c r="PJ180" s="2"/>
      <c r="PK180" s="2"/>
      <c r="PL180" s="2"/>
      <c r="PM180" s="2"/>
      <c r="PN180" s="2"/>
      <c r="PO180" s="2"/>
      <c r="PP180" s="2"/>
      <c r="PQ180" s="2"/>
      <c r="PR180" s="2"/>
      <c r="PS180" s="2"/>
      <c r="PT180" s="2"/>
      <c r="PU180" s="2"/>
      <c r="PV180" s="2"/>
      <c r="PW180" s="2"/>
      <c r="PX180" s="2"/>
      <c r="PY180" s="2"/>
      <c r="PZ180" s="2"/>
      <c r="QA180" s="2"/>
      <c r="QB180" s="2"/>
      <c r="QC180" s="2"/>
      <c r="QD180" s="2"/>
      <c r="QE180" s="2"/>
      <c r="QF180" s="2"/>
      <c r="QG180" s="2"/>
      <c r="QH180" s="2"/>
      <c r="QI180" s="2"/>
      <c r="QJ180" s="2"/>
      <c r="QK180" s="2"/>
      <c r="QL180" s="2"/>
      <c r="QM180" s="2"/>
      <c r="QN180" s="2"/>
      <c r="QO180" s="2"/>
      <c r="QP180" s="2"/>
      <c r="QQ180" s="2"/>
      <c r="QR180" s="2"/>
      <c r="QS180" s="2"/>
      <c r="QT180" s="2"/>
      <c r="QU180" s="2"/>
      <c r="QV180" s="2"/>
      <c r="QW180" s="2"/>
      <c r="QX180" s="2"/>
      <c r="QY180" s="2"/>
      <c r="QZ180" s="2"/>
      <c r="RA180" s="2"/>
      <c r="RB180" s="2"/>
      <c r="RC180" s="2"/>
      <c r="RD180" s="2"/>
      <c r="RE180" s="2"/>
      <c r="RF180" s="2"/>
      <c r="RG180" s="2"/>
      <c r="RH180" s="2"/>
      <c r="RI180" s="2"/>
      <c r="RJ180" s="2"/>
      <c r="RK180" s="2"/>
      <c r="RL180" s="2"/>
      <c r="RM180" s="2"/>
      <c r="RN180" s="2"/>
      <c r="RO180" s="2"/>
      <c r="RP180" s="2"/>
      <c r="RQ180" s="2"/>
      <c r="RR180" s="2"/>
      <c r="RS180" s="2"/>
      <c r="RT180" s="2"/>
      <c r="RU180" s="2"/>
      <c r="RV180" s="2"/>
      <c r="RW180" s="2"/>
      <c r="RX180" s="2"/>
      <c r="RY180" s="2"/>
      <c r="RZ180" s="2"/>
      <c r="SA180" s="2"/>
      <c r="SB180" s="2"/>
      <c r="SC180" s="2"/>
      <c r="SD180" s="2"/>
      <c r="SE180" s="2"/>
      <c r="SF180" s="2"/>
      <c r="SG180" s="2"/>
      <c r="SH180" s="2"/>
      <c r="SI180" s="2"/>
      <c r="SJ180" s="2"/>
      <c r="SK180" s="2"/>
      <c r="SL180" s="2"/>
      <c r="SM180" s="2"/>
      <c r="SN180" s="2"/>
      <c r="SO180" s="2"/>
      <c r="SP180" s="2"/>
      <c r="SQ180" s="2"/>
      <c r="SR180" s="2"/>
      <c r="SS180" s="2"/>
      <c r="ST180" s="2"/>
      <c r="SU180" s="2"/>
      <c r="SV180" s="2"/>
      <c r="SW180" s="2"/>
      <c r="SX180" s="2"/>
      <c r="SY180" s="2"/>
      <c r="SZ180" s="2"/>
      <c r="TA180" s="2"/>
      <c r="TB180" s="2"/>
      <c r="TC180" s="2"/>
      <c r="TD180" s="2"/>
      <c r="TE180" s="2"/>
      <c r="TF180" s="2"/>
      <c r="TG180" s="2"/>
      <c r="TH180" s="2"/>
      <c r="TI180" s="2"/>
      <c r="TJ180" s="2"/>
      <c r="TK180" s="2"/>
      <c r="TL180" s="2"/>
      <c r="TM180" s="2"/>
      <c r="TN180" s="2"/>
      <c r="TO180" s="2"/>
      <c r="TP180" s="2"/>
      <c r="TQ180" s="2"/>
      <c r="TR180" s="2"/>
      <c r="TS180" s="2"/>
      <c r="TT180" s="2"/>
      <c r="TU180" s="2"/>
      <c r="TV180" s="2"/>
      <c r="TW180" s="2"/>
      <c r="TX180" s="2"/>
      <c r="TY180" s="2"/>
      <c r="TZ180" s="2"/>
      <c r="UA180" s="2"/>
      <c r="UB180" s="2"/>
      <c r="UC180" s="2"/>
      <c r="UD180" s="2"/>
      <c r="UE180" s="2"/>
      <c r="UF180" s="2"/>
      <c r="UG180" s="2"/>
      <c r="UH180" s="2"/>
      <c r="UI180" s="2"/>
      <c r="UJ180" s="2"/>
      <c r="UK180" s="2"/>
      <c r="UL180" s="2"/>
      <c r="UM180" s="2"/>
      <c r="UN180" s="2"/>
      <c r="UO180" s="2"/>
      <c r="UP180" s="2"/>
      <c r="UQ180" s="2"/>
      <c r="UR180" s="2"/>
      <c r="US180" s="2"/>
      <c r="UT180" s="2"/>
      <c r="UU180" s="2"/>
      <c r="UV180" s="2"/>
      <c r="UW180" s="2"/>
      <c r="UX180" s="2"/>
      <c r="UY180" s="2"/>
      <c r="UZ180" s="2"/>
      <c r="VA180" s="2"/>
      <c r="VB180" s="2"/>
      <c r="VC180" s="2"/>
      <c r="VD180" s="2"/>
      <c r="VE180" s="2"/>
      <c r="VF180" s="2"/>
      <c r="VG180" s="2"/>
      <c r="VH180" s="2"/>
      <c r="VI180" s="2"/>
      <c r="VJ180" s="2"/>
      <c r="VK180" s="2"/>
      <c r="VL180" s="2"/>
      <c r="VM180" s="2"/>
      <c r="VN180" s="2"/>
      <c r="VO180" s="2"/>
      <c r="VP180" s="2"/>
      <c r="VQ180" s="2"/>
      <c r="VR180" s="2"/>
      <c r="VS180" s="2"/>
      <c r="VT180" s="2"/>
      <c r="VU180" s="2"/>
      <c r="VV180" s="2"/>
      <c r="VW180" s="2"/>
      <c r="VX180" s="2"/>
      <c r="VY180" s="2"/>
      <c r="VZ180" s="2"/>
      <c r="WA180" s="2"/>
      <c r="WB180" s="2"/>
      <c r="WC180" s="2"/>
      <c r="WD180" s="2"/>
      <c r="WE180" s="2"/>
      <c r="WF180" s="2"/>
      <c r="WG180" s="2"/>
      <c r="WH180" s="2"/>
      <c r="WI180" s="2"/>
      <c r="WJ180" s="2"/>
      <c r="WK180" s="2"/>
      <c r="WL180" s="2"/>
      <c r="WM180" s="2"/>
      <c r="WN180" s="2"/>
      <c r="WO180" s="2"/>
      <c r="WP180" s="2"/>
      <c r="WQ180" s="2"/>
      <c r="WR180" s="2"/>
      <c r="WS180" s="2"/>
      <c r="WT180" s="2"/>
      <c r="WU180" s="2"/>
      <c r="WV180" s="2"/>
      <c r="WW180" s="2"/>
      <c r="WX180" s="2"/>
      <c r="WY180" s="2"/>
      <c r="WZ180" s="2"/>
      <c r="XA180" s="2"/>
      <c r="XB180" s="2"/>
      <c r="XC180" s="2"/>
      <c r="XD180" s="2"/>
      <c r="XE180" s="2"/>
      <c r="XF180" s="2"/>
      <c r="XG180" s="2"/>
      <c r="XH180" s="2"/>
      <c r="XI180" s="2"/>
      <c r="XJ180" s="2"/>
      <c r="XK180" s="2"/>
      <c r="XL180" s="2"/>
      <c r="XM180" s="2"/>
      <c r="XN180" s="2"/>
      <c r="XO180" s="2"/>
      <c r="XP180" s="2"/>
      <c r="XQ180" s="2"/>
      <c r="XR180" s="2"/>
      <c r="XS180" s="2"/>
      <c r="XT180" s="2"/>
      <c r="XU180" s="2"/>
      <c r="XV180" s="2"/>
      <c r="XW180" s="2"/>
      <c r="XX180" s="2"/>
      <c r="XY180" s="2"/>
      <c r="XZ180" s="2"/>
      <c r="YA180" s="2"/>
      <c r="YB180" s="2"/>
      <c r="YC180" s="2"/>
      <c r="YD180" s="2"/>
      <c r="YE180" s="2"/>
      <c r="YF180" s="2"/>
      <c r="YG180" s="2"/>
      <c r="YH180" s="2"/>
      <c r="YI180" s="2"/>
      <c r="YJ180" s="2"/>
      <c r="YK180" s="2"/>
      <c r="YL180" s="2"/>
      <c r="YM180" s="2"/>
      <c r="YN180" s="2"/>
      <c r="YO180" s="2"/>
      <c r="YP180" s="2"/>
      <c r="YQ180" s="2"/>
    </row>
    <row r="181" spans="1:667" x14ac:dyDescent="0.25">
      <c r="A181" s="2"/>
      <c r="B181" s="2"/>
      <c r="C181" s="2"/>
      <c r="D181" s="2"/>
      <c r="E181" s="2"/>
      <c r="F181" s="2"/>
      <c r="G181" s="2"/>
      <c r="H181" s="2"/>
      <c r="I181" s="2"/>
      <c r="J181" s="2"/>
      <c r="K181" s="2"/>
      <c r="L181" s="2"/>
      <c r="M181" s="2"/>
      <c r="N181" s="2"/>
      <c r="O181" s="2"/>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s="2"/>
      <c r="BN181" s="2"/>
      <c r="BO181" s="66"/>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c r="NZ181" s="2"/>
      <c r="OA181" s="2"/>
      <c r="OB181" s="2"/>
      <c r="OC181" s="2"/>
      <c r="OD181" s="2"/>
      <c r="OE181" s="2"/>
      <c r="OF181" s="2"/>
      <c r="OG181" s="2"/>
      <c r="OH181" s="2"/>
      <c r="OI181" s="2"/>
      <c r="OJ181" s="2"/>
      <c r="OK181" s="2"/>
      <c r="OL181" s="2"/>
      <c r="OM181" s="2"/>
      <c r="ON181" s="2"/>
      <c r="OO181" s="2"/>
      <c r="OP181" s="2"/>
      <c r="OQ181" s="2"/>
      <c r="OR181" s="2"/>
      <c r="OS181" s="2"/>
      <c r="OT181" s="2"/>
      <c r="OU181" s="2"/>
      <c r="OV181" s="2"/>
      <c r="OW181" s="2"/>
      <c r="OX181" s="2"/>
      <c r="OY181" s="2"/>
      <c r="OZ181" s="2"/>
      <c r="PA181" s="2"/>
      <c r="PB181" s="2"/>
      <c r="PC181" s="2"/>
      <c r="PD181" s="2"/>
      <c r="PE181" s="2"/>
      <c r="PF181" s="2"/>
      <c r="PG181" s="2"/>
      <c r="PH181" s="2"/>
      <c r="PI181" s="2"/>
      <c r="PJ181" s="2"/>
      <c r="PK181" s="2"/>
      <c r="PL181" s="2"/>
      <c r="PM181" s="2"/>
      <c r="PN181" s="2"/>
      <c r="PO181" s="2"/>
      <c r="PP181" s="2"/>
      <c r="PQ181" s="2"/>
      <c r="PR181" s="2"/>
      <c r="PS181" s="2"/>
      <c r="PT181" s="2"/>
      <c r="PU181" s="2"/>
      <c r="PV181" s="2"/>
      <c r="PW181" s="2"/>
      <c r="PX181" s="2"/>
      <c r="PY181" s="2"/>
      <c r="PZ181" s="2"/>
      <c r="QA181" s="2"/>
      <c r="QB181" s="2"/>
      <c r="QC181" s="2"/>
      <c r="QD181" s="2"/>
      <c r="QE181" s="2"/>
      <c r="QF181" s="2"/>
      <c r="QG181" s="2"/>
      <c r="QH181" s="2"/>
      <c r="QI181" s="2"/>
      <c r="QJ181" s="2"/>
      <c r="QK181" s="2"/>
      <c r="QL181" s="2"/>
      <c r="QM181" s="2"/>
      <c r="QN181" s="2"/>
      <c r="QO181" s="2"/>
      <c r="QP181" s="2"/>
      <c r="QQ181" s="2"/>
      <c r="QR181" s="2"/>
      <c r="QS181" s="2"/>
      <c r="QT181" s="2"/>
      <c r="QU181" s="2"/>
      <c r="QV181" s="2"/>
      <c r="QW181" s="2"/>
      <c r="QX181" s="2"/>
      <c r="QY181" s="2"/>
      <c r="QZ181" s="2"/>
      <c r="RA181" s="2"/>
      <c r="RB181" s="2"/>
      <c r="RC181" s="2"/>
      <c r="RD181" s="2"/>
      <c r="RE181" s="2"/>
      <c r="RF181" s="2"/>
      <c r="RG181" s="2"/>
      <c r="RH181" s="2"/>
      <c r="RI181" s="2"/>
      <c r="RJ181" s="2"/>
      <c r="RK181" s="2"/>
      <c r="RL181" s="2"/>
      <c r="RM181" s="2"/>
      <c r="RN181" s="2"/>
      <c r="RO181" s="2"/>
      <c r="RP181" s="2"/>
      <c r="RQ181" s="2"/>
      <c r="RR181" s="2"/>
      <c r="RS181" s="2"/>
      <c r="RT181" s="2"/>
      <c r="RU181" s="2"/>
      <c r="RV181" s="2"/>
      <c r="RW181" s="2"/>
      <c r="RX181" s="2"/>
      <c r="RY181" s="2"/>
      <c r="RZ181" s="2"/>
      <c r="SA181" s="2"/>
      <c r="SB181" s="2"/>
      <c r="SC181" s="2"/>
      <c r="SD181" s="2"/>
      <c r="SE181" s="2"/>
      <c r="SF181" s="2"/>
      <c r="SG181" s="2"/>
      <c r="SH181" s="2"/>
      <c r="SI181" s="2"/>
      <c r="SJ181" s="2"/>
      <c r="SK181" s="2"/>
      <c r="SL181" s="2"/>
      <c r="SM181" s="2"/>
      <c r="SN181" s="2"/>
      <c r="SO181" s="2"/>
      <c r="SP181" s="2"/>
      <c r="SQ181" s="2"/>
      <c r="SR181" s="2"/>
      <c r="SS181" s="2"/>
      <c r="ST181" s="2"/>
      <c r="SU181" s="2"/>
      <c r="SV181" s="2"/>
      <c r="SW181" s="2"/>
      <c r="SX181" s="2"/>
      <c r="SY181" s="2"/>
      <c r="SZ181" s="2"/>
      <c r="TA181" s="2"/>
      <c r="TB181" s="2"/>
      <c r="TC181" s="2"/>
      <c r="TD181" s="2"/>
      <c r="TE181" s="2"/>
      <c r="TF181" s="2"/>
      <c r="TG181" s="2"/>
      <c r="TH181" s="2"/>
      <c r="TI181" s="2"/>
      <c r="TJ181" s="2"/>
      <c r="TK181" s="2"/>
      <c r="TL181" s="2"/>
      <c r="TM181" s="2"/>
      <c r="TN181" s="2"/>
      <c r="TO181" s="2"/>
      <c r="TP181" s="2"/>
      <c r="TQ181" s="2"/>
      <c r="TR181" s="2"/>
      <c r="TS181" s="2"/>
      <c r="TT181" s="2"/>
      <c r="TU181" s="2"/>
      <c r="TV181" s="2"/>
      <c r="TW181" s="2"/>
      <c r="TX181" s="2"/>
      <c r="TY181" s="2"/>
      <c r="TZ181" s="2"/>
      <c r="UA181" s="2"/>
      <c r="UB181" s="2"/>
      <c r="UC181" s="2"/>
      <c r="UD181" s="2"/>
      <c r="UE181" s="2"/>
      <c r="UF181" s="2"/>
      <c r="UG181" s="2"/>
      <c r="UH181" s="2"/>
      <c r="UI181" s="2"/>
      <c r="UJ181" s="2"/>
      <c r="UK181" s="2"/>
      <c r="UL181" s="2"/>
      <c r="UM181" s="2"/>
      <c r="UN181" s="2"/>
      <c r="UO181" s="2"/>
      <c r="UP181" s="2"/>
      <c r="UQ181" s="2"/>
      <c r="UR181" s="2"/>
      <c r="US181" s="2"/>
      <c r="UT181" s="2"/>
      <c r="UU181" s="2"/>
      <c r="UV181" s="2"/>
      <c r="UW181" s="2"/>
      <c r="UX181" s="2"/>
      <c r="UY181" s="2"/>
      <c r="UZ181" s="2"/>
      <c r="VA181" s="2"/>
      <c r="VB181" s="2"/>
      <c r="VC181" s="2"/>
      <c r="VD181" s="2"/>
      <c r="VE181" s="2"/>
      <c r="VF181" s="2"/>
      <c r="VG181" s="2"/>
      <c r="VH181" s="2"/>
      <c r="VI181" s="2"/>
      <c r="VJ181" s="2"/>
      <c r="VK181" s="2"/>
      <c r="VL181" s="2"/>
      <c r="VM181" s="2"/>
      <c r="VN181" s="2"/>
      <c r="VO181" s="2"/>
      <c r="VP181" s="2"/>
      <c r="VQ181" s="2"/>
      <c r="VR181" s="2"/>
      <c r="VS181" s="2"/>
      <c r="VT181" s="2"/>
      <c r="VU181" s="2"/>
      <c r="VV181" s="2"/>
      <c r="VW181" s="2"/>
      <c r="VX181" s="2"/>
      <c r="VY181" s="2"/>
      <c r="VZ181" s="2"/>
      <c r="WA181" s="2"/>
      <c r="WB181" s="2"/>
      <c r="WC181" s="2"/>
      <c r="WD181" s="2"/>
      <c r="WE181" s="2"/>
      <c r="WF181" s="2"/>
      <c r="WG181" s="2"/>
      <c r="WH181" s="2"/>
      <c r="WI181" s="2"/>
      <c r="WJ181" s="2"/>
      <c r="WK181" s="2"/>
      <c r="WL181" s="2"/>
      <c r="WM181" s="2"/>
      <c r="WN181" s="2"/>
      <c r="WO181" s="2"/>
      <c r="WP181" s="2"/>
      <c r="WQ181" s="2"/>
      <c r="WR181" s="2"/>
      <c r="WS181" s="2"/>
      <c r="WT181" s="2"/>
      <c r="WU181" s="2"/>
      <c r="WV181" s="2"/>
      <c r="WW181" s="2"/>
      <c r="WX181" s="2"/>
      <c r="WY181" s="2"/>
      <c r="WZ181" s="2"/>
      <c r="XA181" s="2"/>
      <c r="XB181" s="2"/>
      <c r="XC181" s="2"/>
      <c r="XD181" s="2"/>
      <c r="XE181" s="2"/>
      <c r="XF181" s="2"/>
      <c r="XG181" s="2"/>
      <c r="XH181" s="2"/>
      <c r="XI181" s="2"/>
      <c r="XJ181" s="2"/>
      <c r="XK181" s="2"/>
      <c r="XL181" s="2"/>
      <c r="XM181" s="2"/>
      <c r="XN181" s="2"/>
      <c r="XO181" s="2"/>
      <c r="XP181" s="2"/>
      <c r="XQ181" s="2"/>
      <c r="XR181" s="2"/>
      <c r="XS181" s="2"/>
      <c r="XT181" s="2"/>
      <c r="XU181" s="2"/>
      <c r="XV181" s="2"/>
      <c r="XW181" s="2"/>
      <c r="XX181" s="2"/>
      <c r="XY181" s="2"/>
      <c r="XZ181" s="2"/>
      <c r="YA181" s="2"/>
      <c r="YB181" s="2"/>
      <c r="YC181" s="2"/>
      <c r="YD181" s="2"/>
      <c r="YE181" s="2"/>
      <c r="YF181" s="2"/>
      <c r="YG181" s="2"/>
      <c r="YH181" s="2"/>
      <c r="YI181" s="2"/>
      <c r="YJ181" s="2"/>
      <c r="YK181" s="2"/>
      <c r="YL181" s="2"/>
      <c r="YM181" s="2"/>
      <c r="YN181" s="2"/>
      <c r="YO181" s="2"/>
      <c r="YP181" s="2"/>
      <c r="YQ181" s="2"/>
    </row>
    <row r="182" spans="1:667" x14ac:dyDescent="0.25">
      <c r="A182" s="2"/>
      <c r="B182" s="2"/>
      <c r="C182" s="2"/>
      <c r="D182" s="2"/>
      <c r="E182" s="2"/>
      <c r="F182" s="2"/>
      <c r="G182" s="2"/>
      <c r="H182" s="2"/>
      <c r="I182" s="2"/>
      <c r="J182" s="2"/>
      <c r="K182" s="2"/>
      <c r="L182" s="2"/>
      <c r="M182" s="2"/>
      <c r="N182" s="2"/>
      <c r="O182" s="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s="2"/>
      <c r="BN182" s="2"/>
      <c r="BO182" s="66"/>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c r="NZ182" s="2"/>
      <c r="OA182" s="2"/>
      <c r="OB182" s="2"/>
      <c r="OC182" s="2"/>
      <c r="OD182" s="2"/>
      <c r="OE182" s="2"/>
      <c r="OF182" s="2"/>
      <c r="OG182" s="2"/>
      <c r="OH182" s="2"/>
      <c r="OI182" s="2"/>
      <c r="OJ182" s="2"/>
      <c r="OK182" s="2"/>
      <c r="OL182" s="2"/>
      <c r="OM182" s="2"/>
      <c r="ON182" s="2"/>
      <c r="OO182" s="2"/>
      <c r="OP182" s="2"/>
      <c r="OQ182" s="2"/>
      <c r="OR182" s="2"/>
      <c r="OS182" s="2"/>
      <c r="OT182" s="2"/>
      <c r="OU182" s="2"/>
      <c r="OV182" s="2"/>
      <c r="OW182" s="2"/>
      <c r="OX182" s="2"/>
      <c r="OY182" s="2"/>
      <c r="OZ182" s="2"/>
      <c r="PA182" s="2"/>
      <c r="PB182" s="2"/>
      <c r="PC182" s="2"/>
      <c r="PD182" s="2"/>
      <c r="PE182" s="2"/>
      <c r="PF182" s="2"/>
      <c r="PG182" s="2"/>
      <c r="PH182" s="2"/>
      <c r="PI182" s="2"/>
      <c r="PJ182" s="2"/>
      <c r="PK182" s="2"/>
      <c r="PL182" s="2"/>
      <c r="PM182" s="2"/>
      <c r="PN182" s="2"/>
      <c r="PO182" s="2"/>
      <c r="PP182" s="2"/>
      <c r="PQ182" s="2"/>
      <c r="PR182" s="2"/>
      <c r="PS182" s="2"/>
      <c r="PT182" s="2"/>
      <c r="PU182" s="2"/>
      <c r="PV182" s="2"/>
      <c r="PW182" s="2"/>
      <c r="PX182" s="2"/>
      <c r="PY182" s="2"/>
      <c r="PZ182" s="2"/>
      <c r="QA182" s="2"/>
      <c r="QB182" s="2"/>
      <c r="QC182" s="2"/>
      <c r="QD182" s="2"/>
      <c r="QE182" s="2"/>
      <c r="QF182" s="2"/>
      <c r="QG182" s="2"/>
      <c r="QH182" s="2"/>
      <c r="QI182" s="2"/>
      <c r="QJ182" s="2"/>
      <c r="QK182" s="2"/>
      <c r="QL182" s="2"/>
      <c r="QM182" s="2"/>
      <c r="QN182" s="2"/>
      <c r="QO182" s="2"/>
      <c r="QP182" s="2"/>
      <c r="QQ182" s="2"/>
      <c r="QR182" s="2"/>
      <c r="QS182" s="2"/>
      <c r="QT182" s="2"/>
      <c r="QU182" s="2"/>
      <c r="QV182" s="2"/>
      <c r="QW182" s="2"/>
      <c r="QX182" s="2"/>
      <c r="QY182" s="2"/>
      <c r="QZ182" s="2"/>
      <c r="RA182" s="2"/>
      <c r="RB182" s="2"/>
      <c r="RC182" s="2"/>
      <c r="RD182" s="2"/>
      <c r="RE182" s="2"/>
      <c r="RF182" s="2"/>
      <c r="RG182" s="2"/>
      <c r="RH182" s="2"/>
      <c r="RI182" s="2"/>
      <c r="RJ182" s="2"/>
      <c r="RK182" s="2"/>
      <c r="RL182" s="2"/>
      <c r="RM182" s="2"/>
      <c r="RN182" s="2"/>
      <c r="RO182" s="2"/>
      <c r="RP182" s="2"/>
      <c r="RQ182" s="2"/>
      <c r="RR182" s="2"/>
      <c r="RS182" s="2"/>
      <c r="RT182" s="2"/>
      <c r="RU182" s="2"/>
      <c r="RV182" s="2"/>
      <c r="RW182" s="2"/>
      <c r="RX182" s="2"/>
      <c r="RY182" s="2"/>
      <c r="RZ182" s="2"/>
      <c r="SA182" s="2"/>
      <c r="SB182" s="2"/>
      <c r="SC182" s="2"/>
      <c r="SD182" s="2"/>
      <c r="SE182" s="2"/>
      <c r="SF182" s="2"/>
      <c r="SG182" s="2"/>
      <c r="SH182" s="2"/>
      <c r="SI182" s="2"/>
      <c r="SJ182" s="2"/>
      <c r="SK182" s="2"/>
      <c r="SL182" s="2"/>
      <c r="SM182" s="2"/>
      <c r="SN182" s="2"/>
      <c r="SO182" s="2"/>
      <c r="SP182" s="2"/>
      <c r="SQ182" s="2"/>
      <c r="SR182" s="2"/>
      <c r="SS182" s="2"/>
      <c r="ST182" s="2"/>
      <c r="SU182" s="2"/>
      <c r="SV182" s="2"/>
      <c r="SW182" s="2"/>
      <c r="SX182" s="2"/>
      <c r="SY182" s="2"/>
      <c r="SZ182" s="2"/>
      <c r="TA182" s="2"/>
      <c r="TB182" s="2"/>
      <c r="TC182" s="2"/>
      <c r="TD182" s="2"/>
      <c r="TE182" s="2"/>
      <c r="TF182" s="2"/>
      <c r="TG182" s="2"/>
      <c r="TH182" s="2"/>
      <c r="TI182" s="2"/>
      <c r="TJ182" s="2"/>
      <c r="TK182" s="2"/>
      <c r="TL182" s="2"/>
      <c r="TM182" s="2"/>
      <c r="TN182" s="2"/>
      <c r="TO182" s="2"/>
      <c r="TP182" s="2"/>
      <c r="TQ182" s="2"/>
      <c r="TR182" s="2"/>
      <c r="TS182" s="2"/>
      <c r="TT182" s="2"/>
      <c r="TU182" s="2"/>
      <c r="TV182" s="2"/>
      <c r="TW182" s="2"/>
      <c r="TX182" s="2"/>
      <c r="TY182" s="2"/>
      <c r="TZ182" s="2"/>
      <c r="UA182" s="2"/>
      <c r="UB182" s="2"/>
      <c r="UC182" s="2"/>
      <c r="UD182" s="2"/>
      <c r="UE182" s="2"/>
      <c r="UF182" s="2"/>
      <c r="UG182" s="2"/>
      <c r="UH182" s="2"/>
      <c r="UI182" s="2"/>
      <c r="UJ182" s="2"/>
      <c r="UK182" s="2"/>
      <c r="UL182" s="2"/>
      <c r="UM182" s="2"/>
      <c r="UN182" s="2"/>
      <c r="UO182" s="2"/>
      <c r="UP182" s="2"/>
      <c r="UQ182" s="2"/>
      <c r="UR182" s="2"/>
      <c r="US182" s="2"/>
      <c r="UT182" s="2"/>
      <c r="UU182" s="2"/>
      <c r="UV182" s="2"/>
      <c r="UW182" s="2"/>
      <c r="UX182" s="2"/>
      <c r="UY182" s="2"/>
      <c r="UZ182" s="2"/>
      <c r="VA182" s="2"/>
      <c r="VB182" s="2"/>
      <c r="VC182" s="2"/>
      <c r="VD182" s="2"/>
      <c r="VE182" s="2"/>
      <c r="VF182" s="2"/>
      <c r="VG182" s="2"/>
      <c r="VH182" s="2"/>
      <c r="VI182" s="2"/>
      <c r="VJ182" s="2"/>
      <c r="VK182" s="2"/>
      <c r="VL182" s="2"/>
      <c r="VM182" s="2"/>
      <c r="VN182" s="2"/>
      <c r="VO182" s="2"/>
      <c r="VP182" s="2"/>
      <c r="VQ182" s="2"/>
      <c r="VR182" s="2"/>
      <c r="VS182" s="2"/>
      <c r="VT182" s="2"/>
      <c r="VU182" s="2"/>
      <c r="VV182" s="2"/>
      <c r="VW182" s="2"/>
      <c r="VX182" s="2"/>
      <c r="VY182" s="2"/>
      <c r="VZ182" s="2"/>
      <c r="WA182" s="2"/>
      <c r="WB182" s="2"/>
      <c r="WC182" s="2"/>
      <c r="WD182" s="2"/>
      <c r="WE182" s="2"/>
      <c r="WF182" s="2"/>
      <c r="WG182" s="2"/>
      <c r="WH182" s="2"/>
      <c r="WI182" s="2"/>
      <c r="WJ182" s="2"/>
      <c r="WK182" s="2"/>
      <c r="WL182" s="2"/>
      <c r="WM182" s="2"/>
      <c r="WN182" s="2"/>
      <c r="WO182" s="2"/>
      <c r="WP182" s="2"/>
      <c r="WQ182" s="2"/>
      <c r="WR182" s="2"/>
      <c r="WS182" s="2"/>
      <c r="WT182" s="2"/>
      <c r="WU182" s="2"/>
      <c r="WV182" s="2"/>
      <c r="WW182" s="2"/>
      <c r="WX182" s="2"/>
      <c r="WY182" s="2"/>
      <c r="WZ182" s="2"/>
      <c r="XA182" s="2"/>
      <c r="XB182" s="2"/>
      <c r="XC182" s="2"/>
      <c r="XD182" s="2"/>
      <c r="XE182" s="2"/>
      <c r="XF182" s="2"/>
      <c r="XG182" s="2"/>
      <c r="XH182" s="2"/>
      <c r="XI182" s="2"/>
      <c r="XJ182" s="2"/>
      <c r="XK182" s="2"/>
      <c r="XL182" s="2"/>
      <c r="XM182" s="2"/>
      <c r="XN182" s="2"/>
      <c r="XO182" s="2"/>
      <c r="XP182" s="2"/>
      <c r="XQ182" s="2"/>
      <c r="XR182" s="2"/>
      <c r="XS182" s="2"/>
      <c r="XT182" s="2"/>
      <c r="XU182" s="2"/>
      <c r="XV182" s="2"/>
      <c r="XW182" s="2"/>
      <c r="XX182" s="2"/>
      <c r="XY182" s="2"/>
      <c r="XZ182" s="2"/>
      <c r="YA182" s="2"/>
      <c r="YB182" s="2"/>
      <c r="YC182" s="2"/>
      <c r="YD182" s="2"/>
      <c r="YE182" s="2"/>
      <c r="YF182" s="2"/>
      <c r="YG182" s="2"/>
      <c r="YH182" s="2"/>
      <c r="YI182" s="2"/>
      <c r="YJ182" s="2"/>
      <c r="YK182" s="2"/>
      <c r="YL182" s="2"/>
      <c r="YM182" s="2"/>
      <c r="YN182" s="2"/>
      <c r="YO182" s="2"/>
      <c r="YP182" s="2"/>
      <c r="YQ182" s="2"/>
    </row>
    <row r="183" spans="1:667" x14ac:dyDescent="0.25">
      <c r="A183" s="2"/>
      <c r="B183" s="2"/>
      <c r="C183" s="2"/>
      <c r="D183" s="2"/>
      <c r="E183" s="2"/>
      <c r="F183" s="2"/>
      <c r="G183" s="2"/>
      <c r="H183" s="2"/>
      <c r="I183" s="2"/>
      <c r="J183" s="2"/>
      <c r="K183" s="2"/>
      <c r="L183" s="2"/>
      <c r="M183" s="2"/>
      <c r="N183" s="2"/>
      <c r="O183" s="2"/>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s="2"/>
      <c r="BN183" s="2"/>
      <c r="BO183" s="66"/>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c r="NZ183" s="2"/>
      <c r="OA183" s="2"/>
      <c r="OB183" s="2"/>
      <c r="OC183" s="2"/>
      <c r="OD183" s="2"/>
      <c r="OE183" s="2"/>
      <c r="OF183" s="2"/>
      <c r="OG183" s="2"/>
      <c r="OH183" s="2"/>
      <c r="OI183" s="2"/>
      <c r="OJ183" s="2"/>
      <c r="OK183" s="2"/>
      <c r="OL183" s="2"/>
      <c r="OM183" s="2"/>
      <c r="ON183" s="2"/>
      <c r="OO183" s="2"/>
      <c r="OP183" s="2"/>
      <c r="OQ183" s="2"/>
      <c r="OR183" s="2"/>
      <c r="OS183" s="2"/>
      <c r="OT183" s="2"/>
      <c r="OU183" s="2"/>
      <c r="OV183" s="2"/>
      <c r="OW183" s="2"/>
      <c r="OX183" s="2"/>
      <c r="OY183" s="2"/>
      <c r="OZ183" s="2"/>
      <c r="PA183" s="2"/>
      <c r="PB183" s="2"/>
      <c r="PC183" s="2"/>
      <c r="PD183" s="2"/>
      <c r="PE183" s="2"/>
      <c r="PF183" s="2"/>
      <c r="PG183" s="2"/>
      <c r="PH183" s="2"/>
      <c r="PI183" s="2"/>
      <c r="PJ183" s="2"/>
      <c r="PK183" s="2"/>
      <c r="PL183" s="2"/>
      <c r="PM183" s="2"/>
      <c r="PN183" s="2"/>
      <c r="PO183" s="2"/>
      <c r="PP183" s="2"/>
      <c r="PQ183" s="2"/>
      <c r="PR183" s="2"/>
      <c r="PS183" s="2"/>
      <c r="PT183" s="2"/>
      <c r="PU183" s="2"/>
      <c r="PV183" s="2"/>
      <c r="PW183" s="2"/>
      <c r="PX183" s="2"/>
      <c r="PY183" s="2"/>
      <c r="PZ183" s="2"/>
      <c r="QA183" s="2"/>
      <c r="QB183" s="2"/>
      <c r="QC183" s="2"/>
      <c r="QD183" s="2"/>
      <c r="QE183" s="2"/>
      <c r="QF183" s="2"/>
      <c r="QG183" s="2"/>
      <c r="QH183" s="2"/>
      <c r="QI183" s="2"/>
      <c r="QJ183" s="2"/>
      <c r="QK183" s="2"/>
      <c r="QL183" s="2"/>
      <c r="QM183" s="2"/>
      <c r="QN183" s="2"/>
      <c r="QO183" s="2"/>
      <c r="QP183" s="2"/>
      <c r="QQ183" s="2"/>
      <c r="QR183" s="2"/>
      <c r="QS183" s="2"/>
      <c r="QT183" s="2"/>
      <c r="QU183" s="2"/>
      <c r="QV183" s="2"/>
      <c r="QW183" s="2"/>
      <c r="QX183" s="2"/>
      <c r="QY183" s="2"/>
      <c r="QZ183" s="2"/>
      <c r="RA183" s="2"/>
      <c r="RB183" s="2"/>
      <c r="RC183" s="2"/>
      <c r="RD183" s="2"/>
      <c r="RE183" s="2"/>
      <c r="RF183" s="2"/>
      <c r="RG183" s="2"/>
      <c r="RH183" s="2"/>
      <c r="RI183" s="2"/>
      <c r="RJ183" s="2"/>
      <c r="RK183" s="2"/>
      <c r="RL183" s="2"/>
      <c r="RM183" s="2"/>
      <c r="RN183" s="2"/>
      <c r="RO183" s="2"/>
      <c r="RP183" s="2"/>
      <c r="RQ183" s="2"/>
      <c r="RR183" s="2"/>
      <c r="RS183" s="2"/>
      <c r="RT183" s="2"/>
      <c r="RU183" s="2"/>
      <c r="RV183" s="2"/>
      <c r="RW183" s="2"/>
      <c r="RX183" s="2"/>
      <c r="RY183" s="2"/>
      <c r="RZ183" s="2"/>
      <c r="SA183" s="2"/>
      <c r="SB183" s="2"/>
      <c r="SC183" s="2"/>
      <c r="SD183" s="2"/>
      <c r="SE183" s="2"/>
      <c r="SF183" s="2"/>
      <c r="SG183" s="2"/>
      <c r="SH183" s="2"/>
      <c r="SI183" s="2"/>
      <c r="SJ183" s="2"/>
      <c r="SK183" s="2"/>
      <c r="SL183" s="2"/>
      <c r="SM183" s="2"/>
      <c r="SN183" s="2"/>
      <c r="SO183" s="2"/>
      <c r="SP183" s="2"/>
      <c r="SQ183" s="2"/>
      <c r="SR183" s="2"/>
      <c r="SS183" s="2"/>
      <c r="ST183" s="2"/>
      <c r="SU183" s="2"/>
      <c r="SV183" s="2"/>
      <c r="SW183" s="2"/>
      <c r="SX183" s="2"/>
      <c r="SY183" s="2"/>
      <c r="SZ183" s="2"/>
      <c r="TA183" s="2"/>
      <c r="TB183" s="2"/>
      <c r="TC183" s="2"/>
      <c r="TD183" s="2"/>
      <c r="TE183" s="2"/>
      <c r="TF183" s="2"/>
      <c r="TG183" s="2"/>
      <c r="TH183" s="2"/>
      <c r="TI183" s="2"/>
      <c r="TJ183" s="2"/>
      <c r="TK183" s="2"/>
      <c r="TL183" s="2"/>
      <c r="TM183" s="2"/>
      <c r="TN183" s="2"/>
      <c r="TO183" s="2"/>
      <c r="TP183" s="2"/>
      <c r="TQ183" s="2"/>
      <c r="TR183" s="2"/>
      <c r="TS183" s="2"/>
      <c r="TT183" s="2"/>
      <c r="TU183" s="2"/>
      <c r="TV183" s="2"/>
      <c r="TW183" s="2"/>
      <c r="TX183" s="2"/>
      <c r="TY183" s="2"/>
      <c r="TZ183" s="2"/>
      <c r="UA183" s="2"/>
      <c r="UB183" s="2"/>
      <c r="UC183" s="2"/>
      <c r="UD183" s="2"/>
      <c r="UE183" s="2"/>
      <c r="UF183" s="2"/>
      <c r="UG183" s="2"/>
      <c r="UH183" s="2"/>
      <c r="UI183" s="2"/>
      <c r="UJ183" s="2"/>
      <c r="UK183" s="2"/>
      <c r="UL183" s="2"/>
      <c r="UM183" s="2"/>
      <c r="UN183" s="2"/>
      <c r="UO183" s="2"/>
      <c r="UP183" s="2"/>
      <c r="UQ183" s="2"/>
      <c r="UR183" s="2"/>
      <c r="US183" s="2"/>
      <c r="UT183" s="2"/>
      <c r="UU183" s="2"/>
      <c r="UV183" s="2"/>
      <c r="UW183" s="2"/>
      <c r="UX183" s="2"/>
      <c r="UY183" s="2"/>
      <c r="UZ183" s="2"/>
      <c r="VA183" s="2"/>
      <c r="VB183" s="2"/>
      <c r="VC183" s="2"/>
      <c r="VD183" s="2"/>
      <c r="VE183" s="2"/>
      <c r="VF183" s="2"/>
      <c r="VG183" s="2"/>
      <c r="VH183" s="2"/>
      <c r="VI183" s="2"/>
      <c r="VJ183" s="2"/>
      <c r="VK183" s="2"/>
      <c r="VL183" s="2"/>
      <c r="VM183" s="2"/>
      <c r="VN183" s="2"/>
      <c r="VO183" s="2"/>
      <c r="VP183" s="2"/>
      <c r="VQ183" s="2"/>
      <c r="VR183" s="2"/>
      <c r="VS183" s="2"/>
      <c r="VT183" s="2"/>
      <c r="VU183" s="2"/>
      <c r="VV183" s="2"/>
      <c r="VW183" s="2"/>
      <c r="VX183" s="2"/>
      <c r="VY183" s="2"/>
      <c r="VZ183" s="2"/>
      <c r="WA183" s="2"/>
      <c r="WB183" s="2"/>
      <c r="WC183" s="2"/>
      <c r="WD183" s="2"/>
      <c r="WE183" s="2"/>
      <c r="WF183" s="2"/>
      <c r="WG183" s="2"/>
      <c r="WH183" s="2"/>
      <c r="WI183" s="2"/>
      <c r="WJ183" s="2"/>
      <c r="WK183" s="2"/>
      <c r="WL183" s="2"/>
      <c r="WM183" s="2"/>
      <c r="WN183" s="2"/>
      <c r="WO183" s="2"/>
      <c r="WP183" s="2"/>
      <c r="WQ183" s="2"/>
      <c r="WR183" s="2"/>
      <c r="WS183" s="2"/>
      <c r="WT183" s="2"/>
      <c r="WU183" s="2"/>
      <c r="WV183" s="2"/>
      <c r="WW183" s="2"/>
      <c r="WX183" s="2"/>
      <c r="WY183" s="2"/>
      <c r="WZ183" s="2"/>
      <c r="XA183" s="2"/>
      <c r="XB183" s="2"/>
      <c r="XC183" s="2"/>
      <c r="XD183" s="2"/>
      <c r="XE183" s="2"/>
      <c r="XF183" s="2"/>
      <c r="XG183" s="2"/>
      <c r="XH183" s="2"/>
      <c r="XI183" s="2"/>
      <c r="XJ183" s="2"/>
      <c r="XK183" s="2"/>
      <c r="XL183" s="2"/>
      <c r="XM183" s="2"/>
      <c r="XN183" s="2"/>
      <c r="XO183" s="2"/>
      <c r="XP183" s="2"/>
      <c r="XQ183" s="2"/>
      <c r="XR183" s="2"/>
      <c r="XS183" s="2"/>
      <c r="XT183" s="2"/>
      <c r="XU183" s="2"/>
      <c r="XV183" s="2"/>
      <c r="XW183" s="2"/>
      <c r="XX183" s="2"/>
      <c r="XY183" s="2"/>
      <c r="XZ183" s="2"/>
      <c r="YA183" s="2"/>
      <c r="YB183" s="2"/>
      <c r="YC183" s="2"/>
      <c r="YD183" s="2"/>
      <c r="YE183" s="2"/>
      <c r="YF183" s="2"/>
      <c r="YG183" s="2"/>
      <c r="YH183" s="2"/>
      <c r="YI183" s="2"/>
      <c r="YJ183" s="2"/>
      <c r="YK183" s="2"/>
      <c r="YL183" s="2"/>
      <c r="YM183" s="2"/>
      <c r="YN183" s="2"/>
      <c r="YO183" s="2"/>
      <c r="YP183" s="2"/>
      <c r="YQ183" s="2"/>
    </row>
    <row r="184" spans="1:667" x14ac:dyDescent="0.25">
      <c r="A184" s="2"/>
      <c r="B184" s="2"/>
      <c r="C184" s="2"/>
      <c r="D184" s="2"/>
      <c r="E184" s="2"/>
      <c r="F184" s="2"/>
      <c r="G184" s="2"/>
      <c r="H184" s="2"/>
      <c r="I184" s="2"/>
      <c r="J184" s="2"/>
      <c r="K184" s="2"/>
      <c r="L184" s="2"/>
      <c r="M184" s="2"/>
      <c r="N184" s="2"/>
      <c r="O184" s="2"/>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s="2"/>
      <c r="BN184" s="2"/>
      <c r="BO184" s="66"/>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c r="NZ184" s="2"/>
      <c r="OA184" s="2"/>
      <c r="OB184" s="2"/>
      <c r="OC184" s="2"/>
      <c r="OD184" s="2"/>
      <c r="OE184" s="2"/>
      <c r="OF184" s="2"/>
      <c r="OG184" s="2"/>
      <c r="OH184" s="2"/>
      <c r="OI184" s="2"/>
      <c r="OJ184" s="2"/>
      <c r="OK184" s="2"/>
      <c r="OL184" s="2"/>
      <c r="OM184" s="2"/>
      <c r="ON184" s="2"/>
      <c r="OO184" s="2"/>
      <c r="OP184" s="2"/>
      <c r="OQ184" s="2"/>
      <c r="OR184" s="2"/>
      <c r="OS184" s="2"/>
      <c r="OT184" s="2"/>
      <c r="OU184" s="2"/>
      <c r="OV184" s="2"/>
      <c r="OW184" s="2"/>
      <c r="OX184" s="2"/>
      <c r="OY184" s="2"/>
      <c r="OZ184" s="2"/>
      <c r="PA184" s="2"/>
      <c r="PB184" s="2"/>
      <c r="PC184" s="2"/>
      <c r="PD184" s="2"/>
      <c r="PE184" s="2"/>
      <c r="PF184" s="2"/>
      <c r="PG184" s="2"/>
      <c r="PH184" s="2"/>
      <c r="PI184" s="2"/>
      <c r="PJ184" s="2"/>
      <c r="PK184" s="2"/>
      <c r="PL184" s="2"/>
      <c r="PM184" s="2"/>
      <c r="PN184" s="2"/>
      <c r="PO184" s="2"/>
      <c r="PP184" s="2"/>
      <c r="PQ184" s="2"/>
      <c r="PR184" s="2"/>
      <c r="PS184" s="2"/>
      <c r="PT184" s="2"/>
      <c r="PU184" s="2"/>
      <c r="PV184" s="2"/>
      <c r="PW184" s="2"/>
      <c r="PX184" s="2"/>
      <c r="PY184" s="2"/>
      <c r="PZ184" s="2"/>
      <c r="QA184" s="2"/>
      <c r="QB184" s="2"/>
      <c r="QC184" s="2"/>
      <c r="QD184" s="2"/>
      <c r="QE184" s="2"/>
      <c r="QF184" s="2"/>
      <c r="QG184" s="2"/>
      <c r="QH184" s="2"/>
      <c r="QI184" s="2"/>
      <c r="QJ184" s="2"/>
      <c r="QK184" s="2"/>
      <c r="QL184" s="2"/>
      <c r="QM184" s="2"/>
      <c r="QN184" s="2"/>
      <c r="QO184" s="2"/>
      <c r="QP184" s="2"/>
      <c r="QQ184" s="2"/>
      <c r="QR184" s="2"/>
      <c r="QS184" s="2"/>
      <c r="QT184" s="2"/>
      <c r="QU184" s="2"/>
      <c r="QV184" s="2"/>
      <c r="QW184" s="2"/>
      <c r="QX184" s="2"/>
      <c r="QY184" s="2"/>
      <c r="QZ184" s="2"/>
      <c r="RA184" s="2"/>
      <c r="RB184" s="2"/>
      <c r="RC184" s="2"/>
      <c r="RD184" s="2"/>
      <c r="RE184" s="2"/>
      <c r="RF184" s="2"/>
      <c r="RG184" s="2"/>
      <c r="RH184" s="2"/>
      <c r="RI184" s="2"/>
      <c r="RJ184" s="2"/>
      <c r="RK184" s="2"/>
      <c r="RL184" s="2"/>
      <c r="RM184" s="2"/>
      <c r="RN184" s="2"/>
      <c r="RO184" s="2"/>
      <c r="RP184" s="2"/>
      <c r="RQ184" s="2"/>
      <c r="RR184" s="2"/>
      <c r="RS184" s="2"/>
      <c r="RT184" s="2"/>
      <c r="RU184" s="2"/>
      <c r="RV184" s="2"/>
      <c r="RW184" s="2"/>
      <c r="RX184" s="2"/>
      <c r="RY184" s="2"/>
      <c r="RZ184" s="2"/>
      <c r="SA184" s="2"/>
      <c r="SB184" s="2"/>
      <c r="SC184" s="2"/>
      <c r="SD184" s="2"/>
      <c r="SE184" s="2"/>
      <c r="SF184" s="2"/>
      <c r="SG184" s="2"/>
      <c r="SH184" s="2"/>
      <c r="SI184" s="2"/>
      <c r="SJ184" s="2"/>
      <c r="SK184" s="2"/>
      <c r="SL184" s="2"/>
      <c r="SM184" s="2"/>
      <c r="SN184" s="2"/>
      <c r="SO184" s="2"/>
      <c r="SP184" s="2"/>
      <c r="SQ184" s="2"/>
      <c r="SR184" s="2"/>
      <c r="SS184" s="2"/>
      <c r="ST184" s="2"/>
      <c r="SU184" s="2"/>
      <c r="SV184" s="2"/>
      <c r="SW184" s="2"/>
      <c r="SX184" s="2"/>
      <c r="SY184" s="2"/>
      <c r="SZ184" s="2"/>
      <c r="TA184" s="2"/>
      <c r="TB184" s="2"/>
      <c r="TC184" s="2"/>
      <c r="TD184" s="2"/>
      <c r="TE184" s="2"/>
      <c r="TF184" s="2"/>
      <c r="TG184" s="2"/>
      <c r="TH184" s="2"/>
      <c r="TI184" s="2"/>
      <c r="TJ184" s="2"/>
      <c r="TK184" s="2"/>
      <c r="TL184" s="2"/>
      <c r="TM184" s="2"/>
      <c r="TN184" s="2"/>
      <c r="TO184" s="2"/>
      <c r="TP184" s="2"/>
      <c r="TQ184" s="2"/>
      <c r="TR184" s="2"/>
      <c r="TS184" s="2"/>
      <c r="TT184" s="2"/>
      <c r="TU184" s="2"/>
      <c r="TV184" s="2"/>
      <c r="TW184" s="2"/>
      <c r="TX184" s="2"/>
      <c r="TY184" s="2"/>
      <c r="TZ184" s="2"/>
      <c r="UA184" s="2"/>
      <c r="UB184" s="2"/>
      <c r="UC184" s="2"/>
      <c r="UD184" s="2"/>
      <c r="UE184" s="2"/>
      <c r="UF184" s="2"/>
      <c r="UG184" s="2"/>
      <c r="UH184" s="2"/>
      <c r="UI184" s="2"/>
      <c r="UJ184" s="2"/>
      <c r="UK184" s="2"/>
      <c r="UL184" s="2"/>
      <c r="UM184" s="2"/>
      <c r="UN184" s="2"/>
      <c r="UO184" s="2"/>
      <c r="UP184" s="2"/>
      <c r="UQ184" s="2"/>
      <c r="UR184" s="2"/>
      <c r="US184" s="2"/>
      <c r="UT184" s="2"/>
      <c r="UU184" s="2"/>
      <c r="UV184" s="2"/>
      <c r="UW184" s="2"/>
      <c r="UX184" s="2"/>
      <c r="UY184" s="2"/>
      <c r="UZ184" s="2"/>
      <c r="VA184" s="2"/>
      <c r="VB184" s="2"/>
      <c r="VC184" s="2"/>
      <c r="VD184" s="2"/>
      <c r="VE184" s="2"/>
      <c r="VF184" s="2"/>
      <c r="VG184" s="2"/>
      <c r="VH184" s="2"/>
      <c r="VI184" s="2"/>
      <c r="VJ184" s="2"/>
      <c r="VK184" s="2"/>
      <c r="VL184" s="2"/>
      <c r="VM184" s="2"/>
      <c r="VN184" s="2"/>
      <c r="VO184" s="2"/>
      <c r="VP184" s="2"/>
      <c r="VQ184" s="2"/>
      <c r="VR184" s="2"/>
      <c r="VS184" s="2"/>
      <c r="VT184" s="2"/>
      <c r="VU184" s="2"/>
      <c r="VV184" s="2"/>
      <c r="VW184" s="2"/>
      <c r="VX184" s="2"/>
      <c r="VY184" s="2"/>
      <c r="VZ184" s="2"/>
      <c r="WA184" s="2"/>
      <c r="WB184" s="2"/>
      <c r="WC184" s="2"/>
      <c r="WD184" s="2"/>
      <c r="WE184" s="2"/>
      <c r="WF184" s="2"/>
      <c r="WG184" s="2"/>
      <c r="WH184" s="2"/>
      <c r="WI184" s="2"/>
      <c r="WJ184" s="2"/>
      <c r="WK184" s="2"/>
      <c r="WL184" s="2"/>
      <c r="WM184" s="2"/>
      <c r="WN184" s="2"/>
      <c r="WO184" s="2"/>
      <c r="WP184" s="2"/>
      <c r="WQ184" s="2"/>
      <c r="WR184" s="2"/>
      <c r="WS184" s="2"/>
      <c r="WT184" s="2"/>
      <c r="WU184" s="2"/>
      <c r="WV184" s="2"/>
      <c r="WW184" s="2"/>
      <c r="WX184" s="2"/>
      <c r="WY184" s="2"/>
      <c r="WZ184" s="2"/>
      <c r="XA184" s="2"/>
      <c r="XB184" s="2"/>
      <c r="XC184" s="2"/>
      <c r="XD184" s="2"/>
      <c r="XE184" s="2"/>
      <c r="XF184" s="2"/>
      <c r="XG184" s="2"/>
      <c r="XH184" s="2"/>
      <c r="XI184" s="2"/>
      <c r="XJ184" s="2"/>
      <c r="XK184" s="2"/>
      <c r="XL184" s="2"/>
      <c r="XM184" s="2"/>
      <c r="XN184" s="2"/>
      <c r="XO184" s="2"/>
      <c r="XP184" s="2"/>
      <c r="XQ184" s="2"/>
      <c r="XR184" s="2"/>
      <c r="XS184" s="2"/>
      <c r="XT184" s="2"/>
      <c r="XU184" s="2"/>
      <c r="XV184" s="2"/>
      <c r="XW184" s="2"/>
      <c r="XX184" s="2"/>
      <c r="XY184" s="2"/>
      <c r="XZ184" s="2"/>
      <c r="YA184" s="2"/>
      <c r="YB184" s="2"/>
      <c r="YC184" s="2"/>
      <c r="YD184" s="2"/>
      <c r="YE184" s="2"/>
      <c r="YF184" s="2"/>
      <c r="YG184" s="2"/>
      <c r="YH184" s="2"/>
      <c r="YI184" s="2"/>
      <c r="YJ184" s="2"/>
      <c r="YK184" s="2"/>
      <c r="YL184" s="2"/>
      <c r="YM184" s="2"/>
      <c r="YN184" s="2"/>
      <c r="YO184" s="2"/>
      <c r="YP184" s="2"/>
      <c r="YQ184" s="2"/>
    </row>
    <row r="185" spans="1:667" x14ac:dyDescent="0.25">
      <c r="A185" s="2"/>
      <c r="B185" s="2"/>
      <c r="C185" s="2"/>
      <c r="D185" s="2"/>
      <c r="E185" s="2"/>
      <c r="F185" s="2"/>
      <c r="G185" s="2"/>
      <c r="H185" s="2"/>
      <c r="I185" s="2"/>
      <c r="J185" s="2"/>
      <c r="K185" s="2"/>
      <c r="L185" s="2"/>
      <c r="M185" s="2"/>
      <c r="N185" s="2"/>
      <c r="O185" s="2"/>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s="2"/>
      <c r="BN185" s="2"/>
      <c r="BO185" s="66"/>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c r="NZ185" s="2"/>
      <c r="OA185" s="2"/>
      <c r="OB185" s="2"/>
      <c r="OC185" s="2"/>
      <c r="OD185" s="2"/>
      <c r="OE185" s="2"/>
      <c r="OF185" s="2"/>
      <c r="OG185" s="2"/>
      <c r="OH185" s="2"/>
      <c r="OI185" s="2"/>
      <c r="OJ185" s="2"/>
      <c r="OK185" s="2"/>
      <c r="OL185" s="2"/>
      <c r="OM185" s="2"/>
      <c r="ON185" s="2"/>
      <c r="OO185" s="2"/>
      <c r="OP185" s="2"/>
      <c r="OQ185" s="2"/>
      <c r="OR185" s="2"/>
      <c r="OS185" s="2"/>
      <c r="OT185" s="2"/>
      <c r="OU185" s="2"/>
      <c r="OV185" s="2"/>
      <c r="OW185" s="2"/>
      <c r="OX185" s="2"/>
      <c r="OY185" s="2"/>
      <c r="OZ185" s="2"/>
      <c r="PA185" s="2"/>
      <c r="PB185" s="2"/>
      <c r="PC185" s="2"/>
      <c r="PD185" s="2"/>
      <c r="PE185" s="2"/>
      <c r="PF185" s="2"/>
      <c r="PG185" s="2"/>
      <c r="PH185" s="2"/>
      <c r="PI185" s="2"/>
      <c r="PJ185" s="2"/>
      <c r="PK185" s="2"/>
      <c r="PL185" s="2"/>
      <c r="PM185" s="2"/>
      <c r="PN185" s="2"/>
      <c r="PO185" s="2"/>
      <c r="PP185" s="2"/>
      <c r="PQ185" s="2"/>
      <c r="PR185" s="2"/>
      <c r="PS185" s="2"/>
      <c r="PT185" s="2"/>
      <c r="PU185" s="2"/>
      <c r="PV185" s="2"/>
      <c r="PW185" s="2"/>
      <c r="PX185" s="2"/>
      <c r="PY185" s="2"/>
      <c r="PZ185" s="2"/>
      <c r="QA185" s="2"/>
      <c r="QB185" s="2"/>
      <c r="QC185" s="2"/>
      <c r="QD185" s="2"/>
      <c r="QE185" s="2"/>
      <c r="QF185" s="2"/>
      <c r="QG185" s="2"/>
      <c r="QH185" s="2"/>
      <c r="QI185" s="2"/>
      <c r="QJ185" s="2"/>
      <c r="QK185" s="2"/>
      <c r="QL185" s="2"/>
      <c r="QM185" s="2"/>
      <c r="QN185" s="2"/>
      <c r="QO185" s="2"/>
      <c r="QP185" s="2"/>
      <c r="QQ185" s="2"/>
      <c r="QR185" s="2"/>
      <c r="QS185" s="2"/>
      <c r="QT185" s="2"/>
      <c r="QU185" s="2"/>
      <c r="QV185" s="2"/>
      <c r="QW185" s="2"/>
      <c r="QX185" s="2"/>
      <c r="QY185" s="2"/>
      <c r="QZ185" s="2"/>
      <c r="RA185" s="2"/>
      <c r="RB185" s="2"/>
      <c r="RC185" s="2"/>
      <c r="RD185" s="2"/>
      <c r="RE185" s="2"/>
      <c r="RF185" s="2"/>
      <c r="RG185" s="2"/>
      <c r="RH185" s="2"/>
      <c r="RI185" s="2"/>
      <c r="RJ185" s="2"/>
      <c r="RK185" s="2"/>
      <c r="RL185" s="2"/>
      <c r="RM185" s="2"/>
      <c r="RN185" s="2"/>
      <c r="RO185" s="2"/>
      <c r="RP185" s="2"/>
      <c r="RQ185" s="2"/>
      <c r="RR185" s="2"/>
      <c r="RS185" s="2"/>
      <c r="RT185" s="2"/>
      <c r="RU185" s="2"/>
      <c r="RV185" s="2"/>
      <c r="RW185" s="2"/>
      <c r="RX185" s="2"/>
      <c r="RY185" s="2"/>
      <c r="RZ185" s="2"/>
      <c r="SA185" s="2"/>
      <c r="SB185" s="2"/>
      <c r="SC185" s="2"/>
      <c r="SD185" s="2"/>
      <c r="SE185" s="2"/>
      <c r="SF185" s="2"/>
      <c r="SG185" s="2"/>
      <c r="SH185" s="2"/>
      <c r="SI185" s="2"/>
      <c r="SJ185" s="2"/>
      <c r="SK185" s="2"/>
      <c r="SL185" s="2"/>
      <c r="SM185" s="2"/>
      <c r="SN185" s="2"/>
      <c r="SO185" s="2"/>
      <c r="SP185" s="2"/>
      <c r="SQ185" s="2"/>
      <c r="SR185" s="2"/>
      <c r="SS185" s="2"/>
      <c r="ST185" s="2"/>
      <c r="SU185" s="2"/>
      <c r="SV185" s="2"/>
      <c r="SW185" s="2"/>
      <c r="SX185" s="2"/>
      <c r="SY185" s="2"/>
      <c r="SZ185" s="2"/>
      <c r="TA185" s="2"/>
      <c r="TB185" s="2"/>
      <c r="TC185" s="2"/>
      <c r="TD185" s="2"/>
      <c r="TE185" s="2"/>
      <c r="TF185" s="2"/>
      <c r="TG185" s="2"/>
      <c r="TH185" s="2"/>
      <c r="TI185" s="2"/>
      <c r="TJ185" s="2"/>
      <c r="TK185" s="2"/>
      <c r="TL185" s="2"/>
      <c r="TM185" s="2"/>
      <c r="TN185" s="2"/>
      <c r="TO185" s="2"/>
      <c r="TP185" s="2"/>
      <c r="TQ185" s="2"/>
      <c r="TR185" s="2"/>
      <c r="TS185" s="2"/>
      <c r="TT185" s="2"/>
      <c r="TU185" s="2"/>
      <c r="TV185" s="2"/>
      <c r="TW185" s="2"/>
      <c r="TX185" s="2"/>
      <c r="TY185" s="2"/>
      <c r="TZ185" s="2"/>
      <c r="UA185" s="2"/>
      <c r="UB185" s="2"/>
      <c r="UC185" s="2"/>
      <c r="UD185" s="2"/>
      <c r="UE185" s="2"/>
      <c r="UF185" s="2"/>
      <c r="UG185" s="2"/>
      <c r="UH185" s="2"/>
      <c r="UI185" s="2"/>
      <c r="UJ185" s="2"/>
      <c r="UK185" s="2"/>
      <c r="UL185" s="2"/>
      <c r="UM185" s="2"/>
      <c r="UN185" s="2"/>
      <c r="UO185" s="2"/>
      <c r="UP185" s="2"/>
      <c r="UQ185" s="2"/>
      <c r="UR185" s="2"/>
      <c r="US185" s="2"/>
      <c r="UT185" s="2"/>
      <c r="UU185" s="2"/>
      <c r="UV185" s="2"/>
      <c r="UW185" s="2"/>
      <c r="UX185" s="2"/>
      <c r="UY185" s="2"/>
      <c r="UZ185" s="2"/>
      <c r="VA185" s="2"/>
      <c r="VB185" s="2"/>
      <c r="VC185" s="2"/>
      <c r="VD185" s="2"/>
      <c r="VE185" s="2"/>
      <c r="VF185" s="2"/>
      <c r="VG185" s="2"/>
      <c r="VH185" s="2"/>
      <c r="VI185" s="2"/>
      <c r="VJ185" s="2"/>
      <c r="VK185" s="2"/>
      <c r="VL185" s="2"/>
      <c r="VM185" s="2"/>
      <c r="VN185" s="2"/>
      <c r="VO185" s="2"/>
      <c r="VP185" s="2"/>
      <c r="VQ185" s="2"/>
      <c r="VR185" s="2"/>
      <c r="VS185" s="2"/>
      <c r="VT185" s="2"/>
      <c r="VU185" s="2"/>
      <c r="VV185" s="2"/>
      <c r="VW185" s="2"/>
      <c r="VX185" s="2"/>
      <c r="VY185" s="2"/>
      <c r="VZ185" s="2"/>
      <c r="WA185" s="2"/>
      <c r="WB185" s="2"/>
      <c r="WC185" s="2"/>
      <c r="WD185" s="2"/>
      <c r="WE185" s="2"/>
      <c r="WF185" s="2"/>
      <c r="WG185" s="2"/>
      <c r="WH185" s="2"/>
      <c r="WI185" s="2"/>
      <c r="WJ185" s="2"/>
      <c r="WK185" s="2"/>
      <c r="WL185" s="2"/>
      <c r="WM185" s="2"/>
      <c r="WN185" s="2"/>
      <c r="WO185" s="2"/>
      <c r="WP185" s="2"/>
      <c r="WQ185" s="2"/>
      <c r="WR185" s="2"/>
      <c r="WS185" s="2"/>
      <c r="WT185" s="2"/>
      <c r="WU185" s="2"/>
      <c r="WV185" s="2"/>
      <c r="WW185" s="2"/>
      <c r="WX185" s="2"/>
      <c r="WY185" s="2"/>
      <c r="WZ185" s="2"/>
      <c r="XA185" s="2"/>
      <c r="XB185" s="2"/>
      <c r="XC185" s="2"/>
      <c r="XD185" s="2"/>
      <c r="XE185" s="2"/>
      <c r="XF185" s="2"/>
      <c r="XG185" s="2"/>
      <c r="XH185" s="2"/>
      <c r="XI185" s="2"/>
      <c r="XJ185" s="2"/>
      <c r="XK185" s="2"/>
      <c r="XL185" s="2"/>
      <c r="XM185" s="2"/>
      <c r="XN185" s="2"/>
      <c r="XO185" s="2"/>
      <c r="XP185" s="2"/>
      <c r="XQ185" s="2"/>
      <c r="XR185" s="2"/>
      <c r="XS185" s="2"/>
      <c r="XT185" s="2"/>
      <c r="XU185" s="2"/>
      <c r="XV185" s="2"/>
      <c r="XW185" s="2"/>
      <c r="XX185" s="2"/>
      <c r="XY185" s="2"/>
      <c r="XZ185" s="2"/>
      <c r="YA185" s="2"/>
      <c r="YB185" s="2"/>
      <c r="YC185" s="2"/>
      <c r="YD185" s="2"/>
      <c r="YE185" s="2"/>
      <c r="YF185" s="2"/>
      <c r="YG185" s="2"/>
      <c r="YH185" s="2"/>
      <c r="YI185" s="2"/>
      <c r="YJ185" s="2"/>
      <c r="YK185" s="2"/>
      <c r="YL185" s="2"/>
      <c r="YM185" s="2"/>
      <c r="YN185" s="2"/>
      <c r="YO185" s="2"/>
      <c r="YP185" s="2"/>
      <c r="YQ185" s="2"/>
    </row>
    <row r="186" spans="1:667" x14ac:dyDescent="0.25">
      <c r="A186" s="2"/>
      <c r="B186" s="2"/>
      <c r="C186" s="2"/>
      <c r="D186" s="2"/>
      <c r="E186" s="2"/>
      <c r="F186" s="2"/>
      <c r="G186" s="2"/>
      <c r="H186" s="2"/>
      <c r="I186" s="2"/>
      <c r="J186" s="2"/>
      <c r="K186" s="2"/>
      <c r="L186" s="2"/>
      <c r="M186" s="2"/>
      <c r="N186" s="2"/>
      <c r="O186" s="2"/>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s="2"/>
      <c r="BN186" s="2"/>
      <c r="BO186" s="66"/>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c r="NZ186" s="2"/>
      <c r="OA186" s="2"/>
      <c r="OB186" s="2"/>
      <c r="OC186" s="2"/>
      <c r="OD186" s="2"/>
      <c r="OE186" s="2"/>
      <c r="OF186" s="2"/>
      <c r="OG186" s="2"/>
      <c r="OH186" s="2"/>
      <c r="OI186" s="2"/>
      <c r="OJ186" s="2"/>
      <c r="OK186" s="2"/>
      <c r="OL186" s="2"/>
      <c r="OM186" s="2"/>
      <c r="ON186" s="2"/>
      <c r="OO186" s="2"/>
      <c r="OP186" s="2"/>
      <c r="OQ186" s="2"/>
      <c r="OR186" s="2"/>
      <c r="OS186" s="2"/>
      <c r="OT186" s="2"/>
      <c r="OU186" s="2"/>
      <c r="OV186" s="2"/>
      <c r="OW186" s="2"/>
      <c r="OX186" s="2"/>
      <c r="OY186" s="2"/>
      <c r="OZ186" s="2"/>
      <c r="PA186" s="2"/>
      <c r="PB186" s="2"/>
      <c r="PC186" s="2"/>
      <c r="PD186" s="2"/>
      <c r="PE186" s="2"/>
      <c r="PF186" s="2"/>
      <c r="PG186" s="2"/>
      <c r="PH186" s="2"/>
      <c r="PI186" s="2"/>
      <c r="PJ186" s="2"/>
      <c r="PK186" s="2"/>
      <c r="PL186" s="2"/>
      <c r="PM186" s="2"/>
      <c r="PN186" s="2"/>
      <c r="PO186" s="2"/>
      <c r="PP186" s="2"/>
      <c r="PQ186" s="2"/>
      <c r="PR186" s="2"/>
      <c r="PS186" s="2"/>
      <c r="PT186" s="2"/>
      <c r="PU186" s="2"/>
      <c r="PV186" s="2"/>
      <c r="PW186" s="2"/>
      <c r="PX186" s="2"/>
      <c r="PY186" s="2"/>
      <c r="PZ186" s="2"/>
      <c r="QA186" s="2"/>
      <c r="QB186" s="2"/>
      <c r="QC186" s="2"/>
      <c r="QD186" s="2"/>
      <c r="QE186" s="2"/>
      <c r="QF186" s="2"/>
      <c r="QG186" s="2"/>
      <c r="QH186" s="2"/>
      <c r="QI186" s="2"/>
      <c r="QJ186" s="2"/>
      <c r="QK186" s="2"/>
      <c r="QL186" s="2"/>
      <c r="QM186" s="2"/>
      <c r="QN186" s="2"/>
      <c r="QO186" s="2"/>
      <c r="QP186" s="2"/>
      <c r="QQ186" s="2"/>
      <c r="QR186" s="2"/>
      <c r="QS186" s="2"/>
      <c r="QT186" s="2"/>
      <c r="QU186" s="2"/>
      <c r="QV186" s="2"/>
      <c r="QW186" s="2"/>
      <c r="QX186" s="2"/>
      <c r="QY186" s="2"/>
      <c r="QZ186" s="2"/>
      <c r="RA186" s="2"/>
      <c r="RB186" s="2"/>
      <c r="RC186" s="2"/>
      <c r="RD186" s="2"/>
      <c r="RE186" s="2"/>
      <c r="RF186" s="2"/>
      <c r="RG186" s="2"/>
      <c r="RH186" s="2"/>
      <c r="RI186" s="2"/>
      <c r="RJ186" s="2"/>
      <c r="RK186" s="2"/>
      <c r="RL186" s="2"/>
      <c r="RM186" s="2"/>
      <c r="RN186" s="2"/>
      <c r="RO186" s="2"/>
      <c r="RP186" s="2"/>
      <c r="RQ186" s="2"/>
      <c r="RR186" s="2"/>
      <c r="RS186" s="2"/>
      <c r="RT186" s="2"/>
      <c r="RU186" s="2"/>
      <c r="RV186" s="2"/>
      <c r="RW186" s="2"/>
      <c r="RX186" s="2"/>
      <c r="RY186" s="2"/>
      <c r="RZ186" s="2"/>
      <c r="SA186" s="2"/>
      <c r="SB186" s="2"/>
      <c r="SC186" s="2"/>
      <c r="SD186" s="2"/>
      <c r="SE186" s="2"/>
      <c r="SF186" s="2"/>
      <c r="SG186" s="2"/>
      <c r="SH186" s="2"/>
      <c r="SI186" s="2"/>
      <c r="SJ186" s="2"/>
      <c r="SK186" s="2"/>
      <c r="SL186" s="2"/>
      <c r="SM186" s="2"/>
      <c r="SN186" s="2"/>
      <c r="SO186" s="2"/>
      <c r="SP186" s="2"/>
      <c r="SQ186" s="2"/>
      <c r="SR186" s="2"/>
      <c r="SS186" s="2"/>
      <c r="ST186" s="2"/>
      <c r="SU186" s="2"/>
      <c r="SV186" s="2"/>
      <c r="SW186" s="2"/>
      <c r="SX186" s="2"/>
      <c r="SY186" s="2"/>
      <c r="SZ186" s="2"/>
      <c r="TA186" s="2"/>
      <c r="TB186" s="2"/>
      <c r="TC186" s="2"/>
      <c r="TD186" s="2"/>
      <c r="TE186" s="2"/>
      <c r="TF186" s="2"/>
      <c r="TG186" s="2"/>
      <c r="TH186" s="2"/>
      <c r="TI186" s="2"/>
      <c r="TJ186" s="2"/>
      <c r="TK186" s="2"/>
      <c r="TL186" s="2"/>
      <c r="TM186" s="2"/>
      <c r="TN186" s="2"/>
      <c r="TO186" s="2"/>
      <c r="TP186" s="2"/>
      <c r="TQ186" s="2"/>
      <c r="TR186" s="2"/>
      <c r="TS186" s="2"/>
      <c r="TT186" s="2"/>
      <c r="TU186" s="2"/>
      <c r="TV186" s="2"/>
      <c r="TW186" s="2"/>
      <c r="TX186" s="2"/>
      <c r="TY186" s="2"/>
      <c r="TZ186" s="2"/>
      <c r="UA186" s="2"/>
      <c r="UB186" s="2"/>
      <c r="UC186" s="2"/>
      <c r="UD186" s="2"/>
      <c r="UE186" s="2"/>
      <c r="UF186" s="2"/>
      <c r="UG186" s="2"/>
      <c r="UH186" s="2"/>
      <c r="UI186" s="2"/>
      <c r="UJ186" s="2"/>
      <c r="UK186" s="2"/>
      <c r="UL186" s="2"/>
      <c r="UM186" s="2"/>
      <c r="UN186" s="2"/>
      <c r="UO186" s="2"/>
      <c r="UP186" s="2"/>
      <c r="UQ186" s="2"/>
      <c r="UR186" s="2"/>
      <c r="US186" s="2"/>
      <c r="UT186" s="2"/>
      <c r="UU186" s="2"/>
      <c r="UV186" s="2"/>
      <c r="UW186" s="2"/>
      <c r="UX186" s="2"/>
      <c r="UY186" s="2"/>
      <c r="UZ186" s="2"/>
      <c r="VA186" s="2"/>
      <c r="VB186" s="2"/>
      <c r="VC186" s="2"/>
      <c r="VD186" s="2"/>
      <c r="VE186" s="2"/>
      <c r="VF186" s="2"/>
      <c r="VG186" s="2"/>
      <c r="VH186" s="2"/>
      <c r="VI186" s="2"/>
      <c r="VJ186" s="2"/>
      <c r="VK186" s="2"/>
      <c r="VL186" s="2"/>
      <c r="VM186" s="2"/>
      <c r="VN186" s="2"/>
      <c r="VO186" s="2"/>
      <c r="VP186" s="2"/>
      <c r="VQ186" s="2"/>
      <c r="VR186" s="2"/>
      <c r="VS186" s="2"/>
      <c r="VT186" s="2"/>
      <c r="VU186" s="2"/>
      <c r="VV186" s="2"/>
      <c r="VW186" s="2"/>
      <c r="VX186" s="2"/>
      <c r="VY186" s="2"/>
      <c r="VZ186" s="2"/>
      <c r="WA186" s="2"/>
      <c r="WB186" s="2"/>
      <c r="WC186" s="2"/>
      <c r="WD186" s="2"/>
      <c r="WE186" s="2"/>
      <c r="WF186" s="2"/>
      <c r="WG186" s="2"/>
      <c r="WH186" s="2"/>
      <c r="WI186" s="2"/>
      <c r="WJ186" s="2"/>
      <c r="WK186" s="2"/>
      <c r="WL186" s="2"/>
      <c r="WM186" s="2"/>
      <c r="WN186" s="2"/>
      <c r="WO186" s="2"/>
      <c r="WP186" s="2"/>
      <c r="WQ186" s="2"/>
      <c r="WR186" s="2"/>
      <c r="WS186" s="2"/>
      <c r="WT186" s="2"/>
      <c r="WU186" s="2"/>
      <c r="WV186" s="2"/>
      <c r="WW186" s="2"/>
      <c r="WX186" s="2"/>
      <c r="WY186" s="2"/>
      <c r="WZ186" s="2"/>
      <c r="XA186" s="2"/>
      <c r="XB186" s="2"/>
      <c r="XC186" s="2"/>
      <c r="XD186" s="2"/>
      <c r="XE186" s="2"/>
      <c r="XF186" s="2"/>
      <c r="XG186" s="2"/>
      <c r="XH186" s="2"/>
      <c r="XI186" s="2"/>
      <c r="XJ186" s="2"/>
      <c r="XK186" s="2"/>
      <c r="XL186" s="2"/>
      <c r="XM186" s="2"/>
      <c r="XN186" s="2"/>
      <c r="XO186" s="2"/>
      <c r="XP186" s="2"/>
      <c r="XQ186" s="2"/>
      <c r="XR186" s="2"/>
      <c r="XS186" s="2"/>
      <c r="XT186" s="2"/>
      <c r="XU186" s="2"/>
      <c r="XV186" s="2"/>
      <c r="XW186" s="2"/>
      <c r="XX186" s="2"/>
      <c r="XY186" s="2"/>
      <c r="XZ186" s="2"/>
      <c r="YA186" s="2"/>
      <c r="YB186" s="2"/>
      <c r="YC186" s="2"/>
      <c r="YD186" s="2"/>
      <c r="YE186" s="2"/>
      <c r="YF186" s="2"/>
      <c r="YG186" s="2"/>
      <c r="YH186" s="2"/>
      <c r="YI186" s="2"/>
      <c r="YJ186" s="2"/>
      <c r="YK186" s="2"/>
      <c r="YL186" s="2"/>
      <c r="YM186" s="2"/>
      <c r="YN186" s="2"/>
      <c r="YO186" s="2"/>
      <c r="YP186" s="2"/>
      <c r="YQ186" s="2"/>
    </row>
    <row r="187" spans="1:667" x14ac:dyDescent="0.25">
      <c r="A187" s="2"/>
      <c r="B187" s="2"/>
      <c r="C187" s="2"/>
      <c r="D187" s="2"/>
      <c r="E187" s="2"/>
      <c r="F187" s="2"/>
      <c r="G187" s="2"/>
      <c r="H187" s="2"/>
      <c r="I187" s="2"/>
      <c r="J187" s="2"/>
      <c r="K187" s="2"/>
      <c r="L187" s="2"/>
      <c r="M187" s="2"/>
      <c r="N187" s="2"/>
      <c r="O187" s="2"/>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s="2"/>
      <c r="BN187" s="2"/>
      <c r="BO187" s="66"/>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c r="NZ187" s="2"/>
      <c r="OA187" s="2"/>
      <c r="OB187" s="2"/>
      <c r="OC187" s="2"/>
      <c r="OD187" s="2"/>
      <c r="OE187" s="2"/>
      <c r="OF187" s="2"/>
      <c r="OG187" s="2"/>
      <c r="OH187" s="2"/>
      <c r="OI187" s="2"/>
      <c r="OJ187" s="2"/>
      <c r="OK187" s="2"/>
      <c r="OL187" s="2"/>
      <c r="OM187" s="2"/>
      <c r="ON187" s="2"/>
      <c r="OO187" s="2"/>
      <c r="OP187" s="2"/>
      <c r="OQ187" s="2"/>
      <c r="OR187" s="2"/>
      <c r="OS187" s="2"/>
      <c r="OT187" s="2"/>
      <c r="OU187" s="2"/>
      <c r="OV187" s="2"/>
      <c r="OW187" s="2"/>
      <c r="OX187" s="2"/>
      <c r="OY187" s="2"/>
      <c r="OZ187" s="2"/>
      <c r="PA187" s="2"/>
      <c r="PB187" s="2"/>
      <c r="PC187" s="2"/>
      <c r="PD187" s="2"/>
      <c r="PE187" s="2"/>
      <c r="PF187" s="2"/>
      <c r="PG187" s="2"/>
      <c r="PH187" s="2"/>
      <c r="PI187" s="2"/>
      <c r="PJ187" s="2"/>
      <c r="PK187" s="2"/>
      <c r="PL187" s="2"/>
      <c r="PM187" s="2"/>
      <c r="PN187" s="2"/>
      <c r="PO187" s="2"/>
      <c r="PP187" s="2"/>
      <c r="PQ187" s="2"/>
      <c r="PR187" s="2"/>
      <c r="PS187" s="2"/>
      <c r="PT187" s="2"/>
      <c r="PU187" s="2"/>
      <c r="PV187" s="2"/>
      <c r="PW187" s="2"/>
      <c r="PX187" s="2"/>
      <c r="PY187" s="2"/>
      <c r="PZ187" s="2"/>
      <c r="QA187" s="2"/>
      <c r="QB187" s="2"/>
      <c r="QC187" s="2"/>
      <c r="QD187" s="2"/>
      <c r="QE187" s="2"/>
      <c r="QF187" s="2"/>
      <c r="QG187" s="2"/>
      <c r="QH187" s="2"/>
      <c r="QI187" s="2"/>
      <c r="QJ187" s="2"/>
      <c r="QK187" s="2"/>
      <c r="QL187" s="2"/>
      <c r="QM187" s="2"/>
      <c r="QN187" s="2"/>
      <c r="QO187" s="2"/>
      <c r="QP187" s="2"/>
      <c r="QQ187" s="2"/>
      <c r="QR187" s="2"/>
      <c r="QS187" s="2"/>
      <c r="QT187" s="2"/>
      <c r="QU187" s="2"/>
      <c r="QV187" s="2"/>
      <c r="QW187" s="2"/>
      <c r="QX187" s="2"/>
      <c r="QY187" s="2"/>
      <c r="QZ187" s="2"/>
      <c r="RA187" s="2"/>
      <c r="RB187" s="2"/>
      <c r="RC187" s="2"/>
      <c r="RD187" s="2"/>
      <c r="RE187" s="2"/>
      <c r="RF187" s="2"/>
      <c r="RG187" s="2"/>
      <c r="RH187" s="2"/>
      <c r="RI187" s="2"/>
      <c r="RJ187" s="2"/>
      <c r="RK187" s="2"/>
      <c r="RL187" s="2"/>
      <c r="RM187" s="2"/>
      <c r="RN187" s="2"/>
      <c r="RO187" s="2"/>
      <c r="RP187" s="2"/>
      <c r="RQ187" s="2"/>
      <c r="RR187" s="2"/>
      <c r="RS187" s="2"/>
      <c r="RT187" s="2"/>
      <c r="RU187" s="2"/>
      <c r="RV187" s="2"/>
      <c r="RW187" s="2"/>
      <c r="RX187" s="2"/>
      <c r="RY187" s="2"/>
      <c r="RZ187" s="2"/>
      <c r="SA187" s="2"/>
      <c r="SB187" s="2"/>
      <c r="SC187" s="2"/>
      <c r="SD187" s="2"/>
      <c r="SE187" s="2"/>
      <c r="SF187" s="2"/>
      <c r="SG187" s="2"/>
      <c r="SH187" s="2"/>
      <c r="SI187" s="2"/>
      <c r="SJ187" s="2"/>
      <c r="SK187" s="2"/>
      <c r="SL187" s="2"/>
      <c r="SM187" s="2"/>
      <c r="SN187" s="2"/>
      <c r="SO187" s="2"/>
      <c r="SP187" s="2"/>
      <c r="SQ187" s="2"/>
      <c r="SR187" s="2"/>
      <c r="SS187" s="2"/>
      <c r="ST187" s="2"/>
      <c r="SU187" s="2"/>
      <c r="SV187" s="2"/>
      <c r="SW187" s="2"/>
      <c r="SX187" s="2"/>
      <c r="SY187" s="2"/>
      <c r="SZ187" s="2"/>
      <c r="TA187" s="2"/>
      <c r="TB187" s="2"/>
      <c r="TC187" s="2"/>
      <c r="TD187" s="2"/>
      <c r="TE187" s="2"/>
      <c r="TF187" s="2"/>
      <c r="TG187" s="2"/>
      <c r="TH187" s="2"/>
      <c r="TI187" s="2"/>
      <c r="TJ187" s="2"/>
      <c r="TK187" s="2"/>
      <c r="TL187" s="2"/>
      <c r="TM187" s="2"/>
      <c r="TN187" s="2"/>
      <c r="TO187" s="2"/>
      <c r="TP187" s="2"/>
      <c r="TQ187" s="2"/>
      <c r="TR187" s="2"/>
      <c r="TS187" s="2"/>
      <c r="TT187" s="2"/>
      <c r="TU187" s="2"/>
      <c r="TV187" s="2"/>
      <c r="TW187" s="2"/>
      <c r="TX187" s="2"/>
      <c r="TY187" s="2"/>
      <c r="TZ187" s="2"/>
      <c r="UA187" s="2"/>
      <c r="UB187" s="2"/>
      <c r="UC187" s="2"/>
      <c r="UD187" s="2"/>
      <c r="UE187" s="2"/>
      <c r="UF187" s="2"/>
      <c r="UG187" s="2"/>
      <c r="UH187" s="2"/>
      <c r="UI187" s="2"/>
      <c r="UJ187" s="2"/>
      <c r="UK187" s="2"/>
      <c r="UL187" s="2"/>
      <c r="UM187" s="2"/>
      <c r="UN187" s="2"/>
      <c r="UO187" s="2"/>
      <c r="UP187" s="2"/>
      <c r="UQ187" s="2"/>
      <c r="UR187" s="2"/>
      <c r="US187" s="2"/>
      <c r="UT187" s="2"/>
      <c r="UU187" s="2"/>
      <c r="UV187" s="2"/>
      <c r="UW187" s="2"/>
      <c r="UX187" s="2"/>
      <c r="UY187" s="2"/>
      <c r="UZ187" s="2"/>
      <c r="VA187" s="2"/>
      <c r="VB187" s="2"/>
      <c r="VC187" s="2"/>
      <c r="VD187" s="2"/>
      <c r="VE187" s="2"/>
      <c r="VF187" s="2"/>
      <c r="VG187" s="2"/>
      <c r="VH187" s="2"/>
      <c r="VI187" s="2"/>
      <c r="VJ187" s="2"/>
      <c r="VK187" s="2"/>
      <c r="VL187" s="2"/>
      <c r="VM187" s="2"/>
      <c r="VN187" s="2"/>
      <c r="VO187" s="2"/>
      <c r="VP187" s="2"/>
      <c r="VQ187" s="2"/>
      <c r="VR187" s="2"/>
      <c r="VS187" s="2"/>
      <c r="VT187" s="2"/>
      <c r="VU187" s="2"/>
      <c r="VV187" s="2"/>
      <c r="VW187" s="2"/>
      <c r="VX187" s="2"/>
      <c r="VY187" s="2"/>
      <c r="VZ187" s="2"/>
      <c r="WA187" s="2"/>
      <c r="WB187" s="2"/>
      <c r="WC187" s="2"/>
      <c r="WD187" s="2"/>
      <c r="WE187" s="2"/>
      <c r="WF187" s="2"/>
      <c r="WG187" s="2"/>
      <c r="WH187" s="2"/>
      <c r="WI187" s="2"/>
      <c r="WJ187" s="2"/>
      <c r="WK187" s="2"/>
      <c r="WL187" s="2"/>
      <c r="WM187" s="2"/>
      <c r="WN187" s="2"/>
      <c r="WO187" s="2"/>
      <c r="WP187" s="2"/>
      <c r="WQ187" s="2"/>
      <c r="WR187" s="2"/>
      <c r="WS187" s="2"/>
      <c r="WT187" s="2"/>
      <c r="WU187" s="2"/>
      <c r="WV187" s="2"/>
      <c r="WW187" s="2"/>
      <c r="WX187" s="2"/>
      <c r="WY187" s="2"/>
      <c r="WZ187" s="2"/>
      <c r="XA187" s="2"/>
      <c r="XB187" s="2"/>
      <c r="XC187" s="2"/>
      <c r="XD187" s="2"/>
      <c r="XE187" s="2"/>
      <c r="XF187" s="2"/>
      <c r="XG187" s="2"/>
      <c r="XH187" s="2"/>
      <c r="XI187" s="2"/>
      <c r="XJ187" s="2"/>
      <c r="XK187" s="2"/>
      <c r="XL187" s="2"/>
      <c r="XM187" s="2"/>
      <c r="XN187" s="2"/>
      <c r="XO187" s="2"/>
      <c r="XP187" s="2"/>
      <c r="XQ187" s="2"/>
      <c r="XR187" s="2"/>
      <c r="XS187" s="2"/>
      <c r="XT187" s="2"/>
      <c r="XU187" s="2"/>
      <c r="XV187" s="2"/>
      <c r="XW187" s="2"/>
      <c r="XX187" s="2"/>
      <c r="XY187" s="2"/>
      <c r="XZ187" s="2"/>
      <c r="YA187" s="2"/>
      <c r="YB187" s="2"/>
      <c r="YC187" s="2"/>
      <c r="YD187" s="2"/>
      <c r="YE187" s="2"/>
      <c r="YF187" s="2"/>
      <c r="YG187" s="2"/>
      <c r="YH187" s="2"/>
      <c r="YI187" s="2"/>
      <c r="YJ187" s="2"/>
      <c r="YK187" s="2"/>
      <c r="YL187" s="2"/>
      <c r="YM187" s="2"/>
      <c r="YN187" s="2"/>
      <c r="YO187" s="2"/>
      <c r="YP187" s="2"/>
      <c r="YQ187" s="2"/>
    </row>
    <row r="188" spans="1:667" x14ac:dyDescent="0.25">
      <c r="A188" s="2"/>
      <c r="B188" s="2"/>
      <c r="C188" s="2"/>
      <c r="D188" s="2"/>
      <c r="E188" s="2"/>
      <c r="F188" s="2"/>
      <c r="G188" s="2"/>
      <c r="H188" s="2"/>
      <c r="I188" s="2"/>
      <c r="J188" s="2"/>
      <c r="K188" s="2"/>
      <c r="L188" s="2"/>
      <c r="M188" s="2"/>
      <c r="N188" s="2"/>
      <c r="O188" s="2"/>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s="2"/>
      <c r="BN188" s="2"/>
      <c r="BO188" s="66"/>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c r="NZ188" s="2"/>
      <c r="OA188" s="2"/>
      <c r="OB188" s="2"/>
      <c r="OC188" s="2"/>
      <c r="OD188" s="2"/>
      <c r="OE188" s="2"/>
      <c r="OF188" s="2"/>
      <c r="OG188" s="2"/>
      <c r="OH188" s="2"/>
      <c r="OI188" s="2"/>
      <c r="OJ188" s="2"/>
      <c r="OK188" s="2"/>
      <c r="OL188" s="2"/>
      <c r="OM188" s="2"/>
      <c r="ON188" s="2"/>
      <c r="OO188" s="2"/>
      <c r="OP188" s="2"/>
      <c r="OQ188" s="2"/>
      <c r="OR188" s="2"/>
      <c r="OS188" s="2"/>
      <c r="OT188" s="2"/>
      <c r="OU188" s="2"/>
      <c r="OV188" s="2"/>
      <c r="OW188" s="2"/>
      <c r="OX188" s="2"/>
      <c r="OY188" s="2"/>
      <c r="OZ188" s="2"/>
      <c r="PA188" s="2"/>
      <c r="PB188" s="2"/>
      <c r="PC188" s="2"/>
      <c r="PD188" s="2"/>
      <c r="PE188" s="2"/>
      <c r="PF188" s="2"/>
      <c r="PG188" s="2"/>
      <c r="PH188" s="2"/>
      <c r="PI188" s="2"/>
      <c r="PJ188" s="2"/>
      <c r="PK188" s="2"/>
      <c r="PL188" s="2"/>
      <c r="PM188" s="2"/>
      <c r="PN188" s="2"/>
      <c r="PO188" s="2"/>
      <c r="PP188" s="2"/>
      <c r="PQ188" s="2"/>
      <c r="PR188" s="2"/>
      <c r="PS188" s="2"/>
      <c r="PT188" s="2"/>
      <c r="PU188" s="2"/>
      <c r="PV188" s="2"/>
      <c r="PW188" s="2"/>
      <c r="PX188" s="2"/>
      <c r="PY188" s="2"/>
      <c r="PZ188" s="2"/>
      <c r="QA188" s="2"/>
      <c r="QB188" s="2"/>
      <c r="QC188" s="2"/>
      <c r="QD188" s="2"/>
      <c r="QE188" s="2"/>
      <c r="QF188" s="2"/>
      <c r="QG188" s="2"/>
      <c r="QH188" s="2"/>
      <c r="QI188" s="2"/>
      <c r="QJ188" s="2"/>
      <c r="QK188" s="2"/>
      <c r="QL188" s="2"/>
      <c r="QM188" s="2"/>
      <c r="QN188" s="2"/>
      <c r="QO188" s="2"/>
      <c r="QP188" s="2"/>
      <c r="QQ188" s="2"/>
      <c r="QR188" s="2"/>
      <c r="QS188" s="2"/>
      <c r="QT188" s="2"/>
      <c r="QU188" s="2"/>
      <c r="QV188" s="2"/>
      <c r="QW188" s="2"/>
      <c r="QX188" s="2"/>
      <c r="QY188" s="2"/>
      <c r="QZ188" s="2"/>
      <c r="RA188" s="2"/>
      <c r="RB188" s="2"/>
      <c r="RC188" s="2"/>
      <c r="RD188" s="2"/>
      <c r="RE188" s="2"/>
      <c r="RF188" s="2"/>
      <c r="RG188" s="2"/>
      <c r="RH188" s="2"/>
      <c r="RI188" s="2"/>
      <c r="RJ188" s="2"/>
      <c r="RK188" s="2"/>
      <c r="RL188" s="2"/>
      <c r="RM188" s="2"/>
      <c r="RN188" s="2"/>
      <c r="RO188" s="2"/>
      <c r="RP188" s="2"/>
      <c r="RQ188" s="2"/>
      <c r="RR188" s="2"/>
      <c r="RS188" s="2"/>
      <c r="RT188" s="2"/>
      <c r="RU188" s="2"/>
      <c r="RV188" s="2"/>
      <c r="RW188" s="2"/>
      <c r="RX188" s="2"/>
      <c r="RY188" s="2"/>
      <c r="RZ188" s="2"/>
      <c r="SA188" s="2"/>
      <c r="SB188" s="2"/>
      <c r="SC188" s="2"/>
      <c r="SD188" s="2"/>
      <c r="SE188" s="2"/>
      <c r="SF188" s="2"/>
      <c r="SG188" s="2"/>
      <c r="SH188" s="2"/>
      <c r="SI188" s="2"/>
      <c r="SJ188" s="2"/>
      <c r="SK188" s="2"/>
      <c r="SL188" s="2"/>
      <c r="SM188" s="2"/>
      <c r="SN188" s="2"/>
      <c r="SO188" s="2"/>
      <c r="SP188" s="2"/>
      <c r="SQ188" s="2"/>
      <c r="SR188" s="2"/>
      <c r="SS188" s="2"/>
      <c r="ST188" s="2"/>
      <c r="SU188" s="2"/>
      <c r="SV188" s="2"/>
      <c r="SW188" s="2"/>
      <c r="SX188" s="2"/>
      <c r="SY188" s="2"/>
      <c r="SZ188" s="2"/>
      <c r="TA188" s="2"/>
      <c r="TB188" s="2"/>
      <c r="TC188" s="2"/>
      <c r="TD188" s="2"/>
      <c r="TE188" s="2"/>
      <c r="TF188" s="2"/>
      <c r="TG188" s="2"/>
      <c r="TH188" s="2"/>
      <c r="TI188" s="2"/>
      <c r="TJ188" s="2"/>
      <c r="TK188" s="2"/>
      <c r="TL188" s="2"/>
      <c r="TM188" s="2"/>
      <c r="TN188" s="2"/>
      <c r="TO188" s="2"/>
      <c r="TP188" s="2"/>
      <c r="TQ188" s="2"/>
      <c r="TR188" s="2"/>
      <c r="TS188" s="2"/>
      <c r="TT188" s="2"/>
      <c r="TU188" s="2"/>
      <c r="TV188" s="2"/>
      <c r="TW188" s="2"/>
      <c r="TX188" s="2"/>
      <c r="TY188" s="2"/>
      <c r="TZ188" s="2"/>
      <c r="UA188" s="2"/>
      <c r="UB188" s="2"/>
      <c r="UC188" s="2"/>
      <c r="UD188" s="2"/>
      <c r="UE188" s="2"/>
      <c r="UF188" s="2"/>
      <c r="UG188" s="2"/>
      <c r="UH188" s="2"/>
      <c r="UI188" s="2"/>
      <c r="UJ188" s="2"/>
      <c r="UK188" s="2"/>
      <c r="UL188" s="2"/>
      <c r="UM188" s="2"/>
      <c r="UN188" s="2"/>
      <c r="UO188" s="2"/>
      <c r="UP188" s="2"/>
      <c r="UQ188" s="2"/>
      <c r="UR188" s="2"/>
      <c r="US188" s="2"/>
      <c r="UT188" s="2"/>
      <c r="UU188" s="2"/>
      <c r="UV188" s="2"/>
      <c r="UW188" s="2"/>
      <c r="UX188" s="2"/>
      <c r="UY188" s="2"/>
      <c r="UZ188" s="2"/>
      <c r="VA188" s="2"/>
      <c r="VB188" s="2"/>
      <c r="VC188" s="2"/>
      <c r="VD188" s="2"/>
      <c r="VE188" s="2"/>
      <c r="VF188" s="2"/>
      <c r="VG188" s="2"/>
      <c r="VH188" s="2"/>
      <c r="VI188" s="2"/>
      <c r="VJ188" s="2"/>
      <c r="VK188" s="2"/>
      <c r="VL188" s="2"/>
      <c r="VM188" s="2"/>
      <c r="VN188" s="2"/>
      <c r="VO188" s="2"/>
      <c r="VP188" s="2"/>
      <c r="VQ188" s="2"/>
      <c r="VR188" s="2"/>
      <c r="VS188" s="2"/>
      <c r="VT188" s="2"/>
      <c r="VU188" s="2"/>
      <c r="VV188" s="2"/>
      <c r="VW188" s="2"/>
      <c r="VX188" s="2"/>
      <c r="VY188" s="2"/>
      <c r="VZ188" s="2"/>
      <c r="WA188" s="2"/>
      <c r="WB188" s="2"/>
      <c r="WC188" s="2"/>
      <c r="WD188" s="2"/>
      <c r="WE188" s="2"/>
      <c r="WF188" s="2"/>
      <c r="WG188" s="2"/>
      <c r="WH188" s="2"/>
      <c r="WI188" s="2"/>
      <c r="WJ188" s="2"/>
      <c r="WK188" s="2"/>
      <c r="WL188" s="2"/>
      <c r="WM188" s="2"/>
      <c r="WN188" s="2"/>
      <c r="WO188" s="2"/>
      <c r="WP188" s="2"/>
      <c r="WQ188" s="2"/>
      <c r="WR188" s="2"/>
      <c r="WS188" s="2"/>
      <c r="WT188" s="2"/>
      <c r="WU188" s="2"/>
      <c r="WV188" s="2"/>
      <c r="WW188" s="2"/>
      <c r="WX188" s="2"/>
      <c r="WY188" s="2"/>
      <c r="WZ188" s="2"/>
      <c r="XA188" s="2"/>
      <c r="XB188" s="2"/>
      <c r="XC188" s="2"/>
      <c r="XD188" s="2"/>
      <c r="XE188" s="2"/>
      <c r="XF188" s="2"/>
      <c r="XG188" s="2"/>
      <c r="XH188" s="2"/>
      <c r="XI188" s="2"/>
      <c r="XJ188" s="2"/>
      <c r="XK188" s="2"/>
      <c r="XL188" s="2"/>
      <c r="XM188" s="2"/>
      <c r="XN188" s="2"/>
      <c r="XO188" s="2"/>
      <c r="XP188" s="2"/>
      <c r="XQ188" s="2"/>
      <c r="XR188" s="2"/>
      <c r="XS188" s="2"/>
      <c r="XT188" s="2"/>
      <c r="XU188" s="2"/>
      <c r="XV188" s="2"/>
      <c r="XW188" s="2"/>
      <c r="XX188" s="2"/>
      <c r="XY188" s="2"/>
      <c r="XZ188" s="2"/>
      <c r="YA188" s="2"/>
      <c r="YB188" s="2"/>
      <c r="YC188" s="2"/>
      <c r="YD188" s="2"/>
      <c r="YE188" s="2"/>
      <c r="YF188" s="2"/>
      <c r="YG188" s="2"/>
      <c r="YH188" s="2"/>
      <c r="YI188" s="2"/>
      <c r="YJ188" s="2"/>
      <c r="YK188" s="2"/>
      <c r="YL188" s="2"/>
      <c r="YM188" s="2"/>
      <c r="YN188" s="2"/>
      <c r="YO188" s="2"/>
      <c r="YP188" s="2"/>
      <c r="YQ188" s="2"/>
    </row>
    <row r="189" spans="1:667" x14ac:dyDescent="0.25">
      <c r="A189" s="2"/>
      <c r="B189" s="2"/>
      <c r="C189" s="2"/>
      <c r="D189" s="2"/>
      <c r="E189" s="2"/>
      <c r="F189" s="2"/>
      <c r="G189" s="2"/>
      <c r="H189" s="2"/>
      <c r="I189" s="2"/>
      <c r="J189" s="2"/>
      <c r="K189" s="2"/>
      <c r="L189" s="2"/>
      <c r="M189" s="2"/>
      <c r="N189" s="2"/>
      <c r="O189" s="2"/>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s="2"/>
      <c r="BN189" s="2"/>
      <c r="BO189" s="66"/>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c r="NZ189" s="2"/>
      <c r="OA189" s="2"/>
      <c r="OB189" s="2"/>
      <c r="OC189" s="2"/>
      <c r="OD189" s="2"/>
      <c r="OE189" s="2"/>
      <c r="OF189" s="2"/>
      <c r="OG189" s="2"/>
      <c r="OH189" s="2"/>
      <c r="OI189" s="2"/>
      <c r="OJ189" s="2"/>
      <c r="OK189" s="2"/>
      <c r="OL189" s="2"/>
      <c r="OM189" s="2"/>
      <c r="ON189" s="2"/>
      <c r="OO189" s="2"/>
      <c r="OP189" s="2"/>
      <c r="OQ189" s="2"/>
      <c r="OR189" s="2"/>
      <c r="OS189" s="2"/>
      <c r="OT189" s="2"/>
      <c r="OU189" s="2"/>
      <c r="OV189" s="2"/>
      <c r="OW189" s="2"/>
      <c r="OX189" s="2"/>
      <c r="OY189" s="2"/>
      <c r="OZ189" s="2"/>
      <c r="PA189" s="2"/>
      <c r="PB189" s="2"/>
      <c r="PC189" s="2"/>
      <c r="PD189" s="2"/>
      <c r="PE189" s="2"/>
      <c r="PF189" s="2"/>
      <c r="PG189" s="2"/>
      <c r="PH189" s="2"/>
      <c r="PI189" s="2"/>
      <c r="PJ189" s="2"/>
      <c r="PK189" s="2"/>
      <c r="PL189" s="2"/>
      <c r="PM189" s="2"/>
      <c r="PN189" s="2"/>
      <c r="PO189" s="2"/>
      <c r="PP189" s="2"/>
      <c r="PQ189" s="2"/>
      <c r="PR189" s="2"/>
      <c r="PS189" s="2"/>
      <c r="PT189" s="2"/>
      <c r="PU189" s="2"/>
      <c r="PV189" s="2"/>
      <c r="PW189" s="2"/>
      <c r="PX189" s="2"/>
      <c r="PY189" s="2"/>
      <c r="PZ189" s="2"/>
      <c r="QA189" s="2"/>
      <c r="QB189" s="2"/>
      <c r="QC189" s="2"/>
      <c r="QD189" s="2"/>
      <c r="QE189" s="2"/>
      <c r="QF189" s="2"/>
      <c r="QG189" s="2"/>
      <c r="QH189" s="2"/>
      <c r="QI189" s="2"/>
      <c r="QJ189" s="2"/>
      <c r="QK189" s="2"/>
      <c r="QL189" s="2"/>
      <c r="QM189" s="2"/>
      <c r="QN189" s="2"/>
      <c r="QO189" s="2"/>
      <c r="QP189" s="2"/>
      <c r="QQ189" s="2"/>
      <c r="QR189" s="2"/>
      <c r="QS189" s="2"/>
      <c r="QT189" s="2"/>
      <c r="QU189" s="2"/>
      <c r="QV189" s="2"/>
      <c r="QW189" s="2"/>
      <c r="QX189" s="2"/>
      <c r="QY189" s="2"/>
      <c r="QZ189" s="2"/>
      <c r="RA189" s="2"/>
      <c r="RB189" s="2"/>
      <c r="RC189" s="2"/>
      <c r="RD189" s="2"/>
      <c r="RE189" s="2"/>
      <c r="RF189" s="2"/>
      <c r="RG189" s="2"/>
      <c r="RH189" s="2"/>
      <c r="RI189" s="2"/>
      <c r="RJ189" s="2"/>
      <c r="RK189" s="2"/>
      <c r="RL189" s="2"/>
      <c r="RM189" s="2"/>
      <c r="RN189" s="2"/>
      <c r="RO189" s="2"/>
      <c r="RP189" s="2"/>
      <c r="RQ189" s="2"/>
      <c r="RR189" s="2"/>
      <c r="RS189" s="2"/>
      <c r="RT189" s="2"/>
      <c r="RU189" s="2"/>
      <c r="RV189" s="2"/>
      <c r="RW189" s="2"/>
      <c r="RX189" s="2"/>
      <c r="RY189" s="2"/>
      <c r="RZ189" s="2"/>
      <c r="SA189" s="2"/>
      <c r="SB189" s="2"/>
      <c r="SC189" s="2"/>
      <c r="SD189" s="2"/>
      <c r="SE189" s="2"/>
      <c r="SF189" s="2"/>
      <c r="SG189" s="2"/>
      <c r="SH189" s="2"/>
      <c r="SI189" s="2"/>
      <c r="SJ189" s="2"/>
      <c r="SK189" s="2"/>
      <c r="SL189" s="2"/>
      <c r="SM189" s="2"/>
      <c r="SN189" s="2"/>
      <c r="SO189" s="2"/>
      <c r="SP189" s="2"/>
      <c r="SQ189" s="2"/>
      <c r="SR189" s="2"/>
      <c r="SS189" s="2"/>
      <c r="ST189" s="2"/>
      <c r="SU189" s="2"/>
      <c r="SV189" s="2"/>
      <c r="SW189" s="2"/>
      <c r="SX189" s="2"/>
      <c r="SY189" s="2"/>
      <c r="SZ189" s="2"/>
      <c r="TA189" s="2"/>
      <c r="TB189" s="2"/>
      <c r="TC189" s="2"/>
      <c r="TD189" s="2"/>
      <c r="TE189" s="2"/>
      <c r="TF189" s="2"/>
      <c r="TG189" s="2"/>
      <c r="TH189" s="2"/>
      <c r="TI189" s="2"/>
      <c r="TJ189" s="2"/>
      <c r="TK189" s="2"/>
      <c r="TL189" s="2"/>
      <c r="TM189" s="2"/>
      <c r="TN189" s="2"/>
      <c r="TO189" s="2"/>
      <c r="TP189" s="2"/>
      <c r="TQ189" s="2"/>
      <c r="TR189" s="2"/>
      <c r="TS189" s="2"/>
      <c r="TT189" s="2"/>
      <c r="TU189" s="2"/>
      <c r="TV189" s="2"/>
      <c r="TW189" s="2"/>
      <c r="TX189" s="2"/>
      <c r="TY189" s="2"/>
      <c r="TZ189" s="2"/>
      <c r="UA189" s="2"/>
      <c r="UB189" s="2"/>
      <c r="UC189" s="2"/>
      <c r="UD189" s="2"/>
      <c r="UE189" s="2"/>
      <c r="UF189" s="2"/>
      <c r="UG189" s="2"/>
      <c r="UH189" s="2"/>
      <c r="UI189" s="2"/>
      <c r="UJ189" s="2"/>
      <c r="UK189" s="2"/>
      <c r="UL189" s="2"/>
      <c r="UM189" s="2"/>
      <c r="UN189" s="2"/>
      <c r="UO189" s="2"/>
      <c r="UP189" s="2"/>
      <c r="UQ189" s="2"/>
      <c r="UR189" s="2"/>
      <c r="US189" s="2"/>
      <c r="UT189" s="2"/>
      <c r="UU189" s="2"/>
      <c r="UV189" s="2"/>
      <c r="UW189" s="2"/>
      <c r="UX189" s="2"/>
      <c r="UY189" s="2"/>
      <c r="UZ189" s="2"/>
      <c r="VA189" s="2"/>
      <c r="VB189" s="2"/>
      <c r="VC189" s="2"/>
      <c r="VD189" s="2"/>
      <c r="VE189" s="2"/>
      <c r="VF189" s="2"/>
      <c r="VG189" s="2"/>
      <c r="VH189" s="2"/>
      <c r="VI189" s="2"/>
      <c r="VJ189" s="2"/>
      <c r="VK189" s="2"/>
      <c r="VL189" s="2"/>
      <c r="VM189" s="2"/>
      <c r="VN189" s="2"/>
      <c r="VO189" s="2"/>
      <c r="VP189" s="2"/>
      <c r="VQ189" s="2"/>
      <c r="VR189" s="2"/>
      <c r="VS189" s="2"/>
      <c r="VT189" s="2"/>
      <c r="VU189" s="2"/>
      <c r="VV189" s="2"/>
      <c r="VW189" s="2"/>
      <c r="VX189" s="2"/>
      <c r="VY189" s="2"/>
      <c r="VZ189" s="2"/>
      <c r="WA189" s="2"/>
      <c r="WB189" s="2"/>
      <c r="WC189" s="2"/>
      <c r="WD189" s="2"/>
      <c r="WE189" s="2"/>
      <c r="WF189" s="2"/>
      <c r="WG189" s="2"/>
      <c r="WH189" s="2"/>
      <c r="WI189" s="2"/>
      <c r="WJ189" s="2"/>
      <c r="WK189" s="2"/>
      <c r="WL189" s="2"/>
      <c r="WM189" s="2"/>
      <c r="WN189" s="2"/>
      <c r="WO189" s="2"/>
      <c r="WP189" s="2"/>
      <c r="WQ189" s="2"/>
      <c r="WR189" s="2"/>
      <c r="WS189" s="2"/>
      <c r="WT189" s="2"/>
      <c r="WU189" s="2"/>
      <c r="WV189" s="2"/>
      <c r="WW189" s="2"/>
      <c r="WX189" s="2"/>
      <c r="WY189" s="2"/>
      <c r="WZ189" s="2"/>
      <c r="XA189" s="2"/>
      <c r="XB189" s="2"/>
      <c r="XC189" s="2"/>
      <c r="XD189" s="2"/>
      <c r="XE189" s="2"/>
      <c r="XF189" s="2"/>
      <c r="XG189" s="2"/>
      <c r="XH189" s="2"/>
      <c r="XI189" s="2"/>
      <c r="XJ189" s="2"/>
      <c r="XK189" s="2"/>
      <c r="XL189" s="2"/>
      <c r="XM189" s="2"/>
      <c r="XN189" s="2"/>
      <c r="XO189" s="2"/>
      <c r="XP189" s="2"/>
      <c r="XQ189" s="2"/>
      <c r="XR189" s="2"/>
      <c r="XS189" s="2"/>
      <c r="XT189" s="2"/>
      <c r="XU189" s="2"/>
      <c r="XV189" s="2"/>
      <c r="XW189" s="2"/>
      <c r="XX189" s="2"/>
      <c r="XY189" s="2"/>
      <c r="XZ189" s="2"/>
      <c r="YA189" s="2"/>
      <c r="YB189" s="2"/>
      <c r="YC189" s="2"/>
      <c r="YD189" s="2"/>
      <c r="YE189" s="2"/>
      <c r="YF189" s="2"/>
      <c r="YG189" s="2"/>
      <c r="YH189" s="2"/>
      <c r="YI189" s="2"/>
      <c r="YJ189" s="2"/>
      <c r="YK189" s="2"/>
      <c r="YL189" s="2"/>
      <c r="YM189" s="2"/>
      <c r="YN189" s="2"/>
      <c r="YO189" s="2"/>
      <c r="YP189" s="2"/>
      <c r="YQ189" s="2"/>
    </row>
    <row r="190" spans="1:667" x14ac:dyDescent="0.25">
      <c r="A190" s="2"/>
      <c r="B190" s="2"/>
      <c r="C190" s="2"/>
      <c r="D190" s="2"/>
      <c r="E190" s="2"/>
      <c r="F190" s="2"/>
      <c r="G190" s="2"/>
      <c r="H190" s="2"/>
      <c r="I190" s="2"/>
      <c r="J190" s="2"/>
      <c r="K190" s="2"/>
      <c r="L190" s="2"/>
      <c r="M190" s="2"/>
      <c r="N190" s="2"/>
      <c r="O190" s="2"/>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s="2"/>
      <c r="BN190" s="2"/>
      <c r="BO190" s="66"/>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c r="NZ190" s="2"/>
      <c r="OA190" s="2"/>
      <c r="OB190" s="2"/>
      <c r="OC190" s="2"/>
      <c r="OD190" s="2"/>
      <c r="OE190" s="2"/>
      <c r="OF190" s="2"/>
      <c r="OG190" s="2"/>
      <c r="OH190" s="2"/>
      <c r="OI190" s="2"/>
      <c r="OJ190" s="2"/>
      <c r="OK190" s="2"/>
      <c r="OL190" s="2"/>
      <c r="OM190" s="2"/>
      <c r="ON190" s="2"/>
      <c r="OO190" s="2"/>
      <c r="OP190" s="2"/>
      <c r="OQ190" s="2"/>
      <c r="OR190" s="2"/>
      <c r="OS190" s="2"/>
      <c r="OT190" s="2"/>
      <c r="OU190" s="2"/>
      <c r="OV190" s="2"/>
      <c r="OW190" s="2"/>
      <c r="OX190" s="2"/>
      <c r="OY190" s="2"/>
      <c r="OZ190" s="2"/>
      <c r="PA190" s="2"/>
      <c r="PB190" s="2"/>
      <c r="PC190" s="2"/>
      <c r="PD190" s="2"/>
      <c r="PE190" s="2"/>
      <c r="PF190" s="2"/>
      <c r="PG190" s="2"/>
      <c r="PH190" s="2"/>
      <c r="PI190" s="2"/>
      <c r="PJ190" s="2"/>
      <c r="PK190" s="2"/>
      <c r="PL190" s="2"/>
      <c r="PM190" s="2"/>
      <c r="PN190" s="2"/>
      <c r="PO190" s="2"/>
      <c r="PP190" s="2"/>
      <c r="PQ190" s="2"/>
      <c r="PR190" s="2"/>
      <c r="PS190" s="2"/>
      <c r="PT190" s="2"/>
      <c r="PU190" s="2"/>
      <c r="PV190" s="2"/>
      <c r="PW190" s="2"/>
      <c r="PX190" s="2"/>
      <c r="PY190" s="2"/>
      <c r="PZ190" s="2"/>
      <c r="QA190" s="2"/>
      <c r="QB190" s="2"/>
      <c r="QC190" s="2"/>
      <c r="QD190" s="2"/>
      <c r="QE190" s="2"/>
      <c r="QF190" s="2"/>
      <c r="QG190" s="2"/>
      <c r="QH190" s="2"/>
      <c r="QI190" s="2"/>
      <c r="QJ190" s="2"/>
      <c r="QK190" s="2"/>
      <c r="QL190" s="2"/>
      <c r="QM190" s="2"/>
      <c r="QN190" s="2"/>
      <c r="QO190" s="2"/>
      <c r="QP190" s="2"/>
      <c r="QQ190" s="2"/>
      <c r="QR190" s="2"/>
      <c r="QS190" s="2"/>
      <c r="QT190" s="2"/>
      <c r="QU190" s="2"/>
      <c r="QV190" s="2"/>
      <c r="QW190" s="2"/>
      <c r="QX190" s="2"/>
      <c r="QY190" s="2"/>
      <c r="QZ190" s="2"/>
      <c r="RA190" s="2"/>
      <c r="RB190" s="2"/>
      <c r="RC190" s="2"/>
      <c r="RD190" s="2"/>
      <c r="RE190" s="2"/>
      <c r="RF190" s="2"/>
      <c r="RG190" s="2"/>
      <c r="RH190" s="2"/>
      <c r="RI190" s="2"/>
      <c r="RJ190" s="2"/>
      <c r="RK190" s="2"/>
      <c r="RL190" s="2"/>
      <c r="RM190" s="2"/>
      <c r="RN190" s="2"/>
      <c r="RO190" s="2"/>
      <c r="RP190" s="2"/>
      <c r="RQ190" s="2"/>
      <c r="RR190" s="2"/>
      <c r="RS190" s="2"/>
      <c r="RT190" s="2"/>
      <c r="RU190" s="2"/>
      <c r="RV190" s="2"/>
      <c r="RW190" s="2"/>
      <c r="RX190" s="2"/>
      <c r="RY190" s="2"/>
      <c r="RZ190" s="2"/>
      <c r="SA190" s="2"/>
      <c r="SB190" s="2"/>
      <c r="SC190" s="2"/>
      <c r="SD190" s="2"/>
      <c r="SE190" s="2"/>
      <c r="SF190" s="2"/>
      <c r="SG190" s="2"/>
      <c r="SH190" s="2"/>
      <c r="SI190" s="2"/>
      <c r="SJ190" s="2"/>
      <c r="SK190" s="2"/>
      <c r="SL190" s="2"/>
      <c r="SM190" s="2"/>
      <c r="SN190" s="2"/>
      <c r="SO190" s="2"/>
      <c r="SP190" s="2"/>
      <c r="SQ190" s="2"/>
      <c r="SR190" s="2"/>
      <c r="SS190" s="2"/>
      <c r="ST190" s="2"/>
      <c r="SU190" s="2"/>
      <c r="SV190" s="2"/>
      <c r="SW190" s="2"/>
      <c r="SX190" s="2"/>
      <c r="SY190" s="2"/>
      <c r="SZ190" s="2"/>
      <c r="TA190" s="2"/>
      <c r="TB190" s="2"/>
      <c r="TC190" s="2"/>
      <c r="TD190" s="2"/>
      <c r="TE190" s="2"/>
      <c r="TF190" s="2"/>
      <c r="TG190" s="2"/>
      <c r="TH190" s="2"/>
      <c r="TI190" s="2"/>
      <c r="TJ190" s="2"/>
      <c r="TK190" s="2"/>
      <c r="TL190" s="2"/>
      <c r="TM190" s="2"/>
      <c r="TN190" s="2"/>
      <c r="TO190" s="2"/>
      <c r="TP190" s="2"/>
      <c r="TQ190" s="2"/>
      <c r="TR190" s="2"/>
      <c r="TS190" s="2"/>
      <c r="TT190" s="2"/>
      <c r="TU190" s="2"/>
      <c r="TV190" s="2"/>
      <c r="TW190" s="2"/>
      <c r="TX190" s="2"/>
      <c r="TY190" s="2"/>
      <c r="TZ190" s="2"/>
      <c r="UA190" s="2"/>
      <c r="UB190" s="2"/>
      <c r="UC190" s="2"/>
      <c r="UD190" s="2"/>
      <c r="UE190" s="2"/>
      <c r="UF190" s="2"/>
      <c r="UG190" s="2"/>
      <c r="UH190" s="2"/>
      <c r="UI190" s="2"/>
      <c r="UJ190" s="2"/>
      <c r="UK190" s="2"/>
      <c r="UL190" s="2"/>
      <c r="UM190" s="2"/>
      <c r="UN190" s="2"/>
      <c r="UO190" s="2"/>
      <c r="UP190" s="2"/>
      <c r="UQ190" s="2"/>
      <c r="UR190" s="2"/>
      <c r="US190" s="2"/>
      <c r="UT190" s="2"/>
      <c r="UU190" s="2"/>
      <c r="UV190" s="2"/>
      <c r="UW190" s="2"/>
      <c r="UX190" s="2"/>
      <c r="UY190" s="2"/>
      <c r="UZ190" s="2"/>
      <c r="VA190" s="2"/>
      <c r="VB190" s="2"/>
      <c r="VC190" s="2"/>
      <c r="VD190" s="2"/>
      <c r="VE190" s="2"/>
      <c r="VF190" s="2"/>
      <c r="VG190" s="2"/>
      <c r="VH190" s="2"/>
      <c r="VI190" s="2"/>
      <c r="VJ190" s="2"/>
      <c r="VK190" s="2"/>
      <c r="VL190" s="2"/>
      <c r="VM190" s="2"/>
      <c r="VN190" s="2"/>
      <c r="VO190" s="2"/>
      <c r="VP190" s="2"/>
      <c r="VQ190" s="2"/>
      <c r="VR190" s="2"/>
      <c r="VS190" s="2"/>
      <c r="VT190" s="2"/>
      <c r="VU190" s="2"/>
      <c r="VV190" s="2"/>
      <c r="VW190" s="2"/>
      <c r="VX190" s="2"/>
      <c r="VY190" s="2"/>
      <c r="VZ190" s="2"/>
      <c r="WA190" s="2"/>
      <c r="WB190" s="2"/>
      <c r="WC190" s="2"/>
      <c r="WD190" s="2"/>
      <c r="WE190" s="2"/>
      <c r="WF190" s="2"/>
      <c r="WG190" s="2"/>
      <c r="WH190" s="2"/>
      <c r="WI190" s="2"/>
      <c r="WJ190" s="2"/>
      <c r="WK190" s="2"/>
      <c r="WL190" s="2"/>
      <c r="WM190" s="2"/>
      <c r="WN190" s="2"/>
      <c r="WO190" s="2"/>
      <c r="WP190" s="2"/>
      <c r="WQ190" s="2"/>
      <c r="WR190" s="2"/>
      <c r="WS190" s="2"/>
      <c r="WT190" s="2"/>
      <c r="WU190" s="2"/>
      <c r="WV190" s="2"/>
      <c r="WW190" s="2"/>
      <c r="WX190" s="2"/>
      <c r="WY190" s="2"/>
      <c r="WZ190" s="2"/>
      <c r="XA190" s="2"/>
      <c r="XB190" s="2"/>
      <c r="XC190" s="2"/>
      <c r="XD190" s="2"/>
      <c r="XE190" s="2"/>
      <c r="XF190" s="2"/>
      <c r="XG190" s="2"/>
      <c r="XH190" s="2"/>
      <c r="XI190" s="2"/>
      <c r="XJ190" s="2"/>
      <c r="XK190" s="2"/>
      <c r="XL190" s="2"/>
      <c r="XM190" s="2"/>
      <c r="XN190" s="2"/>
      <c r="XO190" s="2"/>
      <c r="XP190" s="2"/>
      <c r="XQ190" s="2"/>
      <c r="XR190" s="2"/>
      <c r="XS190" s="2"/>
      <c r="XT190" s="2"/>
      <c r="XU190" s="2"/>
      <c r="XV190" s="2"/>
      <c r="XW190" s="2"/>
      <c r="XX190" s="2"/>
      <c r="XY190" s="2"/>
      <c r="XZ190" s="2"/>
      <c r="YA190" s="2"/>
      <c r="YB190" s="2"/>
      <c r="YC190" s="2"/>
      <c r="YD190" s="2"/>
      <c r="YE190" s="2"/>
      <c r="YF190" s="2"/>
      <c r="YG190" s="2"/>
      <c r="YH190" s="2"/>
      <c r="YI190" s="2"/>
      <c r="YJ190" s="2"/>
      <c r="YK190" s="2"/>
      <c r="YL190" s="2"/>
      <c r="YM190" s="2"/>
      <c r="YN190" s="2"/>
      <c r="YO190" s="2"/>
      <c r="YP190" s="2"/>
      <c r="YQ190" s="2"/>
    </row>
    <row r="191" spans="1:667" x14ac:dyDescent="0.25">
      <c r="A191" s="2"/>
      <c r="B191" s="2"/>
      <c r="C191" s="2"/>
      <c r="D191" s="2"/>
      <c r="E191" s="2"/>
      <c r="F191" s="2"/>
      <c r="G191" s="2"/>
      <c r="H191" s="2"/>
      <c r="I191" s="2"/>
      <c r="J191" s="2"/>
      <c r="K191" s="2"/>
      <c r="L191" s="2"/>
      <c r="M191" s="2"/>
      <c r="N191" s="2"/>
      <c r="O191" s="2"/>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s="2"/>
      <c r="BN191" s="2"/>
      <c r="BO191" s="66"/>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c r="NZ191" s="2"/>
      <c r="OA191" s="2"/>
      <c r="OB191" s="2"/>
      <c r="OC191" s="2"/>
      <c r="OD191" s="2"/>
      <c r="OE191" s="2"/>
      <c r="OF191" s="2"/>
      <c r="OG191" s="2"/>
      <c r="OH191" s="2"/>
      <c r="OI191" s="2"/>
      <c r="OJ191" s="2"/>
      <c r="OK191" s="2"/>
      <c r="OL191" s="2"/>
      <c r="OM191" s="2"/>
      <c r="ON191" s="2"/>
      <c r="OO191" s="2"/>
      <c r="OP191" s="2"/>
      <c r="OQ191" s="2"/>
      <c r="OR191" s="2"/>
      <c r="OS191" s="2"/>
      <c r="OT191" s="2"/>
      <c r="OU191" s="2"/>
      <c r="OV191" s="2"/>
      <c r="OW191" s="2"/>
      <c r="OX191" s="2"/>
      <c r="OY191" s="2"/>
      <c r="OZ191" s="2"/>
      <c r="PA191" s="2"/>
      <c r="PB191" s="2"/>
      <c r="PC191" s="2"/>
      <c r="PD191" s="2"/>
      <c r="PE191" s="2"/>
      <c r="PF191" s="2"/>
      <c r="PG191" s="2"/>
      <c r="PH191" s="2"/>
      <c r="PI191" s="2"/>
      <c r="PJ191" s="2"/>
      <c r="PK191" s="2"/>
      <c r="PL191" s="2"/>
      <c r="PM191" s="2"/>
      <c r="PN191" s="2"/>
      <c r="PO191" s="2"/>
      <c r="PP191" s="2"/>
      <c r="PQ191" s="2"/>
      <c r="PR191" s="2"/>
      <c r="PS191" s="2"/>
      <c r="PT191" s="2"/>
      <c r="PU191" s="2"/>
      <c r="PV191" s="2"/>
      <c r="PW191" s="2"/>
      <c r="PX191" s="2"/>
      <c r="PY191" s="2"/>
      <c r="PZ191" s="2"/>
      <c r="QA191" s="2"/>
      <c r="QB191" s="2"/>
      <c r="QC191" s="2"/>
      <c r="QD191" s="2"/>
      <c r="QE191" s="2"/>
      <c r="QF191" s="2"/>
      <c r="QG191" s="2"/>
      <c r="QH191" s="2"/>
      <c r="QI191" s="2"/>
      <c r="QJ191" s="2"/>
      <c r="QK191" s="2"/>
      <c r="QL191" s="2"/>
      <c r="QM191" s="2"/>
      <c r="QN191" s="2"/>
      <c r="QO191" s="2"/>
      <c r="QP191" s="2"/>
      <c r="QQ191" s="2"/>
      <c r="QR191" s="2"/>
      <c r="QS191" s="2"/>
      <c r="QT191" s="2"/>
      <c r="QU191" s="2"/>
      <c r="QV191" s="2"/>
      <c r="QW191" s="2"/>
      <c r="QX191" s="2"/>
      <c r="QY191" s="2"/>
      <c r="QZ191" s="2"/>
      <c r="RA191" s="2"/>
      <c r="RB191" s="2"/>
      <c r="RC191" s="2"/>
      <c r="RD191" s="2"/>
      <c r="RE191" s="2"/>
      <c r="RF191" s="2"/>
      <c r="RG191" s="2"/>
      <c r="RH191" s="2"/>
      <c r="RI191" s="2"/>
      <c r="RJ191" s="2"/>
      <c r="RK191" s="2"/>
      <c r="RL191" s="2"/>
      <c r="RM191" s="2"/>
      <c r="RN191" s="2"/>
      <c r="RO191" s="2"/>
      <c r="RP191" s="2"/>
      <c r="RQ191" s="2"/>
      <c r="RR191" s="2"/>
      <c r="RS191" s="2"/>
      <c r="RT191" s="2"/>
      <c r="RU191" s="2"/>
      <c r="RV191" s="2"/>
      <c r="RW191" s="2"/>
      <c r="RX191" s="2"/>
      <c r="RY191" s="2"/>
      <c r="RZ191" s="2"/>
      <c r="SA191" s="2"/>
      <c r="SB191" s="2"/>
      <c r="SC191" s="2"/>
      <c r="SD191" s="2"/>
      <c r="SE191" s="2"/>
      <c r="SF191" s="2"/>
      <c r="SG191" s="2"/>
      <c r="SH191" s="2"/>
      <c r="SI191" s="2"/>
      <c r="SJ191" s="2"/>
      <c r="SK191" s="2"/>
      <c r="SL191" s="2"/>
      <c r="SM191" s="2"/>
      <c r="SN191" s="2"/>
      <c r="SO191" s="2"/>
      <c r="SP191" s="2"/>
      <c r="SQ191" s="2"/>
      <c r="SR191" s="2"/>
      <c r="SS191" s="2"/>
      <c r="ST191" s="2"/>
      <c r="SU191" s="2"/>
      <c r="SV191" s="2"/>
      <c r="SW191" s="2"/>
      <c r="SX191" s="2"/>
      <c r="SY191" s="2"/>
      <c r="SZ191" s="2"/>
      <c r="TA191" s="2"/>
      <c r="TB191" s="2"/>
      <c r="TC191" s="2"/>
      <c r="TD191" s="2"/>
      <c r="TE191" s="2"/>
      <c r="TF191" s="2"/>
      <c r="TG191" s="2"/>
      <c r="TH191" s="2"/>
      <c r="TI191" s="2"/>
      <c r="TJ191" s="2"/>
      <c r="TK191" s="2"/>
      <c r="TL191" s="2"/>
      <c r="TM191" s="2"/>
      <c r="TN191" s="2"/>
      <c r="TO191" s="2"/>
      <c r="TP191" s="2"/>
      <c r="TQ191" s="2"/>
      <c r="TR191" s="2"/>
      <c r="TS191" s="2"/>
      <c r="TT191" s="2"/>
      <c r="TU191" s="2"/>
      <c r="TV191" s="2"/>
      <c r="TW191" s="2"/>
      <c r="TX191" s="2"/>
      <c r="TY191" s="2"/>
      <c r="TZ191" s="2"/>
      <c r="UA191" s="2"/>
      <c r="UB191" s="2"/>
      <c r="UC191" s="2"/>
      <c r="UD191" s="2"/>
      <c r="UE191" s="2"/>
      <c r="UF191" s="2"/>
      <c r="UG191" s="2"/>
      <c r="UH191" s="2"/>
      <c r="UI191" s="2"/>
      <c r="UJ191" s="2"/>
      <c r="UK191" s="2"/>
      <c r="UL191" s="2"/>
      <c r="UM191" s="2"/>
      <c r="UN191" s="2"/>
      <c r="UO191" s="2"/>
      <c r="UP191" s="2"/>
      <c r="UQ191" s="2"/>
      <c r="UR191" s="2"/>
      <c r="US191" s="2"/>
      <c r="UT191" s="2"/>
      <c r="UU191" s="2"/>
      <c r="UV191" s="2"/>
      <c r="UW191" s="2"/>
      <c r="UX191" s="2"/>
      <c r="UY191" s="2"/>
      <c r="UZ191" s="2"/>
      <c r="VA191" s="2"/>
      <c r="VB191" s="2"/>
      <c r="VC191" s="2"/>
      <c r="VD191" s="2"/>
      <c r="VE191" s="2"/>
      <c r="VF191" s="2"/>
      <c r="VG191" s="2"/>
      <c r="VH191" s="2"/>
      <c r="VI191" s="2"/>
      <c r="VJ191" s="2"/>
      <c r="VK191" s="2"/>
      <c r="VL191" s="2"/>
      <c r="VM191" s="2"/>
      <c r="VN191" s="2"/>
      <c r="VO191" s="2"/>
      <c r="VP191" s="2"/>
      <c r="VQ191" s="2"/>
      <c r="VR191" s="2"/>
      <c r="VS191" s="2"/>
      <c r="VT191" s="2"/>
      <c r="VU191" s="2"/>
      <c r="VV191" s="2"/>
      <c r="VW191" s="2"/>
      <c r="VX191" s="2"/>
      <c r="VY191" s="2"/>
      <c r="VZ191" s="2"/>
      <c r="WA191" s="2"/>
      <c r="WB191" s="2"/>
      <c r="WC191" s="2"/>
      <c r="WD191" s="2"/>
      <c r="WE191" s="2"/>
      <c r="WF191" s="2"/>
      <c r="WG191" s="2"/>
      <c r="WH191" s="2"/>
      <c r="WI191" s="2"/>
      <c r="WJ191" s="2"/>
      <c r="WK191" s="2"/>
      <c r="WL191" s="2"/>
      <c r="WM191" s="2"/>
      <c r="WN191" s="2"/>
      <c r="WO191" s="2"/>
      <c r="WP191" s="2"/>
      <c r="WQ191" s="2"/>
      <c r="WR191" s="2"/>
      <c r="WS191" s="2"/>
      <c r="WT191" s="2"/>
      <c r="WU191" s="2"/>
      <c r="WV191" s="2"/>
      <c r="WW191" s="2"/>
      <c r="WX191" s="2"/>
      <c r="WY191" s="2"/>
      <c r="WZ191" s="2"/>
      <c r="XA191" s="2"/>
      <c r="XB191" s="2"/>
      <c r="XC191" s="2"/>
      <c r="XD191" s="2"/>
      <c r="XE191" s="2"/>
      <c r="XF191" s="2"/>
      <c r="XG191" s="2"/>
      <c r="XH191" s="2"/>
      <c r="XI191" s="2"/>
      <c r="XJ191" s="2"/>
      <c r="XK191" s="2"/>
      <c r="XL191" s="2"/>
      <c r="XM191" s="2"/>
      <c r="XN191" s="2"/>
      <c r="XO191" s="2"/>
      <c r="XP191" s="2"/>
      <c r="XQ191" s="2"/>
      <c r="XR191" s="2"/>
      <c r="XS191" s="2"/>
      <c r="XT191" s="2"/>
      <c r="XU191" s="2"/>
      <c r="XV191" s="2"/>
      <c r="XW191" s="2"/>
      <c r="XX191" s="2"/>
      <c r="XY191" s="2"/>
      <c r="XZ191" s="2"/>
      <c r="YA191" s="2"/>
      <c r="YB191" s="2"/>
      <c r="YC191" s="2"/>
      <c r="YD191" s="2"/>
      <c r="YE191" s="2"/>
      <c r="YF191" s="2"/>
      <c r="YG191" s="2"/>
      <c r="YH191" s="2"/>
      <c r="YI191" s="2"/>
      <c r="YJ191" s="2"/>
      <c r="YK191" s="2"/>
      <c r="YL191" s="2"/>
      <c r="YM191" s="2"/>
      <c r="YN191" s="2"/>
      <c r="YO191" s="2"/>
      <c r="YP191" s="2"/>
      <c r="YQ191" s="2"/>
    </row>
    <row r="192" spans="1:667" x14ac:dyDescent="0.25">
      <c r="A192" s="2"/>
      <c r="B192" s="2"/>
      <c r="C192" s="2"/>
      <c r="D192" s="2"/>
      <c r="E192" s="2"/>
      <c r="F192" s="2"/>
      <c r="G192" s="2"/>
      <c r="H192" s="2"/>
      <c r="I192" s="2"/>
      <c r="J192" s="2"/>
      <c r="K192" s="2"/>
      <c r="L192" s="2"/>
      <c r="M192" s="2"/>
      <c r="N192" s="2"/>
      <c r="O192" s="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s="2"/>
      <c r="BN192" s="2"/>
      <c r="BO192" s="66"/>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c r="LY192" s="2"/>
      <c r="LZ192" s="2"/>
      <c r="MA192" s="2"/>
      <c r="MB192" s="2"/>
      <c r="MC192" s="2"/>
      <c r="MD192" s="2"/>
      <c r="ME192" s="2"/>
      <c r="MF192" s="2"/>
      <c r="MG192" s="2"/>
      <c r="MH192" s="2"/>
      <c r="MI192" s="2"/>
      <c r="MJ192" s="2"/>
      <c r="MK192" s="2"/>
      <c r="ML192" s="2"/>
      <c r="MM192" s="2"/>
      <c r="MN192" s="2"/>
      <c r="MO192" s="2"/>
      <c r="MP192" s="2"/>
      <c r="MQ192" s="2"/>
      <c r="MR192" s="2"/>
      <c r="MS192" s="2"/>
      <c r="MT192" s="2"/>
      <c r="MU192" s="2"/>
      <c r="MV192" s="2"/>
      <c r="MW192" s="2"/>
      <c r="MX192" s="2"/>
      <c r="MY192" s="2"/>
      <c r="MZ192" s="2"/>
      <c r="NA192" s="2"/>
      <c r="NB192" s="2"/>
      <c r="NC192" s="2"/>
      <c r="ND192" s="2"/>
      <c r="NE192" s="2"/>
      <c r="NF192" s="2"/>
      <c r="NG192" s="2"/>
      <c r="NH192" s="2"/>
      <c r="NI192" s="2"/>
      <c r="NJ192" s="2"/>
      <c r="NK192" s="2"/>
      <c r="NL192" s="2"/>
      <c r="NM192" s="2"/>
      <c r="NN192" s="2"/>
      <c r="NO192" s="2"/>
      <c r="NP192" s="2"/>
      <c r="NQ192" s="2"/>
      <c r="NR192" s="2"/>
      <c r="NS192" s="2"/>
      <c r="NT192" s="2"/>
      <c r="NU192" s="2"/>
      <c r="NV192" s="2"/>
      <c r="NW192" s="2"/>
      <c r="NX192" s="2"/>
      <c r="NY192" s="2"/>
      <c r="NZ192" s="2"/>
      <c r="OA192" s="2"/>
      <c r="OB192" s="2"/>
      <c r="OC192" s="2"/>
      <c r="OD192" s="2"/>
      <c r="OE192" s="2"/>
      <c r="OF192" s="2"/>
      <c r="OG192" s="2"/>
      <c r="OH192" s="2"/>
      <c r="OI192" s="2"/>
      <c r="OJ192" s="2"/>
      <c r="OK192" s="2"/>
      <c r="OL192" s="2"/>
      <c r="OM192" s="2"/>
      <c r="ON192" s="2"/>
      <c r="OO192" s="2"/>
      <c r="OP192" s="2"/>
      <c r="OQ192" s="2"/>
      <c r="OR192" s="2"/>
      <c r="OS192" s="2"/>
      <c r="OT192" s="2"/>
      <c r="OU192" s="2"/>
      <c r="OV192" s="2"/>
      <c r="OW192" s="2"/>
      <c r="OX192" s="2"/>
      <c r="OY192" s="2"/>
      <c r="OZ192" s="2"/>
      <c r="PA192" s="2"/>
      <c r="PB192" s="2"/>
      <c r="PC192" s="2"/>
      <c r="PD192" s="2"/>
      <c r="PE192" s="2"/>
      <c r="PF192" s="2"/>
      <c r="PG192" s="2"/>
      <c r="PH192" s="2"/>
      <c r="PI192" s="2"/>
      <c r="PJ192" s="2"/>
      <c r="PK192" s="2"/>
      <c r="PL192" s="2"/>
      <c r="PM192" s="2"/>
      <c r="PN192" s="2"/>
      <c r="PO192" s="2"/>
      <c r="PP192" s="2"/>
      <c r="PQ192" s="2"/>
      <c r="PR192" s="2"/>
      <c r="PS192" s="2"/>
      <c r="PT192" s="2"/>
      <c r="PU192" s="2"/>
      <c r="PV192" s="2"/>
      <c r="PW192" s="2"/>
      <c r="PX192" s="2"/>
      <c r="PY192" s="2"/>
      <c r="PZ192" s="2"/>
      <c r="QA192" s="2"/>
      <c r="QB192" s="2"/>
      <c r="QC192" s="2"/>
      <c r="QD192" s="2"/>
      <c r="QE192" s="2"/>
      <c r="QF192" s="2"/>
      <c r="QG192" s="2"/>
      <c r="QH192" s="2"/>
      <c r="QI192" s="2"/>
      <c r="QJ192" s="2"/>
      <c r="QK192" s="2"/>
      <c r="QL192" s="2"/>
      <c r="QM192" s="2"/>
      <c r="QN192" s="2"/>
      <c r="QO192" s="2"/>
      <c r="QP192" s="2"/>
      <c r="QQ192" s="2"/>
      <c r="QR192" s="2"/>
      <c r="QS192" s="2"/>
      <c r="QT192" s="2"/>
      <c r="QU192" s="2"/>
      <c r="QV192" s="2"/>
      <c r="QW192" s="2"/>
      <c r="QX192" s="2"/>
      <c r="QY192" s="2"/>
      <c r="QZ192" s="2"/>
      <c r="RA192" s="2"/>
      <c r="RB192" s="2"/>
      <c r="RC192" s="2"/>
      <c r="RD192" s="2"/>
      <c r="RE192" s="2"/>
      <c r="RF192" s="2"/>
      <c r="RG192" s="2"/>
      <c r="RH192" s="2"/>
      <c r="RI192" s="2"/>
      <c r="RJ192" s="2"/>
      <c r="RK192" s="2"/>
      <c r="RL192" s="2"/>
      <c r="RM192" s="2"/>
      <c r="RN192" s="2"/>
      <c r="RO192" s="2"/>
      <c r="RP192" s="2"/>
      <c r="RQ192" s="2"/>
      <c r="RR192" s="2"/>
      <c r="RS192" s="2"/>
      <c r="RT192" s="2"/>
      <c r="RU192" s="2"/>
      <c r="RV192" s="2"/>
      <c r="RW192" s="2"/>
      <c r="RX192" s="2"/>
      <c r="RY192" s="2"/>
      <c r="RZ192" s="2"/>
      <c r="SA192" s="2"/>
      <c r="SB192" s="2"/>
      <c r="SC192" s="2"/>
      <c r="SD192" s="2"/>
      <c r="SE192" s="2"/>
      <c r="SF192" s="2"/>
      <c r="SG192" s="2"/>
      <c r="SH192" s="2"/>
      <c r="SI192" s="2"/>
      <c r="SJ192" s="2"/>
      <c r="SK192" s="2"/>
      <c r="SL192" s="2"/>
      <c r="SM192" s="2"/>
      <c r="SN192" s="2"/>
      <c r="SO192" s="2"/>
      <c r="SP192" s="2"/>
      <c r="SQ192" s="2"/>
      <c r="SR192" s="2"/>
      <c r="SS192" s="2"/>
      <c r="ST192" s="2"/>
      <c r="SU192" s="2"/>
      <c r="SV192" s="2"/>
      <c r="SW192" s="2"/>
      <c r="SX192" s="2"/>
      <c r="SY192" s="2"/>
      <c r="SZ192" s="2"/>
      <c r="TA192" s="2"/>
      <c r="TB192" s="2"/>
      <c r="TC192" s="2"/>
      <c r="TD192" s="2"/>
      <c r="TE192" s="2"/>
      <c r="TF192" s="2"/>
      <c r="TG192" s="2"/>
      <c r="TH192" s="2"/>
      <c r="TI192" s="2"/>
      <c r="TJ192" s="2"/>
      <c r="TK192" s="2"/>
      <c r="TL192" s="2"/>
      <c r="TM192" s="2"/>
      <c r="TN192" s="2"/>
      <c r="TO192" s="2"/>
      <c r="TP192" s="2"/>
      <c r="TQ192" s="2"/>
      <c r="TR192" s="2"/>
      <c r="TS192" s="2"/>
      <c r="TT192" s="2"/>
      <c r="TU192" s="2"/>
      <c r="TV192" s="2"/>
      <c r="TW192" s="2"/>
      <c r="TX192" s="2"/>
      <c r="TY192" s="2"/>
      <c r="TZ192" s="2"/>
      <c r="UA192" s="2"/>
      <c r="UB192" s="2"/>
      <c r="UC192" s="2"/>
      <c r="UD192" s="2"/>
      <c r="UE192" s="2"/>
      <c r="UF192" s="2"/>
      <c r="UG192" s="2"/>
      <c r="UH192" s="2"/>
      <c r="UI192" s="2"/>
      <c r="UJ192" s="2"/>
      <c r="UK192" s="2"/>
      <c r="UL192" s="2"/>
      <c r="UM192" s="2"/>
      <c r="UN192" s="2"/>
      <c r="UO192" s="2"/>
      <c r="UP192" s="2"/>
      <c r="UQ192" s="2"/>
      <c r="UR192" s="2"/>
      <c r="US192" s="2"/>
      <c r="UT192" s="2"/>
      <c r="UU192" s="2"/>
      <c r="UV192" s="2"/>
      <c r="UW192" s="2"/>
      <c r="UX192" s="2"/>
      <c r="UY192" s="2"/>
      <c r="UZ192" s="2"/>
      <c r="VA192" s="2"/>
      <c r="VB192" s="2"/>
      <c r="VC192" s="2"/>
      <c r="VD192" s="2"/>
      <c r="VE192" s="2"/>
      <c r="VF192" s="2"/>
      <c r="VG192" s="2"/>
      <c r="VH192" s="2"/>
      <c r="VI192" s="2"/>
      <c r="VJ192" s="2"/>
      <c r="VK192" s="2"/>
      <c r="VL192" s="2"/>
      <c r="VM192" s="2"/>
      <c r="VN192" s="2"/>
      <c r="VO192" s="2"/>
      <c r="VP192" s="2"/>
      <c r="VQ192" s="2"/>
      <c r="VR192" s="2"/>
      <c r="VS192" s="2"/>
      <c r="VT192" s="2"/>
      <c r="VU192" s="2"/>
      <c r="VV192" s="2"/>
      <c r="VW192" s="2"/>
      <c r="VX192" s="2"/>
      <c r="VY192" s="2"/>
      <c r="VZ192" s="2"/>
      <c r="WA192" s="2"/>
      <c r="WB192" s="2"/>
      <c r="WC192" s="2"/>
      <c r="WD192" s="2"/>
      <c r="WE192" s="2"/>
      <c r="WF192" s="2"/>
      <c r="WG192" s="2"/>
      <c r="WH192" s="2"/>
      <c r="WI192" s="2"/>
      <c r="WJ192" s="2"/>
      <c r="WK192" s="2"/>
      <c r="WL192" s="2"/>
      <c r="WM192" s="2"/>
      <c r="WN192" s="2"/>
      <c r="WO192" s="2"/>
      <c r="WP192" s="2"/>
      <c r="WQ192" s="2"/>
      <c r="WR192" s="2"/>
      <c r="WS192" s="2"/>
      <c r="WT192" s="2"/>
      <c r="WU192" s="2"/>
      <c r="WV192" s="2"/>
      <c r="WW192" s="2"/>
      <c r="WX192" s="2"/>
      <c r="WY192" s="2"/>
      <c r="WZ192" s="2"/>
      <c r="XA192" s="2"/>
      <c r="XB192" s="2"/>
      <c r="XC192" s="2"/>
      <c r="XD192" s="2"/>
      <c r="XE192" s="2"/>
      <c r="XF192" s="2"/>
      <c r="XG192" s="2"/>
      <c r="XH192" s="2"/>
      <c r="XI192" s="2"/>
      <c r="XJ192" s="2"/>
      <c r="XK192" s="2"/>
      <c r="XL192" s="2"/>
      <c r="XM192" s="2"/>
      <c r="XN192" s="2"/>
      <c r="XO192" s="2"/>
      <c r="XP192" s="2"/>
      <c r="XQ192" s="2"/>
      <c r="XR192" s="2"/>
      <c r="XS192" s="2"/>
      <c r="XT192" s="2"/>
      <c r="XU192" s="2"/>
      <c r="XV192" s="2"/>
      <c r="XW192" s="2"/>
      <c r="XX192" s="2"/>
      <c r="XY192" s="2"/>
      <c r="XZ192" s="2"/>
      <c r="YA192" s="2"/>
      <c r="YB192" s="2"/>
      <c r="YC192" s="2"/>
      <c r="YD192" s="2"/>
      <c r="YE192" s="2"/>
      <c r="YF192" s="2"/>
      <c r="YG192" s="2"/>
      <c r="YH192" s="2"/>
      <c r="YI192" s="2"/>
      <c r="YJ192" s="2"/>
      <c r="YK192" s="2"/>
      <c r="YL192" s="2"/>
      <c r="YM192" s="2"/>
      <c r="YN192" s="2"/>
      <c r="YO192" s="2"/>
      <c r="YP192" s="2"/>
      <c r="YQ192" s="2"/>
    </row>
    <row r="193" spans="1:667" x14ac:dyDescent="0.25">
      <c r="A193" s="2"/>
      <c r="B193" s="2"/>
      <c r="C193" s="2"/>
      <c r="D193" s="2"/>
      <c r="E193" s="2"/>
      <c r="F193" s="2"/>
      <c r="G193" s="2"/>
      <c r="H193" s="2"/>
      <c r="I193" s="2"/>
      <c r="J193" s="2"/>
      <c r="K193" s="2"/>
      <c r="L193" s="2"/>
      <c r="M193" s="2"/>
      <c r="N193" s="2"/>
      <c r="O193" s="2"/>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s="2"/>
      <c r="BN193" s="2"/>
      <c r="BO193" s="66"/>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c r="LY193" s="2"/>
      <c r="LZ193" s="2"/>
      <c r="MA193" s="2"/>
      <c r="MB193" s="2"/>
      <c r="MC193" s="2"/>
      <c r="MD193" s="2"/>
      <c r="ME193" s="2"/>
      <c r="MF193" s="2"/>
      <c r="MG193" s="2"/>
      <c r="MH193" s="2"/>
      <c r="MI193" s="2"/>
      <c r="MJ193" s="2"/>
      <c r="MK193" s="2"/>
      <c r="ML193" s="2"/>
      <c r="MM193" s="2"/>
      <c r="MN193" s="2"/>
      <c r="MO193" s="2"/>
      <c r="MP193" s="2"/>
      <c r="MQ193" s="2"/>
      <c r="MR193" s="2"/>
      <c r="MS193" s="2"/>
      <c r="MT193" s="2"/>
      <c r="MU193" s="2"/>
      <c r="MV193" s="2"/>
      <c r="MW193" s="2"/>
      <c r="MX193" s="2"/>
      <c r="MY193" s="2"/>
      <c r="MZ193" s="2"/>
      <c r="NA193" s="2"/>
      <c r="NB193" s="2"/>
      <c r="NC193" s="2"/>
      <c r="ND193" s="2"/>
      <c r="NE193" s="2"/>
      <c r="NF193" s="2"/>
      <c r="NG193" s="2"/>
      <c r="NH193" s="2"/>
      <c r="NI193" s="2"/>
      <c r="NJ193" s="2"/>
      <c r="NK193" s="2"/>
      <c r="NL193" s="2"/>
      <c r="NM193" s="2"/>
      <c r="NN193" s="2"/>
      <c r="NO193" s="2"/>
      <c r="NP193" s="2"/>
      <c r="NQ193" s="2"/>
      <c r="NR193" s="2"/>
      <c r="NS193" s="2"/>
      <c r="NT193" s="2"/>
      <c r="NU193" s="2"/>
      <c r="NV193" s="2"/>
      <c r="NW193" s="2"/>
      <c r="NX193" s="2"/>
      <c r="NY193" s="2"/>
      <c r="NZ193" s="2"/>
      <c r="OA193" s="2"/>
      <c r="OB193" s="2"/>
      <c r="OC193" s="2"/>
      <c r="OD193" s="2"/>
      <c r="OE193" s="2"/>
      <c r="OF193" s="2"/>
      <c r="OG193" s="2"/>
      <c r="OH193" s="2"/>
      <c r="OI193" s="2"/>
      <c r="OJ193" s="2"/>
      <c r="OK193" s="2"/>
      <c r="OL193" s="2"/>
      <c r="OM193" s="2"/>
      <c r="ON193" s="2"/>
      <c r="OO193" s="2"/>
      <c r="OP193" s="2"/>
      <c r="OQ193" s="2"/>
      <c r="OR193" s="2"/>
      <c r="OS193" s="2"/>
      <c r="OT193" s="2"/>
      <c r="OU193" s="2"/>
      <c r="OV193" s="2"/>
      <c r="OW193" s="2"/>
      <c r="OX193" s="2"/>
      <c r="OY193" s="2"/>
      <c r="OZ193" s="2"/>
      <c r="PA193" s="2"/>
      <c r="PB193" s="2"/>
      <c r="PC193" s="2"/>
      <c r="PD193" s="2"/>
      <c r="PE193" s="2"/>
      <c r="PF193" s="2"/>
      <c r="PG193" s="2"/>
      <c r="PH193" s="2"/>
      <c r="PI193" s="2"/>
      <c r="PJ193" s="2"/>
      <c r="PK193" s="2"/>
      <c r="PL193" s="2"/>
      <c r="PM193" s="2"/>
      <c r="PN193" s="2"/>
      <c r="PO193" s="2"/>
      <c r="PP193" s="2"/>
      <c r="PQ193" s="2"/>
      <c r="PR193" s="2"/>
      <c r="PS193" s="2"/>
      <c r="PT193" s="2"/>
      <c r="PU193" s="2"/>
      <c r="PV193" s="2"/>
      <c r="PW193" s="2"/>
      <c r="PX193" s="2"/>
      <c r="PY193" s="2"/>
      <c r="PZ193" s="2"/>
      <c r="QA193" s="2"/>
      <c r="QB193" s="2"/>
      <c r="QC193" s="2"/>
      <c r="QD193" s="2"/>
      <c r="QE193" s="2"/>
      <c r="QF193" s="2"/>
      <c r="QG193" s="2"/>
      <c r="QH193" s="2"/>
      <c r="QI193" s="2"/>
      <c r="QJ193" s="2"/>
      <c r="QK193" s="2"/>
      <c r="QL193" s="2"/>
      <c r="QM193" s="2"/>
      <c r="QN193" s="2"/>
      <c r="QO193" s="2"/>
      <c r="QP193" s="2"/>
      <c r="QQ193" s="2"/>
      <c r="QR193" s="2"/>
      <c r="QS193" s="2"/>
      <c r="QT193" s="2"/>
      <c r="QU193" s="2"/>
      <c r="QV193" s="2"/>
      <c r="QW193" s="2"/>
      <c r="QX193" s="2"/>
      <c r="QY193" s="2"/>
      <c r="QZ193" s="2"/>
      <c r="RA193" s="2"/>
      <c r="RB193" s="2"/>
      <c r="RC193" s="2"/>
      <c r="RD193" s="2"/>
      <c r="RE193" s="2"/>
      <c r="RF193" s="2"/>
      <c r="RG193" s="2"/>
      <c r="RH193" s="2"/>
      <c r="RI193" s="2"/>
      <c r="RJ193" s="2"/>
      <c r="RK193" s="2"/>
      <c r="RL193" s="2"/>
      <c r="RM193" s="2"/>
      <c r="RN193" s="2"/>
      <c r="RO193" s="2"/>
      <c r="RP193" s="2"/>
      <c r="RQ193" s="2"/>
      <c r="RR193" s="2"/>
      <c r="RS193" s="2"/>
      <c r="RT193" s="2"/>
      <c r="RU193" s="2"/>
      <c r="RV193" s="2"/>
      <c r="RW193" s="2"/>
      <c r="RX193" s="2"/>
      <c r="RY193" s="2"/>
      <c r="RZ193" s="2"/>
      <c r="SA193" s="2"/>
      <c r="SB193" s="2"/>
      <c r="SC193" s="2"/>
      <c r="SD193" s="2"/>
      <c r="SE193" s="2"/>
      <c r="SF193" s="2"/>
      <c r="SG193" s="2"/>
      <c r="SH193" s="2"/>
      <c r="SI193" s="2"/>
      <c r="SJ193" s="2"/>
      <c r="SK193" s="2"/>
      <c r="SL193" s="2"/>
      <c r="SM193" s="2"/>
      <c r="SN193" s="2"/>
      <c r="SO193" s="2"/>
      <c r="SP193" s="2"/>
      <c r="SQ193" s="2"/>
      <c r="SR193" s="2"/>
      <c r="SS193" s="2"/>
      <c r="ST193" s="2"/>
      <c r="SU193" s="2"/>
      <c r="SV193" s="2"/>
      <c r="SW193" s="2"/>
      <c r="SX193" s="2"/>
      <c r="SY193" s="2"/>
      <c r="SZ193" s="2"/>
      <c r="TA193" s="2"/>
      <c r="TB193" s="2"/>
      <c r="TC193" s="2"/>
      <c r="TD193" s="2"/>
      <c r="TE193" s="2"/>
      <c r="TF193" s="2"/>
      <c r="TG193" s="2"/>
      <c r="TH193" s="2"/>
      <c r="TI193" s="2"/>
      <c r="TJ193" s="2"/>
      <c r="TK193" s="2"/>
      <c r="TL193" s="2"/>
      <c r="TM193" s="2"/>
      <c r="TN193" s="2"/>
      <c r="TO193" s="2"/>
      <c r="TP193" s="2"/>
      <c r="TQ193" s="2"/>
      <c r="TR193" s="2"/>
      <c r="TS193" s="2"/>
      <c r="TT193" s="2"/>
      <c r="TU193" s="2"/>
      <c r="TV193" s="2"/>
      <c r="TW193" s="2"/>
      <c r="TX193" s="2"/>
      <c r="TY193" s="2"/>
      <c r="TZ193" s="2"/>
      <c r="UA193" s="2"/>
      <c r="UB193" s="2"/>
      <c r="UC193" s="2"/>
      <c r="UD193" s="2"/>
      <c r="UE193" s="2"/>
      <c r="UF193" s="2"/>
      <c r="UG193" s="2"/>
      <c r="UH193" s="2"/>
      <c r="UI193" s="2"/>
      <c r="UJ193" s="2"/>
      <c r="UK193" s="2"/>
      <c r="UL193" s="2"/>
      <c r="UM193" s="2"/>
      <c r="UN193" s="2"/>
      <c r="UO193" s="2"/>
      <c r="UP193" s="2"/>
      <c r="UQ193" s="2"/>
      <c r="UR193" s="2"/>
      <c r="US193" s="2"/>
      <c r="UT193" s="2"/>
      <c r="UU193" s="2"/>
      <c r="UV193" s="2"/>
      <c r="UW193" s="2"/>
      <c r="UX193" s="2"/>
      <c r="UY193" s="2"/>
      <c r="UZ193" s="2"/>
      <c r="VA193" s="2"/>
      <c r="VB193" s="2"/>
      <c r="VC193" s="2"/>
      <c r="VD193" s="2"/>
      <c r="VE193" s="2"/>
      <c r="VF193" s="2"/>
      <c r="VG193" s="2"/>
      <c r="VH193" s="2"/>
      <c r="VI193" s="2"/>
      <c r="VJ193" s="2"/>
      <c r="VK193" s="2"/>
      <c r="VL193" s="2"/>
      <c r="VM193" s="2"/>
      <c r="VN193" s="2"/>
      <c r="VO193" s="2"/>
      <c r="VP193" s="2"/>
      <c r="VQ193" s="2"/>
      <c r="VR193" s="2"/>
      <c r="VS193" s="2"/>
      <c r="VT193" s="2"/>
      <c r="VU193" s="2"/>
      <c r="VV193" s="2"/>
      <c r="VW193" s="2"/>
      <c r="VX193" s="2"/>
      <c r="VY193" s="2"/>
      <c r="VZ193" s="2"/>
      <c r="WA193" s="2"/>
      <c r="WB193" s="2"/>
      <c r="WC193" s="2"/>
      <c r="WD193" s="2"/>
      <c r="WE193" s="2"/>
      <c r="WF193" s="2"/>
      <c r="WG193" s="2"/>
      <c r="WH193" s="2"/>
      <c r="WI193" s="2"/>
      <c r="WJ193" s="2"/>
      <c r="WK193" s="2"/>
      <c r="WL193" s="2"/>
      <c r="WM193" s="2"/>
      <c r="WN193" s="2"/>
      <c r="WO193" s="2"/>
      <c r="WP193" s="2"/>
      <c r="WQ193" s="2"/>
      <c r="WR193" s="2"/>
      <c r="WS193" s="2"/>
      <c r="WT193" s="2"/>
      <c r="WU193" s="2"/>
      <c r="WV193" s="2"/>
      <c r="WW193" s="2"/>
      <c r="WX193" s="2"/>
      <c r="WY193" s="2"/>
      <c r="WZ193" s="2"/>
      <c r="XA193" s="2"/>
      <c r="XB193" s="2"/>
      <c r="XC193" s="2"/>
      <c r="XD193" s="2"/>
      <c r="XE193" s="2"/>
      <c r="XF193" s="2"/>
      <c r="XG193" s="2"/>
      <c r="XH193" s="2"/>
      <c r="XI193" s="2"/>
      <c r="XJ193" s="2"/>
      <c r="XK193" s="2"/>
      <c r="XL193" s="2"/>
      <c r="XM193" s="2"/>
      <c r="XN193" s="2"/>
      <c r="XO193" s="2"/>
      <c r="XP193" s="2"/>
      <c r="XQ193" s="2"/>
      <c r="XR193" s="2"/>
      <c r="XS193" s="2"/>
      <c r="XT193" s="2"/>
      <c r="XU193" s="2"/>
      <c r="XV193" s="2"/>
      <c r="XW193" s="2"/>
      <c r="XX193" s="2"/>
      <c r="XY193" s="2"/>
      <c r="XZ193" s="2"/>
      <c r="YA193" s="2"/>
      <c r="YB193" s="2"/>
      <c r="YC193" s="2"/>
      <c r="YD193" s="2"/>
      <c r="YE193" s="2"/>
      <c r="YF193" s="2"/>
      <c r="YG193" s="2"/>
      <c r="YH193" s="2"/>
      <c r="YI193" s="2"/>
      <c r="YJ193" s="2"/>
      <c r="YK193" s="2"/>
      <c r="YL193" s="2"/>
      <c r="YM193" s="2"/>
      <c r="YN193" s="2"/>
      <c r="YO193" s="2"/>
      <c r="YP193" s="2"/>
      <c r="YQ193" s="2"/>
    </row>
    <row r="194" spans="1:667" x14ac:dyDescent="0.25">
      <c r="A194" s="2"/>
      <c r="B194" s="2"/>
      <c r="C194" s="2"/>
      <c r="D194" s="2"/>
      <c r="E194" s="2"/>
      <c r="F194" s="2"/>
      <c r="G194" s="2"/>
      <c r="H194" s="2"/>
      <c r="I194" s="2"/>
      <c r="J194" s="2"/>
      <c r="K194" s="2"/>
      <c r="L194" s="2"/>
      <c r="M194" s="2"/>
      <c r="N194" s="2"/>
      <c r="O194" s="2"/>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s="2"/>
      <c r="BN194" s="2"/>
      <c r="BO194" s="66"/>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c r="LY194" s="2"/>
      <c r="LZ194" s="2"/>
      <c r="MA194" s="2"/>
      <c r="MB194" s="2"/>
      <c r="MC194" s="2"/>
      <c r="MD194" s="2"/>
      <c r="ME194" s="2"/>
      <c r="MF194" s="2"/>
      <c r="MG194" s="2"/>
      <c r="MH194" s="2"/>
      <c r="MI194" s="2"/>
      <c r="MJ194" s="2"/>
      <c r="MK194" s="2"/>
      <c r="ML194" s="2"/>
      <c r="MM194" s="2"/>
      <c r="MN194" s="2"/>
      <c r="MO194" s="2"/>
      <c r="MP194" s="2"/>
      <c r="MQ194" s="2"/>
      <c r="MR194" s="2"/>
      <c r="MS194" s="2"/>
      <c r="MT194" s="2"/>
      <c r="MU194" s="2"/>
      <c r="MV194" s="2"/>
      <c r="MW194" s="2"/>
      <c r="MX194" s="2"/>
      <c r="MY194" s="2"/>
      <c r="MZ194" s="2"/>
      <c r="NA194" s="2"/>
      <c r="NB194" s="2"/>
      <c r="NC194" s="2"/>
      <c r="ND194" s="2"/>
      <c r="NE194" s="2"/>
      <c r="NF194" s="2"/>
      <c r="NG194" s="2"/>
      <c r="NH194" s="2"/>
      <c r="NI194" s="2"/>
      <c r="NJ194" s="2"/>
      <c r="NK194" s="2"/>
      <c r="NL194" s="2"/>
      <c r="NM194" s="2"/>
      <c r="NN194" s="2"/>
      <c r="NO194" s="2"/>
      <c r="NP194" s="2"/>
      <c r="NQ194" s="2"/>
      <c r="NR194" s="2"/>
      <c r="NS194" s="2"/>
      <c r="NT194" s="2"/>
      <c r="NU194" s="2"/>
      <c r="NV194" s="2"/>
      <c r="NW194" s="2"/>
      <c r="NX194" s="2"/>
      <c r="NY194" s="2"/>
      <c r="NZ194" s="2"/>
      <c r="OA194" s="2"/>
      <c r="OB194" s="2"/>
      <c r="OC194" s="2"/>
      <c r="OD194" s="2"/>
      <c r="OE194" s="2"/>
      <c r="OF194" s="2"/>
      <c r="OG194" s="2"/>
      <c r="OH194" s="2"/>
      <c r="OI194" s="2"/>
      <c r="OJ194" s="2"/>
      <c r="OK194" s="2"/>
      <c r="OL194" s="2"/>
      <c r="OM194" s="2"/>
      <c r="ON194" s="2"/>
      <c r="OO194" s="2"/>
      <c r="OP194" s="2"/>
      <c r="OQ194" s="2"/>
      <c r="OR194" s="2"/>
      <c r="OS194" s="2"/>
      <c r="OT194" s="2"/>
      <c r="OU194" s="2"/>
      <c r="OV194" s="2"/>
      <c r="OW194" s="2"/>
      <c r="OX194" s="2"/>
      <c r="OY194" s="2"/>
      <c r="OZ194" s="2"/>
      <c r="PA194" s="2"/>
      <c r="PB194" s="2"/>
      <c r="PC194" s="2"/>
      <c r="PD194" s="2"/>
      <c r="PE194" s="2"/>
      <c r="PF194" s="2"/>
      <c r="PG194" s="2"/>
      <c r="PH194" s="2"/>
      <c r="PI194" s="2"/>
      <c r="PJ194" s="2"/>
      <c r="PK194" s="2"/>
      <c r="PL194" s="2"/>
      <c r="PM194" s="2"/>
      <c r="PN194" s="2"/>
      <c r="PO194" s="2"/>
      <c r="PP194" s="2"/>
      <c r="PQ194" s="2"/>
      <c r="PR194" s="2"/>
      <c r="PS194" s="2"/>
      <c r="PT194" s="2"/>
      <c r="PU194" s="2"/>
      <c r="PV194" s="2"/>
      <c r="PW194" s="2"/>
      <c r="PX194" s="2"/>
      <c r="PY194" s="2"/>
      <c r="PZ194" s="2"/>
      <c r="QA194" s="2"/>
      <c r="QB194" s="2"/>
      <c r="QC194" s="2"/>
      <c r="QD194" s="2"/>
      <c r="QE194" s="2"/>
      <c r="QF194" s="2"/>
      <c r="QG194" s="2"/>
      <c r="QH194" s="2"/>
      <c r="QI194" s="2"/>
      <c r="QJ194" s="2"/>
      <c r="QK194" s="2"/>
      <c r="QL194" s="2"/>
      <c r="QM194" s="2"/>
      <c r="QN194" s="2"/>
      <c r="QO194" s="2"/>
      <c r="QP194" s="2"/>
      <c r="QQ194" s="2"/>
      <c r="QR194" s="2"/>
      <c r="QS194" s="2"/>
      <c r="QT194" s="2"/>
      <c r="QU194" s="2"/>
      <c r="QV194" s="2"/>
      <c r="QW194" s="2"/>
      <c r="QX194" s="2"/>
      <c r="QY194" s="2"/>
      <c r="QZ194" s="2"/>
      <c r="RA194" s="2"/>
      <c r="RB194" s="2"/>
      <c r="RC194" s="2"/>
      <c r="RD194" s="2"/>
      <c r="RE194" s="2"/>
      <c r="RF194" s="2"/>
      <c r="RG194" s="2"/>
      <c r="RH194" s="2"/>
      <c r="RI194" s="2"/>
      <c r="RJ194" s="2"/>
      <c r="RK194" s="2"/>
      <c r="RL194" s="2"/>
      <c r="RM194" s="2"/>
      <c r="RN194" s="2"/>
      <c r="RO194" s="2"/>
      <c r="RP194" s="2"/>
      <c r="RQ194" s="2"/>
      <c r="RR194" s="2"/>
      <c r="RS194" s="2"/>
      <c r="RT194" s="2"/>
      <c r="RU194" s="2"/>
      <c r="RV194" s="2"/>
      <c r="RW194" s="2"/>
      <c r="RX194" s="2"/>
      <c r="RY194" s="2"/>
      <c r="RZ194" s="2"/>
      <c r="SA194" s="2"/>
      <c r="SB194" s="2"/>
      <c r="SC194" s="2"/>
      <c r="SD194" s="2"/>
      <c r="SE194" s="2"/>
      <c r="SF194" s="2"/>
      <c r="SG194" s="2"/>
      <c r="SH194" s="2"/>
      <c r="SI194" s="2"/>
      <c r="SJ194" s="2"/>
      <c r="SK194" s="2"/>
      <c r="SL194" s="2"/>
      <c r="SM194" s="2"/>
      <c r="SN194" s="2"/>
      <c r="SO194" s="2"/>
      <c r="SP194" s="2"/>
      <c r="SQ194" s="2"/>
      <c r="SR194" s="2"/>
      <c r="SS194" s="2"/>
      <c r="ST194" s="2"/>
      <c r="SU194" s="2"/>
      <c r="SV194" s="2"/>
      <c r="SW194" s="2"/>
      <c r="SX194" s="2"/>
      <c r="SY194" s="2"/>
      <c r="SZ194" s="2"/>
      <c r="TA194" s="2"/>
      <c r="TB194" s="2"/>
      <c r="TC194" s="2"/>
      <c r="TD194" s="2"/>
      <c r="TE194" s="2"/>
      <c r="TF194" s="2"/>
      <c r="TG194" s="2"/>
      <c r="TH194" s="2"/>
      <c r="TI194" s="2"/>
      <c r="TJ194" s="2"/>
      <c r="TK194" s="2"/>
      <c r="TL194" s="2"/>
      <c r="TM194" s="2"/>
      <c r="TN194" s="2"/>
      <c r="TO194" s="2"/>
      <c r="TP194" s="2"/>
      <c r="TQ194" s="2"/>
      <c r="TR194" s="2"/>
      <c r="TS194" s="2"/>
      <c r="TT194" s="2"/>
      <c r="TU194" s="2"/>
      <c r="TV194" s="2"/>
      <c r="TW194" s="2"/>
      <c r="TX194" s="2"/>
      <c r="TY194" s="2"/>
      <c r="TZ194" s="2"/>
      <c r="UA194" s="2"/>
      <c r="UB194" s="2"/>
      <c r="UC194" s="2"/>
      <c r="UD194" s="2"/>
      <c r="UE194" s="2"/>
      <c r="UF194" s="2"/>
      <c r="UG194" s="2"/>
      <c r="UH194" s="2"/>
      <c r="UI194" s="2"/>
      <c r="UJ194" s="2"/>
      <c r="UK194" s="2"/>
      <c r="UL194" s="2"/>
      <c r="UM194" s="2"/>
      <c r="UN194" s="2"/>
      <c r="UO194" s="2"/>
      <c r="UP194" s="2"/>
      <c r="UQ194" s="2"/>
      <c r="UR194" s="2"/>
      <c r="US194" s="2"/>
      <c r="UT194" s="2"/>
      <c r="UU194" s="2"/>
      <c r="UV194" s="2"/>
      <c r="UW194" s="2"/>
      <c r="UX194" s="2"/>
      <c r="UY194" s="2"/>
      <c r="UZ194" s="2"/>
      <c r="VA194" s="2"/>
      <c r="VB194" s="2"/>
      <c r="VC194" s="2"/>
      <c r="VD194" s="2"/>
      <c r="VE194" s="2"/>
      <c r="VF194" s="2"/>
      <c r="VG194" s="2"/>
      <c r="VH194" s="2"/>
      <c r="VI194" s="2"/>
      <c r="VJ194" s="2"/>
      <c r="VK194" s="2"/>
      <c r="VL194" s="2"/>
      <c r="VM194" s="2"/>
      <c r="VN194" s="2"/>
      <c r="VO194" s="2"/>
      <c r="VP194" s="2"/>
      <c r="VQ194" s="2"/>
      <c r="VR194" s="2"/>
      <c r="VS194" s="2"/>
      <c r="VT194" s="2"/>
      <c r="VU194" s="2"/>
      <c r="VV194" s="2"/>
      <c r="VW194" s="2"/>
      <c r="VX194" s="2"/>
      <c r="VY194" s="2"/>
      <c r="VZ194" s="2"/>
      <c r="WA194" s="2"/>
      <c r="WB194" s="2"/>
      <c r="WC194" s="2"/>
      <c r="WD194" s="2"/>
      <c r="WE194" s="2"/>
      <c r="WF194" s="2"/>
      <c r="WG194" s="2"/>
      <c r="WH194" s="2"/>
      <c r="WI194" s="2"/>
      <c r="WJ194" s="2"/>
      <c r="WK194" s="2"/>
      <c r="WL194" s="2"/>
      <c r="WM194" s="2"/>
      <c r="WN194" s="2"/>
      <c r="WO194" s="2"/>
      <c r="WP194" s="2"/>
      <c r="WQ194" s="2"/>
      <c r="WR194" s="2"/>
      <c r="WS194" s="2"/>
      <c r="WT194" s="2"/>
      <c r="WU194" s="2"/>
      <c r="WV194" s="2"/>
      <c r="WW194" s="2"/>
      <c r="WX194" s="2"/>
      <c r="WY194" s="2"/>
      <c r="WZ194" s="2"/>
      <c r="XA194" s="2"/>
      <c r="XB194" s="2"/>
      <c r="XC194" s="2"/>
      <c r="XD194" s="2"/>
      <c r="XE194" s="2"/>
      <c r="XF194" s="2"/>
      <c r="XG194" s="2"/>
      <c r="XH194" s="2"/>
      <c r="XI194" s="2"/>
      <c r="XJ194" s="2"/>
      <c r="XK194" s="2"/>
      <c r="XL194" s="2"/>
      <c r="XM194" s="2"/>
      <c r="XN194" s="2"/>
      <c r="XO194" s="2"/>
      <c r="XP194" s="2"/>
      <c r="XQ194" s="2"/>
      <c r="XR194" s="2"/>
      <c r="XS194" s="2"/>
      <c r="XT194" s="2"/>
      <c r="XU194" s="2"/>
      <c r="XV194" s="2"/>
      <c r="XW194" s="2"/>
      <c r="XX194" s="2"/>
      <c r="XY194" s="2"/>
      <c r="XZ194" s="2"/>
      <c r="YA194" s="2"/>
      <c r="YB194" s="2"/>
      <c r="YC194" s="2"/>
      <c r="YD194" s="2"/>
      <c r="YE194" s="2"/>
      <c r="YF194" s="2"/>
      <c r="YG194" s="2"/>
      <c r="YH194" s="2"/>
      <c r="YI194" s="2"/>
      <c r="YJ194" s="2"/>
      <c r="YK194" s="2"/>
      <c r="YL194" s="2"/>
      <c r="YM194" s="2"/>
      <c r="YN194" s="2"/>
      <c r="YO194" s="2"/>
      <c r="YP194" s="2"/>
      <c r="YQ194" s="2"/>
    </row>
    <row r="195" spans="1:667" x14ac:dyDescent="0.25">
      <c r="A195" s="2"/>
      <c r="B195" s="2"/>
      <c r="C195" s="2"/>
      <c r="D195" s="2"/>
      <c r="E195" s="2"/>
      <c r="F195" s="2"/>
      <c r="G195" s="2"/>
      <c r="H195" s="2"/>
      <c r="I195" s="2"/>
      <c r="J195" s="2"/>
      <c r="K195" s="2"/>
      <c r="L195" s="2"/>
      <c r="M195" s="2"/>
      <c r="N195" s="2"/>
      <c r="O195" s="2"/>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s="2"/>
      <c r="BN195" s="2"/>
      <c r="BO195" s="66"/>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c r="LY195" s="2"/>
      <c r="LZ195" s="2"/>
      <c r="MA195" s="2"/>
      <c r="MB195" s="2"/>
      <c r="MC195" s="2"/>
      <c r="MD195" s="2"/>
      <c r="ME195" s="2"/>
      <c r="MF195" s="2"/>
      <c r="MG195" s="2"/>
      <c r="MH195" s="2"/>
      <c r="MI195" s="2"/>
      <c r="MJ195" s="2"/>
      <c r="MK195" s="2"/>
      <c r="ML195" s="2"/>
      <c r="MM195" s="2"/>
      <c r="MN195" s="2"/>
      <c r="MO195" s="2"/>
      <c r="MP195" s="2"/>
      <c r="MQ195" s="2"/>
      <c r="MR195" s="2"/>
      <c r="MS195" s="2"/>
      <c r="MT195" s="2"/>
      <c r="MU195" s="2"/>
      <c r="MV195" s="2"/>
      <c r="MW195" s="2"/>
      <c r="MX195" s="2"/>
      <c r="MY195" s="2"/>
      <c r="MZ195" s="2"/>
      <c r="NA195" s="2"/>
      <c r="NB195" s="2"/>
      <c r="NC195" s="2"/>
      <c r="ND195" s="2"/>
      <c r="NE195" s="2"/>
      <c r="NF195" s="2"/>
      <c r="NG195" s="2"/>
      <c r="NH195" s="2"/>
      <c r="NI195" s="2"/>
      <c r="NJ195" s="2"/>
      <c r="NK195" s="2"/>
      <c r="NL195" s="2"/>
      <c r="NM195" s="2"/>
      <c r="NN195" s="2"/>
      <c r="NO195" s="2"/>
      <c r="NP195" s="2"/>
      <c r="NQ195" s="2"/>
      <c r="NR195" s="2"/>
      <c r="NS195" s="2"/>
      <c r="NT195" s="2"/>
      <c r="NU195" s="2"/>
      <c r="NV195" s="2"/>
      <c r="NW195" s="2"/>
      <c r="NX195" s="2"/>
      <c r="NY195" s="2"/>
      <c r="NZ195" s="2"/>
      <c r="OA195" s="2"/>
      <c r="OB195" s="2"/>
      <c r="OC195" s="2"/>
      <c r="OD195" s="2"/>
      <c r="OE195" s="2"/>
      <c r="OF195" s="2"/>
      <c r="OG195" s="2"/>
      <c r="OH195" s="2"/>
      <c r="OI195" s="2"/>
      <c r="OJ195" s="2"/>
      <c r="OK195" s="2"/>
      <c r="OL195" s="2"/>
      <c r="OM195" s="2"/>
      <c r="ON195" s="2"/>
      <c r="OO195" s="2"/>
      <c r="OP195" s="2"/>
      <c r="OQ195" s="2"/>
      <c r="OR195" s="2"/>
      <c r="OS195" s="2"/>
      <c r="OT195" s="2"/>
      <c r="OU195" s="2"/>
      <c r="OV195" s="2"/>
      <c r="OW195" s="2"/>
      <c r="OX195" s="2"/>
      <c r="OY195" s="2"/>
      <c r="OZ195" s="2"/>
      <c r="PA195" s="2"/>
      <c r="PB195" s="2"/>
      <c r="PC195" s="2"/>
      <c r="PD195" s="2"/>
      <c r="PE195" s="2"/>
      <c r="PF195" s="2"/>
      <c r="PG195" s="2"/>
      <c r="PH195" s="2"/>
      <c r="PI195" s="2"/>
      <c r="PJ195" s="2"/>
      <c r="PK195" s="2"/>
      <c r="PL195" s="2"/>
      <c r="PM195" s="2"/>
      <c r="PN195" s="2"/>
      <c r="PO195" s="2"/>
      <c r="PP195" s="2"/>
      <c r="PQ195" s="2"/>
      <c r="PR195" s="2"/>
      <c r="PS195" s="2"/>
      <c r="PT195" s="2"/>
      <c r="PU195" s="2"/>
      <c r="PV195" s="2"/>
      <c r="PW195" s="2"/>
      <c r="PX195" s="2"/>
      <c r="PY195" s="2"/>
      <c r="PZ195" s="2"/>
      <c r="QA195" s="2"/>
      <c r="QB195" s="2"/>
      <c r="QC195" s="2"/>
      <c r="QD195" s="2"/>
      <c r="QE195" s="2"/>
      <c r="QF195" s="2"/>
      <c r="QG195" s="2"/>
      <c r="QH195" s="2"/>
      <c r="QI195" s="2"/>
      <c r="QJ195" s="2"/>
      <c r="QK195" s="2"/>
      <c r="QL195" s="2"/>
      <c r="QM195" s="2"/>
      <c r="QN195" s="2"/>
      <c r="QO195" s="2"/>
      <c r="QP195" s="2"/>
      <c r="QQ195" s="2"/>
      <c r="QR195" s="2"/>
      <c r="QS195" s="2"/>
      <c r="QT195" s="2"/>
      <c r="QU195" s="2"/>
      <c r="QV195" s="2"/>
      <c r="QW195" s="2"/>
      <c r="QX195" s="2"/>
      <c r="QY195" s="2"/>
      <c r="QZ195" s="2"/>
      <c r="RA195" s="2"/>
      <c r="RB195" s="2"/>
      <c r="RC195" s="2"/>
      <c r="RD195" s="2"/>
      <c r="RE195" s="2"/>
      <c r="RF195" s="2"/>
      <c r="RG195" s="2"/>
      <c r="RH195" s="2"/>
      <c r="RI195" s="2"/>
      <c r="RJ195" s="2"/>
      <c r="RK195" s="2"/>
      <c r="RL195" s="2"/>
      <c r="RM195" s="2"/>
      <c r="RN195" s="2"/>
      <c r="RO195" s="2"/>
      <c r="RP195" s="2"/>
      <c r="RQ195" s="2"/>
      <c r="RR195" s="2"/>
      <c r="RS195" s="2"/>
      <c r="RT195" s="2"/>
      <c r="RU195" s="2"/>
      <c r="RV195" s="2"/>
      <c r="RW195" s="2"/>
      <c r="RX195" s="2"/>
      <c r="RY195" s="2"/>
      <c r="RZ195" s="2"/>
      <c r="SA195" s="2"/>
      <c r="SB195" s="2"/>
      <c r="SC195" s="2"/>
      <c r="SD195" s="2"/>
      <c r="SE195" s="2"/>
      <c r="SF195" s="2"/>
      <c r="SG195" s="2"/>
      <c r="SH195" s="2"/>
      <c r="SI195" s="2"/>
      <c r="SJ195" s="2"/>
      <c r="SK195" s="2"/>
      <c r="SL195" s="2"/>
      <c r="SM195" s="2"/>
      <c r="SN195" s="2"/>
      <c r="SO195" s="2"/>
      <c r="SP195" s="2"/>
      <c r="SQ195" s="2"/>
      <c r="SR195" s="2"/>
      <c r="SS195" s="2"/>
      <c r="ST195" s="2"/>
      <c r="SU195" s="2"/>
      <c r="SV195" s="2"/>
      <c r="SW195" s="2"/>
      <c r="SX195" s="2"/>
      <c r="SY195" s="2"/>
      <c r="SZ195" s="2"/>
      <c r="TA195" s="2"/>
      <c r="TB195" s="2"/>
      <c r="TC195" s="2"/>
      <c r="TD195" s="2"/>
      <c r="TE195" s="2"/>
      <c r="TF195" s="2"/>
      <c r="TG195" s="2"/>
      <c r="TH195" s="2"/>
      <c r="TI195" s="2"/>
      <c r="TJ195" s="2"/>
      <c r="TK195" s="2"/>
      <c r="TL195" s="2"/>
      <c r="TM195" s="2"/>
      <c r="TN195" s="2"/>
      <c r="TO195" s="2"/>
      <c r="TP195" s="2"/>
      <c r="TQ195" s="2"/>
      <c r="TR195" s="2"/>
      <c r="TS195" s="2"/>
      <c r="TT195" s="2"/>
      <c r="TU195" s="2"/>
      <c r="TV195" s="2"/>
      <c r="TW195" s="2"/>
      <c r="TX195" s="2"/>
      <c r="TY195" s="2"/>
      <c r="TZ195" s="2"/>
      <c r="UA195" s="2"/>
      <c r="UB195" s="2"/>
      <c r="UC195" s="2"/>
      <c r="UD195" s="2"/>
      <c r="UE195" s="2"/>
      <c r="UF195" s="2"/>
      <c r="UG195" s="2"/>
      <c r="UH195" s="2"/>
      <c r="UI195" s="2"/>
      <c r="UJ195" s="2"/>
      <c r="UK195" s="2"/>
      <c r="UL195" s="2"/>
      <c r="UM195" s="2"/>
      <c r="UN195" s="2"/>
      <c r="UO195" s="2"/>
      <c r="UP195" s="2"/>
      <c r="UQ195" s="2"/>
      <c r="UR195" s="2"/>
      <c r="US195" s="2"/>
      <c r="UT195" s="2"/>
      <c r="UU195" s="2"/>
      <c r="UV195" s="2"/>
      <c r="UW195" s="2"/>
      <c r="UX195" s="2"/>
      <c r="UY195" s="2"/>
      <c r="UZ195" s="2"/>
      <c r="VA195" s="2"/>
      <c r="VB195" s="2"/>
      <c r="VC195" s="2"/>
      <c r="VD195" s="2"/>
      <c r="VE195" s="2"/>
      <c r="VF195" s="2"/>
      <c r="VG195" s="2"/>
      <c r="VH195" s="2"/>
      <c r="VI195" s="2"/>
      <c r="VJ195" s="2"/>
      <c r="VK195" s="2"/>
      <c r="VL195" s="2"/>
      <c r="VM195" s="2"/>
      <c r="VN195" s="2"/>
      <c r="VO195" s="2"/>
      <c r="VP195" s="2"/>
      <c r="VQ195" s="2"/>
      <c r="VR195" s="2"/>
      <c r="VS195" s="2"/>
      <c r="VT195" s="2"/>
      <c r="VU195" s="2"/>
      <c r="VV195" s="2"/>
      <c r="VW195" s="2"/>
      <c r="VX195" s="2"/>
      <c r="VY195" s="2"/>
      <c r="VZ195" s="2"/>
      <c r="WA195" s="2"/>
      <c r="WB195" s="2"/>
      <c r="WC195" s="2"/>
      <c r="WD195" s="2"/>
      <c r="WE195" s="2"/>
      <c r="WF195" s="2"/>
      <c r="WG195" s="2"/>
      <c r="WH195" s="2"/>
      <c r="WI195" s="2"/>
      <c r="WJ195" s="2"/>
      <c r="WK195" s="2"/>
      <c r="WL195" s="2"/>
      <c r="WM195" s="2"/>
      <c r="WN195" s="2"/>
      <c r="WO195" s="2"/>
      <c r="WP195" s="2"/>
      <c r="WQ195" s="2"/>
      <c r="WR195" s="2"/>
      <c r="WS195" s="2"/>
      <c r="WT195" s="2"/>
      <c r="WU195" s="2"/>
      <c r="WV195" s="2"/>
      <c r="WW195" s="2"/>
      <c r="WX195" s="2"/>
      <c r="WY195" s="2"/>
      <c r="WZ195" s="2"/>
      <c r="XA195" s="2"/>
      <c r="XB195" s="2"/>
      <c r="XC195" s="2"/>
      <c r="XD195" s="2"/>
      <c r="XE195" s="2"/>
      <c r="XF195" s="2"/>
      <c r="XG195" s="2"/>
      <c r="XH195" s="2"/>
      <c r="XI195" s="2"/>
      <c r="XJ195" s="2"/>
      <c r="XK195" s="2"/>
      <c r="XL195" s="2"/>
      <c r="XM195" s="2"/>
      <c r="XN195" s="2"/>
      <c r="XO195" s="2"/>
      <c r="XP195" s="2"/>
      <c r="XQ195" s="2"/>
      <c r="XR195" s="2"/>
      <c r="XS195" s="2"/>
      <c r="XT195" s="2"/>
      <c r="XU195" s="2"/>
      <c r="XV195" s="2"/>
      <c r="XW195" s="2"/>
      <c r="XX195" s="2"/>
      <c r="XY195" s="2"/>
      <c r="XZ195" s="2"/>
      <c r="YA195" s="2"/>
      <c r="YB195" s="2"/>
      <c r="YC195" s="2"/>
      <c r="YD195" s="2"/>
      <c r="YE195" s="2"/>
      <c r="YF195" s="2"/>
      <c r="YG195" s="2"/>
      <c r="YH195" s="2"/>
      <c r="YI195" s="2"/>
      <c r="YJ195" s="2"/>
      <c r="YK195" s="2"/>
      <c r="YL195" s="2"/>
      <c r="YM195" s="2"/>
      <c r="YN195" s="2"/>
      <c r="YO195" s="2"/>
      <c r="YP195" s="2"/>
      <c r="YQ195" s="2"/>
    </row>
    <row r="196" spans="1:667" x14ac:dyDescent="0.25">
      <c r="A196" s="2"/>
      <c r="B196" s="2"/>
      <c r="C196" s="2"/>
      <c r="D196" s="2"/>
      <c r="E196" s="2"/>
      <c r="F196" s="2"/>
      <c r="G196" s="2"/>
      <c r="H196" s="2"/>
      <c r="I196" s="2"/>
      <c r="J196" s="2"/>
      <c r="K196" s="2"/>
      <c r="L196" s="2"/>
      <c r="M196" s="2"/>
      <c r="N196" s="2"/>
      <c r="O196" s="2"/>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s="2"/>
      <c r="BN196" s="2"/>
      <c r="BO196" s="66"/>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c r="LY196" s="2"/>
      <c r="LZ196" s="2"/>
      <c r="MA196" s="2"/>
      <c r="MB196" s="2"/>
      <c r="MC196" s="2"/>
      <c r="MD196" s="2"/>
      <c r="ME196" s="2"/>
      <c r="MF196" s="2"/>
      <c r="MG196" s="2"/>
      <c r="MH196" s="2"/>
      <c r="MI196" s="2"/>
      <c r="MJ196" s="2"/>
      <c r="MK196" s="2"/>
      <c r="ML196" s="2"/>
      <c r="MM196" s="2"/>
      <c r="MN196" s="2"/>
      <c r="MO196" s="2"/>
      <c r="MP196" s="2"/>
      <c r="MQ196" s="2"/>
      <c r="MR196" s="2"/>
      <c r="MS196" s="2"/>
      <c r="MT196" s="2"/>
      <c r="MU196" s="2"/>
      <c r="MV196" s="2"/>
      <c r="MW196" s="2"/>
      <c r="MX196" s="2"/>
      <c r="MY196" s="2"/>
      <c r="MZ196" s="2"/>
      <c r="NA196" s="2"/>
      <c r="NB196" s="2"/>
      <c r="NC196" s="2"/>
      <c r="ND196" s="2"/>
      <c r="NE196" s="2"/>
      <c r="NF196" s="2"/>
      <c r="NG196" s="2"/>
      <c r="NH196" s="2"/>
      <c r="NI196" s="2"/>
      <c r="NJ196" s="2"/>
      <c r="NK196" s="2"/>
      <c r="NL196" s="2"/>
      <c r="NM196" s="2"/>
      <c r="NN196" s="2"/>
      <c r="NO196" s="2"/>
      <c r="NP196" s="2"/>
      <c r="NQ196" s="2"/>
      <c r="NR196" s="2"/>
      <c r="NS196" s="2"/>
      <c r="NT196" s="2"/>
      <c r="NU196" s="2"/>
      <c r="NV196" s="2"/>
      <c r="NW196" s="2"/>
      <c r="NX196" s="2"/>
      <c r="NY196" s="2"/>
      <c r="NZ196" s="2"/>
      <c r="OA196" s="2"/>
      <c r="OB196" s="2"/>
      <c r="OC196" s="2"/>
      <c r="OD196" s="2"/>
      <c r="OE196" s="2"/>
      <c r="OF196" s="2"/>
      <c r="OG196" s="2"/>
      <c r="OH196" s="2"/>
      <c r="OI196" s="2"/>
      <c r="OJ196" s="2"/>
      <c r="OK196" s="2"/>
      <c r="OL196" s="2"/>
      <c r="OM196" s="2"/>
      <c r="ON196" s="2"/>
      <c r="OO196" s="2"/>
      <c r="OP196" s="2"/>
      <c r="OQ196" s="2"/>
      <c r="OR196" s="2"/>
      <c r="OS196" s="2"/>
      <c r="OT196" s="2"/>
      <c r="OU196" s="2"/>
      <c r="OV196" s="2"/>
      <c r="OW196" s="2"/>
      <c r="OX196" s="2"/>
      <c r="OY196" s="2"/>
      <c r="OZ196" s="2"/>
      <c r="PA196" s="2"/>
      <c r="PB196" s="2"/>
      <c r="PC196" s="2"/>
      <c r="PD196" s="2"/>
      <c r="PE196" s="2"/>
      <c r="PF196" s="2"/>
      <c r="PG196" s="2"/>
      <c r="PH196" s="2"/>
      <c r="PI196" s="2"/>
      <c r="PJ196" s="2"/>
      <c r="PK196" s="2"/>
      <c r="PL196" s="2"/>
      <c r="PM196" s="2"/>
      <c r="PN196" s="2"/>
      <c r="PO196" s="2"/>
      <c r="PP196" s="2"/>
      <c r="PQ196" s="2"/>
      <c r="PR196" s="2"/>
      <c r="PS196" s="2"/>
      <c r="PT196" s="2"/>
      <c r="PU196" s="2"/>
      <c r="PV196" s="2"/>
      <c r="PW196" s="2"/>
      <c r="PX196" s="2"/>
      <c r="PY196" s="2"/>
      <c r="PZ196" s="2"/>
      <c r="QA196" s="2"/>
      <c r="QB196" s="2"/>
      <c r="QC196" s="2"/>
      <c r="QD196" s="2"/>
      <c r="QE196" s="2"/>
      <c r="QF196" s="2"/>
      <c r="QG196" s="2"/>
      <c r="QH196" s="2"/>
      <c r="QI196" s="2"/>
      <c r="QJ196" s="2"/>
      <c r="QK196" s="2"/>
      <c r="QL196" s="2"/>
      <c r="QM196" s="2"/>
      <c r="QN196" s="2"/>
      <c r="QO196" s="2"/>
      <c r="QP196" s="2"/>
      <c r="QQ196" s="2"/>
      <c r="QR196" s="2"/>
      <c r="QS196" s="2"/>
      <c r="QT196" s="2"/>
      <c r="QU196" s="2"/>
      <c r="QV196" s="2"/>
      <c r="QW196" s="2"/>
      <c r="QX196" s="2"/>
      <c r="QY196" s="2"/>
      <c r="QZ196" s="2"/>
      <c r="RA196" s="2"/>
      <c r="RB196" s="2"/>
      <c r="RC196" s="2"/>
      <c r="RD196" s="2"/>
      <c r="RE196" s="2"/>
      <c r="RF196" s="2"/>
      <c r="RG196" s="2"/>
      <c r="RH196" s="2"/>
      <c r="RI196" s="2"/>
      <c r="RJ196" s="2"/>
      <c r="RK196" s="2"/>
      <c r="RL196" s="2"/>
      <c r="RM196" s="2"/>
      <c r="RN196" s="2"/>
      <c r="RO196" s="2"/>
      <c r="RP196" s="2"/>
      <c r="RQ196" s="2"/>
      <c r="RR196" s="2"/>
      <c r="RS196" s="2"/>
      <c r="RT196" s="2"/>
      <c r="RU196" s="2"/>
      <c r="RV196" s="2"/>
      <c r="RW196" s="2"/>
      <c r="RX196" s="2"/>
      <c r="RY196" s="2"/>
      <c r="RZ196" s="2"/>
      <c r="SA196" s="2"/>
      <c r="SB196" s="2"/>
      <c r="SC196" s="2"/>
      <c r="SD196" s="2"/>
      <c r="SE196" s="2"/>
      <c r="SF196" s="2"/>
      <c r="SG196" s="2"/>
      <c r="SH196" s="2"/>
      <c r="SI196" s="2"/>
      <c r="SJ196" s="2"/>
      <c r="SK196" s="2"/>
      <c r="SL196" s="2"/>
      <c r="SM196" s="2"/>
      <c r="SN196" s="2"/>
      <c r="SO196" s="2"/>
      <c r="SP196" s="2"/>
      <c r="SQ196" s="2"/>
      <c r="SR196" s="2"/>
      <c r="SS196" s="2"/>
      <c r="ST196" s="2"/>
      <c r="SU196" s="2"/>
      <c r="SV196" s="2"/>
      <c r="SW196" s="2"/>
      <c r="SX196" s="2"/>
      <c r="SY196" s="2"/>
      <c r="SZ196" s="2"/>
      <c r="TA196" s="2"/>
      <c r="TB196" s="2"/>
      <c r="TC196" s="2"/>
      <c r="TD196" s="2"/>
      <c r="TE196" s="2"/>
      <c r="TF196" s="2"/>
      <c r="TG196" s="2"/>
      <c r="TH196" s="2"/>
      <c r="TI196" s="2"/>
      <c r="TJ196" s="2"/>
      <c r="TK196" s="2"/>
      <c r="TL196" s="2"/>
      <c r="TM196" s="2"/>
      <c r="TN196" s="2"/>
      <c r="TO196" s="2"/>
      <c r="TP196" s="2"/>
      <c r="TQ196" s="2"/>
      <c r="TR196" s="2"/>
      <c r="TS196" s="2"/>
      <c r="TT196" s="2"/>
      <c r="TU196" s="2"/>
      <c r="TV196" s="2"/>
      <c r="TW196" s="2"/>
      <c r="TX196" s="2"/>
      <c r="TY196" s="2"/>
      <c r="TZ196" s="2"/>
      <c r="UA196" s="2"/>
      <c r="UB196" s="2"/>
      <c r="UC196" s="2"/>
      <c r="UD196" s="2"/>
      <c r="UE196" s="2"/>
      <c r="UF196" s="2"/>
      <c r="UG196" s="2"/>
      <c r="UH196" s="2"/>
      <c r="UI196" s="2"/>
      <c r="UJ196" s="2"/>
      <c r="UK196" s="2"/>
      <c r="UL196" s="2"/>
      <c r="UM196" s="2"/>
      <c r="UN196" s="2"/>
      <c r="UO196" s="2"/>
      <c r="UP196" s="2"/>
      <c r="UQ196" s="2"/>
      <c r="UR196" s="2"/>
      <c r="US196" s="2"/>
      <c r="UT196" s="2"/>
      <c r="UU196" s="2"/>
      <c r="UV196" s="2"/>
      <c r="UW196" s="2"/>
      <c r="UX196" s="2"/>
      <c r="UY196" s="2"/>
      <c r="UZ196" s="2"/>
      <c r="VA196" s="2"/>
      <c r="VB196" s="2"/>
      <c r="VC196" s="2"/>
      <c r="VD196" s="2"/>
      <c r="VE196" s="2"/>
      <c r="VF196" s="2"/>
      <c r="VG196" s="2"/>
      <c r="VH196" s="2"/>
      <c r="VI196" s="2"/>
      <c r="VJ196" s="2"/>
      <c r="VK196" s="2"/>
      <c r="VL196" s="2"/>
      <c r="VM196" s="2"/>
      <c r="VN196" s="2"/>
      <c r="VO196" s="2"/>
      <c r="VP196" s="2"/>
      <c r="VQ196" s="2"/>
      <c r="VR196" s="2"/>
      <c r="VS196" s="2"/>
      <c r="VT196" s="2"/>
      <c r="VU196" s="2"/>
      <c r="VV196" s="2"/>
      <c r="VW196" s="2"/>
      <c r="VX196" s="2"/>
      <c r="VY196" s="2"/>
      <c r="VZ196" s="2"/>
      <c r="WA196" s="2"/>
      <c r="WB196" s="2"/>
      <c r="WC196" s="2"/>
      <c r="WD196" s="2"/>
      <c r="WE196" s="2"/>
      <c r="WF196" s="2"/>
      <c r="WG196" s="2"/>
      <c r="WH196" s="2"/>
      <c r="WI196" s="2"/>
      <c r="WJ196" s="2"/>
      <c r="WK196" s="2"/>
      <c r="WL196" s="2"/>
      <c r="WM196" s="2"/>
      <c r="WN196" s="2"/>
      <c r="WO196" s="2"/>
      <c r="WP196" s="2"/>
      <c r="WQ196" s="2"/>
      <c r="WR196" s="2"/>
      <c r="WS196" s="2"/>
      <c r="WT196" s="2"/>
      <c r="WU196" s="2"/>
      <c r="WV196" s="2"/>
      <c r="WW196" s="2"/>
      <c r="WX196" s="2"/>
      <c r="WY196" s="2"/>
      <c r="WZ196" s="2"/>
      <c r="XA196" s="2"/>
      <c r="XB196" s="2"/>
      <c r="XC196" s="2"/>
      <c r="XD196" s="2"/>
      <c r="XE196" s="2"/>
      <c r="XF196" s="2"/>
      <c r="XG196" s="2"/>
      <c r="XH196" s="2"/>
      <c r="XI196" s="2"/>
      <c r="XJ196" s="2"/>
      <c r="XK196" s="2"/>
      <c r="XL196" s="2"/>
      <c r="XM196" s="2"/>
      <c r="XN196" s="2"/>
      <c r="XO196" s="2"/>
      <c r="XP196" s="2"/>
      <c r="XQ196" s="2"/>
      <c r="XR196" s="2"/>
      <c r="XS196" s="2"/>
      <c r="XT196" s="2"/>
      <c r="XU196" s="2"/>
      <c r="XV196" s="2"/>
      <c r="XW196" s="2"/>
      <c r="XX196" s="2"/>
      <c r="XY196" s="2"/>
      <c r="XZ196" s="2"/>
      <c r="YA196" s="2"/>
      <c r="YB196" s="2"/>
      <c r="YC196" s="2"/>
      <c r="YD196" s="2"/>
      <c r="YE196" s="2"/>
      <c r="YF196" s="2"/>
      <c r="YG196" s="2"/>
      <c r="YH196" s="2"/>
      <c r="YI196" s="2"/>
      <c r="YJ196" s="2"/>
      <c r="YK196" s="2"/>
      <c r="YL196" s="2"/>
      <c r="YM196" s="2"/>
      <c r="YN196" s="2"/>
      <c r="YO196" s="2"/>
      <c r="YP196" s="2"/>
      <c r="YQ196" s="2"/>
    </row>
    <row r="197" spans="1:667" x14ac:dyDescent="0.25">
      <c r="A197" s="2"/>
      <c r="B197" s="2"/>
      <c r="C197" s="2"/>
      <c r="D197" s="2"/>
      <c r="E197" s="2"/>
      <c r="F197" s="2"/>
      <c r="G197" s="2"/>
      <c r="H197" s="2"/>
      <c r="I197" s="2"/>
      <c r="J197" s="2"/>
      <c r="K197" s="2"/>
      <c r="L197" s="2"/>
      <c r="M197" s="2"/>
      <c r="N197" s="2"/>
      <c r="O197" s="2"/>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s="2"/>
      <c r="BN197" s="2"/>
      <c r="BO197" s="66"/>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c r="LY197" s="2"/>
      <c r="LZ197" s="2"/>
      <c r="MA197" s="2"/>
      <c r="MB197" s="2"/>
      <c r="MC197" s="2"/>
      <c r="MD197" s="2"/>
      <c r="ME197" s="2"/>
      <c r="MF197" s="2"/>
      <c r="MG197" s="2"/>
      <c r="MH197" s="2"/>
      <c r="MI197" s="2"/>
      <c r="MJ197" s="2"/>
      <c r="MK197" s="2"/>
      <c r="ML197" s="2"/>
      <c r="MM197" s="2"/>
      <c r="MN197" s="2"/>
      <c r="MO197" s="2"/>
      <c r="MP197" s="2"/>
      <c r="MQ197" s="2"/>
      <c r="MR197" s="2"/>
      <c r="MS197" s="2"/>
      <c r="MT197" s="2"/>
      <c r="MU197" s="2"/>
      <c r="MV197" s="2"/>
      <c r="MW197" s="2"/>
      <c r="MX197" s="2"/>
      <c r="MY197" s="2"/>
      <c r="MZ197" s="2"/>
      <c r="NA197" s="2"/>
      <c r="NB197" s="2"/>
      <c r="NC197" s="2"/>
      <c r="ND197" s="2"/>
      <c r="NE197" s="2"/>
      <c r="NF197" s="2"/>
      <c r="NG197" s="2"/>
      <c r="NH197" s="2"/>
      <c r="NI197" s="2"/>
      <c r="NJ197" s="2"/>
      <c r="NK197" s="2"/>
      <c r="NL197" s="2"/>
      <c r="NM197" s="2"/>
      <c r="NN197" s="2"/>
      <c r="NO197" s="2"/>
      <c r="NP197" s="2"/>
      <c r="NQ197" s="2"/>
      <c r="NR197" s="2"/>
      <c r="NS197" s="2"/>
      <c r="NT197" s="2"/>
      <c r="NU197" s="2"/>
      <c r="NV197" s="2"/>
      <c r="NW197" s="2"/>
      <c r="NX197" s="2"/>
      <c r="NY197" s="2"/>
      <c r="NZ197" s="2"/>
      <c r="OA197" s="2"/>
      <c r="OB197" s="2"/>
      <c r="OC197" s="2"/>
      <c r="OD197" s="2"/>
      <c r="OE197" s="2"/>
      <c r="OF197" s="2"/>
      <c r="OG197" s="2"/>
      <c r="OH197" s="2"/>
      <c r="OI197" s="2"/>
      <c r="OJ197" s="2"/>
      <c r="OK197" s="2"/>
      <c r="OL197" s="2"/>
      <c r="OM197" s="2"/>
      <c r="ON197" s="2"/>
      <c r="OO197" s="2"/>
      <c r="OP197" s="2"/>
      <c r="OQ197" s="2"/>
      <c r="OR197" s="2"/>
      <c r="OS197" s="2"/>
      <c r="OT197" s="2"/>
      <c r="OU197" s="2"/>
      <c r="OV197" s="2"/>
      <c r="OW197" s="2"/>
      <c r="OX197" s="2"/>
      <c r="OY197" s="2"/>
      <c r="OZ197" s="2"/>
      <c r="PA197" s="2"/>
      <c r="PB197" s="2"/>
      <c r="PC197" s="2"/>
      <c r="PD197" s="2"/>
      <c r="PE197" s="2"/>
      <c r="PF197" s="2"/>
      <c r="PG197" s="2"/>
      <c r="PH197" s="2"/>
      <c r="PI197" s="2"/>
      <c r="PJ197" s="2"/>
      <c r="PK197" s="2"/>
      <c r="PL197" s="2"/>
      <c r="PM197" s="2"/>
      <c r="PN197" s="2"/>
      <c r="PO197" s="2"/>
      <c r="PP197" s="2"/>
      <c r="PQ197" s="2"/>
      <c r="PR197" s="2"/>
      <c r="PS197" s="2"/>
      <c r="PT197" s="2"/>
      <c r="PU197" s="2"/>
      <c r="PV197" s="2"/>
      <c r="PW197" s="2"/>
      <c r="PX197" s="2"/>
      <c r="PY197" s="2"/>
      <c r="PZ197" s="2"/>
      <c r="QA197" s="2"/>
      <c r="QB197" s="2"/>
      <c r="QC197" s="2"/>
      <c r="QD197" s="2"/>
      <c r="QE197" s="2"/>
      <c r="QF197" s="2"/>
      <c r="QG197" s="2"/>
      <c r="QH197" s="2"/>
      <c r="QI197" s="2"/>
      <c r="QJ197" s="2"/>
      <c r="QK197" s="2"/>
      <c r="QL197" s="2"/>
      <c r="QM197" s="2"/>
      <c r="QN197" s="2"/>
      <c r="QO197" s="2"/>
      <c r="QP197" s="2"/>
      <c r="QQ197" s="2"/>
      <c r="QR197" s="2"/>
      <c r="QS197" s="2"/>
      <c r="QT197" s="2"/>
      <c r="QU197" s="2"/>
      <c r="QV197" s="2"/>
      <c r="QW197" s="2"/>
      <c r="QX197" s="2"/>
      <c r="QY197" s="2"/>
      <c r="QZ197" s="2"/>
      <c r="RA197" s="2"/>
      <c r="RB197" s="2"/>
      <c r="RC197" s="2"/>
      <c r="RD197" s="2"/>
      <c r="RE197" s="2"/>
      <c r="RF197" s="2"/>
      <c r="RG197" s="2"/>
      <c r="RH197" s="2"/>
      <c r="RI197" s="2"/>
      <c r="RJ197" s="2"/>
      <c r="RK197" s="2"/>
      <c r="RL197" s="2"/>
      <c r="RM197" s="2"/>
      <c r="RN197" s="2"/>
      <c r="RO197" s="2"/>
      <c r="RP197" s="2"/>
      <c r="RQ197" s="2"/>
      <c r="RR197" s="2"/>
      <c r="RS197" s="2"/>
      <c r="RT197" s="2"/>
      <c r="RU197" s="2"/>
      <c r="RV197" s="2"/>
      <c r="RW197" s="2"/>
      <c r="RX197" s="2"/>
      <c r="RY197" s="2"/>
      <c r="RZ197" s="2"/>
      <c r="SA197" s="2"/>
      <c r="SB197" s="2"/>
      <c r="SC197" s="2"/>
      <c r="SD197" s="2"/>
      <c r="SE197" s="2"/>
      <c r="SF197" s="2"/>
      <c r="SG197" s="2"/>
      <c r="SH197" s="2"/>
      <c r="SI197" s="2"/>
      <c r="SJ197" s="2"/>
      <c r="SK197" s="2"/>
      <c r="SL197" s="2"/>
      <c r="SM197" s="2"/>
      <c r="SN197" s="2"/>
      <c r="SO197" s="2"/>
      <c r="SP197" s="2"/>
      <c r="SQ197" s="2"/>
      <c r="SR197" s="2"/>
      <c r="SS197" s="2"/>
      <c r="ST197" s="2"/>
      <c r="SU197" s="2"/>
      <c r="SV197" s="2"/>
      <c r="SW197" s="2"/>
      <c r="SX197" s="2"/>
      <c r="SY197" s="2"/>
      <c r="SZ197" s="2"/>
      <c r="TA197" s="2"/>
      <c r="TB197" s="2"/>
      <c r="TC197" s="2"/>
      <c r="TD197" s="2"/>
      <c r="TE197" s="2"/>
      <c r="TF197" s="2"/>
      <c r="TG197" s="2"/>
      <c r="TH197" s="2"/>
      <c r="TI197" s="2"/>
      <c r="TJ197" s="2"/>
      <c r="TK197" s="2"/>
      <c r="TL197" s="2"/>
      <c r="TM197" s="2"/>
      <c r="TN197" s="2"/>
      <c r="TO197" s="2"/>
      <c r="TP197" s="2"/>
      <c r="TQ197" s="2"/>
      <c r="TR197" s="2"/>
      <c r="TS197" s="2"/>
      <c r="TT197" s="2"/>
      <c r="TU197" s="2"/>
      <c r="TV197" s="2"/>
      <c r="TW197" s="2"/>
      <c r="TX197" s="2"/>
      <c r="TY197" s="2"/>
      <c r="TZ197" s="2"/>
      <c r="UA197" s="2"/>
      <c r="UB197" s="2"/>
      <c r="UC197" s="2"/>
      <c r="UD197" s="2"/>
      <c r="UE197" s="2"/>
      <c r="UF197" s="2"/>
      <c r="UG197" s="2"/>
      <c r="UH197" s="2"/>
      <c r="UI197" s="2"/>
      <c r="UJ197" s="2"/>
      <c r="UK197" s="2"/>
      <c r="UL197" s="2"/>
      <c r="UM197" s="2"/>
      <c r="UN197" s="2"/>
      <c r="UO197" s="2"/>
      <c r="UP197" s="2"/>
      <c r="UQ197" s="2"/>
      <c r="UR197" s="2"/>
      <c r="US197" s="2"/>
      <c r="UT197" s="2"/>
      <c r="UU197" s="2"/>
      <c r="UV197" s="2"/>
      <c r="UW197" s="2"/>
      <c r="UX197" s="2"/>
      <c r="UY197" s="2"/>
      <c r="UZ197" s="2"/>
      <c r="VA197" s="2"/>
      <c r="VB197" s="2"/>
      <c r="VC197" s="2"/>
      <c r="VD197" s="2"/>
      <c r="VE197" s="2"/>
      <c r="VF197" s="2"/>
      <c r="VG197" s="2"/>
      <c r="VH197" s="2"/>
      <c r="VI197" s="2"/>
      <c r="VJ197" s="2"/>
      <c r="VK197" s="2"/>
      <c r="VL197" s="2"/>
      <c r="VM197" s="2"/>
      <c r="VN197" s="2"/>
      <c r="VO197" s="2"/>
      <c r="VP197" s="2"/>
      <c r="VQ197" s="2"/>
      <c r="VR197" s="2"/>
      <c r="VS197" s="2"/>
      <c r="VT197" s="2"/>
      <c r="VU197" s="2"/>
      <c r="VV197" s="2"/>
      <c r="VW197" s="2"/>
      <c r="VX197" s="2"/>
      <c r="VY197" s="2"/>
      <c r="VZ197" s="2"/>
      <c r="WA197" s="2"/>
      <c r="WB197" s="2"/>
      <c r="WC197" s="2"/>
      <c r="WD197" s="2"/>
      <c r="WE197" s="2"/>
      <c r="WF197" s="2"/>
      <c r="WG197" s="2"/>
      <c r="WH197" s="2"/>
      <c r="WI197" s="2"/>
      <c r="WJ197" s="2"/>
      <c r="WK197" s="2"/>
      <c r="WL197" s="2"/>
      <c r="WM197" s="2"/>
      <c r="WN197" s="2"/>
      <c r="WO197" s="2"/>
      <c r="WP197" s="2"/>
      <c r="WQ197" s="2"/>
      <c r="WR197" s="2"/>
      <c r="WS197" s="2"/>
      <c r="WT197" s="2"/>
      <c r="WU197" s="2"/>
      <c r="WV197" s="2"/>
      <c r="WW197" s="2"/>
      <c r="WX197" s="2"/>
      <c r="WY197" s="2"/>
      <c r="WZ197" s="2"/>
      <c r="XA197" s="2"/>
      <c r="XB197" s="2"/>
      <c r="XC197" s="2"/>
      <c r="XD197" s="2"/>
      <c r="XE197" s="2"/>
      <c r="XF197" s="2"/>
      <c r="XG197" s="2"/>
      <c r="XH197" s="2"/>
      <c r="XI197" s="2"/>
      <c r="XJ197" s="2"/>
      <c r="XK197" s="2"/>
      <c r="XL197" s="2"/>
      <c r="XM197" s="2"/>
      <c r="XN197" s="2"/>
      <c r="XO197" s="2"/>
      <c r="XP197" s="2"/>
      <c r="XQ197" s="2"/>
      <c r="XR197" s="2"/>
      <c r="XS197" s="2"/>
      <c r="XT197" s="2"/>
      <c r="XU197" s="2"/>
      <c r="XV197" s="2"/>
      <c r="XW197" s="2"/>
      <c r="XX197" s="2"/>
      <c r="XY197" s="2"/>
      <c r="XZ197" s="2"/>
      <c r="YA197" s="2"/>
      <c r="YB197" s="2"/>
      <c r="YC197" s="2"/>
      <c r="YD197" s="2"/>
      <c r="YE197" s="2"/>
      <c r="YF197" s="2"/>
      <c r="YG197" s="2"/>
      <c r="YH197" s="2"/>
      <c r="YI197" s="2"/>
      <c r="YJ197" s="2"/>
      <c r="YK197" s="2"/>
      <c r="YL197" s="2"/>
      <c r="YM197" s="2"/>
      <c r="YN197" s="2"/>
      <c r="YO197" s="2"/>
      <c r="YP197" s="2"/>
      <c r="YQ197" s="2"/>
    </row>
    <row r="198" spans="1:667" x14ac:dyDescent="0.25">
      <c r="A198" s="2"/>
      <c r="B198" s="2"/>
      <c r="C198" s="2"/>
      <c r="D198" s="2"/>
      <c r="E198" s="2"/>
      <c r="F198" s="2"/>
      <c r="G198" s="2"/>
      <c r="H198" s="2"/>
      <c r="I198" s="2"/>
      <c r="J198" s="2"/>
      <c r="K198" s="2"/>
      <c r="L198" s="2"/>
      <c r="M198" s="2"/>
      <c r="N198" s="2"/>
      <c r="O198" s="2"/>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s="2"/>
      <c r="BN198" s="2"/>
      <c r="BO198" s="66"/>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c r="LY198" s="2"/>
      <c r="LZ198" s="2"/>
      <c r="MA198" s="2"/>
      <c r="MB198" s="2"/>
      <c r="MC198" s="2"/>
      <c r="MD198" s="2"/>
      <c r="ME198" s="2"/>
      <c r="MF198" s="2"/>
      <c r="MG198" s="2"/>
      <c r="MH198" s="2"/>
      <c r="MI198" s="2"/>
      <c r="MJ198" s="2"/>
      <c r="MK198" s="2"/>
      <c r="ML198" s="2"/>
      <c r="MM198" s="2"/>
      <c r="MN198" s="2"/>
      <c r="MO198" s="2"/>
      <c r="MP198" s="2"/>
      <c r="MQ198" s="2"/>
      <c r="MR198" s="2"/>
      <c r="MS198" s="2"/>
      <c r="MT198" s="2"/>
      <c r="MU198" s="2"/>
      <c r="MV198" s="2"/>
      <c r="MW198" s="2"/>
      <c r="MX198" s="2"/>
      <c r="MY198" s="2"/>
      <c r="MZ198" s="2"/>
      <c r="NA198" s="2"/>
      <c r="NB198" s="2"/>
      <c r="NC198" s="2"/>
      <c r="ND198" s="2"/>
      <c r="NE198" s="2"/>
      <c r="NF198" s="2"/>
      <c r="NG198" s="2"/>
      <c r="NH198" s="2"/>
      <c r="NI198" s="2"/>
      <c r="NJ198" s="2"/>
      <c r="NK198" s="2"/>
      <c r="NL198" s="2"/>
      <c r="NM198" s="2"/>
      <c r="NN198" s="2"/>
      <c r="NO198" s="2"/>
      <c r="NP198" s="2"/>
      <c r="NQ198" s="2"/>
      <c r="NR198" s="2"/>
      <c r="NS198" s="2"/>
      <c r="NT198" s="2"/>
      <c r="NU198" s="2"/>
      <c r="NV198" s="2"/>
      <c r="NW198" s="2"/>
      <c r="NX198" s="2"/>
      <c r="NY198" s="2"/>
      <c r="NZ198" s="2"/>
      <c r="OA198" s="2"/>
      <c r="OB198" s="2"/>
      <c r="OC198" s="2"/>
      <c r="OD198" s="2"/>
      <c r="OE198" s="2"/>
      <c r="OF198" s="2"/>
      <c r="OG198" s="2"/>
      <c r="OH198" s="2"/>
      <c r="OI198" s="2"/>
      <c r="OJ198" s="2"/>
      <c r="OK198" s="2"/>
      <c r="OL198" s="2"/>
      <c r="OM198" s="2"/>
      <c r="ON198" s="2"/>
      <c r="OO198" s="2"/>
      <c r="OP198" s="2"/>
      <c r="OQ198" s="2"/>
      <c r="OR198" s="2"/>
      <c r="OS198" s="2"/>
      <c r="OT198" s="2"/>
      <c r="OU198" s="2"/>
      <c r="OV198" s="2"/>
      <c r="OW198" s="2"/>
      <c r="OX198" s="2"/>
      <c r="OY198" s="2"/>
      <c r="OZ198" s="2"/>
      <c r="PA198" s="2"/>
      <c r="PB198" s="2"/>
      <c r="PC198" s="2"/>
      <c r="PD198" s="2"/>
      <c r="PE198" s="2"/>
      <c r="PF198" s="2"/>
      <c r="PG198" s="2"/>
      <c r="PH198" s="2"/>
      <c r="PI198" s="2"/>
      <c r="PJ198" s="2"/>
      <c r="PK198" s="2"/>
      <c r="PL198" s="2"/>
      <c r="PM198" s="2"/>
      <c r="PN198" s="2"/>
      <c r="PO198" s="2"/>
      <c r="PP198" s="2"/>
      <c r="PQ198" s="2"/>
      <c r="PR198" s="2"/>
      <c r="PS198" s="2"/>
      <c r="PT198" s="2"/>
      <c r="PU198" s="2"/>
      <c r="PV198" s="2"/>
      <c r="PW198" s="2"/>
      <c r="PX198" s="2"/>
      <c r="PY198" s="2"/>
      <c r="PZ198" s="2"/>
      <c r="QA198" s="2"/>
      <c r="QB198" s="2"/>
      <c r="QC198" s="2"/>
      <c r="QD198" s="2"/>
      <c r="QE198" s="2"/>
      <c r="QF198" s="2"/>
      <c r="QG198" s="2"/>
      <c r="QH198" s="2"/>
      <c r="QI198" s="2"/>
      <c r="QJ198" s="2"/>
      <c r="QK198" s="2"/>
      <c r="QL198" s="2"/>
      <c r="QM198" s="2"/>
      <c r="QN198" s="2"/>
      <c r="QO198" s="2"/>
      <c r="QP198" s="2"/>
      <c r="QQ198" s="2"/>
      <c r="QR198" s="2"/>
      <c r="QS198" s="2"/>
      <c r="QT198" s="2"/>
      <c r="QU198" s="2"/>
      <c r="QV198" s="2"/>
      <c r="QW198" s="2"/>
      <c r="QX198" s="2"/>
      <c r="QY198" s="2"/>
      <c r="QZ198" s="2"/>
      <c r="RA198" s="2"/>
      <c r="RB198" s="2"/>
      <c r="RC198" s="2"/>
      <c r="RD198" s="2"/>
      <c r="RE198" s="2"/>
      <c r="RF198" s="2"/>
      <c r="RG198" s="2"/>
      <c r="RH198" s="2"/>
      <c r="RI198" s="2"/>
      <c r="RJ198" s="2"/>
      <c r="RK198" s="2"/>
      <c r="RL198" s="2"/>
      <c r="RM198" s="2"/>
      <c r="RN198" s="2"/>
      <c r="RO198" s="2"/>
      <c r="RP198" s="2"/>
      <c r="RQ198" s="2"/>
      <c r="RR198" s="2"/>
      <c r="RS198" s="2"/>
      <c r="RT198" s="2"/>
      <c r="RU198" s="2"/>
      <c r="RV198" s="2"/>
      <c r="RW198" s="2"/>
      <c r="RX198" s="2"/>
      <c r="RY198" s="2"/>
      <c r="RZ198" s="2"/>
      <c r="SA198" s="2"/>
      <c r="SB198" s="2"/>
      <c r="SC198" s="2"/>
      <c r="SD198" s="2"/>
      <c r="SE198" s="2"/>
      <c r="SF198" s="2"/>
      <c r="SG198" s="2"/>
      <c r="SH198" s="2"/>
      <c r="SI198" s="2"/>
      <c r="SJ198" s="2"/>
      <c r="SK198" s="2"/>
      <c r="SL198" s="2"/>
      <c r="SM198" s="2"/>
      <c r="SN198" s="2"/>
      <c r="SO198" s="2"/>
      <c r="SP198" s="2"/>
      <c r="SQ198" s="2"/>
      <c r="SR198" s="2"/>
      <c r="SS198" s="2"/>
      <c r="ST198" s="2"/>
      <c r="SU198" s="2"/>
      <c r="SV198" s="2"/>
      <c r="SW198" s="2"/>
      <c r="SX198" s="2"/>
      <c r="SY198" s="2"/>
      <c r="SZ198" s="2"/>
      <c r="TA198" s="2"/>
      <c r="TB198" s="2"/>
      <c r="TC198" s="2"/>
      <c r="TD198" s="2"/>
      <c r="TE198" s="2"/>
      <c r="TF198" s="2"/>
      <c r="TG198" s="2"/>
      <c r="TH198" s="2"/>
      <c r="TI198" s="2"/>
      <c r="TJ198" s="2"/>
      <c r="TK198" s="2"/>
      <c r="TL198" s="2"/>
      <c r="TM198" s="2"/>
      <c r="TN198" s="2"/>
      <c r="TO198" s="2"/>
      <c r="TP198" s="2"/>
      <c r="TQ198" s="2"/>
      <c r="TR198" s="2"/>
      <c r="TS198" s="2"/>
      <c r="TT198" s="2"/>
      <c r="TU198" s="2"/>
      <c r="TV198" s="2"/>
      <c r="TW198" s="2"/>
      <c r="TX198" s="2"/>
      <c r="TY198" s="2"/>
      <c r="TZ198" s="2"/>
      <c r="UA198" s="2"/>
      <c r="UB198" s="2"/>
      <c r="UC198" s="2"/>
      <c r="UD198" s="2"/>
      <c r="UE198" s="2"/>
      <c r="UF198" s="2"/>
      <c r="UG198" s="2"/>
      <c r="UH198" s="2"/>
      <c r="UI198" s="2"/>
      <c r="UJ198" s="2"/>
      <c r="UK198" s="2"/>
      <c r="UL198" s="2"/>
      <c r="UM198" s="2"/>
      <c r="UN198" s="2"/>
      <c r="UO198" s="2"/>
      <c r="UP198" s="2"/>
      <c r="UQ198" s="2"/>
      <c r="UR198" s="2"/>
      <c r="US198" s="2"/>
      <c r="UT198" s="2"/>
      <c r="UU198" s="2"/>
      <c r="UV198" s="2"/>
      <c r="UW198" s="2"/>
      <c r="UX198" s="2"/>
      <c r="UY198" s="2"/>
      <c r="UZ198" s="2"/>
      <c r="VA198" s="2"/>
      <c r="VB198" s="2"/>
      <c r="VC198" s="2"/>
      <c r="VD198" s="2"/>
      <c r="VE198" s="2"/>
      <c r="VF198" s="2"/>
      <c r="VG198" s="2"/>
      <c r="VH198" s="2"/>
      <c r="VI198" s="2"/>
      <c r="VJ198" s="2"/>
      <c r="VK198" s="2"/>
      <c r="VL198" s="2"/>
      <c r="VM198" s="2"/>
      <c r="VN198" s="2"/>
      <c r="VO198" s="2"/>
      <c r="VP198" s="2"/>
      <c r="VQ198" s="2"/>
      <c r="VR198" s="2"/>
      <c r="VS198" s="2"/>
      <c r="VT198" s="2"/>
      <c r="VU198" s="2"/>
      <c r="VV198" s="2"/>
      <c r="VW198" s="2"/>
      <c r="VX198" s="2"/>
      <c r="VY198" s="2"/>
      <c r="VZ198" s="2"/>
      <c r="WA198" s="2"/>
      <c r="WB198" s="2"/>
      <c r="WC198" s="2"/>
      <c r="WD198" s="2"/>
      <c r="WE198" s="2"/>
      <c r="WF198" s="2"/>
      <c r="WG198" s="2"/>
      <c r="WH198" s="2"/>
      <c r="WI198" s="2"/>
      <c r="WJ198" s="2"/>
      <c r="WK198" s="2"/>
      <c r="WL198" s="2"/>
      <c r="WM198" s="2"/>
      <c r="WN198" s="2"/>
      <c r="WO198" s="2"/>
      <c r="WP198" s="2"/>
      <c r="WQ198" s="2"/>
      <c r="WR198" s="2"/>
      <c r="WS198" s="2"/>
      <c r="WT198" s="2"/>
      <c r="WU198" s="2"/>
      <c r="WV198" s="2"/>
      <c r="WW198" s="2"/>
      <c r="WX198" s="2"/>
      <c r="WY198" s="2"/>
      <c r="WZ198" s="2"/>
      <c r="XA198" s="2"/>
      <c r="XB198" s="2"/>
      <c r="XC198" s="2"/>
      <c r="XD198" s="2"/>
      <c r="XE198" s="2"/>
      <c r="XF198" s="2"/>
      <c r="XG198" s="2"/>
      <c r="XH198" s="2"/>
      <c r="XI198" s="2"/>
      <c r="XJ198" s="2"/>
      <c r="XK198" s="2"/>
      <c r="XL198" s="2"/>
      <c r="XM198" s="2"/>
      <c r="XN198" s="2"/>
      <c r="XO198" s="2"/>
      <c r="XP198" s="2"/>
      <c r="XQ198" s="2"/>
      <c r="XR198" s="2"/>
      <c r="XS198" s="2"/>
      <c r="XT198" s="2"/>
      <c r="XU198" s="2"/>
      <c r="XV198" s="2"/>
      <c r="XW198" s="2"/>
      <c r="XX198" s="2"/>
      <c r="XY198" s="2"/>
      <c r="XZ198" s="2"/>
      <c r="YA198" s="2"/>
      <c r="YB198" s="2"/>
      <c r="YC198" s="2"/>
      <c r="YD198" s="2"/>
      <c r="YE198" s="2"/>
      <c r="YF198" s="2"/>
      <c r="YG198" s="2"/>
      <c r="YH198" s="2"/>
      <c r="YI198" s="2"/>
      <c r="YJ198" s="2"/>
      <c r="YK198" s="2"/>
      <c r="YL198" s="2"/>
      <c r="YM198" s="2"/>
      <c r="YN198" s="2"/>
      <c r="YO198" s="2"/>
      <c r="YP198" s="2"/>
      <c r="YQ198" s="2"/>
    </row>
    <row r="199" spans="1:667" x14ac:dyDescent="0.25">
      <c r="A199" s="2"/>
      <c r="B199" s="2"/>
      <c r="C199" s="2"/>
      <c r="D199" s="2"/>
      <c r="E199" s="2"/>
      <c r="F199" s="2"/>
      <c r="G199" s="2"/>
      <c r="H199" s="2"/>
      <c r="I199" s="2"/>
      <c r="J199" s="2"/>
      <c r="K199" s="2"/>
      <c r="L199" s="2"/>
      <c r="M199" s="2"/>
      <c r="N199" s="2"/>
      <c r="O199" s="2"/>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s="2"/>
      <c r="BN199" s="2"/>
      <c r="BO199" s="66"/>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c r="LY199" s="2"/>
      <c r="LZ199" s="2"/>
      <c r="MA199" s="2"/>
      <c r="MB199" s="2"/>
      <c r="MC199" s="2"/>
      <c r="MD199" s="2"/>
      <c r="ME199" s="2"/>
      <c r="MF199" s="2"/>
      <c r="MG199" s="2"/>
      <c r="MH199" s="2"/>
      <c r="MI199" s="2"/>
      <c r="MJ199" s="2"/>
      <c r="MK199" s="2"/>
      <c r="ML199" s="2"/>
      <c r="MM199" s="2"/>
      <c r="MN199" s="2"/>
      <c r="MO199" s="2"/>
      <c r="MP199" s="2"/>
      <c r="MQ199" s="2"/>
      <c r="MR199" s="2"/>
      <c r="MS199" s="2"/>
      <c r="MT199" s="2"/>
      <c r="MU199" s="2"/>
      <c r="MV199" s="2"/>
      <c r="MW199" s="2"/>
      <c r="MX199" s="2"/>
      <c r="MY199" s="2"/>
      <c r="MZ199" s="2"/>
      <c r="NA199" s="2"/>
      <c r="NB199" s="2"/>
      <c r="NC199" s="2"/>
      <c r="ND199" s="2"/>
      <c r="NE199" s="2"/>
      <c r="NF199" s="2"/>
      <c r="NG199" s="2"/>
      <c r="NH199" s="2"/>
      <c r="NI199" s="2"/>
      <c r="NJ199" s="2"/>
      <c r="NK199" s="2"/>
      <c r="NL199" s="2"/>
      <c r="NM199" s="2"/>
      <c r="NN199" s="2"/>
      <c r="NO199" s="2"/>
      <c r="NP199" s="2"/>
      <c r="NQ199" s="2"/>
      <c r="NR199" s="2"/>
      <c r="NS199" s="2"/>
      <c r="NT199" s="2"/>
      <c r="NU199" s="2"/>
      <c r="NV199" s="2"/>
      <c r="NW199" s="2"/>
      <c r="NX199" s="2"/>
      <c r="NY199" s="2"/>
      <c r="NZ199" s="2"/>
      <c r="OA199" s="2"/>
      <c r="OB199" s="2"/>
      <c r="OC199" s="2"/>
      <c r="OD199" s="2"/>
      <c r="OE199" s="2"/>
      <c r="OF199" s="2"/>
      <c r="OG199" s="2"/>
      <c r="OH199" s="2"/>
      <c r="OI199" s="2"/>
      <c r="OJ199" s="2"/>
      <c r="OK199" s="2"/>
      <c r="OL199" s="2"/>
      <c r="OM199" s="2"/>
      <c r="ON199" s="2"/>
      <c r="OO199" s="2"/>
      <c r="OP199" s="2"/>
      <c r="OQ199" s="2"/>
      <c r="OR199" s="2"/>
      <c r="OS199" s="2"/>
      <c r="OT199" s="2"/>
      <c r="OU199" s="2"/>
      <c r="OV199" s="2"/>
      <c r="OW199" s="2"/>
      <c r="OX199" s="2"/>
      <c r="OY199" s="2"/>
      <c r="OZ199" s="2"/>
      <c r="PA199" s="2"/>
      <c r="PB199" s="2"/>
      <c r="PC199" s="2"/>
      <c r="PD199" s="2"/>
      <c r="PE199" s="2"/>
      <c r="PF199" s="2"/>
      <c r="PG199" s="2"/>
      <c r="PH199" s="2"/>
      <c r="PI199" s="2"/>
      <c r="PJ199" s="2"/>
      <c r="PK199" s="2"/>
      <c r="PL199" s="2"/>
      <c r="PM199" s="2"/>
      <c r="PN199" s="2"/>
      <c r="PO199" s="2"/>
      <c r="PP199" s="2"/>
      <c r="PQ199" s="2"/>
      <c r="PR199" s="2"/>
      <c r="PS199" s="2"/>
      <c r="PT199" s="2"/>
      <c r="PU199" s="2"/>
      <c r="PV199" s="2"/>
      <c r="PW199" s="2"/>
      <c r="PX199" s="2"/>
      <c r="PY199" s="2"/>
      <c r="PZ199" s="2"/>
      <c r="QA199" s="2"/>
      <c r="QB199" s="2"/>
      <c r="QC199" s="2"/>
      <c r="QD199" s="2"/>
      <c r="QE199" s="2"/>
      <c r="QF199" s="2"/>
      <c r="QG199" s="2"/>
      <c r="QH199" s="2"/>
      <c r="QI199" s="2"/>
      <c r="QJ199" s="2"/>
      <c r="QK199" s="2"/>
      <c r="QL199" s="2"/>
      <c r="QM199" s="2"/>
      <c r="QN199" s="2"/>
      <c r="QO199" s="2"/>
      <c r="QP199" s="2"/>
      <c r="QQ199" s="2"/>
      <c r="QR199" s="2"/>
      <c r="QS199" s="2"/>
      <c r="QT199" s="2"/>
      <c r="QU199" s="2"/>
      <c r="QV199" s="2"/>
      <c r="QW199" s="2"/>
      <c r="QX199" s="2"/>
      <c r="QY199" s="2"/>
      <c r="QZ199" s="2"/>
      <c r="RA199" s="2"/>
      <c r="RB199" s="2"/>
      <c r="RC199" s="2"/>
      <c r="RD199" s="2"/>
      <c r="RE199" s="2"/>
      <c r="RF199" s="2"/>
      <c r="RG199" s="2"/>
      <c r="RH199" s="2"/>
      <c r="RI199" s="2"/>
      <c r="RJ199" s="2"/>
      <c r="RK199" s="2"/>
      <c r="RL199" s="2"/>
      <c r="RM199" s="2"/>
      <c r="RN199" s="2"/>
      <c r="RO199" s="2"/>
      <c r="RP199" s="2"/>
      <c r="RQ199" s="2"/>
      <c r="RR199" s="2"/>
      <c r="RS199" s="2"/>
      <c r="RT199" s="2"/>
      <c r="RU199" s="2"/>
      <c r="RV199" s="2"/>
      <c r="RW199" s="2"/>
      <c r="RX199" s="2"/>
      <c r="RY199" s="2"/>
      <c r="RZ199" s="2"/>
      <c r="SA199" s="2"/>
      <c r="SB199" s="2"/>
      <c r="SC199" s="2"/>
      <c r="SD199" s="2"/>
      <c r="SE199" s="2"/>
      <c r="SF199" s="2"/>
      <c r="SG199" s="2"/>
      <c r="SH199" s="2"/>
      <c r="SI199" s="2"/>
      <c r="SJ199" s="2"/>
      <c r="SK199" s="2"/>
      <c r="SL199" s="2"/>
      <c r="SM199" s="2"/>
      <c r="SN199" s="2"/>
      <c r="SO199" s="2"/>
      <c r="SP199" s="2"/>
      <c r="SQ199" s="2"/>
      <c r="SR199" s="2"/>
      <c r="SS199" s="2"/>
      <c r="ST199" s="2"/>
      <c r="SU199" s="2"/>
      <c r="SV199" s="2"/>
      <c r="SW199" s="2"/>
      <c r="SX199" s="2"/>
      <c r="SY199" s="2"/>
      <c r="SZ199" s="2"/>
      <c r="TA199" s="2"/>
      <c r="TB199" s="2"/>
      <c r="TC199" s="2"/>
      <c r="TD199" s="2"/>
      <c r="TE199" s="2"/>
      <c r="TF199" s="2"/>
      <c r="TG199" s="2"/>
      <c r="TH199" s="2"/>
      <c r="TI199" s="2"/>
      <c r="TJ199" s="2"/>
      <c r="TK199" s="2"/>
      <c r="TL199" s="2"/>
      <c r="TM199" s="2"/>
      <c r="TN199" s="2"/>
      <c r="TO199" s="2"/>
      <c r="TP199" s="2"/>
      <c r="TQ199" s="2"/>
      <c r="TR199" s="2"/>
      <c r="TS199" s="2"/>
      <c r="TT199" s="2"/>
      <c r="TU199" s="2"/>
      <c r="TV199" s="2"/>
      <c r="TW199" s="2"/>
      <c r="TX199" s="2"/>
      <c r="TY199" s="2"/>
      <c r="TZ199" s="2"/>
      <c r="UA199" s="2"/>
      <c r="UB199" s="2"/>
      <c r="UC199" s="2"/>
      <c r="UD199" s="2"/>
      <c r="UE199" s="2"/>
      <c r="UF199" s="2"/>
      <c r="UG199" s="2"/>
      <c r="UH199" s="2"/>
      <c r="UI199" s="2"/>
      <c r="UJ199" s="2"/>
      <c r="UK199" s="2"/>
      <c r="UL199" s="2"/>
      <c r="UM199" s="2"/>
      <c r="UN199" s="2"/>
      <c r="UO199" s="2"/>
      <c r="UP199" s="2"/>
      <c r="UQ199" s="2"/>
      <c r="UR199" s="2"/>
      <c r="US199" s="2"/>
      <c r="UT199" s="2"/>
      <c r="UU199" s="2"/>
      <c r="UV199" s="2"/>
      <c r="UW199" s="2"/>
      <c r="UX199" s="2"/>
      <c r="UY199" s="2"/>
      <c r="UZ199" s="2"/>
      <c r="VA199" s="2"/>
      <c r="VB199" s="2"/>
      <c r="VC199" s="2"/>
      <c r="VD199" s="2"/>
      <c r="VE199" s="2"/>
      <c r="VF199" s="2"/>
      <c r="VG199" s="2"/>
      <c r="VH199" s="2"/>
      <c r="VI199" s="2"/>
      <c r="VJ199" s="2"/>
      <c r="VK199" s="2"/>
      <c r="VL199" s="2"/>
      <c r="VM199" s="2"/>
      <c r="VN199" s="2"/>
      <c r="VO199" s="2"/>
      <c r="VP199" s="2"/>
      <c r="VQ199" s="2"/>
      <c r="VR199" s="2"/>
      <c r="VS199" s="2"/>
      <c r="VT199" s="2"/>
      <c r="VU199" s="2"/>
      <c r="VV199" s="2"/>
      <c r="VW199" s="2"/>
      <c r="VX199" s="2"/>
      <c r="VY199" s="2"/>
      <c r="VZ199" s="2"/>
      <c r="WA199" s="2"/>
      <c r="WB199" s="2"/>
      <c r="WC199" s="2"/>
      <c r="WD199" s="2"/>
      <c r="WE199" s="2"/>
      <c r="WF199" s="2"/>
      <c r="WG199" s="2"/>
      <c r="WH199" s="2"/>
      <c r="WI199" s="2"/>
      <c r="WJ199" s="2"/>
      <c r="WK199" s="2"/>
      <c r="WL199" s="2"/>
      <c r="WM199" s="2"/>
      <c r="WN199" s="2"/>
      <c r="WO199" s="2"/>
      <c r="WP199" s="2"/>
      <c r="WQ199" s="2"/>
      <c r="WR199" s="2"/>
      <c r="WS199" s="2"/>
      <c r="WT199" s="2"/>
      <c r="WU199" s="2"/>
      <c r="WV199" s="2"/>
      <c r="WW199" s="2"/>
      <c r="WX199" s="2"/>
      <c r="WY199" s="2"/>
      <c r="WZ199" s="2"/>
      <c r="XA199" s="2"/>
      <c r="XB199" s="2"/>
      <c r="XC199" s="2"/>
      <c r="XD199" s="2"/>
      <c r="XE199" s="2"/>
      <c r="XF199" s="2"/>
      <c r="XG199" s="2"/>
      <c r="XH199" s="2"/>
      <c r="XI199" s="2"/>
      <c r="XJ199" s="2"/>
      <c r="XK199" s="2"/>
      <c r="XL199" s="2"/>
      <c r="XM199" s="2"/>
      <c r="XN199" s="2"/>
      <c r="XO199" s="2"/>
      <c r="XP199" s="2"/>
      <c r="XQ199" s="2"/>
      <c r="XR199" s="2"/>
      <c r="XS199" s="2"/>
      <c r="XT199" s="2"/>
      <c r="XU199" s="2"/>
      <c r="XV199" s="2"/>
      <c r="XW199" s="2"/>
      <c r="XX199" s="2"/>
      <c r="XY199" s="2"/>
      <c r="XZ199" s="2"/>
      <c r="YA199" s="2"/>
      <c r="YB199" s="2"/>
      <c r="YC199" s="2"/>
      <c r="YD199" s="2"/>
      <c r="YE199" s="2"/>
      <c r="YF199" s="2"/>
      <c r="YG199" s="2"/>
      <c r="YH199" s="2"/>
      <c r="YI199" s="2"/>
      <c r="YJ199" s="2"/>
      <c r="YK199" s="2"/>
      <c r="YL199" s="2"/>
      <c r="YM199" s="2"/>
      <c r="YN199" s="2"/>
      <c r="YO199" s="2"/>
      <c r="YP199" s="2"/>
      <c r="YQ199" s="2"/>
    </row>
    <row r="200" spans="1:667" x14ac:dyDescent="0.25">
      <c r="A200" s="2"/>
      <c r="B200" s="2"/>
      <c r="C200" s="2"/>
      <c r="D200" s="2"/>
      <c r="E200" s="2"/>
      <c r="F200" s="2"/>
      <c r="G200" s="2"/>
      <c r="H200" s="2"/>
      <c r="I200" s="2"/>
      <c r="J200" s="2"/>
      <c r="K200" s="2"/>
      <c r="L200" s="2"/>
      <c r="M200" s="2"/>
      <c r="N200" s="2"/>
      <c r="O200" s="2"/>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s="2"/>
      <c r="BN200" s="2"/>
      <c r="BO200" s="66"/>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c r="LY200" s="2"/>
      <c r="LZ200" s="2"/>
      <c r="MA200" s="2"/>
      <c r="MB200" s="2"/>
      <c r="MC200" s="2"/>
      <c r="MD200" s="2"/>
      <c r="ME200" s="2"/>
      <c r="MF200" s="2"/>
      <c r="MG200" s="2"/>
      <c r="MH200" s="2"/>
      <c r="MI200" s="2"/>
      <c r="MJ200" s="2"/>
      <c r="MK200" s="2"/>
      <c r="ML200" s="2"/>
      <c r="MM200" s="2"/>
      <c r="MN200" s="2"/>
      <c r="MO200" s="2"/>
      <c r="MP200" s="2"/>
      <c r="MQ200" s="2"/>
      <c r="MR200" s="2"/>
      <c r="MS200" s="2"/>
      <c r="MT200" s="2"/>
      <c r="MU200" s="2"/>
      <c r="MV200" s="2"/>
      <c r="MW200" s="2"/>
      <c r="MX200" s="2"/>
      <c r="MY200" s="2"/>
      <c r="MZ200" s="2"/>
      <c r="NA200" s="2"/>
      <c r="NB200" s="2"/>
      <c r="NC200" s="2"/>
      <c r="ND200" s="2"/>
      <c r="NE200" s="2"/>
      <c r="NF200" s="2"/>
      <c r="NG200" s="2"/>
      <c r="NH200" s="2"/>
      <c r="NI200" s="2"/>
      <c r="NJ200" s="2"/>
      <c r="NK200" s="2"/>
      <c r="NL200" s="2"/>
      <c r="NM200" s="2"/>
      <c r="NN200" s="2"/>
      <c r="NO200" s="2"/>
      <c r="NP200" s="2"/>
      <c r="NQ200" s="2"/>
      <c r="NR200" s="2"/>
      <c r="NS200" s="2"/>
      <c r="NT200" s="2"/>
      <c r="NU200" s="2"/>
      <c r="NV200" s="2"/>
      <c r="NW200" s="2"/>
      <c r="NX200" s="2"/>
      <c r="NY200" s="2"/>
      <c r="NZ200" s="2"/>
      <c r="OA200" s="2"/>
      <c r="OB200" s="2"/>
      <c r="OC200" s="2"/>
      <c r="OD200" s="2"/>
      <c r="OE200" s="2"/>
      <c r="OF200" s="2"/>
      <c r="OG200" s="2"/>
      <c r="OH200" s="2"/>
      <c r="OI200" s="2"/>
      <c r="OJ200" s="2"/>
      <c r="OK200" s="2"/>
      <c r="OL200" s="2"/>
      <c r="OM200" s="2"/>
      <c r="ON200" s="2"/>
      <c r="OO200" s="2"/>
      <c r="OP200" s="2"/>
      <c r="OQ200" s="2"/>
      <c r="OR200" s="2"/>
      <c r="OS200" s="2"/>
      <c r="OT200" s="2"/>
      <c r="OU200" s="2"/>
      <c r="OV200" s="2"/>
      <c r="OW200" s="2"/>
      <c r="OX200" s="2"/>
      <c r="OY200" s="2"/>
      <c r="OZ200" s="2"/>
      <c r="PA200" s="2"/>
      <c r="PB200" s="2"/>
      <c r="PC200" s="2"/>
      <c r="PD200" s="2"/>
      <c r="PE200" s="2"/>
      <c r="PF200" s="2"/>
      <c r="PG200" s="2"/>
      <c r="PH200" s="2"/>
      <c r="PI200" s="2"/>
      <c r="PJ200" s="2"/>
      <c r="PK200" s="2"/>
      <c r="PL200" s="2"/>
      <c r="PM200" s="2"/>
      <c r="PN200" s="2"/>
      <c r="PO200" s="2"/>
      <c r="PP200" s="2"/>
      <c r="PQ200" s="2"/>
      <c r="PR200" s="2"/>
      <c r="PS200" s="2"/>
      <c r="PT200" s="2"/>
      <c r="PU200" s="2"/>
      <c r="PV200" s="2"/>
      <c r="PW200" s="2"/>
      <c r="PX200" s="2"/>
      <c r="PY200" s="2"/>
      <c r="PZ200" s="2"/>
      <c r="QA200" s="2"/>
      <c r="QB200" s="2"/>
      <c r="QC200" s="2"/>
      <c r="QD200" s="2"/>
      <c r="QE200" s="2"/>
      <c r="QF200" s="2"/>
      <c r="QG200" s="2"/>
      <c r="QH200" s="2"/>
      <c r="QI200" s="2"/>
      <c r="QJ200" s="2"/>
      <c r="QK200" s="2"/>
      <c r="QL200" s="2"/>
      <c r="QM200" s="2"/>
      <c r="QN200" s="2"/>
      <c r="QO200" s="2"/>
      <c r="QP200" s="2"/>
      <c r="QQ200" s="2"/>
      <c r="QR200" s="2"/>
      <c r="QS200" s="2"/>
      <c r="QT200" s="2"/>
      <c r="QU200" s="2"/>
      <c r="QV200" s="2"/>
      <c r="QW200" s="2"/>
      <c r="QX200" s="2"/>
      <c r="QY200" s="2"/>
      <c r="QZ200" s="2"/>
      <c r="RA200" s="2"/>
      <c r="RB200" s="2"/>
      <c r="RC200" s="2"/>
      <c r="RD200" s="2"/>
      <c r="RE200" s="2"/>
      <c r="RF200" s="2"/>
      <c r="RG200" s="2"/>
      <c r="RH200" s="2"/>
      <c r="RI200" s="2"/>
      <c r="RJ200" s="2"/>
      <c r="RK200" s="2"/>
      <c r="RL200" s="2"/>
      <c r="RM200" s="2"/>
      <c r="RN200" s="2"/>
      <c r="RO200" s="2"/>
      <c r="RP200" s="2"/>
      <c r="RQ200" s="2"/>
      <c r="RR200" s="2"/>
      <c r="RS200" s="2"/>
      <c r="RT200" s="2"/>
      <c r="RU200" s="2"/>
      <c r="RV200" s="2"/>
      <c r="RW200" s="2"/>
      <c r="RX200" s="2"/>
      <c r="RY200" s="2"/>
      <c r="RZ200" s="2"/>
      <c r="SA200" s="2"/>
      <c r="SB200" s="2"/>
      <c r="SC200" s="2"/>
      <c r="SD200" s="2"/>
      <c r="SE200" s="2"/>
      <c r="SF200" s="2"/>
      <c r="SG200" s="2"/>
      <c r="SH200" s="2"/>
      <c r="SI200" s="2"/>
      <c r="SJ200" s="2"/>
      <c r="SK200" s="2"/>
      <c r="SL200" s="2"/>
      <c r="SM200" s="2"/>
      <c r="SN200" s="2"/>
      <c r="SO200" s="2"/>
      <c r="SP200" s="2"/>
      <c r="SQ200" s="2"/>
      <c r="SR200" s="2"/>
      <c r="SS200" s="2"/>
      <c r="ST200" s="2"/>
      <c r="SU200" s="2"/>
      <c r="SV200" s="2"/>
      <c r="SW200" s="2"/>
      <c r="SX200" s="2"/>
      <c r="SY200" s="2"/>
      <c r="SZ200" s="2"/>
      <c r="TA200" s="2"/>
      <c r="TB200" s="2"/>
      <c r="TC200" s="2"/>
      <c r="TD200" s="2"/>
      <c r="TE200" s="2"/>
      <c r="TF200" s="2"/>
      <c r="TG200" s="2"/>
      <c r="TH200" s="2"/>
      <c r="TI200" s="2"/>
      <c r="TJ200" s="2"/>
      <c r="TK200" s="2"/>
      <c r="TL200" s="2"/>
      <c r="TM200" s="2"/>
      <c r="TN200" s="2"/>
      <c r="TO200" s="2"/>
      <c r="TP200" s="2"/>
      <c r="TQ200" s="2"/>
      <c r="TR200" s="2"/>
      <c r="TS200" s="2"/>
      <c r="TT200" s="2"/>
      <c r="TU200" s="2"/>
      <c r="TV200" s="2"/>
      <c r="TW200" s="2"/>
      <c r="TX200" s="2"/>
      <c r="TY200" s="2"/>
      <c r="TZ200" s="2"/>
      <c r="UA200" s="2"/>
      <c r="UB200" s="2"/>
      <c r="UC200" s="2"/>
      <c r="UD200" s="2"/>
      <c r="UE200" s="2"/>
      <c r="UF200" s="2"/>
      <c r="UG200" s="2"/>
      <c r="UH200" s="2"/>
      <c r="UI200" s="2"/>
      <c r="UJ200" s="2"/>
      <c r="UK200" s="2"/>
      <c r="UL200" s="2"/>
      <c r="UM200" s="2"/>
      <c r="UN200" s="2"/>
      <c r="UO200" s="2"/>
      <c r="UP200" s="2"/>
      <c r="UQ200" s="2"/>
      <c r="UR200" s="2"/>
      <c r="US200" s="2"/>
      <c r="UT200" s="2"/>
      <c r="UU200" s="2"/>
      <c r="UV200" s="2"/>
      <c r="UW200" s="2"/>
      <c r="UX200" s="2"/>
      <c r="UY200" s="2"/>
      <c r="UZ200" s="2"/>
      <c r="VA200" s="2"/>
      <c r="VB200" s="2"/>
      <c r="VC200" s="2"/>
      <c r="VD200" s="2"/>
      <c r="VE200" s="2"/>
      <c r="VF200" s="2"/>
      <c r="VG200" s="2"/>
      <c r="VH200" s="2"/>
      <c r="VI200" s="2"/>
      <c r="VJ200" s="2"/>
      <c r="VK200" s="2"/>
      <c r="VL200" s="2"/>
      <c r="VM200" s="2"/>
      <c r="VN200" s="2"/>
      <c r="VO200" s="2"/>
      <c r="VP200" s="2"/>
      <c r="VQ200" s="2"/>
      <c r="VR200" s="2"/>
      <c r="VS200" s="2"/>
      <c r="VT200" s="2"/>
      <c r="VU200" s="2"/>
      <c r="VV200" s="2"/>
      <c r="VW200" s="2"/>
      <c r="VX200" s="2"/>
      <c r="VY200" s="2"/>
      <c r="VZ200" s="2"/>
      <c r="WA200" s="2"/>
      <c r="WB200" s="2"/>
      <c r="WC200" s="2"/>
      <c r="WD200" s="2"/>
      <c r="WE200" s="2"/>
      <c r="WF200" s="2"/>
      <c r="WG200" s="2"/>
      <c r="WH200" s="2"/>
      <c r="WI200" s="2"/>
      <c r="WJ200" s="2"/>
      <c r="WK200" s="2"/>
      <c r="WL200" s="2"/>
      <c r="WM200" s="2"/>
      <c r="WN200" s="2"/>
      <c r="WO200" s="2"/>
      <c r="WP200" s="2"/>
      <c r="WQ200" s="2"/>
      <c r="WR200" s="2"/>
      <c r="WS200" s="2"/>
      <c r="WT200" s="2"/>
      <c r="WU200" s="2"/>
      <c r="WV200" s="2"/>
      <c r="WW200" s="2"/>
      <c r="WX200" s="2"/>
      <c r="WY200" s="2"/>
      <c r="WZ200" s="2"/>
      <c r="XA200" s="2"/>
      <c r="XB200" s="2"/>
      <c r="XC200" s="2"/>
      <c r="XD200" s="2"/>
      <c r="XE200" s="2"/>
      <c r="XF200" s="2"/>
      <c r="XG200" s="2"/>
      <c r="XH200" s="2"/>
      <c r="XI200" s="2"/>
      <c r="XJ200" s="2"/>
      <c r="XK200" s="2"/>
      <c r="XL200" s="2"/>
      <c r="XM200" s="2"/>
      <c r="XN200" s="2"/>
      <c r="XO200" s="2"/>
      <c r="XP200" s="2"/>
      <c r="XQ200" s="2"/>
      <c r="XR200" s="2"/>
      <c r="XS200" s="2"/>
      <c r="XT200" s="2"/>
      <c r="XU200" s="2"/>
      <c r="XV200" s="2"/>
      <c r="XW200" s="2"/>
      <c r="XX200" s="2"/>
      <c r="XY200" s="2"/>
      <c r="XZ200" s="2"/>
      <c r="YA200" s="2"/>
      <c r="YB200" s="2"/>
      <c r="YC200" s="2"/>
      <c r="YD200" s="2"/>
      <c r="YE200" s="2"/>
      <c r="YF200" s="2"/>
      <c r="YG200" s="2"/>
      <c r="YH200" s="2"/>
      <c r="YI200" s="2"/>
      <c r="YJ200" s="2"/>
      <c r="YK200" s="2"/>
      <c r="YL200" s="2"/>
      <c r="YM200" s="2"/>
      <c r="YN200" s="2"/>
      <c r="YO200" s="2"/>
      <c r="YP200" s="2"/>
      <c r="YQ200" s="2"/>
    </row>
    <row r="201" spans="1:667" x14ac:dyDescent="0.25">
      <c r="A201" s="2"/>
      <c r="B201" s="2"/>
      <c r="C201" s="2"/>
      <c r="D201" s="2"/>
      <c r="E201" s="2"/>
      <c r="F201" s="2"/>
      <c r="G201" s="2"/>
      <c r="H201" s="2"/>
      <c r="I201" s="2"/>
      <c r="J201" s="2"/>
      <c r="K201" s="2"/>
      <c r="L201" s="2"/>
      <c r="M201" s="2"/>
      <c r="N201" s="2"/>
      <c r="O201" s="2"/>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s="2"/>
      <c r="BN201" s="2"/>
      <c r="BO201" s="66"/>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c r="LY201" s="2"/>
      <c r="LZ201" s="2"/>
      <c r="MA201" s="2"/>
      <c r="MB201" s="2"/>
      <c r="MC201" s="2"/>
      <c r="MD201" s="2"/>
      <c r="ME201" s="2"/>
      <c r="MF201" s="2"/>
      <c r="MG201" s="2"/>
      <c r="MH201" s="2"/>
      <c r="MI201" s="2"/>
      <c r="MJ201" s="2"/>
      <c r="MK201" s="2"/>
      <c r="ML201" s="2"/>
      <c r="MM201" s="2"/>
      <c r="MN201" s="2"/>
      <c r="MO201" s="2"/>
      <c r="MP201" s="2"/>
      <c r="MQ201" s="2"/>
      <c r="MR201" s="2"/>
      <c r="MS201" s="2"/>
      <c r="MT201" s="2"/>
      <c r="MU201" s="2"/>
      <c r="MV201" s="2"/>
      <c r="MW201" s="2"/>
      <c r="MX201" s="2"/>
      <c r="MY201" s="2"/>
      <c r="MZ201" s="2"/>
      <c r="NA201" s="2"/>
      <c r="NB201" s="2"/>
      <c r="NC201" s="2"/>
      <c r="ND201" s="2"/>
      <c r="NE201" s="2"/>
      <c r="NF201" s="2"/>
      <c r="NG201" s="2"/>
      <c r="NH201" s="2"/>
      <c r="NI201" s="2"/>
      <c r="NJ201" s="2"/>
      <c r="NK201" s="2"/>
      <c r="NL201" s="2"/>
      <c r="NM201" s="2"/>
      <c r="NN201" s="2"/>
      <c r="NO201" s="2"/>
      <c r="NP201" s="2"/>
      <c r="NQ201" s="2"/>
      <c r="NR201" s="2"/>
      <c r="NS201" s="2"/>
      <c r="NT201" s="2"/>
      <c r="NU201" s="2"/>
      <c r="NV201" s="2"/>
      <c r="NW201" s="2"/>
      <c r="NX201" s="2"/>
      <c r="NY201" s="2"/>
      <c r="NZ201" s="2"/>
      <c r="OA201" s="2"/>
      <c r="OB201" s="2"/>
      <c r="OC201" s="2"/>
      <c r="OD201" s="2"/>
      <c r="OE201" s="2"/>
      <c r="OF201" s="2"/>
      <c r="OG201" s="2"/>
      <c r="OH201" s="2"/>
      <c r="OI201" s="2"/>
      <c r="OJ201" s="2"/>
      <c r="OK201" s="2"/>
      <c r="OL201" s="2"/>
      <c r="OM201" s="2"/>
      <c r="ON201" s="2"/>
      <c r="OO201" s="2"/>
      <c r="OP201" s="2"/>
      <c r="OQ201" s="2"/>
      <c r="OR201" s="2"/>
      <c r="OS201" s="2"/>
      <c r="OT201" s="2"/>
      <c r="OU201" s="2"/>
      <c r="OV201" s="2"/>
      <c r="OW201" s="2"/>
      <c r="OX201" s="2"/>
      <c r="OY201" s="2"/>
      <c r="OZ201" s="2"/>
      <c r="PA201" s="2"/>
      <c r="PB201" s="2"/>
      <c r="PC201" s="2"/>
      <c r="PD201" s="2"/>
      <c r="PE201" s="2"/>
      <c r="PF201" s="2"/>
      <c r="PG201" s="2"/>
      <c r="PH201" s="2"/>
      <c r="PI201" s="2"/>
      <c r="PJ201" s="2"/>
      <c r="PK201" s="2"/>
      <c r="PL201" s="2"/>
      <c r="PM201" s="2"/>
      <c r="PN201" s="2"/>
      <c r="PO201" s="2"/>
      <c r="PP201" s="2"/>
      <c r="PQ201" s="2"/>
      <c r="PR201" s="2"/>
      <c r="PS201" s="2"/>
      <c r="PT201" s="2"/>
      <c r="PU201" s="2"/>
      <c r="PV201" s="2"/>
      <c r="PW201" s="2"/>
      <c r="PX201" s="2"/>
      <c r="PY201" s="2"/>
      <c r="PZ201" s="2"/>
      <c r="QA201" s="2"/>
      <c r="QB201" s="2"/>
      <c r="QC201" s="2"/>
      <c r="QD201" s="2"/>
      <c r="QE201" s="2"/>
      <c r="QF201" s="2"/>
      <c r="QG201" s="2"/>
      <c r="QH201" s="2"/>
      <c r="QI201" s="2"/>
      <c r="QJ201" s="2"/>
      <c r="QK201" s="2"/>
      <c r="QL201" s="2"/>
      <c r="QM201" s="2"/>
      <c r="QN201" s="2"/>
      <c r="QO201" s="2"/>
      <c r="QP201" s="2"/>
      <c r="QQ201" s="2"/>
      <c r="QR201" s="2"/>
      <c r="QS201" s="2"/>
      <c r="QT201" s="2"/>
      <c r="QU201" s="2"/>
      <c r="QV201" s="2"/>
      <c r="QW201" s="2"/>
      <c r="QX201" s="2"/>
      <c r="QY201" s="2"/>
      <c r="QZ201" s="2"/>
      <c r="RA201" s="2"/>
      <c r="RB201" s="2"/>
      <c r="RC201" s="2"/>
      <c r="RD201" s="2"/>
      <c r="RE201" s="2"/>
      <c r="RF201" s="2"/>
      <c r="RG201" s="2"/>
      <c r="RH201" s="2"/>
      <c r="RI201" s="2"/>
      <c r="RJ201" s="2"/>
      <c r="RK201" s="2"/>
      <c r="RL201" s="2"/>
      <c r="RM201" s="2"/>
      <c r="RN201" s="2"/>
      <c r="RO201" s="2"/>
      <c r="RP201" s="2"/>
      <c r="RQ201" s="2"/>
      <c r="RR201" s="2"/>
      <c r="RS201" s="2"/>
      <c r="RT201" s="2"/>
      <c r="RU201" s="2"/>
      <c r="RV201" s="2"/>
      <c r="RW201" s="2"/>
      <c r="RX201" s="2"/>
      <c r="RY201" s="2"/>
      <c r="RZ201" s="2"/>
      <c r="SA201" s="2"/>
      <c r="SB201" s="2"/>
      <c r="SC201" s="2"/>
      <c r="SD201" s="2"/>
      <c r="SE201" s="2"/>
      <c r="SF201" s="2"/>
      <c r="SG201" s="2"/>
      <c r="SH201" s="2"/>
      <c r="SI201" s="2"/>
      <c r="SJ201" s="2"/>
      <c r="SK201" s="2"/>
      <c r="SL201" s="2"/>
      <c r="SM201" s="2"/>
      <c r="SN201" s="2"/>
      <c r="SO201" s="2"/>
      <c r="SP201" s="2"/>
      <c r="SQ201" s="2"/>
      <c r="SR201" s="2"/>
      <c r="SS201" s="2"/>
      <c r="ST201" s="2"/>
      <c r="SU201" s="2"/>
      <c r="SV201" s="2"/>
      <c r="SW201" s="2"/>
      <c r="SX201" s="2"/>
      <c r="SY201" s="2"/>
      <c r="SZ201" s="2"/>
      <c r="TA201" s="2"/>
      <c r="TB201" s="2"/>
      <c r="TC201" s="2"/>
      <c r="TD201" s="2"/>
      <c r="TE201" s="2"/>
      <c r="TF201" s="2"/>
      <c r="TG201" s="2"/>
      <c r="TH201" s="2"/>
      <c r="TI201" s="2"/>
      <c r="TJ201" s="2"/>
      <c r="TK201" s="2"/>
      <c r="TL201" s="2"/>
      <c r="TM201" s="2"/>
      <c r="TN201" s="2"/>
      <c r="TO201" s="2"/>
      <c r="TP201" s="2"/>
      <c r="TQ201" s="2"/>
      <c r="TR201" s="2"/>
      <c r="TS201" s="2"/>
      <c r="TT201" s="2"/>
      <c r="TU201" s="2"/>
      <c r="TV201" s="2"/>
      <c r="TW201" s="2"/>
      <c r="TX201" s="2"/>
      <c r="TY201" s="2"/>
      <c r="TZ201" s="2"/>
      <c r="UA201" s="2"/>
      <c r="UB201" s="2"/>
      <c r="UC201" s="2"/>
      <c r="UD201" s="2"/>
      <c r="UE201" s="2"/>
      <c r="UF201" s="2"/>
      <c r="UG201" s="2"/>
      <c r="UH201" s="2"/>
      <c r="UI201" s="2"/>
      <c r="UJ201" s="2"/>
      <c r="UK201" s="2"/>
      <c r="UL201" s="2"/>
      <c r="UM201" s="2"/>
      <c r="UN201" s="2"/>
      <c r="UO201" s="2"/>
      <c r="UP201" s="2"/>
      <c r="UQ201" s="2"/>
      <c r="UR201" s="2"/>
      <c r="US201" s="2"/>
      <c r="UT201" s="2"/>
      <c r="UU201" s="2"/>
      <c r="UV201" s="2"/>
      <c r="UW201" s="2"/>
      <c r="UX201" s="2"/>
      <c r="UY201" s="2"/>
      <c r="UZ201" s="2"/>
      <c r="VA201" s="2"/>
      <c r="VB201" s="2"/>
      <c r="VC201" s="2"/>
      <c r="VD201" s="2"/>
      <c r="VE201" s="2"/>
      <c r="VF201" s="2"/>
      <c r="VG201" s="2"/>
      <c r="VH201" s="2"/>
      <c r="VI201" s="2"/>
      <c r="VJ201" s="2"/>
      <c r="VK201" s="2"/>
      <c r="VL201" s="2"/>
      <c r="VM201" s="2"/>
      <c r="VN201" s="2"/>
      <c r="VO201" s="2"/>
      <c r="VP201" s="2"/>
      <c r="VQ201" s="2"/>
      <c r="VR201" s="2"/>
      <c r="VS201" s="2"/>
      <c r="VT201" s="2"/>
      <c r="VU201" s="2"/>
      <c r="VV201" s="2"/>
      <c r="VW201" s="2"/>
      <c r="VX201" s="2"/>
      <c r="VY201" s="2"/>
      <c r="VZ201" s="2"/>
      <c r="WA201" s="2"/>
      <c r="WB201" s="2"/>
      <c r="WC201" s="2"/>
      <c r="WD201" s="2"/>
      <c r="WE201" s="2"/>
      <c r="WF201" s="2"/>
      <c r="WG201" s="2"/>
      <c r="WH201" s="2"/>
      <c r="WI201" s="2"/>
      <c r="WJ201" s="2"/>
      <c r="WK201" s="2"/>
      <c r="WL201" s="2"/>
      <c r="WM201" s="2"/>
      <c r="WN201" s="2"/>
      <c r="WO201" s="2"/>
      <c r="WP201" s="2"/>
      <c r="WQ201" s="2"/>
      <c r="WR201" s="2"/>
      <c r="WS201" s="2"/>
      <c r="WT201" s="2"/>
      <c r="WU201" s="2"/>
      <c r="WV201" s="2"/>
      <c r="WW201" s="2"/>
      <c r="WX201" s="2"/>
      <c r="WY201" s="2"/>
      <c r="WZ201" s="2"/>
      <c r="XA201" s="2"/>
      <c r="XB201" s="2"/>
      <c r="XC201" s="2"/>
      <c r="XD201" s="2"/>
      <c r="XE201" s="2"/>
      <c r="XF201" s="2"/>
      <c r="XG201" s="2"/>
      <c r="XH201" s="2"/>
      <c r="XI201" s="2"/>
      <c r="XJ201" s="2"/>
      <c r="XK201" s="2"/>
      <c r="XL201" s="2"/>
      <c r="XM201" s="2"/>
      <c r="XN201" s="2"/>
      <c r="XO201" s="2"/>
      <c r="XP201" s="2"/>
      <c r="XQ201" s="2"/>
      <c r="XR201" s="2"/>
      <c r="XS201" s="2"/>
      <c r="XT201" s="2"/>
      <c r="XU201" s="2"/>
      <c r="XV201" s="2"/>
      <c r="XW201" s="2"/>
      <c r="XX201" s="2"/>
      <c r="XY201" s="2"/>
      <c r="XZ201" s="2"/>
      <c r="YA201" s="2"/>
      <c r="YB201" s="2"/>
      <c r="YC201" s="2"/>
      <c r="YD201" s="2"/>
      <c r="YE201" s="2"/>
      <c r="YF201" s="2"/>
      <c r="YG201" s="2"/>
      <c r="YH201" s="2"/>
      <c r="YI201" s="2"/>
      <c r="YJ201" s="2"/>
      <c r="YK201" s="2"/>
      <c r="YL201" s="2"/>
      <c r="YM201" s="2"/>
      <c r="YN201" s="2"/>
      <c r="YO201" s="2"/>
      <c r="YP201" s="2"/>
      <c r="YQ201" s="2"/>
    </row>
    <row r="202" spans="1:667" x14ac:dyDescent="0.25">
      <c r="A202" s="2"/>
      <c r="B202" s="2"/>
      <c r="C202" s="2"/>
      <c r="D202" s="2"/>
      <c r="E202" s="2"/>
      <c r="F202" s="2"/>
      <c r="G202" s="2"/>
      <c r="H202" s="2"/>
      <c r="I202" s="2"/>
      <c r="J202" s="2"/>
      <c r="K202" s="2"/>
      <c r="L202" s="2"/>
      <c r="M202" s="2"/>
      <c r="N202" s="2"/>
      <c r="O202" s="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s="2"/>
      <c r="BN202" s="2"/>
      <c r="BO202" s="66"/>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c r="LY202" s="2"/>
      <c r="LZ202" s="2"/>
      <c r="MA202" s="2"/>
      <c r="MB202" s="2"/>
      <c r="MC202" s="2"/>
      <c r="MD202" s="2"/>
      <c r="ME202" s="2"/>
      <c r="MF202" s="2"/>
      <c r="MG202" s="2"/>
      <c r="MH202" s="2"/>
      <c r="MI202" s="2"/>
      <c r="MJ202" s="2"/>
      <c r="MK202" s="2"/>
      <c r="ML202" s="2"/>
      <c r="MM202" s="2"/>
      <c r="MN202" s="2"/>
      <c r="MO202" s="2"/>
      <c r="MP202" s="2"/>
      <c r="MQ202" s="2"/>
      <c r="MR202" s="2"/>
      <c r="MS202" s="2"/>
      <c r="MT202" s="2"/>
      <c r="MU202" s="2"/>
      <c r="MV202" s="2"/>
      <c r="MW202" s="2"/>
      <c r="MX202" s="2"/>
      <c r="MY202" s="2"/>
      <c r="MZ202" s="2"/>
      <c r="NA202" s="2"/>
      <c r="NB202" s="2"/>
      <c r="NC202" s="2"/>
      <c r="ND202" s="2"/>
      <c r="NE202" s="2"/>
      <c r="NF202" s="2"/>
      <c r="NG202" s="2"/>
      <c r="NH202" s="2"/>
      <c r="NI202" s="2"/>
      <c r="NJ202" s="2"/>
      <c r="NK202" s="2"/>
      <c r="NL202" s="2"/>
      <c r="NM202" s="2"/>
      <c r="NN202" s="2"/>
      <c r="NO202" s="2"/>
      <c r="NP202" s="2"/>
      <c r="NQ202" s="2"/>
      <c r="NR202" s="2"/>
      <c r="NS202" s="2"/>
      <c r="NT202" s="2"/>
      <c r="NU202" s="2"/>
      <c r="NV202" s="2"/>
      <c r="NW202" s="2"/>
      <c r="NX202" s="2"/>
      <c r="NY202" s="2"/>
      <c r="NZ202" s="2"/>
      <c r="OA202" s="2"/>
      <c r="OB202" s="2"/>
      <c r="OC202" s="2"/>
      <c r="OD202" s="2"/>
      <c r="OE202" s="2"/>
      <c r="OF202" s="2"/>
      <c r="OG202" s="2"/>
      <c r="OH202" s="2"/>
      <c r="OI202" s="2"/>
      <c r="OJ202" s="2"/>
      <c r="OK202" s="2"/>
      <c r="OL202" s="2"/>
      <c r="OM202" s="2"/>
      <c r="ON202" s="2"/>
      <c r="OO202" s="2"/>
      <c r="OP202" s="2"/>
      <c r="OQ202" s="2"/>
      <c r="OR202" s="2"/>
      <c r="OS202" s="2"/>
      <c r="OT202" s="2"/>
      <c r="OU202" s="2"/>
      <c r="OV202" s="2"/>
      <c r="OW202" s="2"/>
      <c r="OX202" s="2"/>
      <c r="OY202" s="2"/>
      <c r="OZ202" s="2"/>
      <c r="PA202" s="2"/>
      <c r="PB202" s="2"/>
      <c r="PC202" s="2"/>
      <c r="PD202" s="2"/>
      <c r="PE202" s="2"/>
      <c r="PF202" s="2"/>
      <c r="PG202" s="2"/>
      <c r="PH202" s="2"/>
      <c r="PI202" s="2"/>
      <c r="PJ202" s="2"/>
      <c r="PK202" s="2"/>
      <c r="PL202" s="2"/>
      <c r="PM202" s="2"/>
      <c r="PN202" s="2"/>
      <c r="PO202" s="2"/>
      <c r="PP202" s="2"/>
      <c r="PQ202" s="2"/>
      <c r="PR202" s="2"/>
      <c r="PS202" s="2"/>
      <c r="PT202" s="2"/>
      <c r="PU202" s="2"/>
      <c r="PV202" s="2"/>
      <c r="PW202" s="2"/>
      <c r="PX202" s="2"/>
      <c r="PY202" s="2"/>
      <c r="PZ202" s="2"/>
      <c r="QA202" s="2"/>
      <c r="QB202" s="2"/>
      <c r="QC202" s="2"/>
      <c r="QD202" s="2"/>
      <c r="QE202" s="2"/>
      <c r="QF202" s="2"/>
      <c r="QG202" s="2"/>
      <c r="QH202" s="2"/>
      <c r="QI202" s="2"/>
      <c r="QJ202" s="2"/>
      <c r="QK202" s="2"/>
      <c r="QL202" s="2"/>
      <c r="QM202" s="2"/>
      <c r="QN202" s="2"/>
      <c r="QO202" s="2"/>
      <c r="QP202" s="2"/>
      <c r="QQ202" s="2"/>
      <c r="QR202" s="2"/>
      <c r="QS202" s="2"/>
      <c r="QT202" s="2"/>
      <c r="QU202" s="2"/>
      <c r="QV202" s="2"/>
      <c r="QW202" s="2"/>
      <c r="QX202" s="2"/>
      <c r="QY202" s="2"/>
      <c r="QZ202" s="2"/>
      <c r="RA202" s="2"/>
      <c r="RB202" s="2"/>
      <c r="RC202" s="2"/>
      <c r="RD202" s="2"/>
      <c r="RE202" s="2"/>
      <c r="RF202" s="2"/>
      <c r="RG202" s="2"/>
      <c r="RH202" s="2"/>
      <c r="RI202" s="2"/>
      <c r="RJ202" s="2"/>
      <c r="RK202" s="2"/>
      <c r="RL202" s="2"/>
      <c r="RM202" s="2"/>
      <c r="RN202" s="2"/>
      <c r="RO202" s="2"/>
      <c r="RP202" s="2"/>
      <c r="RQ202" s="2"/>
      <c r="RR202" s="2"/>
      <c r="RS202" s="2"/>
      <c r="RT202" s="2"/>
      <c r="RU202" s="2"/>
      <c r="RV202" s="2"/>
      <c r="RW202" s="2"/>
      <c r="RX202" s="2"/>
      <c r="RY202" s="2"/>
      <c r="RZ202" s="2"/>
      <c r="SA202" s="2"/>
      <c r="SB202" s="2"/>
      <c r="SC202" s="2"/>
      <c r="SD202" s="2"/>
      <c r="SE202" s="2"/>
      <c r="SF202" s="2"/>
      <c r="SG202" s="2"/>
      <c r="SH202" s="2"/>
      <c r="SI202" s="2"/>
      <c r="SJ202" s="2"/>
      <c r="SK202" s="2"/>
      <c r="SL202" s="2"/>
      <c r="SM202" s="2"/>
      <c r="SN202" s="2"/>
      <c r="SO202" s="2"/>
      <c r="SP202" s="2"/>
      <c r="SQ202" s="2"/>
      <c r="SR202" s="2"/>
      <c r="SS202" s="2"/>
      <c r="ST202" s="2"/>
      <c r="SU202" s="2"/>
      <c r="SV202" s="2"/>
      <c r="SW202" s="2"/>
      <c r="SX202" s="2"/>
      <c r="SY202" s="2"/>
      <c r="SZ202" s="2"/>
      <c r="TA202" s="2"/>
      <c r="TB202" s="2"/>
      <c r="TC202" s="2"/>
      <c r="TD202" s="2"/>
      <c r="TE202" s="2"/>
      <c r="TF202" s="2"/>
      <c r="TG202" s="2"/>
      <c r="TH202" s="2"/>
      <c r="TI202" s="2"/>
      <c r="TJ202" s="2"/>
      <c r="TK202" s="2"/>
      <c r="TL202" s="2"/>
      <c r="TM202" s="2"/>
      <c r="TN202" s="2"/>
      <c r="TO202" s="2"/>
      <c r="TP202" s="2"/>
      <c r="TQ202" s="2"/>
      <c r="TR202" s="2"/>
      <c r="TS202" s="2"/>
      <c r="TT202" s="2"/>
      <c r="TU202" s="2"/>
      <c r="TV202" s="2"/>
      <c r="TW202" s="2"/>
      <c r="TX202" s="2"/>
      <c r="TY202" s="2"/>
      <c r="TZ202" s="2"/>
      <c r="UA202" s="2"/>
      <c r="UB202" s="2"/>
      <c r="UC202" s="2"/>
      <c r="UD202" s="2"/>
      <c r="UE202" s="2"/>
      <c r="UF202" s="2"/>
      <c r="UG202" s="2"/>
      <c r="UH202" s="2"/>
      <c r="UI202" s="2"/>
      <c r="UJ202" s="2"/>
      <c r="UK202" s="2"/>
      <c r="UL202" s="2"/>
      <c r="UM202" s="2"/>
      <c r="UN202" s="2"/>
      <c r="UO202" s="2"/>
      <c r="UP202" s="2"/>
      <c r="UQ202" s="2"/>
      <c r="UR202" s="2"/>
      <c r="US202" s="2"/>
      <c r="UT202" s="2"/>
      <c r="UU202" s="2"/>
      <c r="UV202" s="2"/>
      <c r="UW202" s="2"/>
      <c r="UX202" s="2"/>
      <c r="UY202" s="2"/>
      <c r="UZ202" s="2"/>
      <c r="VA202" s="2"/>
      <c r="VB202" s="2"/>
      <c r="VC202" s="2"/>
      <c r="VD202" s="2"/>
      <c r="VE202" s="2"/>
      <c r="VF202" s="2"/>
      <c r="VG202" s="2"/>
      <c r="VH202" s="2"/>
      <c r="VI202" s="2"/>
      <c r="VJ202" s="2"/>
      <c r="VK202" s="2"/>
      <c r="VL202" s="2"/>
      <c r="VM202" s="2"/>
      <c r="VN202" s="2"/>
      <c r="VO202" s="2"/>
      <c r="VP202" s="2"/>
      <c r="VQ202" s="2"/>
      <c r="VR202" s="2"/>
      <c r="VS202" s="2"/>
      <c r="VT202" s="2"/>
      <c r="VU202" s="2"/>
      <c r="VV202" s="2"/>
      <c r="VW202" s="2"/>
      <c r="VX202" s="2"/>
      <c r="VY202" s="2"/>
      <c r="VZ202" s="2"/>
      <c r="WA202" s="2"/>
      <c r="WB202" s="2"/>
      <c r="WC202" s="2"/>
      <c r="WD202" s="2"/>
      <c r="WE202" s="2"/>
      <c r="WF202" s="2"/>
      <c r="WG202" s="2"/>
      <c r="WH202" s="2"/>
      <c r="WI202" s="2"/>
      <c r="WJ202" s="2"/>
      <c r="WK202" s="2"/>
      <c r="WL202" s="2"/>
      <c r="WM202" s="2"/>
      <c r="WN202" s="2"/>
      <c r="WO202" s="2"/>
      <c r="WP202" s="2"/>
      <c r="WQ202" s="2"/>
      <c r="WR202" s="2"/>
      <c r="WS202" s="2"/>
      <c r="WT202" s="2"/>
      <c r="WU202" s="2"/>
      <c r="WV202" s="2"/>
      <c r="WW202" s="2"/>
      <c r="WX202" s="2"/>
      <c r="WY202" s="2"/>
      <c r="WZ202" s="2"/>
      <c r="XA202" s="2"/>
      <c r="XB202" s="2"/>
      <c r="XC202" s="2"/>
      <c r="XD202" s="2"/>
      <c r="XE202" s="2"/>
      <c r="XF202" s="2"/>
      <c r="XG202" s="2"/>
      <c r="XH202" s="2"/>
      <c r="XI202" s="2"/>
      <c r="XJ202" s="2"/>
      <c r="XK202" s="2"/>
      <c r="XL202" s="2"/>
      <c r="XM202" s="2"/>
      <c r="XN202" s="2"/>
      <c r="XO202" s="2"/>
      <c r="XP202" s="2"/>
      <c r="XQ202" s="2"/>
      <c r="XR202" s="2"/>
      <c r="XS202" s="2"/>
      <c r="XT202" s="2"/>
      <c r="XU202" s="2"/>
      <c r="XV202" s="2"/>
      <c r="XW202" s="2"/>
      <c r="XX202" s="2"/>
      <c r="XY202" s="2"/>
      <c r="XZ202" s="2"/>
      <c r="YA202" s="2"/>
      <c r="YB202" s="2"/>
      <c r="YC202" s="2"/>
      <c r="YD202" s="2"/>
      <c r="YE202" s="2"/>
      <c r="YF202" s="2"/>
      <c r="YG202" s="2"/>
      <c r="YH202" s="2"/>
      <c r="YI202" s="2"/>
      <c r="YJ202" s="2"/>
      <c r="YK202" s="2"/>
      <c r="YL202" s="2"/>
      <c r="YM202" s="2"/>
      <c r="YN202" s="2"/>
      <c r="YO202" s="2"/>
      <c r="YP202" s="2"/>
      <c r="YQ202" s="2"/>
    </row>
    <row r="203" spans="1:667" x14ac:dyDescent="0.25">
      <c r="A203" s="2"/>
      <c r="B203" s="2"/>
      <c r="C203" s="2"/>
      <c r="D203" s="2"/>
      <c r="E203" s="2"/>
      <c r="F203" s="2"/>
      <c r="G203" s="2"/>
      <c r="H203" s="2"/>
      <c r="I203" s="2"/>
      <c r="J203" s="2"/>
      <c r="K203" s="2"/>
      <c r="L203" s="2"/>
      <c r="M203" s="2"/>
      <c r="N203" s="2"/>
      <c r="O203" s="2"/>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s="2"/>
      <c r="BN203" s="2"/>
      <c r="BO203" s="66"/>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c r="LY203" s="2"/>
      <c r="LZ203" s="2"/>
      <c r="MA203" s="2"/>
      <c r="MB203" s="2"/>
      <c r="MC203" s="2"/>
      <c r="MD203" s="2"/>
      <c r="ME203" s="2"/>
      <c r="MF203" s="2"/>
      <c r="MG203" s="2"/>
      <c r="MH203" s="2"/>
      <c r="MI203" s="2"/>
      <c r="MJ203" s="2"/>
      <c r="MK203" s="2"/>
      <c r="ML203" s="2"/>
      <c r="MM203" s="2"/>
      <c r="MN203" s="2"/>
      <c r="MO203" s="2"/>
      <c r="MP203" s="2"/>
      <c r="MQ203" s="2"/>
      <c r="MR203" s="2"/>
      <c r="MS203" s="2"/>
      <c r="MT203" s="2"/>
      <c r="MU203" s="2"/>
      <c r="MV203" s="2"/>
      <c r="MW203" s="2"/>
      <c r="MX203" s="2"/>
      <c r="MY203" s="2"/>
      <c r="MZ203" s="2"/>
      <c r="NA203" s="2"/>
      <c r="NB203" s="2"/>
      <c r="NC203" s="2"/>
      <c r="ND203" s="2"/>
      <c r="NE203" s="2"/>
      <c r="NF203" s="2"/>
      <c r="NG203" s="2"/>
      <c r="NH203" s="2"/>
      <c r="NI203" s="2"/>
      <c r="NJ203" s="2"/>
      <c r="NK203" s="2"/>
      <c r="NL203" s="2"/>
      <c r="NM203" s="2"/>
      <c r="NN203" s="2"/>
      <c r="NO203" s="2"/>
      <c r="NP203" s="2"/>
      <c r="NQ203" s="2"/>
      <c r="NR203" s="2"/>
      <c r="NS203" s="2"/>
      <c r="NT203" s="2"/>
      <c r="NU203" s="2"/>
      <c r="NV203" s="2"/>
      <c r="NW203" s="2"/>
      <c r="NX203" s="2"/>
      <c r="NY203" s="2"/>
      <c r="NZ203" s="2"/>
      <c r="OA203" s="2"/>
      <c r="OB203" s="2"/>
      <c r="OC203" s="2"/>
      <c r="OD203" s="2"/>
      <c r="OE203" s="2"/>
      <c r="OF203" s="2"/>
      <c r="OG203" s="2"/>
      <c r="OH203" s="2"/>
      <c r="OI203" s="2"/>
      <c r="OJ203" s="2"/>
      <c r="OK203" s="2"/>
      <c r="OL203" s="2"/>
      <c r="OM203" s="2"/>
      <c r="ON203" s="2"/>
      <c r="OO203" s="2"/>
      <c r="OP203" s="2"/>
      <c r="OQ203" s="2"/>
      <c r="OR203" s="2"/>
      <c r="OS203" s="2"/>
      <c r="OT203" s="2"/>
      <c r="OU203" s="2"/>
      <c r="OV203" s="2"/>
      <c r="OW203" s="2"/>
      <c r="OX203" s="2"/>
      <c r="OY203" s="2"/>
      <c r="OZ203" s="2"/>
      <c r="PA203" s="2"/>
      <c r="PB203" s="2"/>
      <c r="PC203" s="2"/>
      <c r="PD203" s="2"/>
      <c r="PE203" s="2"/>
      <c r="PF203" s="2"/>
      <c r="PG203" s="2"/>
      <c r="PH203" s="2"/>
      <c r="PI203" s="2"/>
      <c r="PJ203" s="2"/>
      <c r="PK203" s="2"/>
      <c r="PL203" s="2"/>
      <c r="PM203" s="2"/>
      <c r="PN203" s="2"/>
      <c r="PO203" s="2"/>
      <c r="PP203" s="2"/>
      <c r="PQ203" s="2"/>
      <c r="PR203" s="2"/>
      <c r="PS203" s="2"/>
      <c r="PT203" s="2"/>
      <c r="PU203" s="2"/>
      <c r="PV203" s="2"/>
      <c r="PW203" s="2"/>
      <c r="PX203" s="2"/>
      <c r="PY203" s="2"/>
      <c r="PZ203" s="2"/>
      <c r="QA203" s="2"/>
      <c r="QB203" s="2"/>
      <c r="QC203" s="2"/>
      <c r="QD203" s="2"/>
      <c r="QE203" s="2"/>
      <c r="QF203" s="2"/>
      <c r="QG203" s="2"/>
      <c r="QH203" s="2"/>
      <c r="QI203" s="2"/>
      <c r="QJ203" s="2"/>
      <c r="QK203" s="2"/>
      <c r="QL203" s="2"/>
      <c r="QM203" s="2"/>
      <c r="QN203" s="2"/>
      <c r="QO203" s="2"/>
      <c r="QP203" s="2"/>
      <c r="QQ203" s="2"/>
      <c r="QR203" s="2"/>
      <c r="QS203" s="2"/>
      <c r="QT203" s="2"/>
      <c r="QU203" s="2"/>
      <c r="QV203" s="2"/>
      <c r="QW203" s="2"/>
      <c r="QX203" s="2"/>
      <c r="QY203" s="2"/>
      <c r="QZ203" s="2"/>
      <c r="RA203" s="2"/>
      <c r="RB203" s="2"/>
      <c r="RC203" s="2"/>
      <c r="RD203" s="2"/>
      <c r="RE203" s="2"/>
      <c r="RF203" s="2"/>
      <c r="RG203" s="2"/>
      <c r="RH203" s="2"/>
      <c r="RI203" s="2"/>
      <c r="RJ203" s="2"/>
      <c r="RK203" s="2"/>
      <c r="RL203" s="2"/>
      <c r="RM203" s="2"/>
      <c r="RN203" s="2"/>
      <c r="RO203" s="2"/>
      <c r="RP203" s="2"/>
      <c r="RQ203" s="2"/>
      <c r="RR203" s="2"/>
      <c r="RS203" s="2"/>
      <c r="RT203" s="2"/>
      <c r="RU203" s="2"/>
      <c r="RV203" s="2"/>
      <c r="RW203" s="2"/>
      <c r="RX203" s="2"/>
      <c r="RY203" s="2"/>
      <c r="RZ203" s="2"/>
      <c r="SA203" s="2"/>
      <c r="SB203" s="2"/>
      <c r="SC203" s="2"/>
      <c r="SD203" s="2"/>
      <c r="SE203" s="2"/>
      <c r="SF203" s="2"/>
      <c r="SG203" s="2"/>
      <c r="SH203" s="2"/>
      <c r="SI203" s="2"/>
      <c r="SJ203" s="2"/>
      <c r="SK203" s="2"/>
      <c r="SL203" s="2"/>
      <c r="SM203" s="2"/>
      <c r="SN203" s="2"/>
      <c r="SO203" s="2"/>
      <c r="SP203" s="2"/>
      <c r="SQ203" s="2"/>
      <c r="SR203" s="2"/>
      <c r="SS203" s="2"/>
      <c r="ST203" s="2"/>
      <c r="SU203" s="2"/>
      <c r="SV203" s="2"/>
      <c r="SW203" s="2"/>
      <c r="SX203" s="2"/>
      <c r="SY203" s="2"/>
      <c r="SZ203" s="2"/>
      <c r="TA203" s="2"/>
      <c r="TB203" s="2"/>
      <c r="TC203" s="2"/>
      <c r="TD203" s="2"/>
      <c r="TE203" s="2"/>
      <c r="TF203" s="2"/>
      <c r="TG203" s="2"/>
      <c r="TH203" s="2"/>
      <c r="TI203" s="2"/>
      <c r="TJ203" s="2"/>
      <c r="TK203" s="2"/>
      <c r="TL203" s="2"/>
      <c r="TM203" s="2"/>
      <c r="TN203" s="2"/>
      <c r="TO203" s="2"/>
      <c r="TP203" s="2"/>
      <c r="TQ203" s="2"/>
      <c r="TR203" s="2"/>
      <c r="TS203" s="2"/>
      <c r="TT203" s="2"/>
      <c r="TU203" s="2"/>
      <c r="TV203" s="2"/>
      <c r="TW203" s="2"/>
      <c r="TX203" s="2"/>
      <c r="TY203" s="2"/>
      <c r="TZ203" s="2"/>
      <c r="UA203" s="2"/>
      <c r="UB203" s="2"/>
      <c r="UC203" s="2"/>
      <c r="UD203" s="2"/>
      <c r="UE203" s="2"/>
      <c r="UF203" s="2"/>
      <c r="UG203" s="2"/>
      <c r="UH203" s="2"/>
      <c r="UI203" s="2"/>
      <c r="UJ203" s="2"/>
      <c r="UK203" s="2"/>
      <c r="UL203" s="2"/>
      <c r="UM203" s="2"/>
      <c r="UN203" s="2"/>
      <c r="UO203" s="2"/>
      <c r="UP203" s="2"/>
      <c r="UQ203" s="2"/>
      <c r="UR203" s="2"/>
      <c r="US203" s="2"/>
      <c r="UT203" s="2"/>
      <c r="UU203" s="2"/>
      <c r="UV203" s="2"/>
      <c r="UW203" s="2"/>
      <c r="UX203" s="2"/>
      <c r="UY203" s="2"/>
      <c r="UZ203" s="2"/>
      <c r="VA203" s="2"/>
      <c r="VB203" s="2"/>
      <c r="VC203" s="2"/>
      <c r="VD203" s="2"/>
      <c r="VE203" s="2"/>
      <c r="VF203" s="2"/>
      <c r="VG203" s="2"/>
      <c r="VH203" s="2"/>
      <c r="VI203" s="2"/>
      <c r="VJ203" s="2"/>
      <c r="VK203" s="2"/>
      <c r="VL203" s="2"/>
      <c r="VM203" s="2"/>
      <c r="VN203" s="2"/>
      <c r="VO203" s="2"/>
      <c r="VP203" s="2"/>
      <c r="VQ203" s="2"/>
      <c r="VR203" s="2"/>
      <c r="VS203" s="2"/>
      <c r="VT203" s="2"/>
      <c r="VU203" s="2"/>
      <c r="VV203" s="2"/>
      <c r="VW203" s="2"/>
      <c r="VX203" s="2"/>
      <c r="VY203" s="2"/>
      <c r="VZ203" s="2"/>
      <c r="WA203" s="2"/>
      <c r="WB203" s="2"/>
      <c r="WC203" s="2"/>
      <c r="WD203" s="2"/>
      <c r="WE203" s="2"/>
      <c r="WF203" s="2"/>
      <c r="WG203" s="2"/>
      <c r="WH203" s="2"/>
      <c r="WI203" s="2"/>
      <c r="WJ203" s="2"/>
      <c r="WK203" s="2"/>
      <c r="WL203" s="2"/>
      <c r="WM203" s="2"/>
      <c r="WN203" s="2"/>
      <c r="WO203" s="2"/>
      <c r="WP203" s="2"/>
      <c r="WQ203" s="2"/>
      <c r="WR203" s="2"/>
      <c r="WS203" s="2"/>
      <c r="WT203" s="2"/>
      <c r="WU203" s="2"/>
      <c r="WV203" s="2"/>
      <c r="WW203" s="2"/>
      <c r="WX203" s="2"/>
      <c r="WY203" s="2"/>
      <c r="WZ203" s="2"/>
      <c r="XA203" s="2"/>
      <c r="XB203" s="2"/>
      <c r="XC203" s="2"/>
      <c r="XD203" s="2"/>
      <c r="XE203" s="2"/>
      <c r="XF203" s="2"/>
      <c r="XG203" s="2"/>
      <c r="XH203" s="2"/>
      <c r="XI203" s="2"/>
      <c r="XJ203" s="2"/>
      <c r="XK203" s="2"/>
      <c r="XL203" s="2"/>
      <c r="XM203" s="2"/>
      <c r="XN203" s="2"/>
      <c r="XO203" s="2"/>
      <c r="XP203" s="2"/>
      <c r="XQ203" s="2"/>
      <c r="XR203" s="2"/>
      <c r="XS203" s="2"/>
      <c r="XT203" s="2"/>
      <c r="XU203" s="2"/>
      <c r="XV203" s="2"/>
      <c r="XW203" s="2"/>
      <c r="XX203" s="2"/>
      <c r="XY203" s="2"/>
      <c r="XZ203" s="2"/>
      <c r="YA203" s="2"/>
      <c r="YB203" s="2"/>
      <c r="YC203" s="2"/>
      <c r="YD203" s="2"/>
      <c r="YE203" s="2"/>
      <c r="YF203" s="2"/>
      <c r="YG203" s="2"/>
      <c r="YH203" s="2"/>
      <c r="YI203" s="2"/>
      <c r="YJ203" s="2"/>
      <c r="YK203" s="2"/>
      <c r="YL203" s="2"/>
      <c r="YM203" s="2"/>
      <c r="YN203" s="2"/>
      <c r="YO203" s="2"/>
      <c r="YP203" s="2"/>
      <c r="YQ203" s="2"/>
    </row>
    <row r="204" spans="1:667" x14ac:dyDescent="0.25">
      <c r="A204" s="2"/>
      <c r="B204" s="2"/>
      <c r="C204" s="2"/>
      <c r="D204" s="2"/>
      <c r="E204" s="2"/>
      <c r="F204" s="2"/>
      <c r="G204" s="2"/>
      <c r="H204" s="2"/>
      <c r="I204" s="2"/>
      <c r="J204" s="2"/>
      <c r="K204" s="2"/>
      <c r="L204" s="2"/>
      <c r="M204" s="2"/>
      <c r="N204" s="2"/>
      <c r="O204" s="2"/>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s="2"/>
      <c r="BN204" s="2"/>
      <c r="BO204" s="66"/>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c r="LY204" s="2"/>
      <c r="LZ204" s="2"/>
      <c r="MA204" s="2"/>
      <c r="MB204" s="2"/>
      <c r="MC204" s="2"/>
      <c r="MD204" s="2"/>
      <c r="ME204" s="2"/>
      <c r="MF204" s="2"/>
      <c r="MG204" s="2"/>
      <c r="MH204" s="2"/>
      <c r="MI204" s="2"/>
      <c r="MJ204" s="2"/>
      <c r="MK204" s="2"/>
      <c r="ML204" s="2"/>
      <c r="MM204" s="2"/>
      <c r="MN204" s="2"/>
      <c r="MO204" s="2"/>
      <c r="MP204" s="2"/>
      <c r="MQ204" s="2"/>
      <c r="MR204" s="2"/>
      <c r="MS204" s="2"/>
      <c r="MT204" s="2"/>
      <c r="MU204" s="2"/>
      <c r="MV204" s="2"/>
      <c r="MW204" s="2"/>
      <c r="MX204" s="2"/>
      <c r="MY204" s="2"/>
      <c r="MZ204" s="2"/>
      <c r="NA204" s="2"/>
      <c r="NB204" s="2"/>
      <c r="NC204" s="2"/>
      <c r="ND204" s="2"/>
      <c r="NE204" s="2"/>
      <c r="NF204" s="2"/>
      <c r="NG204" s="2"/>
      <c r="NH204" s="2"/>
      <c r="NI204" s="2"/>
      <c r="NJ204" s="2"/>
      <c r="NK204" s="2"/>
      <c r="NL204" s="2"/>
      <c r="NM204" s="2"/>
      <c r="NN204" s="2"/>
      <c r="NO204" s="2"/>
      <c r="NP204" s="2"/>
      <c r="NQ204" s="2"/>
      <c r="NR204" s="2"/>
      <c r="NS204" s="2"/>
      <c r="NT204" s="2"/>
      <c r="NU204" s="2"/>
      <c r="NV204" s="2"/>
      <c r="NW204" s="2"/>
      <c r="NX204" s="2"/>
      <c r="NY204" s="2"/>
      <c r="NZ204" s="2"/>
      <c r="OA204" s="2"/>
      <c r="OB204" s="2"/>
      <c r="OC204" s="2"/>
      <c r="OD204" s="2"/>
      <c r="OE204" s="2"/>
      <c r="OF204" s="2"/>
      <c r="OG204" s="2"/>
      <c r="OH204" s="2"/>
      <c r="OI204" s="2"/>
      <c r="OJ204" s="2"/>
      <c r="OK204" s="2"/>
      <c r="OL204" s="2"/>
      <c r="OM204" s="2"/>
      <c r="ON204" s="2"/>
      <c r="OO204" s="2"/>
      <c r="OP204" s="2"/>
      <c r="OQ204" s="2"/>
      <c r="OR204" s="2"/>
      <c r="OS204" s="2"/>
      <c r="OT204" s="2"/>
      <c r="OU204" s="2"/>
      <c r="OV204" s="2"/>
      <c r="OW204" s="2"/>
      <c r="OX204" s="2"/>
      <c r="OY204" s="2"/>
      <c r="OZ204" s="2"/>
      <c r="PA204" s="2"/>
      <c r="PB204" s="2"/>
      <c r="PC204" s="2"/>
      <c r="PD204" s="2"/>
      <c r="PE204" s="2"/>
      <c r="PF204" s="2"/>
      <c r="PG204" s="2"/>
      <c r="PH204" s="2"/>
      <c r="PI204" s="2"/>
      <c r="PJ204" s="2"/>
      <c r="PK204" s="2"/>
      <c r="PL204" s="2"/>
      <c r="PM204" s="2"/>
      <c r="PN204" s="2"/>
      <c r="PO204" s="2"/>
      <c r="PP204" s="2"/>
      <c r="PQ204" s="2"/>
      <c r="PR204" s="2"/>
      <c r="PS204" s="2"/>
      <c r="PT204" s="2"/>
      <c r="PU204" s="2"/>
      <c r="PV204" s="2"/>
      <c r="PW204" s="2"/>
      <c r="PX204" s="2"/>
      <c r="PY204" s="2"/>
      <c r="PZ204" s="2"/>
      <c r="QA204" s="2"/>
      <c r="QB204" s="2"/>
      <c r="QC204" s="2"/>
      <c r="QD204" s="2"/>
      <c r="QE204" s="2"/>
      <c r="QF204" s="2"/>
      <c r="QG204" s="2"/>
      <c r="QH204" s="2"/>
      <c r="QI204" s="2"/>
      <c r="QJ204" s="2"/>
      <c r="QK204" s="2"/>
      <c r="QL204" s="2"/>
      <c r="QM204" s="2"/>
      <c r="QN204" s="2"/>
      <c r="QO204" s="2"/>
      <c r="QP204" s="2"/>
      <c r="QQ204" s="2"/>
      <c r="QR204" s="2"/>
      <c r="QS204" s="2"/>
      <c r="QT204" s="2"/>
      <c r="QU204" s="2"/>
      <c r="QV204" s="2"/>
      <c r="QW204" s="2"/>
      <c r="QX204" s="2"/>
      <c r="QY204" s="2"/>
      <c r="QZ204" s="2"/>
      <c r="RA204" s="2"/>
      <c r="RB204" s="2"/>
      <c r="RC204" s="2"/>
      <c r="RD204" s="2"/>
      <c r="RE204" s="2"/>
      <c r="RF204" s="2"/>
      <c r="RG204" s="2"/>
      <c r="RH204" s="2"/>
      <c r="RI204" s="2"/>
      <c r="RJ204" s="2"/>
      <c r="RK204" s="2"/>
      <c r="RL204" s="2"/>
      <c r="RM204" s="2"/>
      <c r="RN204" s="2"/>
      <c r="RO204" s="2"/>
      <c r="RP204" s="2"/>
      <c r="RQ204" s="2"/>
      <c r="RR204" s="2"/>
      <c r="RS204" s="2"/>
      <c r="RT204" s="2"/>
      <c r="RU204" s="2"/>
      <c r="RV204" s="2"/>
      <c r="RW204" s="2"/>
      <c r="RX204" s="2"/>
      <c r="RY204" s="2"/>
      <c r="RZ204" s="2"/>
      <c r="SA204" s="2"/>
      <c r="SB204" s="2"/>
      <c r="SC204" s="2"/>
      <c r="SD204" s="2"/>
      <c r="SE204" s="2"/>
      <c r="SF204" s="2"/>
      <c r="SG204" s="2"/>
      <c r="SH204" s="2"/>
      <c r="SI204" s="2"/>
      <c r="SJ204" s="2"/>
      <c r="SK204" s="2"/>
      <c r="SL204" s="2"/>
      <c r="SM204" s="2"/>
      <c r="SN204" s="2"/>
      <c r="SO204" s="2"/>
      <c r="SP204" s="2"/>
      <c r="SQ204" s="2"/>
      <c r="SR204" s="2"/>
      <c r="SS204" s="2"/>
      <c r="ST204" s="2"/>
      <c r="SU204" s="2"/>
      <c r="SV204" s="2"/>
      <c r="SW204" s="2"/>
      <c r="SX204" s="2"/>
      <c r="SY204" s="2"/>
      <c r="SZ204" s="2"/>
      <c r="TA204" s="2"/>
      <c r="TB204" s="2"/>
      <c r="TC204" s="2"/>
      <c r="TD204" s="2"/>
      <c r="TE204" s="2"/>
      <c r="TF204" s="2"/>
      <c r="TG204" s="2"/>
      <c r="TH204" s="2"/>
      <c r="TI204" s="2"/>
      <c r="TJ204" s="2"/>
      <c r="TK204" s="2"/>
      <c r="TL204" s="2"/>
      <c r="TM204" s="2"/>
      <c r="TN204" s="2"/>
      <c r="TO204" s="2"/>
      <c r="TP204" s="2"/>
      <c r="TQ204" s="2"/>
      <c r="TR204" s="2"/>
      <c r="TS204" s="2"/>
      <c r="TT204" s="2"/>
      <c r="TU204" s="2"/>
      <c r="TV204" s="2"/>
      <c r="TW204" s="2"/>
      <c r="TX204" s="2"/>
      <c r="TY204" s="2"/>
      <c r="TZ204" s="2"/>
      <c r="UA204" s="2"/>
      <c r="UB204" s="2"/>
      <c r="UC204" s="2"/>
      <c r="UD204" s="2"/>
      <c r="UE204" s="2"/>
      <c r="UF204" s="2"/>
      <c r="UG204" s="2"/>
      <c r="UH204" s="2"/>
      <c r="UI204" s="2"/>
      <c r="UJ204" s="2"/>
      <c r="UK204" s="2"/>
      <c r="UL204" s="2"/>
      <c r="UM204" s="2"/>
      <c r="UN204" s="2"/>
      <c r="UO204" s="2"/>
      <c r="UP204" s="2"/>
      <c r="UQ204" s="2"/>
      <c r="UR204" s="2"/>
      <c r="US204" s="2"/>
      <c r="UT204" s="2"/>
      <c r="UU204" s="2"/>
      <c r="UV204" s="2"/>
      <c r="UW204" s="2"/>
      <c r="UX204" s="2"/>
      <c r="UY204" s="2"/>
      <c r="UZ204" s="2"/>
      <c r="VA204" s="2"/>
      <c r="VB204" s="2"/>
      <c r="VC204" s="2"/>
      <c r="VD204" s="2"/>
      <c r="VE204" s="2"/>
      <c r="VF204" s="2"/>
      <c r="VG204" s="2"/>
      <c r="VH204" s="2"/>
      <c r="VI204" s="2"/>
      <c r="VJ204" s="2"/>
      <c r="VK204" s="2"/>
      <c r="VL204" s="2"/>
      <c r="VM204" s="2"/>
      <c r="VN204" s="2"/>
      <c r="VO204" s="2"/>
      <c r="VP204" s="2"/>
      <c r="VQ204" s="2"/>
      <c r="VR204" s="2"/>
      <c r="VS204" s="2"/>
      <c r="VT204" s="2"/>
      <c r="VU204" s="2"/>
      <c r="VV204" s="2"/>
      <c r="VW204" s="2"/>
      <c r="VX204" s="2"/>
      <c r="VY204" s="2"/>
      <c r="VZ204" s="2"/>
      <c r="WA204" s="2"/>
      <c r="WB204" s="2"/>
      <c r="WC204" s="2"/>
      <c r="WD204" s="2"/>
      <c r="WE204" s="2"/>
      <c r="WF204" s="2"/>
      <c r="WG204" s="2"/>
      <c r="WH204" s="2"/>
      <c r="WI204" s="2"/>
      <c r="WJ204" s="2"/>
      <c r="WK204" s="2"/>
      <c r="WL204" s="2"/>
      <c r="WM204" s="2"/>
      <c r="WN204" s="2"/>
      <c r="WO204" s="2"/>
      <c r="WP204" s="2"/>
      <c r="WQ204" s="2"/>
      <c r="WR204" s="2"/>
      <c r="WS204" s="2"/>
      <c r="WT204" s="2"/>
      <c r="WU204" s="2"/>
      <c r="WV204" s="2"/>
      <c r="WW204" s="2"/>
      <c r="WX204" s="2"/>
      <c r="WY204" s="2"/>
      <c r="WZ204" s="2"/>
      <c r="XA204" s="2"/>
      <c r="XB204" s="2"/>
      <c r="XC204" s="2"/>
      <c r="XD204" s="2"/>
      <c r="XE204" s="2"/>
      <c r="XF204" s="2"/>
      <c r="XG204" s="2"/>
      <c r="XH204" s="2"/>
      <c r="XI204" s="2"/>
      <c r="XJ204" s="2"/>
      <c r="XK204" s="2"/>
      <c r="XL204" s="2"/>
      <c r="XM204" s="2"/>
      <c r="XN204" s="2"/>
      <c r="XO204" s="2"/>
      <c r="XP204" s="2"/>
      <c r="XQ204" s="2"/>
      <c r="XR204" s="2"/>
      <c r="XS204" s="2"/>
      <c r="XT204" s="2"/>
      <c r="XU204" s="2"/>
      <c r="XV204" s="2"/>
      <c r="XW204" s="2"/>
      <c r="XX204" s="2"/>
      <c r="XY204" s="2"/>
      <c r="XZ204" s="2"/>
      <c r="YA204" s="2"/>
      <c r="YB204" s="2"/>
      <c r="YC204" s="2"/>
      <c r="YD204" s="2"/>
      <c r="YE204" s="2"/>
      <c r="YF204" s="2"/>
      <c r="YG204" s="2"/>
      <c r="YH204" s="2"/>
      <c r="YI204" s="2"/>
      <c r="YJ204" s="2"/>
      <c r="YK204" s="2"/>
      <c r="YL204" s="2"/>
      <c r="YM204" s="2"/>
      <c r="YN204" s="2"/>
      <c r="YO204" s="2"/>
      <c r="YP204" s="2"/>
      <c r="YQ204" s="2"/>
    </row>
    <row r="205" spans="1:667" x14ac:dyDescent="0.25">
      <c r="A205" s="2"/>
      <c r="B205" s="2"/>
      <c r="C205" s="2"/>
      <c r="D205" s="2"/>
      <c r="E205" s="2"/>
      <c r="F205" s="2"/>
      <c r="G205" s="2"/>
      <c r="H205" s="2"/>
      <c r="I205" s="2"/>
      <c r="J205" s="2"/>
      <c r="K205" s="2"/>
      <c r="L205" s="2"/>
      <c r="M205" s="2"/>
      <c r="N205" s="2"/>
      <c r="O205" s="2"/>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s="2"/>
      <c r="BN205" s="2"/>
      <c r="BO205" s="66"/>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c r="LY205" s="2"/>
      <c r="LZ205" s="2"/>
      <c r="MA205" s="2"/>
      <c r="MB205" s="2"/>
      <c r="MC205" s="2"/>
      <c r="MD205" s="2"/>
      <c r="ME205" s="2"/>
      <c r="MF205" s="2"/>
      <c r="MG205" s="2"/>
      <c r="MH205" s="2"/>
      <c r="MI205" s="2"/>
      <c r="MJ205" s="2"/>
      <c r="MK205" s="2"/>
      <c r="ML205" s="2"/>
      <c r="MM205" s="2"/>
      <c r="MN205" s="2"/>
      <c r="MO205" s="2"/>
      <c r="MP205" s="2"/>
      <c r="MQ205" s="2"/>
      <c r="MR205" s="2"/>
      <c r="MS205" s="2"/>
      <c r="MT205" s="2"/>
      <c r="MU205" s="2"/>
      <c r="MV205" s="2"/>
      <c r="MW205" s="2"/>
      <c r="MX205" s="2"/>
      <c r="MY205" s="2"/>
      <c r="MZ205" s="2"/>
      <c r="NA205" s="2"/>
      <c r="NB205" s="2"/>
      <c r="NC205" s="2"/>
      <c r="ND205" s="2"/>
      <c r="NE205" s="2"/>
      <c r="NF205" s="2"/>
      <c r="NG205" s="2"/>
      <c r="NH205" s="2"/>
      <c r="NI205" s="2"/>
      <c r="NJ205" s="2"/>
      <c r="NK205" s="2"/>
      <c r="NL205" s="2"/>
      <c r="NM205" s="2"/>
      <c r="NN205" s="2"/>
      <c r="NO205" s="2"/>
      <c r="NP205" s="2"/>
      <c r="NQ205" s="2"/>
      <c r="NR205" s="2"/>
      <c r="NS205" s="2"/>
      <c r="NT205" s="2"/>
      <c r="NU205" s="2"/>
      <c r="NV205" s="2"/>
      <c r="NW205" s="2"/>
      <c r="NX205" s="2"/>
      <c r="NY205" s="2"/>
      <c r="NZ205" s="2"/>
      <c r="OA205" s="2"/>
      <c r="OB205" s="2"/>
      <c r="OC205" s="2"/>
      <c r="OD205" s="2"/>
      <c r="OE205" s="2"/>
      <c r="OF205" s="2"/>
      <c r="OG205" s="2"/>
      <c r="OH205" s="2"/>
      <c r="OI205" s="2"/>
      <c r="OJ205" s="2"/>
      <c r="OK205" s="2"/>
      <c r="OL205" s="2"/>
      <c r="OM205" s="2"/>
      <c r="ON205" s="2"/>
      <c r="OO205" s="2"/>
      <c r="OP205" s="2"/>
      <c r="OQ205" s="2"/>
      <c r="OR205" s="2"/>
      <c r="OS205" s="2"/>
      <c r="OT205" s="2"/>
      <c r="OU205" s="2"/>
      <c r="OV205" s="2"/>
      <c r="OW205" s="2"/>
      <c r="OX205" s="2"/>
      <c r="OY205" s="2"/>
      <c r="OZ205" s="2"/>
      <c r="PA205" s="2"/>
      <c r="PB205" s="2"/>
      <c r="PC205" s="2"/>
      <c r="PD205" s="2"/>
      <c r="PE205" s="2"/>
      <c r="PF205" s="2"/>
      <c r="PG205" s="2"/>
      <c r="PH205" s="2"/>
      <c r="PI205" s="2"/>
      <c r="PJ205" s="2"/>
      <c r="PK205" s="2"/>
      <c r="PL205" s="2"/>
      <c r="PM205" s="2"/>
      <c r="PN205" s="2"/>
      <c r="PO205" s="2"/>
      <c r="PP205" s="2"/>
      <c r="PQ205" s="2"/>
      <c r="PR205" s="2"/>
      <c r="PS205" s="2"/>
      <c r="PT205" s="2"/>
      <c r="PU205" s="2"/>
      <c r="PV205" s="2"/>
      <c r="PW205" s="2"/>
      <c r="PX205" s="2"/>
      <c r="PY205" s="2"/>
      <c r="PZ205" s="2"/>
      <c r="QA205" s="2"/>
      <c r="QB205" s="2"/>
      <c r="QC205" s="2"/>
      <c r="QD205" s="2"/>
      <c r="QE205" s="2"/>
      <c r="QF205" s="2"/>
      <c r="QG205" s="2"/>
      <c r="QH205" s="2"/>
      <c r="QI205" s="2"/>
      <c r="QJ205" s="2"/>
      <c r="QK205" s="2"/>
      <c r="QL205" s="2"/>
      <c r="QM205" s="2"/>
      <c r="QN205" s="2"/>
      <c r="QO205" s="2"/>
      <c r="QP205" s="2"/>
      <c r="QQ205" s="2"/>
      <c r="QR205" s="2"/>
      <c r="QS205" s="2"/>
      <c r="QT205" s="2"/>
      <c r="QU205" s="2"/>
      <c r="QV205" s="2"/>
      <c r="QW205" s="2"/>
      <c r="QX205" s="2"/>
      <c r="QY205" s="2"/>
      <c r="QZ205" s="2"/>
      <c r="RA205" s="2"/>
      <c r="RB205" s="2"/>
      <c r="RC205" s="2"/>
      <c r="RD205" s="2"/>
      <c r="RE205" s="2"/>
      <c r="RF205" s="2"/>
      <c r="RG205" s="2"/>
      <c r="RH205" s="2"/>
      <c r="RI205" s="2"/>
      <c r="RJ205" s="2"/>
      <c r="RK205" s="2"/>
      <c r="RL205" s="2"/>
      <c r="RM205" s="2"/>
      <c r="RN205" s="2"/>
      <c r="RO205" s="2"/>
      <c r="RP205" s="2"/>
      <c r="RQ205" s="2"/>
      <c r="RR205" s="2"/>
      <c r="RS205" s="2"/>
      <c r="RT205" s="2"/>
      <c r="RU205" s="2"/>
      <c r="RV205" s="2"/>
      <c r="RW205" s="2"/>
      <c r="RX205" s="2"/>
      <c r="RY205" s="2"/>
      <c r="RZ205" s="2"/>
      <c r="SA205" s="2"/>
      <c r="SB205" s="2"/>
      <c r="SC205" s="2"/>
      <c r="SD205" s="2"/>
      <c r="SE205" s="2"/>
      <c r="SF205" s="2"/>
      <c r="SG205" s="2"/>
      <c r="SH205" s="2"/>
      <c r="SI205" s="2"/>
      <c r="SJ205" s="2"/>
      <c r="SK205" s="2"/>
      <c r="SL205" s="2"/>
      <c r="SM205" s="2"/>
      <c r="SN205" s="2"/>
      <c r="SO205" s="2"/>
      <c r="SP205" s="2"/>
      <c r="SQ205" s="2"/>
      <c r="SR205" s="2"/>
      <c r="SS205" s="2"/>
      <c r="ST205" s="2"/>
      <c r="SU205" s="2"/>
      <c r="SV205" s="2"/>
      <c r="SW205" s="2"/>
      <c r="SX205" s="2"/>
      <c r="SY205" s="2"/>
      <c r="SZ205" s="2"/>
      <c r="TA205" s="2"/>
      <c r="TB205" s="2"/>
      <c r="TC205" s="2"/>
      <c r="TD205" s="2"/>
      <c r="TE205" s="2"/>
      <c r="TF205" s="2"/>
      <c r="TG205" s="2"/>
      <c r="TH205" s="2"/>
      <c r="TI205" s="2"/>
      <c r="TJ205" s="2"/>
      <c r="TK205" s="2"/>
      <c r="TL205" s="2"/>
      <c r="TM205" s="2"/>
      <c r="TN205" s="2"/>
      <c r="TO205" s="2"/>
      <c r="TP205" s="2"/>
      <c r="TQ205" s="2"/>
      <c r="TR205" s="2"/>
      <c r="TS205" s="2"/>
      <c r="TT205" s="2"/>
      <c r="TU205" s="2"/>
      <c r="TV205" s="2"/>
      <c r="TW205" s="2"/>
      <c r="TX205" s="2"/>
      <c r="TY205" s="2"/>
      <c r="TZ205" s="2"/>
      <c r="UA205" s="2"/>
      <c r="UB205" s="2"/>
      <c r="UC205" s="2"/>
      <c r="UD205" s="2"/>
      <c r="UE205" s="2"/>
      <c r="UF205" s="2"/>
      <c r="UG205" s="2"/>
      <c r="UH205" s="2"/>
      <c r="UI205" s="2"/>
      <c r="UJ205" s="2"/>
      <c r="UK205" s="2"/>
      <c r="UL205" s="2"/>
      <c r="UM205" s="2"/>
      <c r="UN205" s="2"/>
      <c r="UO205" s="2"/>
      <c r="UP205" s="2"/>
      <c r="UQ205" s="2"/>
      <c r="UR205" s="2"/>
      <c r="US205" s="2"/>
      <c r="UT205" s="2"/>
      <c r="UU205" s="2"/>
      <c r="UV205" s="2"/>
      <c r="UW205" s="2"/>
      <c r="UX205" s="2"/>
      <c r="UY205" s="2"/>
      <c r="UZ205" s="2"/>
      <c r="VA205" s="2"/>
      <c r="VB205" s="2"/>
      <c r="VC205" s="2"/>
      <c r="VD205" s="2"/>
      <c r="VE205" s="2"/>
      <c r="VF205" s="2"/>
      <c r="VG205" s="2"/>
      <c r="VH205" s="2"/>
      <c r="VI205" s="2"/>
      <c r="VJ205" s="2"/>
      <c r="VK205" s="2"/>
      <c r="VL205" s="2"/>
      <c r="VM205" s="2"/>
      <c r="VN205" s="2"/>
      <c r="VO205" s="2"/>
      <c r="VP205" s="2"/>
      <c r="VQ205" s="2"/>
      <c r="VR205" s="2"/>
      <c r="VS205" s="2"/>
      <c r="VT205" s="2"/>
      <c r="VU205" s="2"/>
      <c r="VV205" s="2"/>
      <c r="VW205" s="2"/>
      <c r="VX205" s="2"/>
      <c r="VY205" s="2"/>
      <c r="VZ205" s="2"/>
      <c r="WA205" s="2"/>
      <c r="WB205" s="2"/>
      <c r="WC205" s="2"/>
      <c r="WD205" s="2"/>
      <c r="WE205" s="2"/>
      <c r="WF205" s="2"/>
      <c r="WG205" s="2"/>
      <c r="WH205" s="2"/>
      <c r="WI205" s="2"/>
      <c r="WJ205" s="2"/>
      <c r="WK205" s="2"/>
      <c r="WL205" s="2"/>
      <c r="WM205" s="2"/>
      <c r="WN205" s="2"/>
      <c r="WO205" s="2"/>
      <c r="WP205" s="2"/>
      <c r="WQ205" s="2"/>
      <c r="WR205" s="2"/>
      <c r="WS205" s="2"/>
      <c r="WT205" s="2"/>
      <c r="WU205" s="2"/>
      <c r="WV205" s="2"/>
      <c r="WW205" s="2"/>
      <c r="WX205" s="2"/>
      <c r="WY205" s="2"/>
      <c r="WZ205" s="2"/>
      <c r="XA205" s="2"/>
      <c r="XB205" s="2"/>
      <c r="XC205" s="2"/>
      <c r="XD205" s="2"/>
      <c r="XE205" s="2"/>
      <c r="XF205" s="2"/>
      <c r="XG205" s="2"/>
      <c r="XH205" s="2"/>
      <c r="XI205" s="2"/>
      <c r="XJ205" s="2"/>
      <c r="XK205" s="2"/>
      <c r="XL205" s="2"/>
      <c r="XM205" s="2"/>
      <c r="XN205" s="2"/>
      <c r="XO205" s="2"/>
      <c r="XP205" s="2"/>
      <c r="XQ205" s="2"/>
      <c r="XR205" s="2"/>
      <c r="XS205" s="2"/>
      <c r="XT205" s="2"/>
      <c r="XU205" s="2"/>
      <c r="XV205" s="2"/>
      <c r="XW205" s="2"/>
      <c r="XX205" s="2"/>
      <c r="XY205" s="2"/>
      <c r="XZ205" s="2"/>
      <c r="YA205" s="2"/>
      <c r="YB205" s="2"/>
      <c r="YC205" s="2"/>
      <c r="YD205" s="2"/>
      <c r="YE205" s="2"/>
      <c r="YF205" s="2"/>
      <c r="YG205" s="2"/>
      <c r="YH205" s="2"/>
      <c r="YI205" s="2"/>
      <c r="YJ205" s="2"/>
      <c r="YK205" s="2"/>
      <c r="YL205" s="2"/>
      <c r="YM205" s="2"/>
      <c r="YN205" s="2"/>
      <c r="YO205" s="2"/>
      <c r="YP205" s="2"/>
      <c r="YQ205" s="2"/>
    </row>
    <row r="206" spans="1:667" x14ac:dyDescent="0.25">
      <c r="A206" s="2"/>
      <c r="B206" s="2"/>
      <c r="C206" s="2"/>
      <c r="D206" s="2"/>
      <c r="E206" s="2"/>
      <c r="F206" s="2"/>
      <c r="G206" s="2"/>
      <c r="H206" s="2"/>
      <c r="I206" s="2"/>
      <c r="J206" s="2"/>
      <c r="K206" s="2"/>
      <c r="L206" s="2"/>
      <c r="M206" s="2"/>
      <c r="N206" s="2"/>
      <c r="O206" s="2"/>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s="2"/>
      <c r="BN206" s="2"/>
      <c r="BO206" s="66"/>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c r="LY206" s="2"/>
      <c r="LZ206" s="2"/>
      <c r="MA206" s="2"/>
      <c r="MB206" s="2"/>
      <c r="MC206" s="2"/>
      <c r="MD206" s="2"/>
      <c r="ME206" s="2"/>
      <c r="MF206" s="2"/>
      <c r="MG206" s="2"/>
      <c r="MH206" s="2"/>
      <c r="MI206" s="2"/>
      <c r="MJ206" s="2"/>
      <c r="MK206" s="2"/>
      <c r="ML206" s="2"/>
      <c r="MM206" s="2"/>
      <c r="MN206" s="2"/>
      <c r="MO206" s="2"/>
      <c r="MP206" s="2"/>
      <c r="MQ206" s="2"/>
      <c r="MR206" s="2"/>
      <c r="MS206" s="2"/>
      <c r="MT206" s="2"/>
      <c r="MU206" s="2"/>
      <c r="MV206" s="2"/>
      <c r="MW206" s="2"/>
      <c r="MX206" s="2"/>
      <c r="MY206" s="2"/>
      <c r="MZ206" s="2"/>
      <c r="NA206" s="2"/>
      <c r="NB206" s="2"/>
      <c r="NC206" s="2"/>
      <c r="ND206" s="2"/>
      <c r="NE206" s="2"/>
      <c r="NF206" s="2"/>
      <c r="NG206" s="2"/>
      <c r="NH206" s="2"/>
      <c r="NI206" s="2"/>
      <c r="NJ206" s="2"/>
      <c r="NK206" s="2"/>
      <c r="NL206" s="2"/>
      <c r="NM206" s="2"/>
      <c r="NN206" s="2"/>
      <c r="NO206" s="2"/>
      <c r="NP206" s="2"/>
      <c r="NQ206" s="2"/>
      <c r="NR206" s="2"/>
      <c r="NS206" s="2"/>
      <c r="NT206" s="2"/>
      <c r="NU206" s="2"/>
      <c r="NV206" s="2"/>
      <c r="NW206" s="2"/>
      <c r="NX206" s="2"/>
      <c r="NY206" s="2"/>
      <c r="NZ206" s="2"/>
      <c r="OA206" s="2"/>
      <c r="OB206" s="2"/>
      <c r="OC206" s="2"/>
      <c r="OD206" s="2"/>
      <c r="OE206" s="2"/>
      <c r="OF206" s="2"/>
      <c r="OG206" s="2"/>
      <c r="OH206" s="2"/>
      <c r="OI206" s="2"/>
      <c r="OJ206" s="2"/>
      <c r="OK206" s="2"/>
      <c r="OL206" s="2"/>
      <c r="OM206" s="2"/>
      <c r="ON206" s="2"/>
      <c r="OO206" s="2"/>
      <c r="OP206" s="2"/>
      <c r="OQ206" s="2"/>
      <c r="OR206" s="2"/>
      <c r="OS206" s="2"/>
      <c r="OT206" s="2"/>
      <c r="OU206" s="2"/>
      <c r="OV206" s="2"/>
      <c r="OW206" s="2"/>
      <c r="OX206" s="2"/>
      <c r="OY206" s="2"/>
      <c r="OZ206" s="2"/>
      <c r="PA206" s="2"/>
      <c r="PB206" s="2"/>
      <c r="PC206" s="2"/>
      <c r="PD206" s="2"/>
      <c r="PE206" s="2"/>
      <c r="PF206" s="2"/>
      <c r="PG206" s="2"/>
      <c r="PH206" s="2"/>
      <c r="PI206" s="2"/>
      <c r="PJ206" s="2"/>
      <c r="PK206" s="2"/>
      <c r="PL206" s="2"/>
      <c r="PM206" s="2"/>
      <c r="PN206" s="2"/>
      <c r="PO206" s="2"/>
      <c r="PP206" s="2"/>
      <c r="PQ206" s="2"/>
      <c r="PR206" s="2"/>
      <c r="PS206" s="2"/>
      <c r="PT206" s="2"/>
      <c r="PU206" s="2"/>
      <c r="PV206" s="2"/>
      <c r="PW206" s="2"/>
      <c r="PX206" s="2"/>
      <c r="PY206" s="2"/>
      <c r="PZ206" s="2"/>
      <c r="QA206" s="2"/>
      <c r="QB206" s="2"/>
      <c r="QC206" s="2"/>
      <c r="QD206" s="2"/>
      <c r="QE206" s="2"/>
      <c r="QF206" s="2"/>
      <c r="QG206" s="2"/>
      <c r="QH206" s="2"/>
      <c r="QI206" s="2"/>
      <c r="QJ206" s="2"/>
      <c r="QK206" s="2"/>
      <c r="QL206" s="2"/>
      <c r="QM206" s="2"/>
      <c r="QN206" s="2"/>
      <c r="QO206" s="2"/>
      <c r="QP206" s="2"/>
      <c r="QQ206" s="2"/>
      <c r="QR206" s="2"/>
      <c r="QS206" s="2"/>
      <c r="QT206" s="2"/>
      <c r="QU206" s="2"/>
      <c r="QV206" s="2"/>
      <c r="QW206" s="2"/>
      <c r="QX206" s="2"/>
      <c r="QY206" s="2"/>
      <c r="QZ206" s="2"/>
      <c r="RA206" s="2"/>
      <c r="RB206" s="2"/>
      <c r="RC206" s="2"/>
      <c r="RD206" s="2"/>
      <c r="RE206" s="2"/>
      <c r="RF206" s="2"/>
      <c r="RG206" s="2"/>
      <c r="RH206" s="2"/>
      <c r="RI206" s="2"/>
      <c r="RJ206" s="2"/>
      <c r="RK206" s="2"/>
      <c r="RL206" s="2"/>
      <c r="RM206" s="2"/>
      <c r="RN206" s="2"/>
      <c r="RO206" s="2"/>
      <c r="RP206" s="2"/>
      <c r="RQ206" s="2"/>
      <c r="RR206" s="2"/>
      <c r="RS206" s="2"/>
      <c r="RT206" s="2"/>
      <c r="RU206" s="2"/>
      <c r="RV206" s="2"/>
      <c r="RW206" s="2"/>
      <c r="RX206" s="2"/>
      <c r="RY206" s="2"/>
      <c r="RZ206" s="2"/>
      <c r="SA206" s="2"/>
      <c r="SB206" s="2"/>
      <c r="SC206" s="2"/>
      <c r="SD206" s="2"/>
      <c r="SE206" s="2"/>
      <c r="SF206" s="2"/>
      <c r="SG206" s="2"/>
      <c r="SH206" s="2"/>
      <c r="SI206" s="2"/>
      <c r="SJ206" s="2"/>
      <c r="SK206" s="2"/>
      <c r="SL206" s="2"/>
      <c r="SM206" s="2"/>
      <c r="SN206" s="2"/>
      <c r="SO206" s="2"/>
      <c r="SP206" s="2"/>
      <c r="SQ206" s="2"/>
      <c r="SR206" s="2"/>
      <c r="SS206" s="2"/>
      <c r="ST206" s="2"/>
      <c r="SU206" s="2"/>
      <c r="SV206" s="2"/>
      <c r="SW206" s="2"/>
      <c r="SX206" s="2"/>
      <c r="SY206" s="2"/>
      <c r="SZ206" s="2"/>
      <c r="TA206" s="2"/>
      <c r="TB206" s="2"/>
      <c r="TC206" s="2"/>
      <c r="TD206" s="2"/>
      <c r="TE206" s="2"/>
      <c r="TF206" s="2"/>
      <c r="TG206" s="2"/>
      <c r="TH206" s="2"/>
      <c r="TI206" s="2"/>
      <c r="TJ206" s="2"/>
      <c r="TK206" s="2"/>
      <c r="TL206" s="2"/>
      <c r="TM206" s="2"/>
      <c r="TN206" s="2"/>
      <c r="TO206" s="2"/>
      <c r="TP206" s="2"/>
      <c r="TQ206" s="2"/>
      <c r="TR206" s="2"/>
      <c r="TS206" s="2"/>
      <c r="TT206" s="2"/>
      <c r="TU206" s="2"/>
      <c r="TV206" s="2"/>
      <c r="TW206" s="2"/>
      <c r="TX206" s="2"/>
      <c r="TY206" s="2"/>
      <c r="TZ206" s="2"/>
      <c r="UA206" s="2"/>
      <c r="UB206" s="2"/>
      <c r="UC206" s="2"/>
      <c r="UD206" s="2"/>
      <c r="UE206" s="2"/>
      <c r="UF206" s="2"/>
      <c r="UG206" s="2"/>
      <c r="UH206" s="2"/>
      <c r="UI206" s="2"/>
      <c r="UJ206" s="2"/>
      <c r="UK206" s="2"/>
      <c r="UL206" s="2"/>
      <c r="UM206" s="2"/>
      <c r="UN206" s="2"/>
      <c r="UO206" s="2"/>
      <c r="UP206" s="2"/>
      <c r="UQ206" s="2"/>
      <c r="UR206" s="2"/>
      <c r="US206" s="2"/>
      <c r="UT206" s="2"/>
      <c r="UU206" s="2"/>
      <c r="UV206" s="2"/>
      <c r="UW206" s="2"/>
      <c r="UX206" s="2"/>
      <c r="UY206" s="2"/>
      <c r="UZ206" s="2"/>
      <c r="VA206" s="2"/>
      <c r="VB206" s="2"/>
      <c r="VC206" s="2"/>
      <c r="VD206" s="2"/>
      <c r="VE206" s="2"/>
      <c r="VF206" s="2"/>
      <c r="VG206" s="2"/>
      <c r="VH206" s="2"/>
      <c r="VI206" s="2"/>
      <c r="VJ206" s="2"/>
      <c r="VK206" s="2"/>
      <c r="VL206" s="2"/>
      <c r="VM206" s="2"/>
      <c r="VN206" s="2"/>
      <c r="VO206" s="2"/>
      <c r="VP206" s="2"/>
      <c r="VQ206" s="2"/>
      <c r="VR206" s="2"/>
      <c r="VS206" s="2"/>
      <c r="VT206" s="2"/>
      <c r="VU206" s="2"/>
      <c r="VV206" s="2"/>
      <c r="VW206" s="2"/>
      <c r="VX206" s="2"/>
      <c r="VY206" s="2"/>
      <c r="VZ206" s="2"/>
      <c r="WA206" s="2"/>
      <c r="WB206" s="2"/>
      <c r="WC206" s="2"/>
      <c r="WD206" s="2"/>
      <c r="WE206" s="2"/>
      <c r="WF206" s="2"/>
      <c r="WG206" s="2"/>
      <c r="WH206" s="2"/>
      <c r="WI206" s="2"/>
      <c r="WJ206" s="2"/>
      <c r="WK206" s="2"/>
      <c r="WL206" s="2"/>
      <c r="WM206" s="2"/>
      <c r="WN206" s="2"/>
      <c r="WO206" s="2"/>
      <c r="WP206" s="2"/>
      <c r="WQ206" s="2"/>
      <c r="WR206" s="2"/>
      <c r="WS206" s="2"/>
      <c r="WT206" s="2"/>
      <c r="WU206" s="2"/>
      <c r="WV206" s="2"/>
      <c r="WW206" s="2"/>
      <c r="WX206" s="2"/>
      <c r="WY206" s="2"/>
      <c r="WZ206" s="2"/>
      <c r="XA206" s="2"/>
      <c r="XB206" s="2"/>
      <c r="XC206" s="2"/>
      <c r="XD206" s="2"/>
      <c r="XE206" s="2"/>
      <c r="XF206" s="2"/>
      <c r="XG206" s="2"/>
      <c r="XH206" s="2"/>
      <c r="XI206" s="2"/>
      <c r="XJ206" s="2"/>
      <c r="XK206" s="2"/>
      <c r="XL206" s="2"/>
      <c r="XM206" s="2"/>
      <c r="XN206" s="2"/>
      <c r="XO206" s="2"/>
      <c r="XP206" s="2"/>
      <c r="XQ206" s="2"/>
      <c r="XR206" s="2"/>
      <c r="XS206" s="2"/>
      <c r="XT206" s="2"/>
      <c r="XU206" s="2"/>
      <c r="XV206" s="2"/>
      <c r="XW206" s="2"/>
      <c r="XX206" s="2"/>
      <c r="XY206" s="2"/>
      <c r="XZ206" s="2"/>
      <c r="YA206" s="2"/>
      <c r="YB206" s="2"/>
      <c r="YC206" s="2"/>
      <c r="YD206" s="2"/>
      <c r="YE206" s="2"/>
      <c r="YF206" s="2"/>
      <c r="YG206" s="2"/>
      <c r="YH206" s="2"/>
      <c r="YI206" s="2"/>
      <c r="YJ206" s="2"/>
      <c r="YK206" s="2"/>
      <c r="YL206" s="2"/>
      <c r="YM206" s="2"/>
      <c r="YN206" s="2"/>
      <c r="YO206" s="2"/>
      <c r="YP206" s="2"/>
      <c r="YQ206" s="2"/>
    </row>
    <row r="207" spans="1:667" x14ac:dyDescent="0.25">
      <c r="A207" s="2"/>
      <c r="B207" s="2"/>
      <c r="C207" s="2"/>
      <c r="D207" s="2"/>
      <c r="E207" s="2"/>
      <c r="F207" s="2"/>
      <c r="G207" s="2"/>
      <c r="H207" s="2"/>
      <c r="I207" s="2"/>
      <c r="J207" s="2"/>
      <c r="K207" s="2"/>
      <c r="L207" s="2"/>
      <c r="M207" s="2"/>
      <c r="N207" s="2"/>
      <c r="O207" s="2"/>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s="2"/>
      <c r="BN207" s="2"/>
      <c r="BO207" s="66"/>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c r="LY207" s="2"/>
      <c r="LZ207" s="2"/>
      <c r="MA207" s="2"/>
      <c r="MB207" s="2"/>
      <c r="MC207" s="2"/>
      <c r="MD207" s="2"/>
      <c r="ME207" s="2"/>
      <c r="MF207" s="2"/>
      <c r="MG207" s="2"/>
      <c r="MH207" s="2"/>
      <c r="MI207" s="2"/>
      <c r="MJ207" s="2"/>
      <c r="MK207" s="2"/>
      <c r="ML207" s="2"/>
      <c r="MM207" s="2"/>
      <c r="MN207" s="2"/>
      <c r="MO207" s="2"/>
      <c r="MP207" s="2"/>
      <c r="MQ207" s="2"/>
      <c r="MR207" s="2"/>
      <c r="MS207" s="2"/>
      <c r="MT207" s="2"/>
      <c r="MU207" s="2"/>
      <c r="MV207" s="2"/>
      <c r="MW207" s="2"/>
      <c r="MX207" s="2"/>
      <c r="MY207" s="2"/>
      <c r="MZ207" s="2"/>
      <c r="NA207" s="2"/>
      <c r="NB207" s="2"/>
      <c r="NC207" s="2"/>
      <c r="ND207" s="2"/>
      <c r="NE207" s="2"/>
      <c r="NF207" s="2"/>
      <c r="NG207" s="2"/>
      <c r="NH207" s="2"/>
      <c r="NI207" s="2"/>
      <c r="NJ207" s="2"/>
      <c r="NK207" s="2"/>
      <c r="NL207" s="2"/>
      <c r="NM207" s="2"/>
      <c r="NN207" s="2"/>
      <c r="NO207" s="2"/>
      <c r="NP207" s="2"/>
      <c r="NQ207" s="2"/>
      <c r="NR207" s="2"/>
      <c r="NS207" s="2"/>
      <c r="NT207" s="2"/>
      <c r="NU207" s="2"/>
      <c r="NV207" s="2"/>
      <c r="NW207" s="2"/>
      <c r="NX207" s="2"/>
      <c r="NY207" s="2"/>
      <c r="NZ207" s="2"/>
      <c r="OA207" s="2"/>
      <c r="OB207" s="2"/>
      <c r="OC207" s="2"/>
      <c r="OD207" s="2"/>
      <c r="OE207" s="2"/>
      <c r="OF207" s="2"/>
      <c r="OG207" s="2"/>
      <c r="OH207" s="2"/>
      <c r="OI207" s="2"/>
      <c r="OJ207" s="2"/>
      <c r="OK207" s="2"/>
      <c r="OL207" s="2"/>
      <c r="OM207" s="2"/>
      <c r="ON207" s="2"/>
      <c r="OO207" s="2"/>
      <c r="OP207" s="2"/>
      <c r="OQ207" s="2"/>
      <c r="OR207" s="2"/>
      <c r="OS207" s="2"/>
      <c r="OT207" s="2"/>
      <c r="OU207" s="2"/>
      <c r="OV207" s="2"/>
      <c r="OW207" s="2"/>
      <c r="OX207" s="2"/>
      <c r="OY207" s="2"/>
      <c r="OZ207" s="2"/>
      <c r="PA207" s="2"/>
      <c r="PB207" s="2"/>
      <c r="PC207" s="2"/>
      <c r="PD207" s="2"/>
      <c r="PE207" s="2"/>
      <c r="PF207" s="2"/>
      <c r="PG207" s="2"/>
      <c r="PH207" s="2"/>
      <c r="PI207" s="2"/>
      <c r="PJ207" s="2"/>
      <c r="PK207" s="2"/>
      <c r="PL207" s="2"/>
      <c r="PM207" s="2"/>
      <c r="PN207" s="2"/>
      <c r="PO207" s="2"/>
      <c r="PP207" s="2"/>
      <c r="PQ207" s="2"/>
      <c r="PR207" s="2"/>
      <c r="PS207" s="2"/>
      <c r="PT207" s="2"/>
      <c r="PU207" s="2"/>
      <c r="PV207" s="2"/>
      <c r="PW207" s="2"/>
      <c r="PX207" s="2"/>
      <c r="PY207" s="2"/>
      <c r="PZ207" s="2"/>
      <c r="QA207" s="2"/>
      <c r="QB207" s="2"/>
      <c r="QC207" s="2"/>
      <c r="QD207" s="2"/>
      <c r="QE207" s="2"/>
      <c r="QF207" s="2"/>
      <c r="QG207" s="2"/>
      <c r="QH207" s="2"/>
      <c r="QI207" s="2"/>
      <c r="QJ207" s="2"/>
      <c r="QK207" s="2"/>
      <c r="QL207" s="2"/>
      <c r="QM207" s="2"/>
      <c r="QN207" s="2"/>
      <c r="QO207" s="2"/>
      <c r="QP207" s="2"/>
      <c r="QQ207" s="2"/>
      <c r="QR207" s="2"/>
      <c r="QS207" s="2"/>
      <c r="QT207" s="2"/>
      <c r="QU207" s="2"/>
      <c r="QV207" s="2"/>
      <c r="QW207" s="2"/>
      <c r="QX207" s="2"/>
      <c r="QY207" s="2"/>
      <c r="QZ207" s="2"/>
      <c r="RA207" s="2"/>
      <c r="RB207" s="2"/>
      <c r="RC207" s="2"/>
      <c r="RD207" s="2"/>
      <c r="RE207" s="2"/>
      <c r="RF207" s="2"/>
      <c r="RG207" s="2"/>
      <c r="RH207" s="2"/>
      <c r="RI207" s="2"/>
      <c r="RJ207" s="2"/>
      <c r="RK207" s="2"/>
      <c r="RL207" s="2"/>
      <c r="RM207" s="2"/>
      <c r="RN207" s="2"/>
      <c r="RO207" s="2"/>
      <c r="RP207" s="2"/>
      <c r="RQ207" s="2"/>
      <c r="RR207" s="2"/>
      <c r="RS207" s="2"/>
      <c r="RT207" s="2"/>
      <c r="RU207" s="2"/>
      <c r="RV207" s="2"/>
      <c r="RW207" s="2"/>
      <c r="RX207" s="2"/>
      <c r="RY207" s="2"/>
      <c r="RZ207" s="2"/>
      <c r="SA207" s="2"/>
      <c r="SB207" s="2"/>
      <c r="SC207" s="2"/>
      <c r="SD207" s="2"/>
      <c r="SE207" s="2"/>
      <c r="SF207" s="2"/>
      <c r="SG207" s="2"/>
      <c r="SH207" s="2"/>
      <c r="SI207" s="2"/>
      <c r="SJ207" s="2"/>
      <c r="SK207" s="2"/>
      <c r="SL207" s="2"/>
      <c r="SM207" s="2"/>
      <c r="SN207" s="2"/>
      <c r="SO207" s="2"/>
      <c r="SP207" s="2"/>
      <c r="SQ207" s="2"/>
      <c r="SR207" s="2"/>
      <c r="SS207" s="2"/>
      <c r="ST207" s="2"/>
      <c r="SU207" s="2"/>
      <c r="SV207" s="2"/>
      <c r="SW207" s="2"/>
      <c r="SX207" s="2"/>
      <c r="SY207" s="2"/>
      <c r="SZ207" s="2"/>
      <c r="TA207" s="2"/>
      <c r="TB207" s="2"/>
      <c r="TC207" s="2"/>
      <c r="TD207" s="2"/>
      <c r="TE207" s="2"/>
      <c r="TF207" s="2"/>
      <c r="TG207" s="2"/>
      <c r="TH207" s="2"/>
      <c r="TI207" s="2"/>
      <c r="TJ207" s="2"/>
      <c r="TK207" s="2"/>
      <c r="TL207" s="2"/>
      <c r="TM207" s="2"/>
      <c r="TN207" s="2"/>
      <c r="TO207" s="2"/>
      <c r="TP207" s="2"/>
      <c r="TQ207" s="2"/>
      <c r="TR207" s="2"/>
      <c r="TS207" s="2"/>
      <c r="TT207" s="2"/>
      <c r="TU207" s="2"/>
      <c r="TV207" s="2"/>
      <c r="TW207" s="2"/>
      <c r="TX207" s="2"/>
      <c r="TY207" s="2"/>
      <c r="TZ207" s="2"/>
      <c r="UA207" s="2"/>
      <c r="UB207" s="2"/>
      <c r="UC207" s="2"/>
      <c r="UD207" s="2"/>
      <c r="UE207" s="2"/>
      <c r="UF207" s="2"/>
      <c r="UG207" s="2"/>
      <c r="UH207" s="2"/>
      <c r="UI207" s="2"/>
      <c r="UJ207" s="2"/>
      <c r="UK207" s="2"/>
      <c r="UL207" s="2"/>
      <c r="UM207" s="2"/>
      <c r="UN207" s="2"/>
      <c r="UO207" s="2"/>
      <c r="UP207" s="2"/>
      <c r="UQ207" s="2"/>
      <c r="UR207" s="2"/>
      <c r="US207" s="2"/>
      <c r="UT207" s="2"/>
      <c r="UU207" s="2"/>
      <c r="UV207" s="2"/>
      <c r="UW207" s="2"/>
      <c r="UX207" s="2"/>
      <c r="UY207" s="2"/>
      <c r="UZ207" s="2"/>
      <c r="VA207" s="2"/>
      <c r="VB207" s="2"/>
      <c r="VC207" s="2"/>
      <c r="VD207" s="2"/>
      <c r="VE207" s="2"/>
      <c r="VF207" s="2"/>
      <c r="VG207" s="2"/>
      <c r="VH207" s="2"/>
      <c r="VI207" s="2"/>
      <c r="VJ207" s="2"/>
      <c r="VK207" s="2"/>
      <c r="VL207" s="2"/>
      <c r="VM207" s="2"/>
      <c r="VN207" s="2"/>
      <c r="VO207" s="2"/>
      <c r="VP207" s="2"/>
      <c r="VQ207" s="2"/>
      <c r="VR207" s="2"/>
      <c r="VS207" s="2"/>
      <c r="VT207" s="2"/>
      <c r="VU207" s="2"/>
      <c r="VV207" s="2"/>
      <c r="VW207" s="2"/>
      <c r="VX207" s="2"/>
      <c r="VY207" s="2"/>
      <c r="VZ207" s="2"/>
      <c r="WA207" s="2"/>
      <c r="WB207" s="2"/>
      <c r="WC207" s="2"/>
      <c r="WD207" s="2"/>
      <c r="WE207" s="2"/>
      <c r="WF207" s="2"/>
      <c r="WG207" s="2"/>
      <c r="WH207" s="2"/>
      <c r="WI207" s="2"/>
      <c r="WJ207" s="2"/>
      <c r="WK207" s="2"/>
      <c r="WL207" s="2"/>
      <c r="WM207" s="2"/>
      <c r="WN207" s="2"/>
      <c r="WO207" s="2"/>
      <c r="WP207" s="2"/>
      <c r="WQ207" s="2"/>
      <c r="WR207" s="2"/>
      <c r="WS207" s="2"/>
      <c r="WT207" s="2"/>
      <c r="WU207" s="2"/>
      <c r="WV207" s="2"/>
      <c r="WW207" s="2"/>
      <c r="WX207" s="2"/>
      <c r="WY207" s="2"/>
      <c r="WZ207" s="2"/>
      <c r="XA207" s="2"/>
      <c r="XB207" s="2"/>
      <c r="XC207" s="2"/>
      <c r="XD207" s="2"/>
      <c r="XE207" s="2"/>
      <c r="XF207" s="2"/>
      <c r="XG207" s="2"/>
      <c r="XH207" s="2"/>
      <c r="XI207" s="2"/>
      <c r="XJ207" s="2"/>
      <c r="XK207" s="2"/>
      <c r="XL207" s="2"/>
      <c r="XM207" s="2"/>
      <c r="XN207" s="2"/>
      <c r="XO207" s="2"/>
      <c r="XP207" s="2"/>
      <c r="XQ207" s="2"/>
      <c r="XR207" s="2"/>
      <c r="XS207" s="2"/>
      <c r="XT207" s="2"/>
      <c r="XU207" s="2"/>
      <c r="XV207" s="2"/>
      <c r="XW207" s="2"/>
      <c r="XX207" s="2"/>
      <c r="XY207" s="2"/>
      <c r="XZ207" s="2"/>
      <c r="YA207" s="2"/>
      <c r="YB207" s="2"/>
      <c r="YC207" s="2"/>
      <c r="YD207" s="2"/>
      <c r="YE207" s="2"/>
      <c r="YF207" s="2"/>
      <c r="YG207" s="2"/>
      <c r="YH207" s="2"/>
      <c r="YI207" s="2"/>
      <c r="YJ207" s="2"/>
      <c r="YK207" s="2"/>
      <c r="YL207" s="2"/>
      <c r="YM207" s="2"/>
      <c r="YN207" s="2"/>
      <c r="YO207" s="2"/>
      <c r="YP207" s="2"/>
      <c r="YQ207" s="2"/>
    </row>
    <row r="208" spans="1:667" x14ac:dyDescent="0.25">
      <c r="A208" s="2"/>
      <c r="B208" s="2"/>
      <c r="C208" s="2"/>
      <c r="D208" s="2"/>
      <c r="E208" s="2"/>
      <c r="F208" s="2"/>
      <c r="G208" s="2"/>
      <c r="H208" s="2"/>
      <c r="I208" s="2"/>
      <c r="J208" s="2"/>
      <c r="K208" s="2"/>
      <c r="L208" s="2"/>
      <c r="M208" s="2"/>
      <c r="N208" s="2"/>
      <c r="O208" s="2"/>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s="2"/>
      <c r="BN208" s="2"/>
      <c r="BO208" s="66"/>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c r="NZ208" s="2"/>
      <c r="OA208" s="2"/>
      <c r="OB208" s="2"/>
      <c r="OC208" s="2"/>
      <c r="OD208" s="2"/>
      <c r="OE208" s="2"/>
      <c r="OF208" s="2"/>
      <c r="OG208" s="2"/>
      <c r="OH208" s="2"/>
      <c r="OI208" s="2"/>
      <c r="OJ208" s="2"/>
      <c r="OK208" s="2"/>
      <c r="OL208" s="2"/>
      <c r="OM208" s="2"/>
      <c r="ON208" s="2"/>
      <c r="OO208" s="2"/>
      <c r="OP208" s="2"/>
      <c r="OQ208" s="2"/>
      <c r="OR208" s="2"/>
      <c r="OS208" s="2"/>
      <c r="OT208" s="2"/>
      <c r="OU208" s="2"/>
      <c r="OV208" s="2"/>
      <c r="OW208" s="2"/>
      <c r="OX208" s="2"/>
      <c r="OY208" s="2"/>
      <c r="OZ208" s="2"/>
      <c r="PA208" s="2"/>
      <c r="PB208" s="2"/>
      <c r="PC208" s="2"/>
      <c r="PD208" s="2"/>
      <c r="PE208" s="2"/>
      <c r="PF208" s="2"/>
      <c r="PG208" s="2"/>
      <c r="PH208" s="2"/>
      <c r="PI208" s="2"/>
      <c r="PJ208" s="2"/>
      <c r="PK208" s="2"/>
      <c r="PL208" s="2"/>
      <c r="PM208" s="2"/>
      <c r="PN208" s="2"/>
      <c r="PO208" s="2"/>
      <c r="PP208" s="2"/>
      <c r="PQ208" s="2"/>
      <c r="PR208" s="2"/>
      <c r="PS208" s="2"/>
      <c r="PT208" s="2"/>
      <c r="PU208" s="2"/>
      <c r="PV208" s="2"/>
      <c r="PW208" s="2"/>
      <c r="PX208" s="2"/>
      <c r="PY208" s="2"/>
      <c r="PZ208" s="2"/>
      <c r="QA208" s="2"/>
      <c r="QB208" s="2"/>
      <c r="QC208" s="2"/>
      <c r="QD208" s="2"/>
      <c r="QE208" s="2"/>
      <c r="QF208" s="2"/>
      <c r="QG208" s="2"/>
      <c r="QH208" s="2"/>
      <c r="QI208" s="2"/>
      <c r="QJ208" s="2"/>
      <c r="QK208" s="2"/>
      <c r="QL208" s="2"/>
      <c r="QM208" s="2"/>
      <c r="QN208" s="2"/>
      <c r="QO208" s="2"/>
      <c r="QP208" s="2"/>
      <c r="QQ208" s="2"/>
      <c r="QR208" s="2"/>
      <c r="QS208" s="2"/>
      <c r="QT208" s="2"/>
      <c r="QU208" s="2"/>
      <c r="QV208" s="2"/>
      <c r="QW208" s="2"/>
      <c r="QX208" s="2"/>
      <c r="QY208" s="2"/>
      <c r="QZ208" s="2"/>
      <c r="RA208" s="2"/>
      <c r="RB208" s="2"/>
      <c r="RC208" s="2"/>
      <c r="RD208" s="2"/>
      <c r="RE208" s="2"/>
      <c r="RF208" s="2"/>
      <c r="RG208" s="2"/>
      <c r="RH208" s="2"/>
      <c r="RI208" s="2"/>
      <c r="RJ208" s="2"/>
      <c r="RK208" s="2"/>
      <c r="RL208" s="2"/>
      <c r="RM208" s="2"/>
      <c r="RN208" s="2"/>
      <c r="RO208" s="2"/>
      <c r="RP208" s="2"/>
      <c r="RQ208" s="2"/>
      <c r="RR208" s="2"/>
      <c r="RS208" s="2"/>
      <c r="RT208" s="2"/>
      <c r="RU208" s="2"/>
      <c r="RV208" s="2"/>
      <c r="RW208" s="2"/>
      <c r="RX208" s="2"/>
      <c r="RY208" s="2"/>
      <c r="RZ208" s="2"/>
      <c r="SA208" s="2"/>
      <c r="SB208" s="2"/>
      <c r="SC208" s="2"/>
      <c r="SD208" s="2"/>
      <c r="SE208" s="2"/>
      <c r="SF208" s="2"/>
      <c r="SG208" s="2"/>
      <c r="SH208" s="2"/>
      <c r="SI208" s="2"/>
      <c r="SJ208" s="2"/>
      <c r="SK208" s="2"/>
      <c r="SL208" s="2"/>
      <c r="SM208" s="2"/>
      <c r="SN208" s="2"/>
      <c r="SO208" s="2"/>
      <c r="SP208" s="2"/>
      <c r="SQ208" s="2"/>
      <c r="SR208" s="2"/>
      <c r="SS208" s="2"/>
      <c r="ST208" s="2"/>
      <c r="SU208" s="2"/>
      <c r="SV208" s="2"/>
      <c r="SW208" s="2"/>
      <c r="SX208" s="2"/>
      <c r="SY208" s="2"/>
      <c r="SZ208" s="2"/>
      <c r="TA208" s="2"/>
      <c r="TB208" s="2"/>
      <c r="TC208" s="2"/>
      <c r="TD208" s="2"/>
      <c r="TE208" s="2"/>
      <c r="TF208" s="2"/>
      <c r="TG208" s="2"/>
      <c r="TH208" s="2"/>
      <c r="TI208" s="2"/>
      <c r="TJ208" s="2"/>
      <c r="TK208" s="2"/>
      <c r="TL208" s="2"/>
      <c r="TM208" s="2"/>
      <c r="TN208" s="2"/>
      <c r="TO208" s="2"/>
      <c r="TP208" s="2"/>
      <c r="TQ208" s="2"/>
      <c r="TR208" s="2"/>
      <c r="TS208" s="2"/>
      <c r="TT208" s="2"/>
      <c r="TU208" s="2"/>
      <c r="TV208" s="2"/>
      <c r="TW208" s="2"/>
      <c r="TX208" s="2"/>
      <c r="TY208" s="2"/>
      <c r="TZ208" s="2"/>
      <c r="UA208" s="2"/>
      <c r="UB208" s="2"/>
      <c r="UC208" s="2"/>
      <c r="UD208" s="2"/>
      <c r="UE208" s="2"/>
      <c r="UF208" s="2"/>
      <c r="UG208" s="2"/>
      <c r="UH208" s="2"/>
      <c r="UI208" s="2"/>
      <c r="UJ208" s="2"/>
      <c r="UK208" s="2"/>
      <c r="UL208" s="2"/>
      <c r="UM208" s="2"/>
      <c r="UN208" s="2"/>
      <c r="UO208" s="2"/>
      <c r="UP208" s="2"/>
      <c r="UQ208" s="2"/>
      <c r="UR208" s="2"/>
      <c r="US208" s="2"/>
      <c r="UT208" s="2"/>
      <c r="UU208" s="2"/>
      <c r="UV208" s="2"/>
      <c r="UW208" s="2"/>
      <c r="UX208" s="2"/>
      <c r="UY208" s="2"/>
      <c r="UZ208" s="2"/>
      <c r="VA208" s="2"/>
      <c r="VB208" s="2"/>
      <c r="VC208" s="2"/>
      <c r="VD208" s="2"/>
      <c r="VE208" s="2"/>
      <c r="VF208" s="2"/>
      <c r="VG208" s="2"/>
      <c r="VH208" s="2"/>
      <c r="VI208" s="2"/>
      <c r="VJ208" s="2"/>
      <c r="VK208" s="2"/>
      <c r="VL208" s="2"/>
      <c r="VM208" s="2"/>
      <c r="VN208" s="2"/>
      <c r="VO208" s="2"/>
      <c r="VP208" s="2"/>
      <c r="VQ208" s="2"/>
      <c r="VR208" s="2"/>
      <c r="VS208" s="2"/>
      <c r="VT208" s="2"/>
      <c r="VU208" s="2"/>
      <c r="VV208" s="2"/>
      <c r="VW208" s="2"/>
      <c r="VX208" s="2"/>
      <c r="VY208" s="2"/>
      <c r="VZ208" s="2"/>
      <c r="WA208" s="2"/>
      <c r="WB208" s="2"/>
      <c r="WC208" s="2"/>
      <c r="WD208" s="2"/>
      <c r="WE208" s="2"/>
      <c r="WF208" s="2"/>
      <c r="WG208" s="2"/>
      <c r="WH208" s="2"/>
      <c r="WI208" s="2"/>
      <c r="WJ208" s="2"/>
      <c r="WK208" s="2"/>
      <c r="WL208" s="2"/>
      <c r="WM208" s="2"/>
      <c r="WN208" s="2"/>
      <c r="WO208" s="2"/>
      <c r="WP208" s="2"/>
      <c r="WQ208" s="2"/>
      <c r="WR208" s="2"/>
      <c r="WS208" s="2"/>
      <c r="WT208" s="2"/>
      <c r="WU208" s="2"/>
      <c r="WV208" s="2"/>
      <c r="WW208" s="2"/>
      <c r="WX208" s="2"/>
      <c r="WY208" s="2"/>
      <c r="WZ208" s="2"/>
      <c r="XA208" s="2"/>
      <c r="XB208" s="2"/>
      <c r="XC208" s="2"/>
      <c r="XD208" s="2"/>
      <c r="XE208" s="2"/>
      <c r="XF208" s="2"/>
      <c r="XG208" s="2"/>
      <c r="XH208" s="2"/>
      <c r="XI208" s="2"/>
      <c r="XJ208" s="2"/>
      <c r="XK208" s="2"/>
      <c r="XL208" s="2"/>
      <c r="XM208" s="2"/>
      <c r="XN208" s="2"/>
      <c r="XO208" s="2"/>
      <c r="XP208" s="2"/>
      <c r="XQ208" s="2"/>
      <c r="XR208" s="2"/>
      <c r="XS208" s="2"/>
      <c r="XT208" s="2"/>
      <c r="XU208" s="2"/>
      <c r="XV208" s="2"/>
      <c r="XW208" s="2"/>
      <c r="XX208" s="2"/>
      <c r="XY208" s="2"/>
      <c r="XZ208" s="2"/>
      <c r="YA208" s="2"/>
      <c r="YB208" s="2"/>
      <c r="YC208" s="2"/>
      <c r="YD208" s="2"/>
      <c r="YE208" s="2"/>
      <c r="YF208" s="2"/>
      <c r="YG208" s="2"/>
      <c r="YH208" s="2"/>
      <c r="YI208" s="2"/>
      <c r="YJ208" s="2"/>
      <c r="YK208" s="2"/>
      <c r="YL208" s="2"/>
      <c r="YM208" s="2"/>
      <c r="YN208" s="2"/>
      <c r="YO208" s="2"/>
      <c r="YP208" s="2"/>
      <c r="YQ208" s="2"/>
    </row>
    <row r="209" spans="1:667" x14ac:dyDescent="0.25">
      <c r="A209" s="2"/>
      <c r="B209" s="2"/>
      <c r="C209" s="2"/>
      <c r="D209" s="2"/>
      <c r="E209" s="2"/>
      <c r="F209" s="2"/>
      <c r="G209" s="2"/>
      <c r="H209" s="2"/>
      <c r="I209" s="2"/>
      <c r="J209" s="2"/>
      <c r="K209" s="2"/>
      <c r="L209" s="2"/>
      <c r="M209" s="2"/>
      <c r="N209" s="2"/>
      <c r="O209" s="2"/>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s="2"/>
      <c r="BN209" s="2"/>
      <c r="BO209" s="66"/>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c r="LY209" s="2"/>
      <c r="LZ209" s="2"/>
      <c r="MA209" s="2"/>
      <c r="MB209" s="2"/>
      <c r="MC209" s="2"/>
      <c r="MD209" s="2"/>
      <c r="ME209" s="2"/>
      <c r="MF209" s="2"/>
      <c r="MG209" s="2"/>
      <c r="MH209" s="2"/>
      <c r="MI209" s="2"/>
      <c r="MJ209" s="2"/>
      <c r="MK209" s="2"/>
      <c r="ML209" s="2"/>
      <c r="MM209" s="2"/>
      <c r="MN209" s="2"/>
      <c r="MO209" s="2"/>
      <c r="MP209" s="2"/>
      <c r="MQ209" s="2"/>
      <c r="MR209" s="2"/>
      <c r="MS209" s="2"/>
      <c r="MT209" s="2"/>
      <c r="MU209" s="2"/>
      <c r="MV209" s="2"/>
      <c r="MW209" s="2"/>
      <c r="MX209" s="2"/>
      <c r="MY209" s="2"/>
      <c r="MZ209" s="2"/>
      <c r="NA209" s="2"/>
      <c r="NB209" s="2"/>
      <c r="NC209" s="2"/>
      <c r="ND209" s="2"/>
      <c r="NE209" s="2"/>
      <c r="NF209" s="2"/>
      <c r="NG209" s="2"/>
      <c r="NH209" s="2"/>
      <c r="NI209" s="2"/>
      <c r="NJ209" s="2"/>
      <c r="NK209" s="2"/>
      <c r="NL209" s="2"/>
      <c r="NM209" s="2"/>
      <c r="NN209" s="2"/>
      <c r="NO209" s="2"/>
      <c r="NP209" s="2"/>
      <c r="NQ209" s="2"/>
      <c r="NR209" s="2"/>
      <c r="NS209" s="2"/>
      <c r="NT209" s="2"/>
      <c r="NU209" s="2"/>
      <c r="NV209" s="2"/>
      <c r="NW209" s="2"/>
      <c r="NX209" s="2"/>
      <c r="NY209" s="2"/>
      <c r="NZ209" s="2"/>
      <c r="OA209" s="2"/>
      <c r="OB209" s="2"/>
      <c r="OC209" s="2"/>
      <c r="OD209" s="2"/>
      <c r="OE209" s="2"/>
      <c r="OF209" s="2"/>
      <c r="OG209" s="2"/>
      <c r="OH209" s="2"/>
      <c r="OI209" s="2"/>
      <c r="OJ209" s="2"/>
      <c r="OK209" s="2"/>
      <c r="OL209" s="2"/>
      <c r="OM209" s="2"/>
      <c r="ON209" s="2"/>
      <c r="OO209" s="2"/>
      <c r="OP209" s="2"/>
      <c r="OQ209" s="2"/>
      <c r="OR209" s="2"/>
      <c r="OS209" s="2"/>
      <c r="OT209" s="2"/>
      <c r="OU209" s="2"/>
      <c r="OV209" s="2"/>
      <c r="OW209" s="2"/>
      <c r="OX209" s="2"/>
      <c r="OY209" s="2"/>
      <c r="OZ209" s="2"/>
      <c r="PA209" s="2"/>
      <c r="PB209" s="2"/>
      <c r="PC209" s="2"/>
      <c r="PD209" s="2"/>
      <c r="PE209" s="2"/>
      <c r="PF209" s="2"/>
      <c r="PG209" s="2"/>
      <c r="PH209" s="2"/>
      <c r="PI209" s="2"/>
      <c r="PJ209" s="2"/>
      <c r="PK209" s="2"/>
      <c r="PL209" s="2"/>
      <c r="PM209" s="2"/>
      <c r="PN209" s="2"/>
      <c r="PO209" s="2"/>
      <c r="PP209" s="2"/>
      <c r="PQ209" s="2"/>
      <c r="PR209" s="2"/>
      <c r="PS209" s="2"/>
      <c r="PT209" s="2"/>
      <c r="PU209" s="2"/>
      <c r="PV209" s="2"/>
      <c r="PW209" s="2"/>
      <c r="PX209" s="2"/>
      <c r="PY209" s="2"/>
      <c r="PZ209" s="2"/>
      <c r="QA209" s="2"/>
      <c r="QB209" s="2"/>
      <c r="QC209" s="2"/>
      <c r="QD209" s="2"/>
      <c r="QE209" s="2"/>
      <c r="QF209" s="2"/>
      <c r="QG209" s="2"/>
      <c r="QH209" s="2"/>
      <c r="QI209" s="2"/>
      <c r="QJ209" s="2"/>
      <c r="QK209" s="2"/>
      <c r="QL209" s="2"/>
      <c r="QM209" s="2"/>
      <c r="QN209" s="2"/>
      <c r="QO209" s="2"/>
      <c r="QP209" s="2"/>
      <c r="QQ209" s="2"/>
      <c r="QR209" s="2"/>
      <c r="QS209" s="2"/>
      <c r="QT209" s="2"/>
      <c r="QU209" s="2"/>
      <c r="QV209" s="2"/>
      <c r="QW209" s="2"/>
      <c r="QX209" s="2"/>
      <c r="QY209" s="2"/>
      <c r="QZ209" s="2"/>
      <c r="RA209" s="2"/>
      <c r="RB209" s="2"/>
      <c r="RC209" s="2"/>
      <c r="RD209" s="2"/>
      <c r="RE209" s="2"/>
      <c r="RF209" s="2"/>
      <c r="RG209" s="2"/>
      <c r="RH209" s="2"/>
      <c r="RI209" s="2"/>
      <c r="RJ209" s="2"/>
      <c r="RK209" s="2"/>
      <c r="RL209" s="2"/>
      <c r="RM209" s="2"/>
      <c r="RN209" s="2"/>
      <c r="RO209" s="2"/>
      <c r="RP209" s="2"/>
      <c r="RQ209" s="2"/>
      <c r="RR209" s="2"/>
      <c r="RS209" s="2"/>
      <c r="RT209" s="2"/>
      <c r="RU209" s="2"/>
      <c r="RV209" s="2"/>
      <c r="RW209" s="2"/>
      <c r="RX209" s="2"/>
      <c r="RY209" s="2"/>
      <c r="RZ209" s="2"/>
      <c r="SA209" s="2"/>
      <c r="SB209" s="2"/>
      <c r="SC209" s="2"/>
      <c r="SD209" s="2"/>
      <c r="SE209" s="2"/>
      <c r="SF209" s="2"/>
      <c r="SG209" s="2"/>
      <c r="SH209" s="2"/>
      <c r="SI209" s="2"/>
      <c r="SJ209" s="2"/>
      <c r="SK209" s="2"/>
      <c r="SL209" s="2"/>
      <c r="SM209" s="2"/>
      <c r="SN209" s="2"/>
      <c r="SO209" s="2"/>
      <c r="SP209" s="2"/>
      <c r="SQ209" s="2"/>
      <c r="SR209" s="2"/>
      <c r="SS209" s="2"/>
      <c r="ST209" s="2"/>
      <c r="SU209" s="2"/>
      <c r="SV209" s="2"/>
      <c r="SW209" s="2"/>
      <c r="SX209" s="2"/>
      <c r="SY209" s="2"/>
      <c r="SZ209" s="2"/>
      <c r="TA209" s="2"/>
      <c r="TB209" s="2"/>
      <c r="TC209" s="2"/>
      <c r="TD209" s="2"/>
      <c r="TE209" s="2"/>
      <c r="TF209" s="2"/>
      <c r="TG209" s="2"/>
      <c r="TH209" s="2"/>
      <c r="TI209" s="2"/>
      <c r="TJ209" s="2"/>
      <c r="TK209" s="2"/>
      <c r="TL209" s="2"/>
      <c r="TM209" s="2"/>
      <c r="TN209" s="2"/>
      <c r="TO209" s="2"/>
      <c r="TP209" s="2"/>
      <c r="TQ209" s="2"/>
      <c r="TR209" s="2"/>
      <c r="TS209" s="2"/>
      <c r="TT209" s="2"/>
      <c r="TU209" s="2"/>
      <c r="TV209" s="2"/>
      <c r="TW209" s="2"/>
      <c r="TX209" s="2"/>
      <c r="TY209" s="2"/>
      <c r="TZ209" s="2"/>
      <c r="UA209" s="2"/>
      <c r="UB209" s="2"/>
      <c r="UC209" s="2"/>
      <c r="UD209" s="2"/>
      <c r="UE209" s="2"/>
      <c r="UF209" s="2"/>
      <c r="UG209" s="2"/>
      <c r="UH209" s="2"/>
      <c r="UI209" s="2"/>
      <c r="UJ209" s="2"/>
      <c r="UK209" s="2"/>
      <c r="UL209" s="2"/>
      <c r="UM209" s="2"/>
      <c r="UN209" s="2"/>
      <c r="UO209" s="2"/>
      <c r="UP209" s="2"/>
      <c r="UQ209" s="2"/>
      <c r="UR209" s="2"/>
      <c r="US209" s="2"/>
      <c r="UT209" s="2"/>
      <c r="UU209" s="2"/>
      <c r="UV209" s="2"/>
      <c r="UW209" s="2"/>
      <c r="UX209" s="2"/>
      <c r="UY209" s="2"/>
      <c r="UZ209" s="2"/>
      <c r="VA209" s="2"/>
      <c r="VB209" s="2"/>
      <c r="VC209" s="2"/>
      <c r="VD209" s="2"/>
      <c r="VE209" s="2"/>
      <c r="VF209" s="2"/>
      <c r="VG209" s="2"/>
      <c r="VH209" s="2"/>
      <c r="VI209" s="2"/>
      <c r="VJ209" s="2"/>
      <c r="VK209" s="2"/>
      <c r="VL209" s="2"/>
      <c r="VM209" s="2"/>
      <c r="VN209" s="2"/>
      <c r="VO209" s="2"/>
      <c r="VP209" s="2"/>
      <c r="VQ209" s="2"/>
      <c r="VR209" s="2"/>
      <c r="VS209" s="2"/>
      <c r="VT209" s="2"/>
      <c r="VU209" s="2"/>
      <c r="VV209" s="2"/>
      <c r="VW209" s="2"/>
      <c r="VX209" s="2"/>
      <c r="VY209" s="2"/>
      <c r="VZ209" s="2"/>
      <c r="WA209" s="2"/>
      <c r="WB209" s="2"/>
      <c r="WC209" s="2"/>
      <c r="WD209" s="2"/>
      <c r="WE209" s="2"/>
      <c r="WF209" s="2"/>
      <c r="WG209" s="2"/>
      <c r="WH209" s="2"/>
      <c r="WI209" s="2"/>
      <c r="WJ209" s="2"/>
      <c r="WK209" s="2"/>
      <c r="WL209" s="2"/>
      <c r="WM209" s="2"/>
      <c r="WN209" s="2"/>
      <c r="WO209" s="2"/>
      <c r="WP209" s="2"/>
      <c r="WQ209" s="2"/>
      <c r="WR209" s="2"/>
      <c r="WS209" s="2"/>
      <c r="WT209" s="2"/>
      <c r="WU209" s="2"/>
      <c r="WV209" s="2"/>
      <c r="WW209" s="2"/>
      <c r="WX209" s="2"/>
      <c r="WY209" s="2"/>
      <c r="WZ209" s="2"/>
      <c r="XA209" s="2"/>
      <c r="XB209" s="2"/>
      <c r="XC209" s="2"/>
      <c r="XD209" s="2"/>
      <c r="XE209" s="2"/>
      <c r="XF209" s="2"/>
      <c r="XG209" s="2"/>
      <c r="XH209" s="2"/>
      <c r="XI209" s="2"/>
      <c r="XJ209" s="2"/>
      <c r="XK209" s="2"/>
      <c r="XL209" s="2"/>
      <c r="XM209" s="2"/>
      <c r="XN209" s="2"/>
      <c r="XO209" s="2"/>
      <c r="XP209" s="2"/>
      <c r="XQ209" s="2"/>
      <c r="XR209" s="2"/>
      <c r="XS209" s="2"/>
      <c r="XT209" s="2"/>
      <c r="XU209" s="2"/>
      <c r="XV209" s="2"/>
      <c r="XW209" s="2"/>
      <c r="XX209" s="2"/>
      <c r="XY209" s="2"/>
      <c r="XZ209" s="2"/>
      <c r="YA209" s="2"/>
      <c r="YB209" s="2"/>
      <c r="YC209" s="2"/>
      <c r="YD209" s="2"/>
      <c r="YE209" s="2"/>
      <c r="YF209" s="2"/>
      <c r="YG209" s="2"/>
      <c r="YH209" s="2"/>
      <c r="YI209" s="2"/>
      <c r="YJ209" s="2"/>
      <c r="YK209" s="2"/>
      <c r="YL209" s="2"/>
      <c r="YM209" s="2"/>
      <c r="YN209" s="2"/>
      <c r="YO209" s="2"/>
      <c r="YP209" s="2"/>
      <c r="YQ209" s="2"/>
    </row>
    <row r="210" spans="1:667" x14ac:dyDescent="0.25">
      <c r="A210" s="2"/>
      <c r="B210" s="2"/>
      <c r="C210" s="2"/>
      <c r="D210" s="2"/>
      <c r="E210" s="2"/>
      <c r="F210" s="2"/>
      <c r="G210" s="2"/>
      <c r="H210" s="2"/>
      <c r="I210" s="2"/>
      <c r="J210" s="2"/>
      <c r="K210" s="2"/>
      <c r="L210" s="2"/>
      <c r="M210" s="2"/>
      <c r="N210" s="2"/>
      <c r="O210" s="2"/>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s="2"/>
      <c r="BN210" s="2"/>
      <c r="BO210" s="66"/>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c r="NZ210" s="2"/>
      <c r="OA210" s="2"/>
      <c r="OB210" s="2"/>
      <c r="OC210" s="2"/>
      <c r="OD210" s="2"/>
      <c r="OE210" s="2"/>
      <c r="OF210" s="2"/>
      <c r="OG210" s="2"/>
      <c r="OH210" s="2"/>
      <c r="OI210" s="2"/>
      <c r="OJ210" s="2"/>
      <c r="OK210" s="2"/>
      <c r="OL210" s="2"/>
      <c r="OM210" s="2"/>
      <c r="ON210" s="2"/>
      <c r="OO210" s="2"/>
      <c r="OP210" s="2"/>
      <c r="OQ210" s="2"/>
      <c r="OR210" s="2"/>
      <c r="OS210" s="2"/>
      <c r="OT210" s="2"/>
      <c r="OU210" s="2"/>
      <c r="OV210" s="2"/>
      <c r="OW210" s="2"/>
      <c r="OX210" s="2"/>
      <c r="OY210" s="2"/>
      <c r="OZ210" s="2"/>
      <c r="PA210" s="2"/>
      <c r="PB210" s="2"/>
      <c r="PC210" s="2"/>
      <c r="PD210" s="2"/>
      <c r="PE210" s="2"/>
      <c r="PF210" s="2"/>
      <c r="PG210" s="2"/>
      <c r="PH210" s="2"/>
      <c r="PI210" s="2"/>
      <c r="PJ210" s="2"/>
      <c r="PK210" s="2"/>
      <c r="PL210" s="2"/>
      <c r="PM210" s="2"/>
      <c r="PN210" s="2"/>
      <c r="PO210" s="2"/>
      <c r="PP210" s="2"/>
      <c r="PQ210" s="2"/>
      <c r="PR210" s="2"/>
      <c r="PS210" s="2"/>
      <c r="PT210" s="2"/>
      <c r="PU210" s="2"/>
      <c r="PV210" s="2"/>
      <c r="PW210" s="2"/>
      <c r="PX210" s="2"/>
      <c r="PY210" s="2"/>
      <c r="PZ210" s="2"/>
      <c r="QA210" s="2"/>
      <c r="QB210" s="2"/>
      <c r="QC210" s="2"/>
      <c r="QD210" s="2"/>
      <c r="QE210" s="2"/>
      <c r="QF210" s="2"/>
      <c r="QG210" s="2"/>
      <c r="QH210" s="2"/>
      <c r="QI210" s="2"/>
      <c r="QJ210" s="2"/>
      <c r="QK210" s="2"/>
      <c r="QL210" s="2"/>
      <c r="QM210" s="2"/>
      <c r="QN210" s="2"/>
      <c r="QO210" s="2"/>
      <c r="QP210" s="2"/>
      <c r="QQ210" s="2"/>
      <c r="QR210" s="2"/>
      <c r="QS210" s="2"/>
      <c r="QT210" s="2"/>
      <c r="QU210" s="2"/>
      <c r="QV210" s="2"/>
      <c r="QW210" s="2"/>
      <c r="QX210" s="2"/>
      <c r="QY210" s="2"/>
      <c r="QZ210" s="2"/>
      <c r="RA210" s="2"/>
      <c r="RB210" s="2"/>
      <c r="RC210" s="2"/>
      <c r="RD210" s="2"/>
      <c r="RE210" s="2"/>
      <c r="RF210" s="2"/>
      <c r="RG210" s="2"/>
      <c r="RH210" s="2"/>
      <c r="RI210" s="2"/>
      <c r="RJ210" s="2"/>
      <c r="RK210" s="2"/>
      <c r="RL210" s="2"/>
      <c r="RM210" s="2"/>
      <c r="RN210" s="2"/>
      <c r="RO210" s="2"/>
      <c r="RP210" s="2"/>
      <c r="RQ210" s="2"/>
      <c r="RR210" s="2"/>
      <c r="RS210" s="2"/>
      <c r="RT210" s="2"/>
      <c r="RU210" s="2"/>
      <c r="RV210" s="2"/>
      <c r="RW210" s="2"/>
      <c r="RX210" s="2"/>
      <c r="RY210" s="2"/>
      <c r="RZ210" s="2"/>
      <c r="SA210" s="2"/>
      <c r="SB210" s="2"/>
      <c r="SC210" s="2"/>
      <c r="SD210" s="2"/>
      <c r="SE210" s="2"/>
      <c r="SF210" s="2"/>
      <c r="SG210" s="2"/>
      <c r="SH210" s="2"/>
      <c r="SI210" s="2"/>
      <c r="SJ210" s="2"/>
      <c r="SK210" s="2"/>
      <c r="SL210" s="2"/>
      <c r="SM210" s="2"/>
      <c r="SN210" s="2"/>
      <c r="SO210" s="2"/>
      <c r="SP210" s="2"/>
      <c r="SQ210" s="2"/>
      <c r="SR210" s="2"/>
      <c r="SS210" s="2"/>
      <c r="ST210" s="2"/>
      <c r="SU210" s="2"/>
      <c r="SV210" s="2"/>
      <c r="SW210" s="2"/>
      <c r="SX210" s="2"/>
      <c r="SY210" s="2"/>
      <c r="SZ210" s="2"/>
      <c r="TA210" s="2"/>
      <c r="TB210" s="2"/>
      <c r="TC210" s="2"/>
      <c r="TD210" s="2"/>
      <c r="TE210" s="2"/>
      <c r="TF210" s="2"/>
      <c r="TG210" s="2"/>
      <c r="TH210" s="2"/>
      <c r="TI210" s="2"/>
      <c r="TJ210" s="2"/>
      <c r="TK210" s="2"/>
      <c r="TL210" s="2"/>
      <c r="TM210" s="2"/>
      <c r="TN210" s="2"/>
      <c r="TO210" s="2"/>
      <c r="TP210" s="2"/>
      <c r="TQ210" s="2"/>
      <c r="TR210" s="2"/>
      <c r="TS210" s="2"/>
      <c r="TT210" s="2"/>
      <c r="TU210" s="2"/>
      <c r="TV210" s="2"/>
      <c r="TW210" s="2"/>
      <c r="TX210" s="2"/>
      <c r="TY210" s="2"/>
      <c r="TZ210" s="2"/>
      <c r="UA210" s="2"/>
      <c r="UB210" s="2"/>
      <c r="UC210" s="2"/>
      <c r="UD210" s="2"/>
      <c r="UE210" s="2"/>
      <c r="UF210" s="2"/>
      <c r="UG210" s="2"/>
      <c r="UH210" s="2"/>
      <c r="UI210" s="2"/>
      <c r="UJ210" s="2"/>
      <c r="UK210" s="2"/>
      <c r="UL210" s="2"/>
      <c r="UM210" s="2"/>
      <c r="UN210" s="2"/>
      <c r="UO210" s="2"/>
      <c r="UP210" s="2"/>
      <c r="UQ210" s="2"/>
      <c r="UR210" s="2"/>
      <c r="US210" s="2"/>
      <c r="UT210" s="2"/>
      <c r="UU210" s="2"/>
      <c r="UV210" s="2"/>
      <c r="UW210" s="2"/>
      <c r="UX210" s="2"/>
      <c r="UY210" s="2"/>
      <c r="UZ210" s="2"/>
      <c r="VA210" s="2"/>
      <c r="VB210" s="2"/>
      <c r="VC210" s="2"/>
      <c r="VD210" s="2"/>
      <c r="VE210" s="2"/>
      <c r="VF210" s="2"/>
      <c r="VG210" s="2"/>
      <c r="VH210" s="2"/>
      <c r="VI210" s="2"/>
      <c r="VJ210" s="2"/>
      <c r="VK210" s="2"/>
      <c r="VL210" s="2"/>
      <c r="VM210" s="2"/>
      <c r="VN210" s="2"/>
      <c r="VO210" s="2"/>
      <c r="VP210" s="2"/>
      <c r="VQ210" s="2"/>
      <c r="VR210" s="2"/>
      <c r="VS210" s="2"/>
      <c r="VT210" s="2"/>
      <c r="VU210" s="2"/>
      <c r="VV210" s="2"/>
      <c r="VW210" s="2"/>
      <c r="VX210" s="2"/>
      <c r="VY210" s="2"/>
      <c r="VZ210" s="2"/>
      <c r="WA210" s="2"/>
      <c r="WB210" s="2"/>
      <c r="WC210" s="2"/>
      <c r="WD210" s="2"/>
      <c r="WE210" s="2"/>
      <c r="WF210" s="2"/>
      <c r="WG210" s="2"/>
      <c r="WH210" s="2"/>
      <c r="WI210" s="2"/>
      <c r="WJ210" s="2"/>
      <c r="WK210" s="2"/>
      <c r="WL210" s="2"/>
      <c r="WM210" s="2"/>
      <c r="WN210" s="2"/>
      <c r="WO210" s="2"/>
      <c r="WP210" s="2"/>
      <c r="WQ210" s="2"/>
      <c r="WR210" s="2"/>
      <c r="WS210" s="2"/>
      <c r="WT210" s="2"/>
      <c r="WU210" s="2"/>
      <c r="WV210" s="2"/>
      <c r="WW210" s="2"/>
      <c r="WX210" s="2"/>
      <c r="WY210" s="2"/>
      <c r="WZ210" s="2"/>
      <c r="XA210" s="2"/>
      <c r="XB210" s="2"/>
      <c r="XC210" s="2"/>
      <c r="XD210" s="2"/>
      <c r="XE210" s="2"/>
      <c r="XF210" s="2"/>
      <c r="XG210" s="2"/>
      <c r="XH210" s="2"/>
      <c r="XI210" s="2"/>
      <c r="XJ210" s="2"/>
      <c r="XK210" s="2"/>
      <c r="XL210" s="2"/>
      <c r="XM210" s="2"/>
      <c r="XN210" s="2"/>
      <c r="XO210" s="2"/>
      <c r="XP210" s="2"/>
      <c r="XQ210" s="2"/>
      <c r="XR210" s="2"/>
      <c r="XS210" s="2"/>
      <c r="XT210" s="2"/>
      <c r="XU210" s="2"/>
      <c r="XV210" s="2"/>
      <c r="XW210" s="2"/>
      <c r="XX210" s="2"/>
      <c r="XY210" s="2"/>
      <c r="XZ210" s="2"/>
      <c r="YA210" s="2"/>
      <c r="YB210" s="2"/>
      <c r="YC210" s="2"/>
      <c r="YD210" s="2"/>
      <c r="YE210" s="2"/>
      <c r="YF210" s="2"/>
      <c r="YG210" s="2"/>
      <c r="YH210" s="2"/>
      <c r="YI210" s="2"/>
      <c r="YJ210" s="2"/>
      <c r="YK210" s="2"/>
      <c r="YL210" s="2"/>
      <c r="YM210" s="2"/>
      <c r="YN210" s="2"/>
      <c r="YO210" s="2"/>
      <c r="YP210" s="2"/>
      <c r="YQ210" s="2"/>
    </row>
    <row r="211" spans="1:667" x14ac:dyDescent="0.25">
      <c r="A211" s="2"/>
      <c r="B211" s="2"/>
      <c r="C211" s="2"/>
      <c r="D211" s="2"/>
      <c r="E211" s="2"/>
      <c r="F211" s="2"/>
      <c r="G211" s="2"/>
      <c r="H211" s="2"/>
      <c r="I211" s="2"/>
      <c r="J211" s="2"/>
      <c r="K211" s="2"/>
      <c r="L211" s="2"/>
      <c r="M211" s="2"/>
      <c r="N211" s="2"/>
      <c r="O211" s="2"/>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s="2"/>
      <c r="BN211" s="2"/>
      <c r="BO211" s="66"/>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c r="LY211" s="2"/>
      <c r="LZ211" s="2"/>
      <c r="MA211" s="2"/>
      <c r="MB211" s="2"/>
      <c r="MC211" s="2"/>
      <c r="MD211" s="2"/>
      <c r="ME211" s="2"/>
      <c r="MF211" s="2"/>
      <c r="MG211" s="2"/>
      <c r="MH211" s="2"/>
      <c r="MI211" s="2"/>
      <c r="MJ211" s="2"/>
      <c r="MK211" s="2"/>
      <c r="ML211" s="2"/>
      <c r="MM211" s="2"/>
      <c r="MN211" s="2"/>
      <c r="MO211" s="2"/>
      <c r="MP211" s="2"/>
      <c r="MQ211" s="2"/>
      <c r="MR211" s="2"/>
      <c r="MS211" s="2"/>
      <c r="MT211" s="2"/>
      <c r="MU211" s="2"/>
      <c r="MV211" s="2"/>
      <c r="MW211" s="2"/>
      <c r="MX211" s="2"/>
      <c r="MY211" s="2"/>
      <c r="MZ211" s="2"/>
      <c r="NA211" s="2"/>
      <c r="NB211" s="2"/>
      <c r="NC211" s="2"/>
      <c r="ND211" s="2"/>
      <c r="NE211" s="2"/>
      <c r="NF211" s="2"/>
      <c r="NG211" s="2"/>
      <c r="NH211" s="2"/>
      <c r="NI211" s="2"/>
      <c r="NJ211" s="2"/>
      <c r="NK211" s="2"/>
      <c r="NL211" s="2"/>
      <c r="NM211" s="2"/>
      <c r="NN211" s="2"/>
      <c r="NO211" s="2"/>
      <c r="NP211" s="2"/>
      <c r="NQ211" s="2"/>
      <c r="NR211" s="2"/>
      <c r="NS211" s="2"/>
      <c r="NT211" s="2"/>
      <c r="NU211" s="2"/>
      <c r="NV211" s="2"/>
      <c r="NW211" s="2"/>
      <c r="NX211" s="2"/>
      <c r="NY211" s="2"/>
      <c r="NZ211" s="2"/>
      <c r="OA211" s="2"/>
      <c r="OB211" s="2"/>
      <c r="OC211" s="2"/>
      <c r="OD211" s="2"/>
      <c r="OE211" s="2"/>
      <c r="OF211" s="2"/>
      <c r="OG211" s="2"/>
      <c r="OH211" s="2"/>
      <c r="OI211" s="2"/>
      <c r="OJ211" s="2"/>
      <c r="OK211" s="2"/>
      <c r="OL211" s="2"/>
      <c r="OM211" s="2"/>
      <c r="ON211" s="2"/>
      <c r="OO211" s="2"/>
      <c r="OP211" s="2"/>
      <c r="OQ211" s="2"/>
      <c r="OR211" s="2"/>
      <c r="OS211" s="2"/>
      <c r="OT211" s="2"/>
      <c r="OU211" s="2"/>
      <c r="OV211" s="2"/>
      <c r="OW211" s="2"/>
      <c r="OX211" s="2"/>
      <c r="OY211" s="2"/>
      <c r="OZ211" s="2"/>
      <c r="PA211" s="2"/>
      <c r="PB211" s="2"/>
      <c r="PC211" s="2"/>
      <c r="PD211" s="2"/>
      <c r="PE211" s="2"/>
      <c r="PF211" s="2"/>
      <c r="PG211" s="2"/>
      <c r="PH211" s="2"/>
      <c r="PI211" s="2"/>
      <c r="PJ211" s="2"/>
      <c r="PK211" s="2"/>
      <c r="PL211" s="2"/>
      <c r="PM211" s="2"/>
      <c r="PN211" s="2"/>
      <c r="PO211" s="2"/>
      <c r="PP211" s="2"/>
      <c r="PQ211" s="2"/>
      <c r="PR211" s="2"/>
      <c r="PS211" s="2"/>
      <c r="PT211" s="2"/>
      <c r="PU211" s="2"/>
      <c r="PV211" s="2"/>
      <c r="PW211" s="2"/>
      <c r="PX211" s="2"/>
      <c r="PY211" s="2"/>
      <c r="PZ211" s="2"/>
      <c r="QA211" s="2"/>
      <c r="QB211" s="2"/>
      <c r="QC211" s="2"/>
      <c r="QD211" s="2"/>
      <c r="QE211" s="2"/>
      <c r="QF211" s="2"/>
      <c r="QG211" s="2"/>
      <c r="QH211" s="2"/>
      <c r="QI211" s="2"/>
      <c r="QJ211" s="2"/>
      <c r="QK211" s="2"/>
      <c r="QL211" s="2"/>
      <c r="QM211" s="2"/>
      <c r="QN211" s="2"/>
      <c r="QO211" s="2"/>
      <c r="QP211" s="2"/>
      <c r="QQ211" s="2"/>
      <c r="QR211" s="2"/>
      <c r="QS211" s="2"/>
      <c r="QT211" s="2"/>
      <c r="QU211" s="2"/>
      <c r="QV211" s="2"/>
      <c r="QW211" s="2"/>
      <c r="QX211" s="2"/>
      <c r="QY211" s="2"/>
      <c r="QZ211" s="2"/>
      <c r="RA211" s="2"/>
      <c r="RB211" s="2"/>
      <c r="RC211" s="2"/>
      <c r="RD211" s="2"/>
      <c r="RE211" s="2"/>
      <c r="RF211" s="2"/>
      <c r="RG211" s="2"/>
      <c r="RH211" s="2"/>
      <c r="RI211" s="2"/>
      <c r="RJ211" s="2"/>
      <c r="RK211" s="2"/>
      <c r="RL211" s="2"/>
      <c r="RM211" s="2"/>
      <c r="RN211" s="2"/>
      <c r="RO211" s="2"/>
      <c r="RP211" s="2"/>
      <c r="RQ211" s="2"/>
      <c r="RR211" s="2"/>
      <c r="RS211" s="2"/>
      <c r="RT211" s="2"/>
      <c r="RU211" s="2"/>
      <c r="RV211" s="2"/>
      <c r="RW211" s="2"/>
      <c r="RX211" s="2"/>
      <c r="RY211" s="2"/>
      <c r="RZ211" s="2"/>
      <c r="SA211" s="2"/>
      <c r="SB211" s="2"/>
      <c r="SC211" s="2"/>
      <c r="SD211" s="2"/>
      <c r="SE211" s="2"/>
      <c r="SF211" s="2"/>
      <c r="SG211" s="2"/>
      <c r="SH211" s="2"/>
      <c r="SI211" s="2"/>
      <c r="SJ211" s="2"/>
      <c r="SK211" s="2"/>
      <c r="SL211" s="2"/>
      <c r="SM211" s="2"/>
      <c r="SN211" s="2"/>
      <c r="SO211" s="2"/>
      <c r="SP211" s="2"/>
      <c r="SQ211" s="2"/>
      <c r="SR211" s="2"/>
      <c r="SS211" s="2"/>
      <c r="ST211" s="2"/>
      <c r="SU211" s="2"/>
      <c r="SV211" s="2"/>
      <c r="SW211" s="2"/>
      <c r="SX211" s="2"/>
      <c r="SY211" s="2"/>
      <c r="SZ211" s="2"/>
      <c r="TA211" s="2"/>
      <c r="TB211" s="2"/>
      <c r="TC211" s="2"/>
      <c r="TD211" s="2"/>
      <c r="TE211" s="2"/>
      <c r="TF211" s="2"/>
      <c r="TG211" s="2"/>
      <c r="TH211" s="2"/>
      <c r="TI211" s="2"/>
      <c r="TJ211" s="2"/>
      <c r="TK211" s="2"/>
      <c r="TL211" s="2"/>
      <c r="TM211" s="2"/>
      <c r="TN211" s="2"/>
      <c r="TO211" s="2"/>
      <c r="TP211" s="2"/>
      <c r="TQ211" s="2"/>
      <c r="TR211" s="2"/>
      <c r="TS211" s="2"/>
      <c r="TT211" s="2"/>
      <c r="TU211" s="2"/>
      <c r="TV211" s="2"/>
      <c r="TW211" s="2"/>
      <c r="TX211" s="2"/>
      <c r="TY211" s="2"/>
      <c r="TZ211" s="2"/>
      <c r="UA211" s="2"/>
      <c r="UB211" s="2"/>
      <c r="UC211" s="2"/>
      <c r="UD211" s="2"/>
      <c r="UE211" s="2"/>
      <c r="UF211" s="2"/>
      <c r="UG211" s="2"/>
      <c r="UH211" s="2"/>
      <c r="UI211" s="2"/>
      <c r="UJ211" s="2"/>
      <c r="UK211" s="2"/>
      <c r="UL211" s="2"/>
      <c r="UM211" s="2"/>
      <c r="UN211" s="2"/>
      <c r="UO211" s="2"/>
      <c r="UP211" s="2"/>
      <c r="UQ211" s="2"/>
      <c r="UR211" s="2"/>
      <c r="US211" s="2"/>
      <c r="UT211" s="2"/>
      <c r="UU211" s="2"/>
      <c r="UV211" s="2"/>
      <c r="UW211" s="2"/>
      <c r="UX211" s="2"/>
      <c r="UY211" s="2"/>
      <c r="UZ211" s="2"/>
      <c r="VA211" s="2"/>
      <c r="VB211" s="2"/>
      <c r="VC211" s="2"/>
      <c r="VD211" s="2"/>
      <c r="VE211" s="2"/>
      <c r="VF211" s="2"/>
      <c r="VG211" s="2"/>
      <c r="VH211" s="2"/>
      <c r="VI211" s="2"/>
      <c r="VJ211" s="2"/>
      <c r="VK211" s="2"/>
      <c r="VL211" s="2"/>
      <c r="VM211" s="2"/>
      <c r="VN211" s="2"/>
      <c r="VO211" s="2"/>
      <c r="VP211" s="2"/>
      <c r="VQ211" s="2"/>
      <c r="VR211" s="2"/>
      <c r="VS211" s="2"/>
      <c r="VT211" s="2"/>
      <c r="VU211" s="2"/>
      <c r="VV211" s="2"/>
      <c r="VW211" s="2"/>
      <c r="VX211" s="2"/>
      <c r="VY211" s="2"/>
      <c r="VZ211" s="2"/>
      <c r="WA211" s="2"/>
      <c r="WB211" s="2"/>
      <c r="WC211" s="2"/>
      <c r="WD211" s="2"/>
      <c r="WE211" s="2"/>
      <c r="WF211" s="2"/>
      <c r="WG211" s="2"/>
      <c r="WH211" s="2"/>
      <c r="WI211" s="2"/>
      <c r="WJ211" s="2"/>
      <c r="WK211" s="2"/>
      <c r="WL211" s="2"/>
      <c r="WM211" s="2"/>
      <c r="WN211" s="2"/>
      <c r="WO211" s="2"/>
      <c r="WP211" s="2"/>
      <c r="WQ211" s="2"/>
      <c r="WR211" s="2"/>
      <c r="WS211" s="2"/>
      <c r="WT211" s="2"/>
      <c r="WU211" s="2"/>
      <c r="WV211" s="2"/>
      <c r="WW211" s="2"/>
      <c r="WX211" s="2"/>
      <c r="WY211" s="2"/>
      <c r="WZ211" s="2"/>
      <c r="XA211" s="2"/>
      <c r="XB211" s="2"/>
      <c r="XC211" s="2"/>
      <c r="XD211" s="2"/>
      <c r="XE211" s="2"/>
      <c r="XF211" s="2"/>
      <c r="XG211" s="2"/>
      <c r="XH211" s="2"/>
      <c r="XI211" s="2"/>
      <c r="XJ211" s="2"/>
      <c r="XK211" s="2"/>
      <c r="XL211" s="2"/>
      <c r="XM211" s="2"/>
      <c r="XN211" s="2"/>
      <c r="XO211" s="2"/>
      <c r="XP211" s="2"/>
      <c r="XQ211" s="2"/>
      <c r="XR211" s="2"/>
      <c r="XS211" s="2"/>
      <c r="XT211" s="2"/>
      <c r="XU211" s="2"/>
      <c r="XV211" s="2"/>
      <c r="XW211" s="2"/>
      <c r="XX211" s="2"/>
      <c r="XY211" s="2"/>
      <c r="XZ211" s="2"/>
      <c r="YA211" s="2"/>
      <c r="YB211" s="2"/>
      <c r="YC211" s="2"/>
      <c r="YD211" s="2"/>
      <c r="YE211" s="2"/>
      <c r="YF211" s="2"/>
      <c r="YG211" s="2"/>
      <c r="YH211" s="2"/>
      <c r="YI211" s="2"/>
      <c r="YJ211" s="2"/>
      <c r="YK211" s="2"/>
      <c r="YL211" s="2"/>
      <c r="YM211" s="2"/>
      <c r="YN211" s="2"/>
      <c r="YO211" s="2"/>
      <c r="YP211" s="2"/>
      <c r="YQ211" s="2"/>
    </row>
    <row r="212" spans="1:667" x14ac:dyDescent="0.25">
      <c r="A212" s="2"/>
      <c r="B212" s="2"/>
      <c r="C212" s="2"/>
      <c r="D212" s="2"/>
      <c r="E212" s="2"/>
      <c r="F212" s="2"/>
      <c r="G212" s="2"/>
      <c r="H212" s="2"/>
      <c r="I212" s="2"/>
      <c r="J212" s="2"/>
      <c r="K212" s="2"/>
      <c r="L212" s="2"/>
      <c r="M212" s="2"/>
      <c r="N212" s="2"/>
      <c r="O212" s="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s="2"/>
      <c r="BN212" s="2"/>
      <c r="BO212" s="66"/>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c r="LY212" s="2"/>
      <c r="LZ212" s="2"/>
      <c r="MA212" s="2"/>
      <c r="MB212" s="2"/>
      <c r="MC212" s="2"/>
      <c r="MD212" s="2"/>
      <c r="ME212" s="2"/>
      <c r="MF212" s="2"/>
      <c r="MG212" s="2"/>
      <c r="MH212" s="2"/>
      <c r="MI212" s="2"/>
      <c r="MJ212" s="2"/>
      <c r="MK212" s="2"/>
      <c r="ML212" s="2"/>
      <c r="MM212" s="2"/>
      <c r="MN212" s="2"/>
      <c r="MO212" s="2"/>
      <c r="MP212" s="2"/>
      <c r="MQ212" s="2"/>
      <c r="MR212" s="2"/>
      <c r="MS212" s="2"/>
      <c r="MT212" s="2"/>
      <c r="MU212" s="2"/>
      <c r="MV212" s="2"/>
      <c r="MW212" s="2"/>
      <c r="MX212" s="2"/>
      <c r="MY212" s="2"/>
      <c r="MZ212" s="2"/>
      <c r="NA212" s="2"/>
      <c r="NB212" s="2"/>
      <c r="NC212" s="2"/>
      <c r="ND212" s="2"/>
      <c r="NE212" s="2"/>
      <c r="NF212" s="2"/>
      <c r="NG212" s="2"/>
      <c r="NH212" s="2"/>
      <c r="NI212" s="2"/>
      <c r="NJ212" s="2"/>
      <c r="NK212" s="2"/>
      <c r="NL212" s="2"/>
      <c r="NM212" s="2"/>
      <c r="NN212" s="2"/>
      <c r="NO212" s="2"/>
      <c r="NP212" s="2"/>
      <c r="NQ212" s="2"/>
      <c r="NR212" s="2"/>
      <c r="NS212" s="2"/>
      <c r="NT212" s="2"/>
      <c r="NU212" s="2"/>
      <c r="NV212" s="2"/>
      <c r="NW212" s="2"/>
      <c r="NX212" s="2"/>
      <c r="NY212" s="2"/>
      <c r="NZ212" s="2"/>
      <c r="OA212" s="2"/>
      <c r="OB212" s="2"/>
      <c r="OC212" s="2"/>
      <c r="OD212" s="2"/>
      <c r="OE212" s="2"/>
      <c r="OF212" s="2"/>
      <c r="OG212" s="2"/>
      <c r="OH212" s="2"/>
      <c r="OI212" s="2"/>
      <c r="OJ212" s="2"/>
      <c r="OK212" s="2"/>
      <c r="OL212" s="2"/>
      <c r="OM212" s="2"/>
      <c r="ON212" s="2"/>
      <c r="OO212" s="2"/>
      <c r="OP212" s="2"/>
      <c r="OQ212" s="2"/>
      <c r="OR212" s="2"/>
      <c r="OS212" s="2"/>
      <c r="OT212" s="2"/>
      <c r="OU212" s="2"/>
      <c r="OV212" s="2"/>
      <c r="OW212" s="2"/>
      <c r="OX212" s="2"/>
      <c r="OY212" s="2"/>
      <c r="OZ212" s="2"/>
      <c r="PA212" s="2"/>
      <c r="PB212" s="2"/>
      <c r="PC212" s="2"/>
      <c r="PD212" s="2"/>
      <c r="PE212" s="2"/>
      <c r="PF212" s="2"/>
      <c r="PG212" s="2"/>
      <c r="PH212" s="2"/>
      <c r="PI212" s="2"/>
      <c r="PJ212" s="2"/>
      <c r="PK212" s="2"/>
      <c r="PL212" s="2"/>
      <c r="PM212" s="2"/>
      <c r="PN212" s="2"/>
      <c r="PO212" s="2"/>
      <c r="PP212" s="2"/>
      <c r="PQ212" s="2"/>
      <c r="PR212" s="2"/>
      <c r="PS212" s="2"/>
      <c r="PT212" s="2"/>
      <c r="PU212" s="2"/>
      <c r="PV212" s="2"/>
      <c r="PW212" s="2"/>
      <c r="PX212" s="2"/>
      <c r="PY212" s="2"/>
      <c r="PZ212" s="2"/>
      <c r="QA212" s="2"/>
      <c r="QB212" s="2"/>
      <c r="QC212" s="2"/>
      <c r="QD212" s="2"/>
      <c r="QE212" s="2"/>
      <c r="QF212" s="2"/>
      <c r="QG212" s="2"/>
      <c r="QH212" s="2"/>
      <c r="QI212" s="2"/>
      <c r="QJ212" s="2"/>
      <c r="QK212" s="2"/>
      <c r="QL212" s="2"/>
      <c r="QM212" s="2"/>
      <c r="QN212" s="2"/>
      <c r="QO212" s="2"/>
      <c r="QP212" s="2"/>
      <c r="QQ212" s="2"/>
      <c r="QR212" s="2"/>
      <c r="QS212" s="2"/>
      <c r="QT212" s="2"/>
      <c r="QU212" s="2"/>
      <c r="QV212" s="2"/>
      <c r="QW212" s="2"/>
      <c r="QX212" s="2"/>
      <c r="QY212" s="2"/>
      <c r="QZ212" s="2"/>
      <c r="RA212" s="2"/>
      <c r="RB212" s="2"/>
      <c r="RC212" s="2"/>
      <c r="RD212" s="2"/>
      <c r="RE212" s="2"/>
      <c r="RF212" s="2"/>
      <c r="RG212" s="2"/>
      <c r="RH212" s="2"/>
      <c r="RI212" s="2"/>
      <c r="RJ212" s="2"/>
      <c r="RK212" s="2"/>
      <c r="RL212" s="2"/>
      <c r="RM212" s="2"/>
      <c r="RN212" s="2"/>
      <c r="RO212" s="2"/>
      <c r="RP212" s="2"/>
      <c r="RQ212" s="2"/>
      <c r="RR212" s="2"/>
      <c r="RS212" s="2"/>
      <c r="RT212" s="2"/>
      <c r="RU212" s="2"/>
      <c r="RV212" s="2"/>
      <c r="RW212" s="2"/>
      <c r="RX212" s="2"/>
      <c r="RY212" s="2"/>
      <c r="RZ212" s="2"/>
      <c r="SA212" s="2"/>
      <c r="SB212" s="2"/>
      <c r="SC212" s="2"/>
      <c r="SD212" s="2"/>
      <c r="SE212" s="2"/>
      <c r="SF212" s="2"/>
      <c r="SG212" s="2"/>
      <c r="SH212" s="2"/>
      <c r="SI212" s="2"/>
      <c r="SJ212" s="2"/>
      <c r="SK212" s="2"/>
      <c r="SL212" s="2"/>
      <c r="SM212" s="2"/>
      <c r="SN212" s="2"/>
      <c r="SO212" s="2"/>
      <c r="SP212" s="2"/>
      <c r="SQ212" s="2"/>
      <c r="SR212" s="2"/>
      <c r="SS212" s="2"/>
      <c r="ST212" s="2"/>
      <c r="SU212" s="2"/>
      <c r="SV212" s="2"/>
      <c r="SW212" s="2"/>
      <c r="SX212" s="2"/>
      <c r="SY212" s="2"/>
      <c r="SZ212" s="2"/>
      <c r="TA212" s="2"/>
      <c r="TB212" s="2"/>
      <c r="TC212" s="2"/>
      <c r="TD212" s="2"/>
      <c r="TE212" s="2"/>
      <c r="TF212" s="2"/>
      <c r="TG212" s="2"/>
      <c r="TH212" s="2"/>
      <c r="TI212" s="2"/>
      <c r="TJ212" s="2"/>
      <c r="TK212" s="2"/>
      <c r="TL212" s="2"/>
      <c r="TM212" s="2"/>
      <c r="TN212" s="2"/>
      <c r="TO212" s="2"/>
      <c r="TP212" s="2"/>
      <c r="TQ212" s="2"/>
      <c r="TR212" s="2"/>
      <c r="TS212" s="2"/>
      <c r="TT212" s="2"/>
      <c r="TU212" s="2"/>
      <c r="TV212" s="2"/>
      <c r="TW212" s="2"/>
      <c r="TX212" s="2"/>
      <c r="TY212" s="2"/>
      <c r="TZ212" s="2"/>
      <c r="UA212" s="2"/>
      <c r="UB212" s="2"/>
      <c r="UC212" s="2"/>
      <c r="UD212" s="2"/>
      <c r="UE212" s="2"/>
      <c r="UF212" s="2"/>
      <c r="UG212" s="2"/>
      <c r="UH212" s="2"/>
      <c r="UI212" s="2"/>
      <c r="UJ212" s="2"/>
      <c r="UK212" s="2"/>
      <c r="UL212" s="2"/>
      <c r="UM212" s="2"/>
      <c r="UN212" s="2"/>
      <c r="UO212" s="2"/>
      <c r="UP212" s="2"/>
      <c r="UQ212" s="2"/>
      <c r="UR212" s="2"/>
      <c r="US212" s="2"/>
      <c r="UT212" s="2"/>
      <c r="UU212" s="2"/>
      <c r="UV212" s="2"/>
      <c r="UW212" s="2"/>
      <c r="UX212" s="2"/>
      <c r="UY212" s="2"/>
      <c r="UZ212" s="2"/>
      <c r="VA212" s="2"/>
      <c r="VB212" s="2"/>
      <c r="VC212" s="2"/>
      <c r="VD212" s="2"/>
      <c r="VE212" s="2"/>
      <c r="VF212" s="2"/>
      <c r="VG212" s="2"/>
      <c r="VH212" s="2"/>
      <c r="VI212" s="2"/>
      <c r="VJ212" s="2"/>
      <c r="VK212" s="2"/>
      <c r="VL212" s="2"/>
      <c r="VM212" s="2"/>
      <c r="VN212" s="2"/>
      <c r="VO212" s="2"/>
      <c r="VP212" s="2"/>
      <c r="VQ212" s="2"/>
      <c r="VR212" s="2"/>
      <c r="VS212" s="2"/>
      <c r="VT212" s="2"/>
      <c r="VU212" s="2"/>
      <c r="VV212" s="2"/>
      <c r="VW212" s="2"/>
      <c r="VX212" s="2"/>
      <c r="VY212" s="2"/>
      <c r="VZ212" s="2"/>
      <c r="WA212" s="2"/>
      <c r="WB212" s="2"/>
      <c r="WC212" s="2"/>
      <c r="WD212" s="2"/>
      <c r="WE212" s="2"/>
      <c r="WF212" s="2"/>
      <c r="WG212" s="2"/>
      <c r="WH212" s="2"/>
      <c r="WI212" s="2"/>
      <c r="WJ212" s="2"/>
      <c r="WK212" s="2"/>
      <c r="WL212" s="2"/>
      <c r="WM212" s="2"/>
      <c r="WN212" s="2"/>
      <c r="WO212" s="2"/>
      <c r="WP212" s="2"/>
      <c r="WQ212" s="2"/>
      <c r="WR212" s="2"/>
      <c r="WS212" s="2"/>
      <c r="WT212" s="2"/>
      <c r="WU212" s="2"/>
      <c r="WV212" s="2"/>
      <c r="WW212" s="2"/>
      <c r="WX212" s="2"/>
      <c r="WY212" s="2"/>
      <c r="WZ212" s="2"/>
      <c r="XA212" s="2"/>
      <c r="XB212" s="2"/>
      <c r="XC212" s="2"/>
      <c r="XD212" s="2"/>
      <c r="XE212" s="2"/>
      <c r="XF212" s="2"/>
      <c r="XG212" s="2"/>
      <c r="XH212" s="2"/>
      <c r="XI212" s="2"/>
      <c r="XJ212" s="2"/>
      <c r="XK212" s="2"/>
      <c r="XL212" s="2"/>
      <c r="XM212" s="2"/>
      <c r="XN212" s="2"/>
      <c r="XO212" s="2"/>
      <c r="XP212" s="2"/>
      <c r="XQ212" s="2"/>
      <c r="XR212" s="2"/>
      <c r="XS212" s="2"/>
      <c r="XT212" s="2"/>
      <c r="XU212" s="2"/>
      <c r="XV212" s="2"/>
      <c r="XW212" s="2"/>
      <c r="XX212" s="2"/>
      <c r="XY212" s="2"/>
      <c r="XZ212" s="2"/>
      <c r="YA212" s="2"/>
      <c r="YB212" s="2"/>
      <c r="YC212" s="2"/>
      <c r="YD212" s="2"/>
      <c r="YE212" s="2"/>
      <c r="YF212" s="2"/>
      <c r="YG212" s="2"/>
      <c r="YH212" s="2"/>
      <c r="YI212" s="2"/>
      <c r="YJ212" s="2"/>
      <c r="YK212" s="2"/>
      <c r="YL212" s="2"/>
      <c r="YM212" s="2"/>
      <c r="YN212" s="2"/>
      <c r="YO212" s="2"/>
      <c r="YP212" s="2"/>
      <c r="YQ212" s="2"/>
    </row>
    <row r="213" spans="1:667" x14ac:dyDescent="0.25">
      <c r="A213" s="2"/>
      <c r="B213" s="2"/>
      <c r="C213" s="2"/>
      <c r="D213" s="2"/>
      <c r="E213" s="2"/>
      <c r="F213" s="2"/>
      <c r="G213" s="2"/>
      <c r="H213" s="2"/>
      <c r="I213" s="2"/>
      <c r="J213" s="2"/>
      <c r="K213" s="2"/>
      <c r="L213" s="2"/>
      <c r="M213" s="2"/>
      <c r="N213" s="2"/>
      <c r="O213" s="2"/>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s="2"/>
      <c r="BN213" s="2"/>
      <c r="BO213" s="66"/>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c r="LY213" s="2"/>
      <c r="LZ213" s="2"/>
      <c r="MA213" s="2"/>
      <c r="MB213" s="2"/>
      <c r="MC213" s="2"/>
      <c r="MD213" s="2"/>
      <c r="ME213" s="2"/>
      <c r="MF213" s="2"/>
      <c r="MG213" s="2"/>
      <c r="MH213" s="2"/>
      <c r="MI213" s="2"/>
      <c r="MJ213" s="2"/>
      <c r="MK213" s="2"/>
      <c r="ML213" s="2"/>
      <c r="MM213" s="2"/>
      <c r="MN213" s="2"/>
      <c r="MO213" s="2"/>
      <c r="MP213" s="2"/>
      <c r="MQ213" s="2"/>
      <c r="MR213" s="2"/>
      <c r="MS213" s="2"/>
      <c r="MT213" s="2"/>
      <c r="MU213" s="2"/>
      <c r="MV213" s="2"/>
      <c r="MW213" s="2"/>
      <c r="MX213" s="2"/>
      <c r="MY213" s="2"/>
      <c r="MZ213" s="2"/>
      <c r="NA213" s="2"/>
      <c r="NB213" s="2"/>
      <c r="NC213" s="2"/>
      <c r="ND213" s="2"/>
      <c r="NE213" s="2"/>
      <c r="NF213" s="2"/>
      <c r="NG213" s="2"/>
      <c r="NH213" s="2"/>
      <c r="NI213" s="2"/>
      <c r="NJ213" s="2"/>
      <c r="NK213" s="2"/>
      <c r="NL213" s="2"/>
      <c r="NM213" s="2"/>
      <c r="NN213" s="2"/>
      <c r="NO213" s="2"/>
      <c r="NP213" s="2"/>
      <c r="NQ213" s="2"/>
      <c r="NR213" s="2"/>
      <c r="NS213" s="2"/>
      <c r="NT213" s="2"/>
      <c r="NU213" s="2"/>
      <c r="NV213" s="2"/>
      <c r="NW213" s="2"/>
      <c r="NX213" s="2"/>
      <c r="NY213" s="2"/>
      <c r="NZ213" s="2"/>
      <c r="OA213" s="2"/>
      <c r="OB213" s="2"/>
      <c r="OC213" s="2"/>
      <c r="OD213" s="2"/>
      <c r="OE213" s="2"/>
      <c r="OF213" s="2"/>
      <c r="OG213" s="2"/>
      <c r="OH213" s="2"/>
      <c r="OI213" s="2"/>
      <c r="OJ213" s="2"/>
      <c r="OK213" s="2"/>
      <c r="OL213" s="2"/>
      <c r="OM213" s="2"/>
      <c r="ON213" s="2"/>
      <c r="OO213" s="2"/>
      <c r="OP213" s="2"/>
      <c r="OQ213" s="2"/>
      <c r="OR213" s="2"/>
      <c r="OS213" s="2"/>
      <c r="OT213" s="2"/>
      <c r="OU213" s="2"/>
      <c r="OV213" s="2"/>
      <c r="OW213" s="2"/>
      <c r="OX213" s="2"/>
      <c r="OY213" s="2"/>
      <c r="OZ213" s="2"/>
      <c r="PA213" s="2"/>
      <c r="PB213" s="2"/>
      <c r="PC213" s="2"/>
      <c r="PD213" s="2"/>
      <c r="PE213" s="2"/>
      <c r="PF213" s="2"/>
      <c r="PG213" s="2"/>
      <c r="PH213" s="2"/>
      <c r="PI213" s="2"/>
      <c r="PJ213" s="2"/>
      <c r="PK213" s="2"/>
      <c r="PL213" s="2"/>
      <c r="PM213" s="2"/>
      <c r="PN213" s="2"/>
      <c r="PO213" s="2"/>
      <c r="PP213" s="2"/>
      <c r="PQ213" s="2"/>
      <c r="PR213" s="2"/>
      <c r="PS213" s="2"/>
      <c r="PT213" s="2"/>
      <c r="PU213" s="2"/>
      <c r="PV213" s="2"/>
      <c r="PW213" s="2"/>
      <c r="PX213" s="2"/>
      <c r="PY213" s="2"/>
      <c r="PZ213" s="2"/>
      <c r="QA213" s="2"/>
      <c r="QB213" s="2"/>
      <c r="QC213" s="2"/>
      <c r="QD213" s="2"/>
      <c r="QE213" s="2"/>
      <c r="QF213" s="2"/>
      <c r="QG213" s="2"/>
      <c r="QH213" s="2"/>
      <c r="QI213" s="2"/>
      <c r="QJ213" s="2"/>
      <c r="QK213" s="2"/>
      <c r="QL213" s="2"/>
      <c r="QM213" s="2"/>
      <c r="QN213" s="2"/>
      <c r="QO213" s="2"/>
      <c r="QP213" s="2"/>
      <c r="QQ213" s="2"/>
      <c r="QR213" s="2"/>
      <c r="QS213" s="2"/>
      <c r="QT213" s="2"/>
      <c r="QU213" s="2"/>
      <c r="QV213" s="2"/>
      <c r="QW213" s="2"/>
      <c r="QX213" s="2"/>
      <c r="QY213" s="2"/>
      <c r="QZ213" s="2"/>
      <c r="RA213" s="2"/>
      <c r="RB213" s="2"/>
      <c r="RC213" s="2"/>
      <c r="RD213" s="2"/>
      <c r="RE213" s="2"/>
      <c r="RF213" s="2"/>
      <c r="RG213" s="2"/>
      <c r="RH213" s="2"/>
      <c r="RI213" s="2"/>
      <c r="RJ213" s="2"/>
      <c r="RK213" s="2"/>
      <c r="RL213" s="2"/>
      <c r="RM213" s="2"/>
      <c r="RN213" s="2"/>
      <c r="RO213" s="2"/>
      <c r="RP213" s="2"/>
      <c r="RQ213" s="2"/>
      <c r="RR213" s="2"/>
      <c r="RS213" s="2"/>
      <c r="RT213" s="2"/>
      <c r="RU213" s="2"/>
      <c r="RV213" s="2"/>
      <c r="RW213" s="2"/>
      <c r="RX213" s="2"/>
      <c r="RY213" s="2"/>
      <c r="RZ213" s="2"/>
      <c r="SA213" s="2"/>
      <c r="SB213" s="2"/>
      <c r="SC213" s="2"/>
      <c r="SD213" s="2"/>
      <c r="SE213" s="2"/>
      <c r="SF213" s="2"/>
      <c r="SG213" s="2"/>
      <c r="SH213" s="2"/>
      <c r="SI213" s="2"/>
      <c r="SJ213" s="2"/>
      <c r="SK213" s="2"/>
      <c r="SL213" s="2"/>
      <c r="SM213" s="2"/>
      <c r="SN213" s="2"/>
      <c r="SO213" s="2"/>
      <c r="SP213" s="2"/>
      <c r="SQ213" s="2"/>
      <c r="SR213" s="2"/>
      <c r="SS213" s="2"/>
      <c r="ST213" s="2"/>
      <c r="SU213" s="2"/>
      <c r="SV213" s="2"/>
      <c r="SW213" s="2"/>
      <c r="SX213" s="2"/>
      <c r="SY213" s="2"/>
      <c r="SZ213" s="2"/>
      <c r="TA213" s="2"/>
      <c r="TB213" s="2"/>
      <c r="TC213" s="2"/>
      <c r="TD213" s="2"/>
      <c r="TE213" s="2"/>
      <c r="TF213" s="2"/>
      <c r="TG213" s="2"/>
      <c r="TH213" s="2"/>
      <c r="TI213" s="2"/>
      <c r="TJ213" s="2"/>
      <c r="TK213" s="2"/>
      <c r="TL213" s="2"/>
      <c r="TM213" s="2"/>
      <c r="TN213" s="2"/>
      <c r="TO213" s="2"/>
      <c r="TP213" s="2"/>
      <c r="TQ213" s="2"/>
      <c r="TR213" s="2"/>
      <c r="TS213" s="2"/>
      <c r="TT213" s="2"/>
      <c r="TU213" s="2"/>
      <c r="TV213" s="2"/>
      <c r="TW213" s="2"/>
      <c r="TX213" s="2"/>
      <c r="TY213" s="2"/>
      <c r="TZ213" s="2"/>
      <c r="UA213" s="2"/>
      <c r="UB213" s="2"/>
      <c r="UC213" s="2"/>
      <c r="UD213" s="2"/>
      <c r="UE213" s="2"/>
      <c r="UF213" s="2"/>
      <c r="UG213" s="2"/>
      <c r="UH213" s="2"/>
      <c r="UI213" s="2"/>
      <c r="UJ213" s="2"/>
      <c r="UK213" s="2"/>
      <c r="UL213" s="2"/>
      <c r="UM213" s="2"/>
      <c r="UN213" s="2"/>
      <c r="UO213" s="2"/>
      <c r="UP213" s="2"/>
      <c r="UQ213" s="2"/>
      <c r="UR213" s="2"/>
      <c r="US213" s="2"/>
      <c r="UT213" s="2"/>
      <c r="UU213" s="2"/>
      <c r="UV213" s="2"/>
      <c r="UW213" s="2"/>
      <c r="UX213" s="2"/>
      <c r="UY213" s="2"/>
      <c r="UZ213" s="2"/>
      <c r="VA213" s="2"/>
      <c r="VB213" s="2"/>
      <c r="VC213" s="2"/>
      <c r="VD213" s="2"/>
      <c r="VE213" s="2"/>
      <c r="VF213" s="2"/>
      <c r="VG213" s="2"/>
      <c r="VH213" s="2"/>
      <c r="VI213" s="2"/>
      <c r="VJ213" s="2"/>
      <c r="VK213" s="2"/>
      <c r="VL213" s="2"/>
      <c r="VM213" s="2"/>
      <c r="VN213" s="2"/>
      <c r="VO213" s="2"/>
      <c r="VP213" s="2"/>
      <c r="VQ213" s="2"/>
      <c r="VR213" s="2"/>
      <c r="VS213" s="2"/>
      <c r="VT213" s="2"/>
      <c r="VU213" s="2"/>
      <c r="VV213" s="2"/>
      <c r="VW213" s="2"/>
      <c r="VX213" s="2"/>
      <c r="VY213" s="2"/>
      <c r="VZ213" s="2"/>
      <c r="WA213" s="2"/>
      <c r="WB213" s="2"/>
      <c r="WC213" s="2"/>
      <c r="WD213" s="2"/>
      <c r="WE213" s="2"/>
      <c r="WF213" s="2"/>
      <c r="WG213" s="2"/>
      <c r="WH213" s="2"/>
      <c r="WI213" s="2"/>
      <c r="WJ213" s="2"/>
      <c r="WK213" s="2"/>
      <c r="WL213" s="2"/>
      <c r="WM213" s="2"/>
      <c r="WN213" s="2"/>
      <c r="WO213" s="2"/>
      <c r="WP213" s="2"/>
      <c r="WQ213" s="2"/>
      <c r="WR213" s="2"/>
      <c r="WS213" s="2"/>
      <c r="WT213" s="2"/>
      <c r="WU213" s="2"/>
      <c r="WV213" s="2"/>
      <c r="WW213" s="2"/>
      <c r="WX213" s="2"/>
      <c r="WY213" s="2"/>
      <c r="WZ213" s="2"/>
      <c r="XA213" s="2"/>
      <c r="XB213" s="2"/>
      <c r="XC213" s="2"/>
      <c r="XD213" s="2"/>
      <c r="XE213" s="2"/>
      <c r="XF213" s="2"/>
      <c r="XG213" s="2"/>
      <c r="XH213" s="2"/>
      <c r="XI213" s="2"/>
      <c r="XJ213" s="2"/>
      <c r="XK213" s="2"/>
      <c r="XL213" s="2"/>
      <c r="XM213" s="2"/>
      <c r="XN213" s="2"/>
      <c r="XO213" s="2"/>
      <c r="XP213" s="2"/>
      <c r="XQ213" s="2"/>
      <c r="XR213" s="2"/>
      <c r="XS213" s="2"/>
      <c r="XT213" s="2"/>
      <c r="XU213" s="2"/>
      <c r="XV213" s="2"/>
      <c r="XW213" s="2"/>
      <c r="XX213" s="2"/>
      <c r="XY213" s="2"/>
      <c r="XZ213" s="2"/>
      <c r="YA213" s="2"/>
      <c r="YB213" s="2"/>
      <c r="YC213" s="2"/>
      <c r="YD213" s="2"/>
      <c r="YE213" s="2"/>
      <c r="YF213" s="2"/>
      <c r="YG213" s="2"/>
      <c r="YH213" s="2"/>
      <c r="YI213" s="2"/>
      <c r="YJ213" s="2"/>
      <c r="YK213" s="2"/>
      <c r="YL213" s="2"/>
      <c r="YM213" s="2"/>
      <c r="YN213" s="2"/>
      <c r="YO213" s="2"/>
      <c r="YP213" s="2"/>
      <c r="YQ213" s="2"/>
    </row>
  </sheetData>
  <sortState ref="A47:ABE54">
    <sortCondition descending="1" ref="C47:C54"/>
  </sortState>
  <mergeCells count="387">
    <mergeCell ref="BL59:BM59"/>
    <mergeCell ref="AZ59:BA59"/>
    <mergeCell ref="BB59:BC59"/>
    <mergeCell ref="BD59:BE59"/>
    <mergeCell ref="BF59:BG59"/>
    <mergeCell ref="BH59:BI59"/>
    <mergeCell ref="BJ59:BK59"/>
    <mergeCell ref="AN59:AO59"/>
    <mergeCell ref="AP59:AQ59"/>
    <mergeCell ref="AR59:AS59"/>
    <mergeCell ref="AT59:AU59"/>
    <mergeCell ref="AV59:AW59"/>
    <mergeCell ref="AX59:AY59"/>
    <mergeCell ref="AB59:AC59"/>
    <mergeCell ref="AD59:AE59"/>
    <mergeCell ref="AF59:AG59"/>
    <mergeCell ref="AH59:AI59"/>
    <mergeCell ref="AJ59:AK59"/>
    <mergeCell ref="AL59:AM59"/>
    <mergeCell ref="BJ58:BK58"/>
    <mergeCell ref="BL58:BM58"/>
    <mergeCell ref="P59:Q59"/>
    <mergeCell ref="R59:S59"/>
    <mergeCell ref="T59:U59"/>
    <mergeCell ref="V59:W59"/>
    <mergeCell ref="X59:Y59"/>
    <mergeCell ref="Z59:AA59"/>
    <mergeCell ref="AX58:AY58"/>
    <mergeCell ref="AZ58:BA58"/>
    <mergeCell ref="BB58:BC58"/>
    <mergeCell ref="BD58:BE58"/>
    <mergeCell ref="BF58:BG58"/>
    <mergeCell ref="BH58:BI58"/>
    <mergeCell ref="AL58:AM58"/>
    <mergeCell ref="AN58:AO58"/>
    <mergeCell ref="AP58:AQ58"/>
    <mergeCell ref="AR58:AS58"/>
    <mergeCell ref="AT58:AU58"/>
    <mergeCell ref="AV58:AW58"/>
    <mergeCell ref="Z58:AA58"/>
    <mergeCell ref="AB58:AC58"/>
    <mergeCell ref="AD58:AE58"/>
    <mergeCell ref="AF58:AG58"/>
    <mergeCell ref="AH58:AI58"/>
    <mergeCell ref="AJ58:AK58"/>
    <mergeCell ref="BH57:BI57"/>
    <mergeCell ref="AH57:AI57"/>
    <mergeCell ref="BJ57:BK57"/>
    <mergeCell ref="BL57:BM57"/>
    <mergeCell ref="P58:Q58"/>
    <mergeCell ref="R58:S58"/>
    <mergeCell ref="T58:U58"/>
    <mergeCell ref="V58:W58"/>
    <mergeCell ref="X58:Y58"/>
    <mergeCell ref="AV57:AW57"/>
    <mergeCell ref="AX57:AY57"/>
    <mergeCell ref="AZ57:BA57"/>
    <mergeCell ref="BB57:BC57"/>
    <mergeCell ref="BD57:BE57"/>
    <mergeCell ref="BF57:BG57"/>
    <mergeCell ref="AJ57:AK57"/>
    <mergeCell ref="AL57:AM57"/>
    <mergeCell ref="AN57:AO57"/>
    <mergeCell ref="AP57:AQ57"/>
    <mergeCell ref="AR57:AS57"/>
    <mergeCell ref="AT57:AU57"/>
    <mergeCell ref="X57:Y57"/>
    <mergeCell ref="Z57:AA57"/>
    <mergeCell ref="AB57:AC57"/>
    <mergeCell ref="AD57:AE57"/>
    <mergeCell ref="AF57:AG57"/>
    <mergeCell ref="P57:Q57"/>
    <mergeCell ref="R57:S57"/>
    <mergeCell ref="T57:U57"/>
    <mergeCell ref="V57:W57"/>
    <mergeCell ref="YP3:YQ3"/>
    <mergeCell ref="YD3:YE3"/>
    <mergeCell ref="YF3:YG3"/>
    <mergeCell ref="YH3:YI3"/>
    <mergeCell ref="YJ3:YK3"/>
    <mergeCell ref="YL3:YM3"/>
    <mergeCell ref="YN3:YO3"/>
    <mergeCell ref="XR3:XS3"/>
    <mergeCell ref="XT3:XU3"/>
    <mergeCell ref="XV3:XW3"/>
    <mergeCell ref="XX3:XY3"/>
    <mergeCell ref="XZ3:YA3"/>
    <mergeCell ref="YB3:YC3"/>
    <mergeCell ref="XF3:XG3"/>
    <mergeCell ref="XH3:XI3"/>
    <mergeCell ref="XJ3:XK3"/>
    <mergeCell ref="XL3:XM3"/>
    <mergeCell ref="XN3:XO3"/>
    <mergeCell ref="XP3:XQ3"/>
    <mergeCell ref="WT3:WU3"/>
    <mergeCell ref="WV3:WW3"/>
    <mergeCell ref="WX3:WY3"/>
    <mergeCell ref="WZ3:XA3"/>
    <mergeCell ref="XB3:XC3"/>
    <mergeCell ref="XD3:XE3"/>
    <mergeCell ref="WH3:WI3"/>
    <mergeCell ref="WJ3:WK3"/>
    <mergeCell ref="WL3:WM3"/>
    <mergeCell ref="WN3:WO3"/>
    <mergeCell ref="WP3:WQ3"/>
    <mergeCell ref="WR3:WS3"/>
    <mergeCell ref="VV3:VW3"/>
    <mergeCell ref="VX3:VY3"/>
    <mergeCell ref="VZ3:WA3"/>
    <mergeCell ref="WB3:WC3"/>
    <mergeCell ref="WD3:WE3"/>
    <mergeCell ref="WF3:WG3"/>
    <mergeCell ref="VJ3:VK3"/>
    <mergeCell ref="VL3:VM3"/>
    <mergeCell ref="VN3:VO3"/>
    <mergeCell ref="VP3:VQ3"/>
    <mergeCell ref="VR3:VS3"/>
    <mergeCell ref="VT3:VU3"/>
    <mergeCell ref="UX3:UY3"/>
    <mergeCell ref="UZ3:VA3"/>
    <mergeCell ref="VB3:VC3"/>
    <mergeCell ref="VD3:VE3"/>
    <mergeCell ref="VF3:VG3"/>
    <mergeCell ref="VH3:VI3"/>
    <mergeCell ref="UL3:UM3"/>
    <mergeCell ref="UN3:UO3"/>
    <mergeCell ref="UP3:UQ3"/>
    <mergeCell ref="UR3:US3"/>
    <mergeCell ref="UT3:UU3"/>
    <mergeCell ref="UV3:UW3"/>
    <mergeCell ref="TZ3:UA3"/>
    <mergeCell ref="UB3:UC3"/>
    <mergeCell ref="UD3:UE3"/>
    <mergeCell ref="UF3:UG3"/>
    <mergeCell ref="UH3:UI3"/>
    <mergeCell ref="UJ3:UK3"/>
    <mergeCell ref="TN3:TO3"/>
    <mergeCell ref="TP3:TQ3"/>
    <mergeCell ref="TR3:TS3"/>
    <mergeCell ref="TT3:TU3"/>
    <mergeCell ref="TV3:TW3"/>
    <mergeCell ref="TX3:TY3"/>
    <mergeCell ref="TB3:TC3"/>
    <mergeCell ref="TD3:TE3"/>
    <mergeCell ref="TF3:TG3"/>
    <mergeCell ref="TH3:TI3"/>
    <mergeCell ref="TJ3:TK3"/>
    <mergeCell ref="TL3:TM3"/>
    <mergeCell ref="SP3:SQ3"/>
    <mergeCell ref="SR3:SS3"/>
    <mergeCell ref="ST3:SU3"/>
    <mergeCell ref="SV3:SW3"/>
    <mergeCell ref="SX3:SY3"/>
    <mergeCell ref="SZ3:TA3"/>
    <mergeCell ref="SD3:SE3"/>
    <mergeCell ref="SF3:SG3"/>
    <mergeCell ref="SH3:SI3"/>
    <mergeCell ref="SJ3:SK3"/>
    <mergeCell ref="SL3:SM3"/>
    <mergeCell ref="SN3:SO3"/>
    <mergeCell ref="RR3:RS3"/>
    <mergeCell ref="RT3:RU3"/>
    <mergeCell ref="RV3:RW3"/>
    <mergeCell ref="RX3:RY3"/>
    <mergeCell ref="RZ3:SA3"/>
    <mergeCell ref="SB3:SC3"/>
    <mergeCell ref="RF3:RG3"/>
    <mergeCell ref="RH3:RI3"/>
    <mergeCell ref="RJ3:RK3"/>
    <mergeCell ref="RL3:RM3"/>
    <mergeCell ref="RN3:RO3"/>
    <mergeCell ref="RP3:RQ3"/>
    <mergeCell ref="QT3:QU3"/>
    <mergeCell ref="QV3:QW3"/>
    <mergeCell ref="QX3:QY3"/>
    <mergeCell ref="QZ3:RA3"/>
    <mergeCell ref="RB3:RC3"/>
    <mergeCell ref="RD3:RE3"/>
    <mergeCell ref="QH3:QI3"/>
    <mergeCell ref="QJ3:QK3"/>
    <mergeCell ref="QL3:QM3"/>
    <mergeCell ref="QN3:QO3"/>
    <mergeCell ref="QP3:QQ3"/>
    <mergeCell ref="QR3:QS3"/>
    <mergeCell ref="PV3:PW3"/>
    <mergeCell ref="PX3:PY3"/>
    <mergeCell ref="PZ3:QA3"/>
    <mergeCell ref="QB3:QC3"/>
    <mergeCell ref="QD3:QE3"/>
    <mergeCell ref="QF3:QG3"/>
    <mergeCell ref="PJ3:PK3"/>
    <mergeCell ref="PL3:PM3"/>
    <mergeCell ref="PN3:PO3"/>
    <mergeCell ref="PP3:PQ3"/>
    <mergeCell ref="PR3:PS3"/>
    <mergeCell ref="PT3:PU3"/>
    <mergeCell ref="OX3:OY3"/>
    <mergeCell ref="OZ3:PA3"/>
    <mergeCell ref="PB3:PC3"/>
    <mergeCell ref="PD3:PE3"/>
    <mergeCell ref="PF3:PG3"/>
    <mergeCell ref="PH3:PI3"/>
    <mergeCell ref="OL3:OM3"/>
    <mergeCell ref="ON3:OO3"/>
    <mergeCell ref="OP3:OQ3"/>
    <mergeCell ref="OR3:OS3"/>
    <mergeCell ref="OT3:OU3"/>
    <mergeCell ref="OV3:OW3"/>
    <mergeCell ref="NZ3:OA3"/>
    <mergeCell ref="OB3:OC3"/>
    <mergeCell ref="OD3:OE3"/>
    <mergeCell ref="OF3:OG3"/>
    <mergeCell ref="OH3:OI3"/>
    <mergeCell ref="OJ3:OK3"/>
    <mergeCell ref="NN3:NO3"/>
    <mergeCell ref="NP3:NQ3"/>
    <mergeCell ref="NR3:NS3"/>
    <mergeCell ref="NT3:NU3"/>
    <mergeCell ref="NV3:NW3"/>
    <mergeCell ref="NX3:NY3"/>
    <mergeCell ref="NB3:NC3"/>
    <mergeCell ref="ND3:NE3"/>
    <mergeCell ref="NF3:NG3"/>
    <mergeCell ref="NH3:NI3"/>
    <mergeCell ref="NJ3:NK3"/>
    <mergeCell ref="NL3:NM3"/>
    <mergeCell ref="MP3:MQ3"/>
    <mergeCell ref="MR3:MS3"/>
    <mergeCell ref="MT3:MU3"/>
    <mergeCell ref="MV3:MW3"/>
    <mergeCell ref="MX3:MY3"/>
    <mergeCell ref="MZ3:NA3"/>
    <mergeCell ref="MD3:ME3"/>
    <mergeCell ref="MF3:MG3"/>
    <mergeCell ref="MH3:MI3"/>
    <mergeCell ref="MJ3:MK3"/>
    <mergeCell ref="ML3:MM3"/>
    <mergeCell ref="MN3:MO3"/>
    <mergeCell ref="LR3:LS3"/>
    <mergeCell ref="LT3:LU3"/>
    <mergeCell ref="LV3:LW3"/>
    <mergeCell ref="LX3:LY3"/>
    <mergeCell ref="LZ3:MA3"/>
    <mergeCell ref="MB3:MC3"/>
    <mergeCell ref="LF3:LG3"/>
    <mergeCell ref="LH3:LI3"/>
    <mergeCell ref="LJ3:LK3"/>
    <mergeCell ref="LL3:LM3"/>
    <mergeCell ref="LN3:LO3"/>
    <mergeCell ref="LP3:LQ3"/>
    <mergeCell ref="KT3:KU3"/>
    <mergeCell ref="KV3:KW3"/>
    <mergeCell ref="KX3:KY3"/>
    <mergeCell ref="KZ3:LA3"/>
    <mergeCell ref="LB3:LC3"/>
    <mergeCell ref="LD3:LE3"/>
    <mergeCell ref="KH3:KI3"/>
    <mergeCell ref="KJ3:KK3"/>
    <mergeCell ref="KL3:KM3"/>
    <mergeCell ref="KN3:KO3"/>
    <mergeCell ref="KP3:KQ3"/>
    <mergeCell ref="KR3:KS3"/>
    <mergeCell ref="JV3:JW3"/>
    <mergeCell ref="JX3:JY3"/>
    <mergeCell ref="JZ3:KA3"/>
    <mergeCell ref="KB3:KC3"/>
    <mergeCell ref="KD3:KE3"/>
    <mergeCell ref="KF3:KG3"/>
    <mergeCell ref="JJ3:JK3"/>
    <mergeCell ref="JL3:JM3"/>
    <mergeCell ref="JN3:JO3"/>
    <mergeCell ref="JP3:JQ3"/>
    <mergeCell ref="JR3:JS3"/>
    <mergeCell ref="JT3:JU3"/>
    <mergeCell ref="IX3:IY3"/>
    <mergeCell ref="IZ3:JA3"/>
    <mergeCell ref="JB3:JC3"/>
    <mergeCell ref="JD3:JE3"/>
    <mergeCell ref="JF3:JG3"/>
    <mergeCell ref="JH3:JI3"/>
    <mergeCell ref="IL3:IM3"/>
    <mergeCell ref="IN3:IO3"/>
    <mergeCell ref="IP3:IQ3"/>
    <mergeCell ref="IR3:IS3"/>
    <mergeCell ref="IT3:IU3"/>
    <mergeCell ref="IV3:IW3"/>
    <mergeCell ref="HZ3:IA3"/>
    <mergeCell ref="IB3:IC3"/>
    <mergeCell ref="ID3:IE3"/>
    <mergeCell ref="IF3:IG3"/>
    <mergeCell ref="IH3:II3"/>
    <mergeCell ref="IJ3:IK3"/>
    <mergeCell ref="HN3:HO3"/>
    <mergeCell ref="HP3:HQ3"/>
    <mergeCell ref="HR3:HS3"/>
    <mergeCell ref="HT3:HU3"/>
    <mergeCell ref="HV3:HW3"/>
    <mergeCell ref="HX3:HY3"/>
    <mergeCell ref="HB3:HC3"/>
    <mergeCell ref="HD3:HE3"/>
    <mergeCell ref="HF3:HG3"/>
    <mergeCell ref="HH3:HI3"/>
    <mergeCell ref="HJ3:HK3"/>
    <mergeCell ref="HL3:HM3"/>
    <mergeCell ref="GP3:GQ3"/>
    <mergeCell ref="GR3:GS3"/>
    <mergeCell ref="GT3:GU3"/>
    <mergeCell ref="GV3:GW3"/>
    <mergeCell ref="GX3:GY3"/>
    <mergeCell ref="GZ3:HA3"/>
    <mergeCell ref="GD3:GE3"/>
    <mergeCell ref="GF3:GG3"/>
    <mergeCell ref="GH3:GI3"/>
    <mergeCell ref="GJ3:GK3"/>
    <mergeCell ref="GL3:GM3"/>
    <mergeCell ref="GN3:GO3"/>
    <mergeCell ref="FR3:FS3"/>
    <mergeCell ref="FT3:FU3"/>
    <mergeCell ref="FV3:FW3"/>
    <mergeCell ref="FX3:FY3"/>
    <mergeCell ref="FZ3:GA3"/>
    <mergeCell ref="GB3:GC3"/>
    <mergeCell ref="FF3:FG3"/>
    <mergeCell ref="FH3:FI3"/>
    <mergeCell ref="FJ3:FK3"/>
    <mergeCell ref="FL3:FM3"/>
    <mergeCell ref="FN3:FO3"/>
    <mergeCell ref="FP3:FQ3"/>
    <mergeCell ref="ET3:EU3"/>
    <mergeCell ref="EV3:EW3"/>
    <mergeCell ref="EX3:EY3"/>
    <mergeCell ref="EZ3:FA3"/>
    <mergeCell ref="FB3:FC3"/>
    <mergeCell ref="FD3:FE3"/>
    <mergeCell ref="EH3:EI3"/>
    <mergeCell ref="EJ3:EK3"/>
    <mergeCell ref="EL3:EM3"/>
    <mergeCell ref="EN3:EO3"/>
    <mergeCell ref="EP3:EQ3"/>
    <mergeCell ref="ER3:ES3"/>
    <mergeCell ref="DV3:DW3"/>
    <mergeCell ref="DX3:DY3"/>
    <mergeCell ref="DZ3:EA3"/>
    <mergeCell ref="EB3:EC3"/>
    <mergeCell ref="ED3:EE3"/>
    <mergeCell ref="EF3:EG3"/>
    <mergeCell ref="DJ3:DK3"/>
    <mergeCell ref="DL3:DM3"/>
    <mergeCell ref="DN3:DO3"/>
    <mergeCell ref="DP3:DQ3"/>
    <mergeCell ref="DR3:DS3"/>
    <mergeCell ref="DT3:DU3"/>
    <mergeCell ref="CX3:CY3"/>
    <mergeCell ref="CZ3:DA3"/>
    <mergeCell ref="DB3:DC3"/>
    <mergeCell ref="DD3:DE3"/>
    <mergeCell ref="DF3:DG3"/>
    <mergeCell ref="DH3:DI3"/>
    <mergeCell ref="CL3:CM3"/>
    <mergeCell ref="CN3:CO3"/>
    <mergeCell ref="CP3:CQ3"/>
    <mergeCell ref="CR3:CS3"/>
    <mergeCell ref="CT3:CU3"/>
    <mergeCell ref="CV3:CW3"/>
    <mergeCell ref="BZ3:CA3"/>
    <mergeCell ref="CB3:CC3"/>
    <mergeCell ref="CD3:CE3"/>
    <mergeCell ref="CF3:CG3"/>
    <mergeCell ref="CH3:CI3"/>
    <mergeCell ref="CJ3:CK3"/>
    <mergeCell ref="BP3:BQ3"/>
    <mergeCell ref="BR3:BS3"/>
    <mergeCell ref="BT3:BU3"/>
    <mergeCell ref="BV3:BW3"/>
    <mergeCell ref="BX3:BY3"/>
    <mergeCell ref="I1:I4"/>
    <mergeCell ref="J1:J4"/>
    <mergeCell ref="K1:K4"/>
    <mergeCell ref="L1:L4"/>
    <mergeCell ref="M1:M4"/>
    <mergeCell ref="N1:N4"/>
    <mergeCell ref="A1:A4"/>
    <mergeCell ref="B1:B4"/>
    <mergeCell ref="D1:D4"/>
    <mergeCell ref="F1:F4"/>
    <mergeCell ref="G1:G4"/>
    <mergeCell ref="H1:H4"/>
  </mergeCells>
  <hyperlinks>
    <hyperlink ref="B11" location="GOBS20!A1" display="GOBS20"/>
    <hyperlink ref="B10" location="ANSE21!A1" display="ANSE21"/>
    <hyperlink ref="B17" location="FFO26S2!A1" display="FFO26S2"/>
    <hyperlink ref="B27" location="BBIJ21!A1" display="BBIJ21"/>
    <hyperlink ref="B31" location="BIDA33!A1" display="BIDA33"/>
    <hyperlink ref="B30" location="BIDD36!A1" display="BIDD36"/>
    <hyperlink ref="B33" location="BIDF40!A1" display="BIDF40"/>
    <hyperlink ref="B35" location="BIDD18!A1" display="BIDD18"/>
    <hyperlink ref="B38" location="BIDF22!A1" display="BIDF22"/>
    <hyperlink ref="B36" location="BIDO24!A1" display="BIDO24"/>
    <hyperlink ref="B34" location="BIDN32!A1" display="BIDN32"/>
    <hyperlink ref="B45" location="BIRS20!A1" display="BIRS20"/>
    <hyperlink ref="B43" location="BIRO20!A1" display="BIRO20"/>
    <hyperlink ref="B44" location="BIRJ22!A1" display="BIRJ22"/>
    <hyperlink ref="B42" location="BIRS38!A1" display="BIRS38"/>
    <hyperlink ref="B47" location="'PMY24'!A1" display="PMY24"/>
    <hyperlink ref="B49" location="BARX1!A1" display="BARX1"/>
    <hyperlink ref="B51" location="'PMG18'!A1" display="PMG18"/>
    <hyperlink ref="B53" location="'PMN18'!A1" display="PMN18"/>
    <hyperlink ref="B52" location="'PMD18'!A1" display="PMD18"/>
    <hyperlink ref="B54" location="'PMO18'!A1" display="PMO18"/>
    <hyperlink ref="B39" location="BIDS34!A1" display="BIDS34"/>
    <hyperlink ref="B40" location="BIDS23!A1" display="BIDS23"/>
    <hyperlink ref="B16" location="FFIRF21!A1" display="FFIRF21"/>
    <hyperlink ref="B21" location="FFIRY22!A1" display="FFIRY22"/>
    <hyperlink ref="B15" location="FFIRJ20!A1" display="FFIRJ20"/>
    <hyperlink ref="B13" location="GOBD20!A1" display="GOBD20"/>
    <hyperlink ref="B48" location="'PMJ21'!A1" display="PMJ21"/>
    <hyperlink ref="B37" location="BIDY42!A1" display="BIDY42"/>
    <hyperlink ref="B20" location="FFFIRM26!A1" display="FFFIRE27"/>
    <hyperlink ref="B50" location="'PMY24-C'!A1" display="PMY24-C"/>
    <hyperlink ref="B9" location="ANSE22!A1" display="ANSE22"/>
    <hyperlink ref="B22" location="'FFA21'!A1" display="'FFA21'!A1"/>
    <hyperlink ref="B12" location="FFIRO24!A1" display="FFIRO24"/>
    <hyperlink ref="B14" location="ANSG22!A1" display="ANSG22"/>
    <hyperlink ref="B18" location="FFE26S1!A1" display="FFE26S1!A1"/>
    <hyperlink ref="B24" location="BNAO22!A1" display="BNAO22"/>
    <hyperlink ref="B25" location="BNAD18!A1" display="BNAD18"/>
    <hyperlink ref="B32" location="BIDG25!A1" display="BIDG25"/>
    <hyperlink ref="B19" location="FFFIRY26!A1" display="FFFIRY26"/>
    <hyperlink ref="B7" location="FFDPE23!A1" display="FFDPE23"/>
    <hyperlink ref="B8" location="ANSG20!A1" display="ANSG20"/>
    <hyperlink ref="B6" location="GOBD30!A1" display="GOBD30"/>
  </hyperlinks>
  <printOptions horizontalCentered="1" verticalCentered="1"/>
  <pageMargins left="0.1" right="0.17" top="0.37" bottom="0.22" header="0.24" footer="0.1"/>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zoomScale="37" zoomScaleNormal="37" workbookViewId="0">
      <selection activeCell="C37" sqref="C37"/>
    </sheetView>
  </sheetViews>
  <sheetFormatPr baseColWidth="10" defaultRowHeight="15" x14ac:dyDescent="0.25"/>
  <cols>
    <col min="1" max="1" width="23.5703125" style="124" bestFit="1" customWidth="1"/>
  </cols>
  <sheetData>
    <row r="1" spans="1:5" ht="24" customHeight="1" x14ac:dyDescent="0.25">
      <c r="A1" s="90" t="s">
        <v>144</v>
      </c>
      <c r="B1" s="90" t="s">
        <v>6</v>
      </c>
      <c r="C1" s="90" t="s">
        <v>7</v>
      </c>
    </row>
    <row r="2" spans="1:5" x14ac:dyDescent="0.25">
      <c r="A2" s="92">
        <v>2018</v>
      </c>
      <c r="B2" s="91">
        <f>+SUMPRODUCT(1*('Stock 30-06-18'!$P$4:$BM$4=$B$1)*('Stock 30-06-18'!$P$3:$BM$3=$A2)*('Stock 30-06-18'!$P$56:$BM$56))/1000000</f>
        <v>3988.5759684928721</v>
      </c>
      <c r="C2" s="91">
        <f>+SUMPRODUCT(1*('Stock 30-06-18'!$P$4:$BM$4=$C$1)*('Stock 30-06-18'!$P$3:$BM$3=$A2)*('Stock 30-06-18'!$P$56:$BM$56))/1000000</f>
        <v>6204.1451066321461</v>
      </c>
      <c r="D2" s="142"/>
      <c r="E2" s="142"/>
    </row>
    <row r="3" spans="1:5" x14ac:dyDescent="0.25">
      <c r="A3" s="92">
        <v>2019</v>
      </c>
      <c r="B3" s="91">
        <f>+SUMPRODUCT(1*('Stock 30-06-18'!$P$4:$BM$4=$B$1)*('Stock 30-06-18'!$P$3:$BM$3=$A3)*('Stock 30-06-18'!$P$56:$BM$56))/1000000</f>
        <v>3366.2666846853126</v>
      </c>
      <c r="C3" s="91">
        <f>+SUMPRODUCT(1*('Stock 30-06-18'!$P$4:$BM$4=$C$1)*('Stock 30-06-18'!$P$3:$BM$3=$A3)*('Stock 30-06-18'!$P$56:$BM$56))/1000000</f>
        <v>5867.9526540504075</v>
      </c>
      <c r="D3" s="142"/>
      <c r="E3" s="142"/>
    </row>
    <row r="4" spans="1:5" x14ac:dyDescent="0.25">
      <c r="A4" s="92">
        <v>2020</v>
      </c>
      <c r="B4" s="91">
        <f>+SUMPRODUCT(1*('Stock 30-06-18'!$P$4:$BM$4=$B$1)*('Stock 30-06-18'!$P$3:$BM$3=$A4)*('Stock 30-06-18'!$P$56:$BM$56))/1000000</f>
        <v>4622.7856121446112</v>
      </c>
      <c r="C4" s="91">
        <f>+SUMPRODUCT(1*('Stock 30-06-18'!$P$4:$BM$4=$C$1)*('Stock 30-06-18'!$P$3:$BM$3=$A4)*('Stock 30-06-18'!$P$56:$BM$56))/1000000</f>
        <v>4633.8653123063095</v>
      </c>
      <c r="D4" s="142"/>
      <c r="E4" s="142"/>
    </row>
    <row r="5" spans="1:5" x14ac:dyDescent="0.25">
      <c r="A5" s="92">
        <v>2021</v>
      </c>
      <c r="B5" s="91">
        <f>+SUMPRODUCT(1*('Stock 30-06-18'!$P$4:$BM$4=$B$1)*('Stock 30-06-18'!$P$3:$BM$3=$A5)*('Stock 30-06-18'!$P$56:$BM$56))/1000000</f>
        <v>9062.341972909353</v>
      </c>
      <c r="C5" s="91">
        <f>+SUMPRODUCT(1*('Stock 30-06-18'!$P$4:$BM$4=$C$1)*('Stock 30-06-18'!$P$3:$BM$3=$A5)*('Stock 30-06-18'!$P$56:$BM$56))/1000000</f>
        <v>3470.833723536683</v>
      </c>
      <c r="D5" s="142"/>
      <c r="E5" s="142"/>
    </row>
    <row r="6" spans="1:5" x14ac:dyDescent="0.25">
      <c r="A6" s="92">
        <v>2022</v>
      </c>
      <c r="B6" s="91">
        <f>+SUMPRODUCT(1*('Stock 30-06-18'!$P$4:$BM$4=$B$1)*('Stock 30-06-18'!$P$3:$BM$3=$A6)*('Stock 30-06-18'!$P$56:$BM$56))/1000000</f>
        <v>13152.057903401203</v>
      </c>
      <c r="C6" s="91">
        <f>+SUMPRODUCT(1*('Stock 30-06-18'!$P$4:$BM$4=$C$1)*('Stock 30-06-18'!$P$3:$BM$3=$A6)*('Stock 30-06-18'!$P$56:$BM$56))/1000000</f>
        <v>2504.7712951230906</v>
      </c>
      <c r="D6" s="142"/>
      <c r="E6" s="142"/>
    </row>
    <row r="7" spans="1:5" x14ac:dyDescent="0.25">
      <c r="A7" s="92">
        <v>2023</v>
      </c>
      <c r="B7" s="91">
        <f>+SUMPRODUCT(1*('Stock 30-06-18'!$P$4:$BM$4=$B$1)*('Stock 30-06-18'!$P$3:$BM$3=$A7)*('Stock 30-06-18'!$P$56:$BM$56))/1000000</f>
        <v>11299.784247797197</v>
      </c>
      <c r="C7" s="91">
        <f>+SUMPRODUCT(1*('Stock 30-06-18'!$P$4:$BM$4=$C$1)*('Stock 30-06-18'!$P$3:$BM$3=$A7)*('Stock 30-06-18'!$P$56:$BM$56))/1000000</f>
        <v>1655.6847684873283</v>
      </c>
      <c r="D7" s="142"/>
      <c r="E7" s="142"/>
    </row>
    <row r="8" spans="1:5" x14ac:dyDescent="0.25">
      <c r="A8" s="92">
        <v>2024</v>
      </c>
      <c r="B8" s="91">
        <f>+SUMPRODUCT(1*('Stock 30-06-18'!$P$4:$BM$4=$B$1)*('Stock 30-06-18'!$P$3:$BM$3=$A8)*('Stock 30-06-18'!$P$56:$BM$56))/1000000</f>
        <v>11960.049710592239</v>
      </c>
      <c r="C8" s="91">
        <f>+SUMPRODUCT(1*('Stock 30-06-18'!$P$4:$BM$4=$C$1)*('Stock 30-06-18'!$P$3:$BM$3=$A8)*('Stock 30-06-18'!$P$56:$BM$56))/1000000</f>
        <v>787.22505818098284</v>
      </c>
      <c r="D8" s="142"/>
      <c r="E8" s="142"/>
    </row>
    <row r="9" spans="1:5" x14ac:dyDescent="0.25">
      <c r="A9" s="92">
        <v>2025</v>
      </c>
      <c r="B9" s="91">
        <f>+SUMPRODUCT(1*('Stock 30-06-18'!$P$4:$BM$4=$B$1)*('Stock 30-06-18'!$P$3:$BM$3=$A9)*('Stock 30-06-18'!$P$56:$BM$56))/1000000</f>
        <v>1154.8353446839335</v>
      </c>
      <c r="C9" s="91">
        <f>+SUMPRODUCT(1*('Stock 30-06-18'!$P$4:$BM$4=$C$1)*('Stock 30-06-18'!$P$3:$BM$3=$A9)*('Stock 30-06-18'!$P$56:$BM$56))/1000000</f>
        <v>297.37820190465885</v>
      </c>
      <c r="D9" s="142"/>
      <c r="E9" s="142"/>
    </row>
    <row r="10" spans="1:5" x14ac:dyDescent="0.25">
      <c r="A10" s="92">
        <v>2026</v>
      </c>
      <c r="B10" s="91">
        <f>+SUMPRODUCT(1*('Stock 30-06-18'!$P$4:$BM$4=$B$1)*('Stock 30-06-18'!$P$3:$BM$3=$A10)*('Stock 30-06-18'!$P$56:$BM$56))/1000000</f>
        <v>839.9507355111798</v>
      </c>
      <c r="C10" s="91">
        <f>+SUMPRODUCT(1*('Stock 30-06-18'!$P$4:$BM$4=$C$1)*('Stock 30-06-18'!$P$3:$BM$3=$A10)*('Stock 30-06-18'!$P$56:$BM$56))/1000000</f>
        <v>261.73877677301215</v>
      </c>
      <c r="D10" s="142"/>
      <c r="E10" s="142"/>
    </row>
    <row r="11" spans="1:5" x14ac:dyDescent="0.25">
      <c r="A11" s="92">
        <v>2027</v>
      </c>
      <c r="B11" s="91">
        <f>+SUMPRODUCT(1*('Stock 30-06-18'!$P$4:$BM$4=$B$1)*('Stock 30-06-18'!$P$3:$BM$3=$A11)*('Stock 30-06-18'!$P$56:$BM$56))/1000000</f>
        <v>842.26543673450794</v>
      </c>
      <c r="C11" s="91">
        <f>+SUMPRODUCT(1*('Stock 30-06-18'!$P$4:$BM$4=$C$1)*('Stock 30-06-18'!$P$3:$BM$3=$A11)*('Stock 30-06-18'!$P$56:$BM$56))/1000000</f>
        <v>235.5180816033334</v>
      </c>
      <c r="D11" s="142"/>
      <c r="E11" s="142"/>
    </row>
    <row r="12" spans="1:5" x14ac:dyDescent="0.25">
      <c r="A12" s="122" t="s">
        <v>116</v>
      </c>
      <c r="B12" s="91">
        <f>+AVERAGE(B13:B27)</f>
        <v>483.4335450213639</v>
      </c>
      <c r="C12" s="91">
        <f>+AVERAGE(C13:C27)</f>
        <v>70.927368290009696</v>
      </c>
      <c r="D12" s="142"/>
      <c r="E12" s="142"/>
    </row>
    <row r="13" spans="1:5" hidden="1" x14ac:dyDescent="0.25">
      <c r="A13" s="92">
        <v>2028</v>
      </c>
      <c r="B13" s="91">
        <f>+SUMPRODUCT(1*('Stock 30-06-18'!$P$4:$BM$4=$B$1)*('Stock 30-06-18'!$P$3:$BM$3=$A13)*('Stock 30-06-18'!$P$56:$BM$56))/1000000</f>
        <v>864.60221819992182</v>
      </c>
      <c r="C13" s="91">
        <f>+SUMPRODUCT(1*('Stock 30-06-18'!$P$4:$BM$4=$C$1)*('Stock 30-06-18'!$P$3:$BM$3=$A13)*('Stock 30-06-18'!$P$56:$BM$56))/1000000</f>
        <v>210.39754645715141</v>
      </c>
    </row>
    <row r="14" spans="1:5" hidden="1" x14ac:dyDescent="0.25">
      <c r="A14" s="92">
        <v>2029</v>
      </c>
      <c r="B14" s="91">
        <f>+SUMPRODUCT(1*('Stock 30-06-18'!$P$4:$BM$4=$B$1)*('Stock 30-06-18'!$P$3:$BM$3=$A14)*('Stock 30-06-18'!$P$56:$BM$56))/1000000</f>
        <v>885.82329275431903</v>
      </c>
      <c r="C14" s="91">
        <f>+SUMPRODUCT(1*('Stock 30-06-18'!$P$4:$BM$4=$C$1)*('Stock 30-06-18'!$P$3:$BM$3=$A14)*('Stock 30-06-18'!$P$56:$BM$56))/1000000</f>
        <v>182.39258542475719</v>
      </c>
    </row>
    <row r="15" spans="1:5" hidden="1" x14ac:dyDescent="0.25">
      <c r="A15" s="92">
        <v>2030</v>
      </c>
      <c r="B15" s="91">
        <f>+SUMPRODUCT(1*('Stock 30-06-18'!$P$4:$BM$4=$B$1)*('Stock 30-06-18'!$P$3:$BM$3=$A15)*('Stock 30-06-18'!$P$56:$BM$56))/1000000</f>
        <v>929.21997569802738</v>
      </c>
      <c r="C15" s="91">
        <f>+SUMPRODUCT(1*('Stock 30-06-18'!$P$4:$BM$4=$C$1)*('Stock 30-06-18'!$P$3:$BM$3=$A15)*('Stock 30-06-18'!$P$56:$BM$56))/1000000</f>
        <v>153.61711442181411</v>
      </c>
    </row>
    <row r="16" spans="1:5" hidden="1" x14ac:dyDescent="0.25">
      <c r="A16" s="92">
        <v>2031</v>
      </c>
      <c r="B16" s="91">
        <f>+SUMPRODUCT(1*('Stock 30-06-18'!$P$4:$BM$4=$B$1)*('Stock 30-06-18'!$P$3:$BM$3=$A16)*('Stock 30-06-18'!$P$56:$BM$56))/1000000</f>
        <v>749.42812829918762</v>
      </c>
      <c r="C16" s="91">
        <f>+SUMPRODUCT(1*('Stock 30-06-18'!$P$4:$BM$4=$C$1)*('Stock 30-06-18'!$P$3:$BM$3=$A16)*('Stock 30-06-18'!$P$56:$BM$56))/1000000</f>
        <v>126.99008305752295</v>
      </c>
    </row>
    <row r="17" spans="1:4" hidden="1" x14ac:dyDescent="0.25">
      <c r="A17" s="92">
        <v>2032</v>
      </c>
      <c r="B17" s="91">
        <f>+SUMPRODUCT(1*('Stock 30-06-18'!$P$4:$BM$4=$B$1)*('Stock 30-06-18'!$P$3:$BM$3=$A17)*('Stock 30-06-18'!$P$56:$BM$56))/1000000</f>
        <v>770.49168166299228</v>
      </c>
      <c r="C17" s="91">
        <f>+SUMPRODUCT(1*('Stock 30-06-18'!$P$4:$BM$4=$C$1)*('Stock 30-06-18'!$P$3:$BM$3=$A17)*('Stock 30-06-18'!$P$56:$BM$56))/1000000</f>
        <v>106.23624612165436</v>
      </c>
    </row>
    <row r="18" spans="1:4" hidden="1" x14ac:dyDescent="0.25">
      <c r="A18" s="92">
        <v>2033</v>
      </c>
      <c r="B18" s="91">
        <f>+SUMPRODUCT(1*('Stock 30-06-18'!$P$4:$BM$4=$B$1)*('Stock 30-06-18'!$P$3:$BM$3=$A18)*('Stock 30-06-18'!$P$56:$BM$56))/1000000</f>
        <v>628.039588983248</v>
      </c>
      <c r="C18" s="91">
        <f>+SUMPRODUCT(1*('Stock 30-06-18'!$P$4:$BM$4=$C$1)*('Stock 30-06-18'!$P$3:$BM$3=$A18)*('Stock 30-06-18'!$P$56:$BM$56))/1000000</f>
        <v>83.720099341476626</v>
      </c>
    </row>
    <row r="19" spans="1:4" hidden="1" x14ac:dyDescent="0.25">
      <c r="A19" s="92">
        <v>2034</v>
      </c>
      <c r="B19" s="91">
        <f>+SUMPRODUCT(1*('Stock 30-06-18'!$P$4:$BM$4=$B$1)*('Stock 30-06-18'!$P$3:$BM$3=$A19)*('Stock 30-06-18'!$P$56:$BM$56))/1000000</f>
        <v>518.07686066519489</v>
      </c>
      <c r="C19" s="91">
        <f>+SUMPRODUCT(1*('Stock 30-06-18'!$P$4:$BM$4=$C$1)*('Stock 30-06-18'!$P$3:$BM$3=$A19)*('Stock 30-06-18'!$P$56:$BM$56))/1000000</f>
        <v>67.473991829704715</v>
      </c>
    </row>
    <row r="20" spans="1:4" hidden="1" x14ac:dyDescent="0.25">
      <c r="A20" s="92">
        <v>2035</v>
      </c>
      <c r="B20" s="91">
        <f>+SUMPRODUCT(1*('Stock 30-06-18'!$P$4:$BM$4=$B$1)*('Stock 30-06-18'!$P$3:$BM$3=$A20)*('Stock 30-06-18'!$P$56:$BM$56))/1000000</f>
        <v>529.16065778717643</v>
      </c>
      <c r="C20" s="91">
        <f>+SUMPRODUCT(1*('Stock 30-06-18'!$P$4:$BM$4=$C$1)*('Stock 30-06-18'!$P$3:$BM$3=$A20)*('Stock 30-06-18'!$P$56:$BM$56))/1000000</f>
        <v>52.441750231961741</v>
      </c>
    </row>
    <row r="21" spans="1:4" hidden="1" x14ac:dyDescent="0.25">
      <c r="A21" s="92">
        <v>2036</v>
      </c>
      <c r="B21" s="91">
        <f>+SUMPRODUCT(1*('Stock 30-06-18'!$P$4:$BM$4=$B$1)*('Stock 30-06-18'!$P$3:$BM$3=$A21)*('Stock 30-06-18'!$P$56:$BM$56))/1000000</f>
        <v>541.97248597190628</v>
      </c>
      <c r="C21" s="91">
        <f>+SUMPRODUCT(1*('Stock 30-06-18'!$P$4:$BM$4=$C$1)*('Stock 30-06-18'!$P$3:$BM$3=$A21)*('Stock 30-06-18'!$P$56:$BM$56))/1000000</f>
        <v>36.696503607499615</v>
      </c>
    </row>
    <row r="22" spans="1:4" hidden="1" x14ac:dyDescent="0.25">
      <c r="A22" s="92">
        <v>2037</v>
      </c>
      <c r="B22" s="91">
        <f>+SUMPRODUCT(1*('Stock 30-06-18'!$P$4:$BM$4=$B$1)*('Stock 30-06-18'!$P$3:$BM$3=$A22)*('Stock 30-06-18'!$P$56:$BM$56))/1000000</f>
        <v>301.42295405754106</v>
      </c>
      <c r="C22" s="91">
        <f>+SUMPRODUCT(1*('Stock 30-06-18'!$P$4:$BM$4=$C$1)*('Stock 30-06-18'!$P$3:$BM$3=$A22)*('Stock 30-06-18'!$P$56:$BM$56))/1000000</f>
        <v>22.3637109988892</v>
      </c>
    </row>
    <row r="23" spans="1:4" hidden="1" x14ac:dyDescent="0.25">
      <c r="A23" s="92">
        <v>2038</v>
      </c>
      <c r="B23" s="91">
        <f>+SUMPRODUCT(1*('Stock 30-06-18'!$P$4:$BM$4=$B$1)*('Stock 30-06-18'!$P$3:$BM$3=$A23)*('Stock 30-06-18'!$P$56:$BM$56))/1000000</f>
        <v>308.17471437174441</v>
      </c>
      <c r="C23" s="91">
        <f>+SUMPRODUCT(1*('Stock 30-06-18'!$P$4:$BM$4=$C$1)*('Stock 30-06-18'!$P$3:$BM$3=$A23)*('Stock 30-06-18'!$P$56:$BM$56))/1000000</f>
        <v>13.771453247811522</v>
      </c>
    </row>
    <row r="24" spans="1:4" hidden="1" x14ac:dyDescent="0.25">
      <c r="A24" s="92">
        <v>2039</v>
      </c>
      <c r="B24" s="91">
        <f>+SUMPRODUCT(1*('Stock 30-06-18'!$P$4:$BM$4=$B$1)*('Stock 30-06-18'!$P$3:$BM$3=$A24)*('Stock 30-06-18'!$P$56:$BM$56))/1000000</f>
        <v>139.68148258420021</v>
      </c>
      <c r="C24" s="91">
        <f>+SUMPRODUCT(1*('Stock 30-06-18'!$P$4:$BM$4=$C$1)*('Stock 30-06-18'!$P$3:$BM$3=$A24)*('Stock 30-06-18'!$P$56:$BM$56))/1000000</f>
        <v>5.993009193615392</v>
      </c>
    </row>
    <row r="25" spans="1:4" hidden="1" x14ac:dyDescent="0.25">
      <c r="A25" s="92">
        <v>2040</v>
      </c>
      <c r="B25" s="91">
        <f>+SUMPRODUCT(1*('Stock 30-06-18'!$P$4:$BM$4=$B$1)*('Stock 30-06-18'!$P$3:$BM$3=$A25)*('Stock 30-06-18'!$P$56:$BM$56))/1000000</f>
        <v>74.495995738431816</v>
      </c>
      <c r="C25" s="91">
        <f>+SUMPRODUCT(1*('Stock 30-06-18'!$P$4:$BM$4=$C$1)*('Stock 30-06-18'!$P$3:$BM$3=$A25)*('Stock 30-06-18'!$P$56:$BM$56))/1000000</f>
        <v>1.5283895436547543</v>
      </c>
    </row>
    <row r="26" spans="1:4" hidden="1" x14ac:dyDescent="0.25">
      <c r="A26" s="92">
        <v>2041</v>
      </c>
      <c r="B26" s="91">
        <f>+SUMPRODUCT(1*('Stock 30-06-18'!$P$4:$BM$4=$B$1)*('Stock 30-06-18'!$P$3:$BM$3=$A26)*('Stock 30-06-18'!$P$56:$BM$56))/1000000</f>
        <v>7.2417585831604452</v>
      </c>
      <c r="C26" s="91">
        <f>+SUMPRODUCT(1*('Stock 30-06-18'!$P$4:$BM$4=$C$1)*('Stock 30-06-18'!$P$3:$BM$3=$A26)*('Stock 30-06-18'!$P$56:$BM$56))/1000000</f>
        <v>0.23952836423858936</v>
      </c>
    </row>
    <row r="27" spans="1:4" hidden="1" x14ac:dyDescent="0.25">
      <c r="A27" s="92">
        <v>2042</v>
      </c>
      <c r="B27" s="91">
        <f>+SUMPRODUCT(1*('Stock 30-06-18'!$P$4:$BM$4=$B$1)*('Stock 30-06-18'!$P$3:$BM$3=$A27)*('Stock 30-06-18'!$P$56:$BM$56))/1000000</f>
        <v>3.6713799634072384</v>
      </c>
      <c r="C27" s="91">
        <f>+SUMPRODUCT(1*('Stock 30-06-18'!$P$4:$BM$4=$C$1)*('Stock 30-06-18'!$P$3:$BM$3=$A27)*('Stock 30-06-18'!$P$56:$BM$56))/1000000</f>
        <v>4.8512508393185431E-2</v>
      </c>
    </row>
    <row r="32" spans="1:4" ht="24" customHeight="1" x14ac:dyDescent="0.25">
      <c r="A32" s="93" t="s">
        <v>145</v>
      </c>
      <c r="B32" s="90" t="s">
        <v>10</v>
      </c>
      <c r="C32" s="93" t="s">
        <v>127</v>
      </c>
      <c r="D32" s="90" t="s">
        <v>57</v>
      </c>
    </row>
    <row r="33" spans="1:7" x14ac:dyDescent="0.25">
      <c r="A33" s="92">
        <v>2018</v>
      </c>
      <c r="B33" s="125">
        <f>+SUMPRODUCT(1*('Stock 30-06-18'!$F$6:$F$54=B$32)*('Stock 30-06-18'!$P$3:$BM$3=$A33)*('Stock 30-06-18'!$P$6:$BM$54))/1000000</f>
        <v>6708.7935925535812</v>
      </c>
      <c r="C33" s="125">
        <f>+SUMPRODUCT(1*('Stock 30-06-18'!$F$6:$F$54=C$32)*('Stock 30-06-18'!$P$3:$BM$3=$A33)*('Stock 30-06-18'!$P$6:$BM$54))/1000000</f>
        <v>203.38112100488706</v>
      </c>
      <c r="D33" s="125">
        <f>+SUMPRODUCT(1*('Stock 30-06-18'!$F$6:$F$54=D$32)*('Stock 30-06-18'!$P$3:$BM$3=$A33)*('Stock 30-06-18'!$P$6:$BM$54))/1000000</f>
        <v>3280.5463615665512</v>
      </c>
      <c r="E33" s="142"/>
      <c r="F33" s="142"/>
    </row>
    <row r="34" spans="1:7" x14ac:dyDescent="0.25">
      <c r="A34" s="92">
        <v>2019</v>
      </c>
      <c r="B34" s="125">
        <f>+SUMPRODUCT(1*('Stock 30-06-18'!$F$6:$F$54=B$32)*('Stock 30-06-18'!$P$3:$BM$3=$A34)*('Stock 30-06-18'!$P$6:$BM$54))/1000000</f>
        <v>6569.9547975433688</v>
      </c>
      <c r="C34" s="125">
        <f>+SUMPRODUCT(1*('Stock 30-06-18'!$F$6:$F$54=C$32)*('Stock 30-06-18'!$P$3:$BM$3=$A34)*('Stock 30-06-18'!$P$6:$BM$54))/1000000</f>
        <v>212.7601098065723</v>
      </c>
      <c r="D34" s="125">
        <f>+SUMPRODUCT(1*('Stock 30-06-18'!$F$6:$F$54=D$32)*('Stock 30-06-18'!$P$3:$BM$3=$A34)*('Stock 30-06-18'!$P$6:$BM$54))/1000000</f>
        <v>2451.5044313857779</v>
      </c>
      <c r="E34" s="142"/>
      <c r="F34" s="142"/>
    </row>
    <row r="35" spans="1:7" x14ac:dyDescent="0.25">
      <c r="A35" s="92">
        <v>2020</v>
      </c>
      <c r="B35" s="125">
        <f>+SUMPRODUCT(1*('Stock 30-06-18'!$F$6:$F$54=B$32)*('Stock 30-06-18'!$P$3:$BM$3=$A35)*('Stock 30-06-18'!$P$6:$BM$54))/1000000</f>
        <v>6148.0094005813589</v>
      </c>
      <c r="C35" s="125">
        <f>+SUMPRODUCT(1*('Stock 30-06-18'!$F$6:$F$54=C$32)*('Stock 30-06-18'!$P$3:$BM$3=$A35)*('Stock 30-06-18'!$P$6:$BM$54))/1000000</f>
        <v>154.9732613606281</v>
      </c>
      <c r="D35" s="125">
        <f>+SUMPRODUCT(1*('Stock 30-06-18'!$F$6:$F$54=D$32)*('Stock 30-06-18'!$P$3:$BM$3=$A35)*('Stock 30-06-18'!$P$6:$BM$54))/1000000</f>
        <v>2953.6682625089334</v>
      </c>
      <c r="E35" s="142"/>
      <c r="F35" s="142"/>
    </row>
    <row r="36" spans="1:7" x14ac:dyDescent="0.25">
      <c r="A36" s="92">
        <v>2021</v>
      </c>
      <c r="B36" s="125">
        <f>+SUMPRODUCT(1*('Stock 30-06-18'!$F$6:$F$54=B$32)*('Stock 30-06-18'!$P$3:$BM$3=$A36)*('Stock 30-06-18'!$P$6:$BM$54))/1000000</f>
        <v>9177.3194689345273</v>
      </c>
      <c r="C36" s="125">
        <f>+SUMPRODUCT(1*('Stock 30-06-18'!$F$6:$F$54=C$32)*('Stock 30-06-18'!$P$3:$BM$3=$A36)*('Stock 30-06-18'!$P$6:$BM$54))/1000000</f>
        <v>85.901007692826155</v>
      </c>
      <c r="D36" s="125">
        <f>+SUMPRODUCT(1*('Stock 30-06-18'!$F$6:$F$54=D$32)*('Stock 30-06-18'!$P$3:$BM$3=$A36)*('Stock 30-06-18'!$P$6:$BM$54))/1000000</f>
        <v>3269.955219818683</v>
      </c>
      <c r="E36" s="142"/>
      <c r="F36" s="142"/>
    </row>
    <row r="37" spans="1:7" x14ac:dyDescent="0.25">
      <c r="A37" s="92">
        <v>2022</v>
      </c>
      <c r="B37" s="125">
        <f>+SUMPRODUCT(1*('Stock 30-06-18'!$F$6:$F$54=B$32)*('Stock 30-06-18'!$P$3:$BM$3=$A37)*('Stock 30-06-18'!$P$6:$BM$54))/1000000</f>
        <v>3110.6080401111935</v>
      </c>
      <c r="C37" s="125">
        <f>+SUMPRODUCT(1*('Stock 30-06-18'!$F$6:$F$54=C$32)*('Stock 30-06-18'!$P$3:$BM$3=$A37)*('Stock 30-06-18'!$P$6:$BM$54))/1000000</f>
        <v>77.449127677929326</v>
      </c>
      <c r="D37" s="125">
        <f>+SUMPRODUCT(1*('Stock 30-06-18'!$F$6:$F$54=D$32)*('Stock 30-06-18'!$P$3:$BM$3=$A37)*('Stock 30-06-18'!$P$6:$BM$54))/1000000</f>
        <v>12468.772030735168</v>
      </c>
      <c r="E37" s="142"/>
      <c r="F37" s="142"/>
    </row>
    <row r="38" spans="1:7" x14ac:dyDescent="0.25">
      <c r="A38" s="92">
        <v>2023</v>
      </c>
      <c r="B38" s="125">
        <f>+SUMPRODUCT(1*('Stock 30-06-18'!$F$6:$F$54=B$32)*('Stock 30-06-18'!$P$3:$BM$3=$A38)*('Stock 30-06-18'!$P$6:$BM$54))/1000000</f>
        <v>336.63489635452675</v>
      </c>
      <c r="C38" s="125">
        <f>+SUMPRODUCT(1*('Stock 30-06-18'!$F$6:$F$54=C$32)*('Stock 30-06-18'!$P$3:$BM$3=$A38)*('Stock 30-06-18'!$P$6:$BM$54))/1000000</f>
        <v>73.024174498553151</v>
      </c>
      <c r="D38" s="125">
        <f>+SUMPRODUCT(1*('Stock 30-06-18'!$F$6:$F$54=D$32)*('Stock 30-06-18'!$P$3:$BM$3=$A38)*('Stock 30-06-18'!$P$6:$BM$54))/1000000</f>
        <v>12545.809945431443</v>
      </c>
      <c r="E38" s="142"/>
      <c r="F38" s="142"/>
    </row>
    <row r="39" spans="1:7" x14ac:dyDescent="0.25">
      <c r="A39" s="92">
        <v>2024</v>
      </c>
      <c r="B39" s="125">
        <f>+SUMPRODUCT(1*('Stock 30-06-18'!$F$6:$F$54=B$32)*('Stock 30-06-18'!$P$3:$BM$3=$A39)*('Stock 30-06-18'!$P$6:$BM$54))/1000000</f>
        <v>282.16732427786002</v>
      </c>
      <c r="C39" s="125">
        <f>+SUMPRODUCT(1*('Stock 30-06-18'!$F$6:$F$54=C$32)*('Stock 30-06-18'!$P$3:$BM$3=$A39)*('Stock 30-06-18'!$P$6:$BM$54))/1000000</f>
        <v>59.866669545947822</v>
      </c>
      <c r="D39" s="125">
        <f>+SUMPRODUCT(1*('Stock 30-06-18'!$F$6:$F$54=D$32)*('Stock 30-06-18'!$P$3:$BM$3=$A39)*('Stock 30-06-18'!$P$6:$BM$54))/1000000</f>
        <v>12405.240774949414</v>
      </c>
      <c r="E39" s="142"/>
      <c r="F39" s="142"/>
    </row>
    <row r="40" spans="1:7" x14ac:dyDescent="0.25">
      <c r="A40" s="92">
        <v>2025</v>
      </c>
      <c r="B40" s="125">
        <f>+SUMPRODUCT(1*('Stock 30-06-18'!$F$6:$F$54=B$32)*('Stock 30-06-18'!$P$3:$BM$3=$A40)*('Stock 30-06-18'!$P$6:$BM$54))/1000000</f>
        <v>268.97462003785995</v>
      </c>
      <c r="C40" s="125">
        <f>+SUMPRODUCT(1*('Stock 30-06-18'!$F$6:$F$54=C$32)*('Stock 30-06-18'!$P$3:$BM$3=$A40)*('Stock 30-06-18'!$P$6:$BM$54))/1000000</f>
        <v>13.519193886318787</v>
      </c>
      <c r="D40" s="125">
        <f>+SUMPRODUCT(1*('Stock 30-06-18'!$F$6:$F$54=D$32)*('Stock 30-06-18'!$P$3:$BM$3=$A40)*('Stock 30-06-18'!$P$6:$BM$54))/1000000</f>
        <v>1169.7197326644134</v>
      </c>
      <c r="E40" s="142"/>
      <c r="F40" s="142"/>
    </row>
    <row r="41" spans="1:7" x14ac:dyDescent="0.25">
      <c r="A41" s="92">
        <v>2026</v>
      </c>
      <c r="B41" s="125">
        <f>+SUMPRODUCT(1*('Stock 30-06-18'!$F$6:$F$54=B$32)*('Stock 30-06-18'!$P$3:$BM$3=$A41)*('Stock 30-06-18'!$P$6:$BM$54))/1000000</f>
        <v>249.04496334785995</v>
      </c>
      <c r="C41" s="125">
        <f>+SUMPRODUCT(1*('Stock 30-06-18'!$F$6:$F$54=C$32)*('Stock 30-06-18'!$P$3:$BM$3=$A41)*('Stock 30-06-18'!$P$6:$BM$54))/1000000</f>
        <v>1.6781509672863753</v>
      </c>
      <c r="D41" s="125">
        <f>+SUMPRODUCT(1*('Stock 30-06-18'!$F$6:$F$54=D$32)*('Stock 30-06-18'!$P$3:$BM$3=$A41)*('Stock 30-06-18'!$P$6:$BM$54))/1000000</f>
        <v>850.9663979690456</v>
      </c>
      <c r="E41" s="142"/>
      <c r="F41" s="142"/>
    </row>
    <row r="42" spans="1:7" x14ac:dyDescent="0.25">
      <c r="A42" s="92">
        <v>2027</v>
      </c>
      <c r="B42" s="125">
        <f>+SUMPRODUCT(1*('Stock 30-06-18'!$F$6:$F$54=B$32)*('Stock 30-06-18'!$P$3:$BM$3=$A42)*('Stock 30-06-18'!$P$6:$BM$54))/1000000</f>
        <v>216.95729842786</v>
      </c>
      <c r="C42" s="125">
        <f>+SUMPRODUCT(1*('Stock 30-06-18'!$F$6:$F$54=C$32)*('Stock 30-06-18'!$P$3:$BM$3=$A42)*('Stock 30-06-18'!$P$6:$BM$54))/1000000</f>
        <v>0</v>
      </c>
      <c r="D42" s="125">
        <f>+SUMPRODUCT(1*('Stock 30-06-18'!$F$6:$F$54=D$32)*('Stock 30-06-18'!$P$3:$BM$3=$A42)*('Stock 30-06-18'!$P$6:$BM$54))/1000000</f>
        <v>860.82621990998132</v>
      </c>
      <c r="E42" s="142"/>
      <c r="F42" s="142"/>
    </row>
    <row r="43" spans="1:7" x14ac:dyDescent="0.25">
      <c r="A43" s="122" t="s">
        <v>116</v>
      </c>
      <c r="B43" s="125">
        <f>+(SUMPRODUCT(1*('Stock 30-06-18'!$F$6:$F$54=B$32)*('Stock 30-06-18'!$P$3:$BM$3&gt;$A$42)*('Stock 30-06-18'!$P$6:$BM$54))/1000000)/15</f>
        <v>40.702642202902666</v>
      </c>
      <c r="C43" s="125">
        <f>+(SUMPRODUCT(1*('Stock 30-06-18'!$F$6:$F$54=C$32)*('Stock 30-06-18'!$P$3:$BM$3&gt;$A$42)*('Stock 30-06-18'!$P$6:$BM$54))/1000000)/15</f>
        <v>0</v>
      </c>
      <c r="D43" s="125">
        <f>+(SUMPRODUCT(1*('Stock 30-06-18'!$F$6:$F$54=D$32)*('Stock 30-06-18'!$P$3:$BM$3&gt;$A$42)*('Stock 30-06-18'!$P$6:$BM$54))/1000000)/15</f>
        <v>513.65827110847124</v>
      </c>
      <c r="E43" s="142"/>
      <c r="F43" s="142"/>
    </row>
    <row r="47" spans="1:7" ht="24" customHeight="1" x14ac:dyDescent="0.25">
      <c r="A47" s="93" t="s">
        <v>155</v>
      </c>
      <c r="B47" s="93" t="s">
        <v>12</v>
      </c>
      <c r="C47" s="93" t="s">
        <v>51</v>
      </c>
      <c r="D47" s="93" t="s">
        <v>60</v>
      </c>
      <c r="E47" s="93" t="s">
        <v>65</v>
      </c>
      <c r="F47" s="93" t="s">
        <v>97</v>
      </c>
    </row>
    <row r="48" spans="1:7" x14ac:dyDescent="0.25">
      <c r="A48" s="92">
        <v>2018</v>
      </c>
      <c r="B48" s="91">
        <f>+SUMPRODUCT(1*('Stock 30-06-18'!$N$5:$N$54=B$47)*('Stock 30-06-18'!$P$3:$BM$3=$A48)*('Stock 30-06-18'!$P$5:$BM$54))/1000000</f>
        <v>2108.9560195949916</v>
      </c>
      <c r="C48" s="91">
        <f>+SUMPRODUCT(1*('Stock 30-06-18'!$N$5:$N$54=C$47)*('Stock 30-06-18'!$P$3:$BM$3=$A48)*('Stock 30-06-18'!$P$5:$BM$54))/1000000</f>
        <v>1973.5244516266669</v>
      </c>
      <c r="D48" s="91">
        <f>+SUMPRODUCT(1*('Stock 30-06-18'!$N$5:$N$54=D$47)*('Stock 30-06-18'!$P$3:$BM$3=$A48)*('Stock 30-06-18'!$P$5:$BM$54))/1000000</f>
        <v>48.42371298171922</v>
      </c>
      <c r="E48" s="91">
        <f>+SUMPRODUCT(1*('Stock 30-06-18'!$N$5:$N$54=E$47)*('Stock 30-06-18'!$P$3:$BM$3=$A48)*('Stock 30-06-18'!$P$5:$BM$54))/1000000</f>
        <v>682.10162478231871</v>
      </c>
      <c r="F48" s="91">
        <f>+SUMPRODUCT(1*('Stock 30-06-18'!$N$5:$N$54=F$47)*('Stock 30-06-18'!$P$3:$BM$3=$A48)*('Stock 30-06-18'!$P$5:$BM$54))/1000000</f>
        <v>5379.715266139322</v>
      </c>
      <c r="G48" s="142"/>
    </row>
    <row r="49" spans="1:7" x14ac:dyDescent="0.25">
      <c r="A49" s="92">
        <v>2019</v>
      </c>
      <c r="B49" s="91">
        <f>+SUMPRODUCT(1*('Stock 30-06-18'!$N$5:$N$54=B$47)*('Stock 30-06-18'!$P$3:$BM$3=$A49)*('Stock 30-06-18'!$P$5:$BM$54))/1000000</f>
        <v>2552.9066271123384</v>
      </c>
      <c r="C49" s="91">
        <f>+SUMPRODUCT(1*('Stock 30-06-18'!$N$5:$N$54=C$47)*('Stock 30-06-18'!$P$3:$BM$3=$A49)*('Stock 30-06-18'!$P$5:$BM$54))/1000000</f>
        <v>2701.88702865</v>
      </c>
      <c r="D49" s="91">
        <f>+SUMPRODUCT(1*('Stock 30-06-18'!$N$5:$N$54=D$47)*('Stock 30-06-18'!$P$3:$BM$3=$A49)*('Stock 30-06-18'!$P$5:$BM$54))/1000000</f>
        <v>64.090295788535983</v>
      </c>
      <c r="E49" s="91">
        <f>+SUMPRODUCT(1*('Stock 30-06-18'!$N$5:$N$54=E$47)*('Stock 30-06-18'!$P$3:$BM$3=$A49)*('Stock 30-06-18'!$P$5:$BM$54))/1000000</f>
        <v>781.72303910132734</v>
      </c>
      <c r="F49" s="91">
        <f>+SUMPRODUCT(1*('Stock 30-06-18'!$N$5:$N$54=F$47)*('Stock 30-06-18'!$P$3:$BM$3=$A49)*('Stock 30-06-18'!$P$5:$BM$54))/1000000</f>
        <v>3133.6123480835172</v>
      </c>
      <c r="G49" s="142"/>
    </row>
    <row r="50" spans="1:7" x14ac:dyDescent="0.25">
      <c r="A50" s="92">
        <v>2020</v>
      </c>
      <c r="B50" s="91">
        <f>+SUMPRODUCT(1*('Stock 30-06-18'!$N$5:$N$54=B$47)*('Stock 30-06-18'!$P$3:$BM$3=$A50)*('Stock 30-06-18'!$P$5:$BM$54))/1000000</f>
        <v>3258.6013854060084</v>
      </c>
      <c r="C50" s="91">
        <f>+SUMPRODUCT(1*('Stock 30-06-18'!$N$5:$N$54=C$47)*('Stock 30-06-18'!$P$3:$BM$3=$A50)*('Stock 30-06-18'!$P$5:$BM$54))/1000000</f>
        <v>2009.8578867800002</v>
      </c>
      <c r="D50" s="91">
        <f>+SUMPRODUCT(1*('Stock 30-06-18'!$N$5:$N$54=D$47)*('Stock 30-06-18'!$P$3:$BM$3=$A50)*('Stock 30-06-18'!$P$5:$BM$54))/1000000</f>
        <v>73.145496150848643</v>
      </c>
      <c r="E50" s="91">
        <f>+SUMPRODUCT(1*('Stock 30-06-18'!$N$5:$N$54=E$47)*('Stock 30-06-18'!$P$3:$BM$3=$A50)*('Stock 30-06-18'!$P$5:$BM$54))/1000000</f>
        <v>951.83619099441717</v>
      </c>
      <c r="F50" s="91">
        <f>+SUMPRODUCT(1*('Stock 30-06-18'!$N$5:$N$54=F$47)*('Stock 30-06-18'!$P$3:$BM$3=$A50)*('Stock 30-06-18'!$P$5:$BM$54))/1000000</f>
        <v>2963.2099651196468</v>
      </c>
      <c r="G50" s="142"/>
    </row>
    <row r="51" spans="1:7" x14ac:dyDescent="0.25">
      <c r="A51" s="92">
        <v>2021</v>
      </c>
      <c r="B51" s="91">
        <f>+SUMPRODUCT(1*('Stock 30-06-18'!$N$5:$N$54=B$47)*('Stock 30-06-18'!$P$3:$BM$3=$A51)*('Stock 30-06-18'!$P$5:$BM$54))/1000000</f>
        <v>2017.4903412806862</v>
      </c>
      <c r="C51" s="91">
        <f>+SUMPRODUCT(1*('Stock 30-06-18'!$N$5:$N$54=C$47)*('Stock 30-06-18'!$P$3:$BM$3=$A51)*('Stock 30-06-18'!$P$5:$BM$54))/1000000</f>
        <v>1631.2222374300004</v>
      </c>
      <c r="D51" s="91">
        <f>+SUMPRODUCT(1*('Stock 30-06-18'!$N$5:$N$54=D$47)*('Stock 30-06-18'!$P$3:$BM$3=$A51)*('Stock 30-06-18'!$P$5:$BM$54))/1000000</f>
        <v>39.210222215717252</v>
      </c>
      <c r="E51" s="91">
        <f>+SUMPRODUCT(1*('Stock 30-06-18'!$N$5:$N$54=E$47)*('Stock 30-06-18'!$P$3:$BM$3=$A51)*('Stock 30-06-18'!$P$5:$BM$54))/1000000</f>
        <v>1027.7940636207791</v>
      </c>
      <c r="F51" s="91">
        <f>+SUMPRODUCT(1*('Stock 30-06-18'!$N$5:$N$54=F$47)*('Stock 30-06-18'!$P$3:$BM$3=$A51)*('Stock 30-06-18'!$P$5:$BM$54))/1000000</f>
        <v>7817.4588318988544</v>
      </c>
      <c r="G51" s="142"/>
    </row>
    <row r="52" spans="1:7" x14ac:dyDescent="0.25">
      <c r="A52" s="92">
        <v>2022</v>
      </c>
      <c r="B52" s="91">
        <f>+SUMPRODUCT(1*('Stock 30-06-18'!$N$5:$N$54=B$47)*('Stock 30-06-18'!$P$3:$BM$3=$A52)*('Stock 30-06-18'!$P$5:$BM$54))/1000000</f>
        <v>1961.6195393057894</v>
      </c>
      <c r="C52" s="91">
        <f>+SUMPRODUCT(1*('Stock 30-06-18'!$N$5:$N$54=C$47)*('Stock 30-06-18'!$P$3:$BM$3=$A52)*('Stock 30-06-18'!$P$5:$BM$54))/1000000</f>
        <v>1226.4376284833334</v>
      </c>
      <c r="D52" s="91">
        <f>+SUMPRODUCT(1*('Stock 30-06-18'!$N$5:$N$54=D$47)*('Stock 30-06-18'!$P$3:$BM$3=$A52)*('Stock 30-06-18'!$P$5:$BM$54))/1000000</f>
        <v>0</v>
      </c>
      <c r="E52" s="91">
        <f>+SUMPRODUCT(1*('Stock 30-06-18'!$N$5:$N$54=E$47)*('Stock 30-06-18'!$P$3:$BM$3=$A52)*('Stock 30-06-18'!$P$5:$BM$54))/1000000</f>
        <v>1085.8371322610537</v>
      </c>
      <c r="F52" s="91">
        <f>+SUMPRODUCT(1*('Stock 30-06-18'!$N$5:$N$54=F$47)*('Stock 30-06-18'!$P$3:$BM$3=$A52)*('Stock 30-06-18'!$P$5:$BM$54))/1000000</f>
        <v>11382.934898474117</v>
      </c>
      <c r="G52" s="142"/>
    </row>
    <row r="53" spans="1:7" x14ac:dyDescent="0.25">
      <c r="A53" s="92">
        <v>2023</v>
      </c>
      <c r="B53" s="91">
        <f>+SUMPRODUCT(1*('Stock 30-06-18'!$N$5:$N$54=B$47)*('Stock 30-06-18'!$P$3:$BM$3=$A53)*('Stock 30-06-18'!$P$5:$BM$54))/1000000</f>
        <v>409.65907085307992</v>
      </c>
      <c r="C53" s="91">
        <f>+SUMPRODUCT(1*('Stock 30-06-18'!$N$5:$N$54=C$47)*('Stock 30-06-18'!$P$3:$BM$3=$A53)*('Stock 30-06-18'!$P$5:$BM$54))/1000000</f>
        <v>0</v>
      </c>
      <c r="D53" s="91">
        <f>+SUMPRODUCT(1*('Stock 30-06-18'!$N$5:$N$54=D$47)*('Stock 30-06-18'!$P$3:$BM$3=$A53)*('Stock 30-06-18'!$P$5:$BM$54))/1000000</f>
        <v>0</v>
      </c>
      <c r="E53" s="91">
        <f>+SUMPRODUCT(1*('Stock 30-06-18'!$N$5:$N$54=E$47)*('Stock 30-06-18'!$P$3:$BM$3=$A53)*('Stock 30-06-18'!$P$5:$BM$54))/1000000</f>
        <v>1127.0995962986565</v>
      </c>
      <c r="F53" s="91">
        <f>+SUMPRODUCT(1*('Stock 30-06-18'!$N$5:$N$54=F$47)*('Stock 30-06-18'!$P$3:$BM$3=$A53)*('Stock 30-06-18'!$P$5:$BM$54))/1000000</f>
        <v>11418.710349132787</v>
      </c>
      <c r="G53" s="142"/>
    </row>
    <row r="54" spans="1:7" x14ac:dyDescent="0.25">
      <c r="A54" s="92">
        <v>2024</v>
      </c>
      <c r="B54" s="91">
        <f>+SUMPRODUCT(1*('Stock 30-06-18'!$N$5:$N$54=B$47)*('Stock 30-06-18'!$P$3:$BM$3=$A54)*('Stock 30-06-18'!$P$5:$BM$54))/1000000</f>
        <v>342.03399382380786</v>
      </c>
      <c r="C54" s="91">
        <f>+SUMPRODUCT(1*('Stock 30-06-18'!$N$5:$N$54=C$47)*('Stock 30-06-18'!$P$3:$BM$3=$A54)*('Stock 30-06-18'!$P$5:$BM$54))/1000000</f>
        <v>0</v>
      </c>
      <c r="D54" s="91">
        <f>+SUMPRODUCT(1*('Stock 30-06-18'!$N$5:$N$54=D$47)*('Stock 30-06-18'!$P$3:$BM$3=$A54)*('Stock 30-06-18'!$P$5:$BM$54))/1000000</f>
        <v>0</v>
      </c>
      <c r="E54" s="91">
        <f>+SUMPRODUCT(1*('Stock 30-06-18'!$N$5:$N$54=E$47)*('Stock 30-06-18'!$P$3:$BM$3=$A54)*('Stock 30-06-18'!$P$5:$BM$54))/1000000</f>
        <v>1166.0315469081504</v>
      </c>
      <c r="F54" s="91">
        <f>+SUMPRODUCT(1*('Stock 30-06-18'!$N$5:$N$54=F$47)*('Stock 30-06-18'!$P$3:$BM$3=$A54)*('Stock 30-06-18'!$P$5:$BM$54))/1000000</f>
        <v>11239.209228041263</v>
      </c>
      <c r="G54" s="142"/>
    </row>
    <row r="55" spans="1:7" x14ac:dyDescent="0.25">
      <c r="A55" s="126">
        <v>2025</v>
      </c>
      <c r="B55" s="91">
        <f>+SUMPRODUCT(1*('Stock 30-06-18'!$N$5:$N$54=B$47)*('Stock 30-06-18'!$P$3:$BM$3=$A55)*('Stock 30-06-18'!$P$5:$BM$54))/1000000</f>
        <v>282.49381392417871</v>
      </c>
      <c r="C55" s="91">
        <f>+SUMPRODUCT(1*('Stock 30-06-18'!$N$5:$N$54=C$47)*('Stock 30-06-18'!$P$3:$BM$3=$A55)*('Stock 30-06-18'!$P$5:$BM$54))/1000000</f>
        <v>0</v>
      </c>
      <c r="D55" s="91">
        <f>+SUMPRODUCT(1*('Stock 30-06-18'!$N$5:$N$54=D$47)*('Stock 30-06-18'!$P$3:$BM$3=$A55)*('Stock 30-06-18'!$P$5:$BM$54))/1000000</f>
        <v>0</v>
      </c>
      <c r="E55" s="91">
        <f>+SUMPRODUCT(1*('Stock 30-06-18'!$N$5:$N$54=E$47)*('Stock 30-06-18'!$P$3:$BM$3=$A55)*('Stock 30-06-18'!$P$5:$BM$54))/1000000</f>
        <v>1169.7197326644134</v>
      </c>
      <c r="F55" s="91">
        <f>+SUMPRODUCT(1*('Stock 30-06-18'!$N$5:$N$54=F$47)*('Stock 30-06-18'!$P$3:$BM$3=$A55)*('Stock 30-06-18'!$P$5:$BM$54))/1000000</f>
        <v>0</v>
      </c>
      <c r="G55" s="142"/>
    </row>
    <row r="56" spans="1:7" x14ac:dyDescent="0.25">
      <c r="A56" s="126">
        <v>2026</v>
      </c>
      <c r="B56" s="91">
        <f>+SUMPRODUCT(1*('Stock 30-06-18'!$N$5:$N$54=B$47)*('Stock 30-06-18'!$P$3:$BM$3=$A56)*('Stock 30-06-18'!$P$5:$BM$54))/1000000</f>
        <v>250.72311431514629</v>
      </c>
      <c r="C56" s="91">
        <f>+SUMPRODUCT(1*('Stock 30-06-18'!$N$5:$N$54=C$47)*('Stock 30-06-18'!$P$3:$BM$3=$A56)*('Stock 30-06-18'!$P$5:$BM$54))/1000000</f>
        <v>0</v>
      </c>
      <c r="D56" s="91">
        <f>+SUMPRODUCT(1*('Stock 30-06-18'!$N$5:$N$54=D$47)*('Stock 30-06-18'!$P$3:$BM$3=$A56)*('Stock 30-06-18'!$P$5:$BM$54))/1000000</f>
        <v>0</v>
      </c>
      <c r="E56" s="91">
        <f>+SUMPRODUCT(1*('Stock 30-06-18'!$N$5:$N$54=E$47)*('Stock 30-06-18'!$P$3:$BM$3=$A56)*('Stock 30-06-18'!$P$5:$BM$54))/1000000</f>
        <v>850.9663979690456</v>
      </c>
      <c r="F56" s="91">
        <f>+SUMPRODUCT(1*('Stock 30-06-18'!$N$5:$N$54=F$47)*('Stock 30-06-18'!$P$3:$BM$3=$A56)*('Stock 30-06-18'!$P$5:$BM$54))/1000000</f>
        <v>0</v>
      </c>
      <c r="G56" s="142"/>
    </row>
    <row r="57" spans="1:7" x14ac:dyDescent="0.25">
      <c r="A57" s="92">
        <v>2027</v>
      </c>
      <c r="B57" s="91">
        <f>+SUMPRODUCT(1*('Stock 30-06-18'!$N$5:$N$54=B$47)*('Stock 30-06-18'!$P$3:$BM$3=$A57)*('Stock 30-06-18'!$P$5:$BM$54))/1000000</f>
        <v>216.95729842786</v>
      </c>
      <c r="C57" s="91">
        <f>+SUMPRODUCT(1*('Stock 30-06-18'!$N$5:$N$54=C$47)*('Stock 30-06-18'!$P$3:$BM$3=$A57)*('Stock 30-06-18'!$P$5:$BM$54))/1000000</f>
        <v>0</v>
      </c>
      <c r="D57" s="91">
        <f>+SUMPRODUCT(1*('Stock 30-06-18'!$N$5:$N$54=D$47)*('Stock 30-06-18'!$P$3:$BM$3=$A57)*('Stock 30-06-18'!$P$5:$BM$54))/1000000</f>
        <v>0</v>
      </c>
      <c r="E57" s="91">
        <f>+SUMPRODUCT(1*('Stock 30-06-18'!$N$5:$N$54=E$47)*('Stock 30-06-18'!$P$3:$BM$3=$A57)*('Stock 30-06-18'!$P$5:$BM$54))/1000000</f>
        <v>860.82621990998132</v>
      </c>
      <c r="F57" s="91">
        <f>+SUMPRODUCT(1*('Stock 30-06-18'!$N$5:$N$54=F$47)*('Stock 30-06-18'!$P$3:$BM$3=$A57)*('Stock 30-06-18'!$P$5:$BM$54))/1000000</f>
        <v>0</v>
      </c>
      <c r="G57" s="142"/>
    </row>
    <row r="58" spans="1:7" x14ac:dyDescent="0.25">
      <c r="A58" s="126" t="s">
        <v>116</v>
      </c>
      <c r="B58" s="91">
        <f>AVERAGE(B59:B73)</f>
        <v>40.702642202902673</v>
      </c>
      <c r="C58" s="91">
        <f t="shared" ref="C58:F58" si="0">AVERAGE(C59:C73)</f>
        <v>0</v>
      </c>
      <c r="D58" s="91">
        <f t="shared" si="0"/>
        <v>0</v>
      </c>
      <c r="E58" s="91">
        <f t="shared" si="0"/>
        <v>513.65827110847113</v>
      </c>
      <c r="F58" s="91">
        <f t="shared" si="0"/>
        <v>0</v>
      </c>
      <c r="G58" s="142"/>
    </row>
    <row r="59" spans="1:7" hidden="1" x14ac:dyDescent="0.25">
      <c r="A59" s="92">
        <v>2028</v>
      </c>
      <c r="B59" s="91">
        <f>+SUMPRODUCT(1*('Stock 30-06-18'!$N$5:$N$54=B$47)*('Stock 30-06-18'!$P$3:$BM$3=$A59)*('Stock 30-06-18'!$P$5:$BM$54))/1000000</f>
        <v>206.60574839786</v>
      </c>
      <c r="C59" s="91">
        <f>+SUMPRODUCT(1*('Stock 30-06-18'!$N$5:$N$54=C$47)*('Stock 30-06-18'!$P$3:$BM$3=$A59)*('Stock 30-06-18'!$P$5:$BM$54))/1000000</f>
        <v>0</v>
      </c>
      <c r="D59" s="91">
        <f>+SUMPRODUCT(1*('Stock 30-06-18'!$N$5:$N$54=D$47)*('Stock 30-06-18'!$P$3:$BM$3=$A59)*('Stock 30-06-18'!$P$5:$BM$54))/1000000</f>
        <v>0</v>
      </c>
      <c r="E59" s="91">
        <f>+SUMPRODUCT(1*('Stock 30-06-18'!$N$5:$N$54=E$47)*('Stock 30-06-18'!$P$3:$BM$3=$A59)*('Stock 30-06-18'!$P$5:$BM$54))/1000000</f>
        <v>868.39401625921346</v>
      </c>
      <c r="F59" s="91">
        <f>+SUMPRODUCT(1*('Stock 30-06-18'!$N$5:$N$54=F$47)*('Stock 30-06-18'!$P$3:$BM$3=$A59)*('Stock 30-06-18'!$P$5:$BM$54))/1000000</f>
        <v>0</v>
      </c>
      <c r="G59" s="142"/>
    </row>
    <row r="60" spans="1:7" hidden="1" x14ac:dyDescent="0.25">
      <c r="A60" s="92">
        <v>2029</v>
      </c>
      <c r="B60" s="91">
        <f>+SUMPRODUCT(1*('Stock 30-06-18'!$N$5:$N$54=B$47)*('Stock 30-06-18'!$P$3:$BM$3=$A60)*('Stock 30-06-18'!$P$5:$BM$54))/1000000</f>
        <v>196.07989141786001</v>
      </c>
      <c r="C60" s="91">
        <f>+SUMPRODUCT(1*('Stock 30-06-18'!$N$5:$N$54=C$47)*('Stock 30-06-18'!$P$3:$BM$3=$A60)*('Stock 30-06-18'!$P$5:$BM$54))/1000000</f>
        <v>0</v>
      </c>
      <c r="D60" s="91">
        <f>+SUMPRODUCT(1*('Stock 30-06-18'!$N$5:$N$54=D$47)*('Stock 30-06-18'!$P$3:$BM$3=$A60)*('Stock 30-06-18'!$P$5:$BM$54))/1000000</f>
        <v>0</v>
      </c>
      <c r="E60" s="91">
        <f>+SUMPRODUCT(1*('Stock 30-06-18'!$N$5:$N$54=E$47)*('Stock 30-06-18'!$P$3:$BM$3=$A60)*('Stock 30-06-18'!$P$5:$BM$54))/1000000</f>
        <v>872.13598676121626</v>
      </c>
      <c r="F60" s="91">
        <f>+SUMPRODUCT(1*('Stock 30-06-18'!$N$5:$N$54=F$47)*('Stock 30-06-18'!$P$3:$BM$3=$A60)*('Stock 30-06-18'!$P$5:$BM$54))/1000000</f>
        <v>0</v>
      </c>
      <c r="G60" s="142"/>
    </row>
    <row r="61" spans="1:7" hidden="1" x14ac:dyDescent="0.25">
      <c r="A61" s="92">
        <v>2030</v>
      </c>
      <c r="B61" s="91">
        <f>+SUMPRODUCT(1*('Stock 30-06-18'!$N$5:$N$54=B$47)*('Stock 30-06-18'!$P$3:$BM$3=$A61)*('Stock 30-06-18'!$P$5:$BM$54))/1000000</f>
        <v>207.85399322782001</v>
      </c>
      <c r="C61" s="91">
        <f>+SUMPRODUCT(1*('Stock 30-06-18'!$N$5:$N$54=C$47)*('Stock 30-06-18'!$P$3:$BM$3=$A61)*('Stock 30-06-18'!$P$5:$BM$54))/1000000</f>
        <v>0</v>
      </c>
      <c r="D61" s="91">
        <f>+SUMPRODUCT(1*('Stock 30-06-18'!$N$5:$N$54=D$47)*('Stock 30-06-18'!$P$3:$BM$3=$A61)*('Stock 30-06-18'!$P$5:$BM$54))/1000000</f>
        <v>0</v>
      </c>
      <c r="E61" s="91">
        <f>+SUMPRODUCT(1*('Stock 30-06-18'!$N$5:$N$54=E$47)*('Stock 30-06-18'!$P$3:$BM$3=$A61)*('Stock 30-06-18'!$P$5:$BM$54))/1000000</f>
        <v>874.98309689202142</v>
      </c>
      <c r="F61" s="91">
        <f>+SUMPRODUCT(1*('Stock 30-06-18'!$N$5:$N$54=F$47)*('Stock 30-06-18'!$P$3:$BM$3=$A61)*('Stock 30-06-18'!$P$5:$BM$54))/1000000</f>
        <v>0</v>
      </c>
      <c r="G61" s="142"/>
    </row>
    <row r="62" spans="1:7" hidden="1" x14ac:dyDescent="0.25">
      <c r="A62" s="92">
        <v>2031</v>
      </c>
      <c r="B62" s="91">
        <f>+SUMPRODUCT(1*('Stock 30-06-18'!$N$5:$N$54=B$47)*('Stock 30-06-18'!$P$3:$BM$3=$A62)*('Stock 30-06-18'!$P$5:$BM$54))/1000000</f>
        <v>0</v>
      </c>
      <c r="C62" s="91">
        <f>+SUMPRODUCT(1*('Stock 30-06-18'!$N$5:$N$54=C$47)*('Stock 30-06-18'!$P$3:$BM$3=$A62)*('Stock 30-06-18'!$P$5:$BM$54))/1000000</f>
        <v>0</v>
      </c>
      <c r="D62" s="91">
        <f>+SUMPRODUCT(1*('Stock 30-06-18'!$N$5:$N$54=D$47)*('Stock 30-06-18'!$P$3:$BM$3=$A62)*('Stock 30-06-18'!$P$5:$BM$54))/1000000</f>
        <v>0</v>
      </c>
      <c r="E62" s="91">
        <f>+SUMPRODUCT(1*('Stock 30-06-18'!$N$5:$N$54=E$47)*('Stock 30-06-18'!$P$3:$BM$3=$A62)*('Stock 30-06-18'!$P$5:$BM$54))/1000000</f>
        <v>876.41821135671069</v>
      </c>
      <c r="F62" s="91">
        <f>+SUMPRODUCT(1*('Stock 30-06-18'!$N$5:$N$54=F$47)*('Stock 30-06-18'!$P$3:$BM$3=$A62)*('Stock 30-06-18'!$P$5:$BM$54))/1000000</f>
        <v>0</v>
      </c>
      <c r="G62" s="142"/>
    </row>
    <row r="63" spans="1:7" hidden="1" x14ac:dyDescent="0.25">
      <c r="A63" s="92">
        <v>2032</v>
      </c>
      <c r="B63" s="91">
        <f>+SUMPRODUCT(1*('Stock 30-06-18'!$N$5:$N$54=B$47)*('Stock 30-06-18'!$P$3:$BM$3=$A63)*('Stock 30-06-18'!$P$5:$BM$54))/1000000</f>
        <v>0</v>
      </c>
      <c r="C63" s="91">
        <f>+SUMPRODUCT(1*('Stock 30-06-18'!$N$5:$N$54=C$47)*('Stock 30-06-18'!$P$3:$BM$3=$A63)*('Stock 30-06-18'!$P$5:$BM$54))/1000000</f>
        <v>0</v>
      </c>
      <c r="D63" s="91">
        <f>+SUMPRODUCT(1*('Stock 30-06-18'!$N$5:$N$54=D$47)*('Stock 30-06-18'!$P$3:$BM$3=$A63)*('Stock 30-06-18'!$P$5:$BM$54))/1000000</f>
        <v>0</v>
      </c>
      <c r="E63" s="91">
        <f>+SUMPRODUCT(1*('Stock 30-06-18'!$N$5:$N$54=E$47)*('Stock 30-06-18'!$P$3:$BM$3=$A63)*('Stock 30-06-18'!$P$5:$BM$54))/1000000</f>
        <v>876.72792778464668</v>
      </c>
      <c r="F63" s="91">
        <f>+SUMPRODUCT(1*('Stock 30-06-18'!$N$5:$N$54=F$47)*('Stock 30-06-18'!$P$3:$BM$3=$A63)*('Stock 30-06-18'!$P$5:$BM$54))/1000000</f>
        <v>0</v>
      </c>
      <c r="G63" s="142"/>
    </row>
    <row r="64" spans="1:7" hidden="1" x14ac:dyDescent="0.25">
      <c r="A64" s="92">
        <v>2033</v>
      </c>
      <c r="B64" s="91">
        <f>+SUMPRODUCT(1*('Stock 30-06-18'!$N$5:$N$54=B$47)*('Stock 30-06-18'!$P$3:$BM$3=$A64)*('Stock 30-06-18'!$P$5:$BM$54))/1000000</f>
        <v>0</v>
      </c>
      <c r="C64" s="91">
        <f>+SUMPRODUCT(1*('Stock 30-06-18'!$N$5:$N$54=C$47)*('Stock 30-06-18'!$P$3:$BM$3=$A64)*('Stock 30-06-18'!$P$5:$BM$54))/1000000</f>
        <v>0</v>
      </c>
      <c r="D64" s="91">
        <f>+SUMPRODUCT(1*('Stock 30-06-18'!$N$5:$N$54=D$47)*('Stock 30-06-18'!$P$3:$BM$3=$A64)*('Stock 30-06-18'!$P$5:$BM$54))/1000000</f>
        <v>0</v>
      </c>
      <c r="E64" s="91">
        <f>+SUMPRODUCT(1*('Stock 30-06-18'!$N$5:$N$54=E$47)*('Stock 30-06-18'!$P$3:$BM$3=$A64)*('Stock 30-06-18'!$P$5:$BM$54))/1000000</f>
        <v>711.75968832472472</v>
      </c>
      <c r="F64" s="91">
        <f>+SUMPRODUCT(1*('Stock 30-06-18'!$N$5:$N$54=F$47)*('Stock 30-06-18'!$P$3:$BM$3=$A64)*('Stock 30-06-18'!$P$5:$BM$54))/1000000</f>
        <v>0</v>
      </c>
      <c r="G64" s="142"/>
    </row>
    <row r="65" spans="1:7" hidden="1" x14ac:dyDescent="0.25">
      <c r="A65" s="92">
        <v>2034</v>
      </c>
      <c r="B65" s="91">
        <f>+SUMPRODUCT(1*('Stock 30-06-18'!$N$5:$N$54=B$47)*('Stock 30-06-18'!$P$3:$BM$3=$A65)*('Stock 30-06-18'!$P$5:$BM$54))/1000000</f>
        <v>0</v>
      </c>
      <c r="C65" s="91">
        <f>+SUMPRODUCT(1*('Stock 30-06-18'!$N$5:$N$54=C$47)*('Stock 30-06-18'!$P$3:$BM$3=$A65)*('Stock 30-06-18'!$P$5:$BM$54))/1000000</f>
        <v>0</v>
      </c>
      <c r="D65" s="91">
        <f>+SUMPRODUCT(1*('Stock 30-06-18'!$N$5:$N$54=D$47)*('Stock 30-06-18'!$P$3:$BM$3=$A65)*('Stock 30-06-18'!$P$5:$BM$54))/1000000</f>
        <v>0</v>
      </c>
      <c r="E65" s="91">
        <f>+SUMPRODUCT(1*('Stock 30-06-18'!$N$5:$N$54=E$47)*('Stock 30-06-18'!$P$3:$BM$3=$A65)*('Stock 30-06-18'!$P$5:$BM$54))/1000000</f>
        <v>585.55085249489969</v>
      </c>
      <c r="F65" s="91">
        <f>+SUMPRODUCT(1*('Stock 30-06-18'!$N$5:$N$54=F$47)*('Stock 30-06-18'!$P$3:$BM$3=$A65)*('Stock 30-06-18'!$P$5:$BM$54))/1000000</f>
        <v>0</v>
      </c>
      <c r="G65" s="142"/>
    </row>
    <row r="66" spans="1:7" hidden="1" x14ac:dyDescent="0.25">
      <c r="A66" s="92">
        <v>2035</v>
      </c>
      <c r="B66" s="91">
        <f>+SUMPRODUCT(1*('Stock 30-06-18'!$N$5:$N$54=B$47)*('Stock 30-06-18'!$P$3:$BM$3=$A66)*('Stock 30-06-18'!$P$5:$BM$54))/1000000</f>
        <v>0</v>
      </c>
      <c r="C66" s="91">
        <f>+SUMPRODUCT(1*('Stock 30-06-18'!$N$5:$N$54=C$47)*('Stock 30-06-18'!$P$3:$BM$3=$A66)*('Stock 30-06-18'!$P$5:$BM$54))/1000000</f>
        <v>0</v>
      </c>
      <c r="D66" s="91">
        <f>+SUMPRODUCT(1*('Stock 30-06-18'!$N$5:$N$54=D$47)*('Stock 30-06-18'!$P$3:$BM$3=$A66)*('Stock 30-06-18'!$P$5:$BM$54))/1000000</f>
        <v>0</v>
      </c>
      <c r="E66" s="91">
        <f>+SUMPRODUCT(1*('Stock 30-06-18'!$N$5:$N$54=E$47)*('Stock 30-06-18'!$P$3:$BM$3=$A66)*('Stock 30-06-18'!$P$5:$BM$54))/1000000</f>
        <v>581.60240801913812</v>
      </c>
      <c r="F66" s="91">
        <f>+SUMPRODUCT(1*('Stock 30-06-18'!$N$5:$N$54=F$47)*('Stock 30-06-18'!$P$3:$BM$3=$A66)*('Stock 30-06-18'!$P$5:$BM$54))/1000000</f>
        <v>0</v>
      </c>
      <c r="G66" s="142"/>
    </row>
    <row r="67" spans="1:7" hidden="1" x14ac:dyDescent="0.25">
      <c r="A67" s="92">
        <v>2036</v>
      </c>
      <c r="B67" s="91">
        <f>+SUMPRODUCT(1*('Stock 30-06-18'!$N$5:$N$54=B$47)*('Stock 30-06-18'!$P$3:$BM$3=$A67)*('Stock 30-06-18'!$P$5:$BM$54))/1000000</f>
        <v>0</v>
      </c>
      <c r="C67" s="91">
        <f>+SUMPRODUCT(1*('Stock 30-06-18'!$N$5:$N$54=C$47)*('Stock 30-06-18'!$P$3:$BM$3=$A67)*('Stock 30-06-18'!$P$5:$BM$54))/1000000</f>
        <v>0</v>
      </c>
      <c r="D67" s="91">
        <f>+SUMPRODUCT(1*('Stock 30-06-18'!$N$5:$N$54=D$47)*('Stock 30-06-18'!$P$3:$BM$3=$A67)*('Stock 30-06-18'!$P$5:$BM$54))/1000000</f>
        <v>0</v>
      </c>
      <c r="E67" s="91">
        <f>+SUMPRODUCT(1*('Stock 30-06-18'!$N$5:$N$54=E$47)*('Stock 30-06-18'!$P$3:$BM$3=$A67)*('Stock 30-06-18'!$P$5:$BM$54))/1000000</f>
        <v>578.66898957940589</v>
      </c>
      <c r="F67" s="91">
        <f>+SUMPRODUCT(1*('Stock 30-06-18'!$N$5:$N$54=F$47)*('Stock 30-06-18'!$P$3:$BM$3=$A67)*('Stock 30-06-18'!$P$5:$BM$54))/1000000</f>
        <v>0</v>
      </c>
      <c r="G67" s="142"/>
    </row>
    <row r="68" spans="1:7" hidden="1" x14ac:dyDescent="0.25">
      <c r="A68" s="92">
        <v>2037</v>
      </c>
      <c r="B68" s="91">
        <f>+SUMPRODUCT(1*('Stock 30-06-18'!$N$5:$N$54=B$47)*('Stock 30-06-18'!$P$3:$BM$3=$A68)*('Stock 30-06-18'!$P$5:$BM$54))/1000000</f>
        <v>0</v>
      </c>
      <c r="C68" s="91">
        <f>+SUMPRODUCT(1*('Stock 30-06-18'!$N$5:$N$54=C$47)*('Stock 30-06-18'!$P$3:$BM$3=$A68)*('Stock 30-06-18'!$P$5:$BM$54))/1000000</f>
        <v>0</v>
      </c>
      <c r="D68" s="91">
        <f>+SUMPRODUCT(1*('Stock 30-06-18'!$N$5:$N$54=D$47)*('Stock 30-06-18'!$P$3:$BM$3=$A68)*('Stock 30-06-18'!$P$5:$BM$54))/1000000</f>
        <v>0</v>
      </c>
      <c r="E68" s="91">
        <f>+SUMPRODUCT(1*('Stock 30-06-18'!$N$5:$N$54=E$47)*('Stock 30-06-18'!$P$3:$BM$3=$A68)*('Stock 30-06-18'!$P$5:$BM$54))/1000000</f>
        <v>323.78666505643031</v>
      </c>
      <c r="F68" s="91">
        <f>+SUMPRODUCT(1*('Stock 30-06-18'!$N$5:$N$54=F$47)*('Stock 30-06-18'!$P$3:$BM$3=$A68)*('Stock 30-06-18'!$P$5:$BM$54))/1000000</f>
        <v>0</v>
      </c>
      <c r="G68" s="142"/>
    </row>
    <row r="69" spans="1:7" hidden="1" x14ac:dyDescent="0.25">
      <c r="A69" s="92">
        <v>2038</v>
      </c>
      <c r="B69" s="91">
        <f>+SUMPRODUCT(1*('Stock 30-06-18'!$N$5:$N$54=B$47)*('Stock 30-06-18'!$P$3:$BM$3=$A69)*('Stock 30-06-18'!$P$5:$BM$54))/1000000</f>
        <v>0</v>
      </c>
      <c r="C69" s="91">
        <f>+SUMPRODUCT(1*('Stock 30-06-18'!$N$5:$N$54=C$47)*('Stock 30-06-18'!$P$3:$BM$3=$A69)*('Stock 30-06-18'!$P$5:$BM$54))/1000000</f>
        <v>0</v>
      </c>
      <c r="D69" s="91">
        <f>+SUMPRODUCT(1*('Stock 30-06-18'!$N$5:$N$54=D$47)*('Stock 30-06-18'!$P$3:$BM$3=$A69)*('Stock 30-06-18'!$P$5:$BM$54))/1000000</f>
        <v>0</v>
      </c>
      <c r="E69" s="91">
        <f>+SUMPRODUCT(1*('Stock 30-06-18'!$N$5:$N$54=E$47)*('Stock 30-06-18'!$P$3:$BM$3=$A69)*('Stock 30-06-18'!$P$5:$BM$54))/1000000</f>
        <v>321.94616761955592</v>
      </c>
      <c r="F69" s="91">
        <f>+SUMPRODUCT(1*('Stock 30-06-18'!$N$5:$N$54=F$47)*('Stock 30-06-18'!$P$3:$BM$3=$A69)*('Stock 30-06-18'!$P$5:$BM$54))/1000000</f>
        <v>0</v>
      </c>
      <c r="G69" s="142"/>
    </row>
    <row r="70" spans="1:7" hidden="1" x14ac:dyDescent="0.25">
      <c r="A70" s="92">
        <v>2039</v>
      </c>
      <c r="B70" s="91">
        <f>+SUMPRODUCT(1*('Stock 30-06-18'!$N$5:$N$54=B$47)*('Stock 30-06-18'!$P$3:$BM$3=$A70)*('Stock 30-06-18'!$P$5:$BM$54))/1000000</f>
        <v>0</v>
      </c>
      <c r="C70" s="91">
        <f>+SUMPRODUCT(1*('Stock 30-06-18'!$N$5:$N$54=C$47)*('Stock 30-06-18'!$P$3:$BM$3=$A70)*('Stock 30-06-18'!$P$5:$BM$54))/1000000</f>
        <v>0</v>
      </c>
      <c r="D70" s="91">
        <f>+SUMPRODUCT(1*('Stock 30-06-18'!$N$5:$N$54=D$47)*('Stock 30-06-18'!$P$3:$BM$3=$A70)*('Stock 30-06-18'!$P$5:$BM$54))/1000000</f>
        <v>0</v>
      </c>
      <c r="E70" s="91">
        <f>+SUMPRODUCT(1*('Stock 30-06-18'!$N$5:$N$54=E$47)*('Stock 30-06-18'!$P$3:$BM$3=$A70)*('Stock 30-06-18'!$P$5:$BM$54))/1000000</f>
        <v>145.67449177781558</v>
      </c>
      <c r="F70" s="91">
        <f>+SUMPRODUCT(1*('Stock 30-06-18'!$N$5:$N$54=F$47)*('Stock 30-06-18'!$P$3:$BM$3=$A70)*('Stock 30-06-18'!$P$5:$BM$54))/1000000</f>
        <v>0</v>
      </c>
      <c r="G70" s="142"/>
    </row>
    <row r="71" spans="1:7" hidden="1" x14ac:dyDescent="0.25">
      <c r="A71" s="92">
        <v>2040</v>
      </c>
      <c r="B71" s="91">
        <f>+SUMPRODUCT(1*('Stock 30-06-18'!$N$5:$N$54=B$47)*('Stock 30-06-18'!$P$3:$BM$3=$A71)*('Stock 30-06-18'!$P$5:$BM$54))/1000000</f>
        <v>0</v>
      </c>
      <c r="C71" s="91">
        <f>+SUMPRODUCT(1*('Stock 30-06-18'!$N$5:$N$54=C$47)*('Stock 30-06-18'!$P$3:$BM$3=$A71)*('Stock 30-06-18'!$P$5:$BM$54))/1000000</f>
        <v>0</v>
      </c>
      <c r="D71" s="91">
        <f>+SUMPRODUCT(1*('Stock 30-06-18'!$N$5:$N$54=D$47)*('Stock 30-06-18'!$P$3:$BM$3=$A71)*('Stock 30-06-18'!$P$5:$BM$54))/1000000</f>
        <v>0</v>
      </c>
      <c r="E71" s="91">
        <f>+SUMPRODUCT(1*('Stock 30-06-18'!$N$5:$N$54=E$47)*('Stock 30-06-18'!$P$3:$BM$3=$A71)*('Stock 30-06-18'!$P$5:$BM$54))/1000000</f>
        <v>76.02438528208657</v>
      </c>
      <c r="F71" s="91">
        <f>+SUMPRODUCT(1*('Stock 30-06-18'!$N$5:$N$54=F$47)*('Stock 30-06-18'!$P$3:$BM$3=$A71)*('Stock 30-06-18'!$P$5:$BM$54))/1000000</f>
        <v>0</v>
      </c>
      <c r="G71" s="142"/>
    </row>
    <row r="72" spans="1:7" hidden="1" x14ac:dyDescent="0.25">
      <c r="A72" s="92">
        <v>2041</v>
      </c>
      <c r="B72" s="91">
        <f>+SUMPRODUCT(1*('Stock 30-06-18'!$N$5:$N$54=B$47)*('Stock 30-06-18'!$P$3:$BM$3=$A72)*('Stock 30-06-18'!$P$5:$BM$54))/1000000</f>
        <v>0</v>
      </c>
      <c r="C72" s="91">
        <f>+SUMPRODUCT(1*('Stock 30-06-18'!$N$5:$N$54=C$47)*('Stock 30-06-18'!$P$3:$BM$3=$A72)*('Stock 30-06-18'!$P$5:$BM$54))/1000000</f>
        <v>0</v>
      </c>
      <c r="D72" s="91">
        <f>+SUMPRODUCT(1*('Stock 30-06-18'!$N$5:$N$54=D$47)*('Stock 30-06-18'!$P$3:$BM$3=$A72)*('Stock 30-06-18'!$P$5:$BM$54))/1000000</f>
        <v>0</v>
      </c>
      <c r="E72" s="91">
        <f>+SUMPRODUCT(1*('Stock 30-06-18'!$N$5:$N$54=E$47)*('Stock 30-06-18'!$P$3:$BM$3=$A72)*('Stock 30-06-18'!$P$5:$BM$54))/1000000</f>
        <v>7.4812869473990338</v>
      </c>
      <c r="F72" s="91">
        <f>+SUMPRODUCT(1*('Stock 30-06-18'!$N$5:$N$54=F$47)*('Stock 30-06-18'!$P$3:$BM$3=$A72)*('Stock 30-06-18'!$P$5:$BM$54))/1000000</f>
        <v>0</v>
      </c>
      <c r="G72" s="142"/>
    </row>
    <row r="73" spans="1:7" hidden="1" x14ac:dyDescent="0.25">
      <c r="A73" s="92">
        <v>2042</v>
      </c>
      <c r="B73" s="91">
        <f>+SUMPRODUCT(1*('Stock 30-06-18'!$N$5:$N$54=B$47)*('Stock 30-06-18'!$P$3:$BM$3=$A73)*('Stock 30-06-18'!$P$5:$BM$54))/1000000</f>
        <v>0</v>
      </c>
      <c r="C73" s="91">
        <f>+SUMPRODUCT(1*('Stock 30-06-18'!$N$5:$N$54=C$47)*('Stock 30-06-18'!$P$3:$BM$3=$A73)*('Stock 30-06-18'!$P$5:$BM$54))/1000000</f>
        <v>0</v>
      </c>
      <c r="D73" s="91">
        <f>+SUMPRODUCT(1*('Stock 30-06-18'!$N$5:$N$54=D$47)*('Stock 30-06-18'!$P$3:$BM$3=$A73)*('Stock 30-06-18'!$P$5:$BM$54))/1000000</f>
        <v>0</v>
      </c>
      <c r="E73" s="91">
        <f>+SUMPRODUCT(1*('Stock 30-06-18'!$N$5:$N$54=E$47)*('Stock 30-06-18'!$P$3:$BM$3=$A73)*('Stock 30-06-18'!$P$5:$BM$54))/1000000</f>
        <v>3.7198924718004238</v>
      </c>
      <c r="F73" s="91">
        <f>+SUMPRODUCT(1*('Stock 30-06-18'!$N$5:$N$54=F$47)*('Stock 30-06-18'!$P$3:$BM$3=$A73)*('Stock 30-06-18'!$P$5:$BM$54))/1000000</f>
        <v>0</v>
      </c>
      <c r="G73" s="142"/>
    </row>
    <row r="77" spans="1:7" ht="30" x14ac:dyDescent="0.25">
      <c r="A77" s="93" t="s">
        <v>146</v>
      </c>
      <c r="B77" s="90" t="s">
        <v>10</v>
      </c>
      <c r="C77" s="93" t="s">
        <v>127</v>
      </c>
      <c r="D77" s="90" t="s">
        <v>57</v>
      </c>
    </row>
    <row r="78" spans="1:7" x14ac:dyDescent="0.25">
      <c r="A78" s="127" t="s">
        <v>147</v>
      </c>
      <c r="B78" s="125">
        <f>+SUMIF('Stock 30-06-18'!$F$6:$F$54,B$77,'Stock 30-06-18'!$C$6:$C$54)</f>
        <v>20050.392778775316</v>
      </c>
      <c r="C78" s="125">
        <f>+SUMIF('Stock 30-06-18'!$F$6:$F$54,C$77,'Stock 30-06-18'!$C$6:$C$54)</f>
        <v>669.90663738000001</v>
      </c>
      <c r="D78" s="125">
        <f>+SUMIF('Stock 30-06-18'!$F$6:$F$54,D$77,'Stock 30-06-18'!$C$6:$C$54)</f>
        <v>21791.797814780042</v>
      </c>
    </row>
    <row r="79" spans="1:7" x14ac:dyDescent="0.25">
      <c r="A79" s="127" t="s">
        <v>1</v>
      </c>
      <c r="B79" s="128">
        <f>+B78/SUM($B$78:$D$78)</f>
        <v>0.47163969986841703</v>
      </c>
      <c r="C79" s="128">
        <f t="shared" ref="C79:D79" si="1">+C78/SUM($B$78:$D$78)</f>
        <v>1.5758023739476205E-2</v>
      </c>
      <c r="D79" s="128">
        <f t="shared" si="1"/>
        <v>0.51260227639210676</v>
      </c>
    </row>
    <row r="80" spans="1:7" x14ac:dyDescent="0.25">
      <c r="A80"/>
      <c r="B80" s="123"/>
      <c r="C80" s="123"/>
      <c r="D80" s="123"/>
    </row>
    <row r="81" spans="1:4" x14ac:dyDescent="0.25">
      <c r="A81"/>
      <c r="B81" s="123"/>
      <c r="C81" s="123"/>
      <c r="D81" s="123"/>
    </row>
    <row r="82" spans="1:4" x14ac:dyDescent="0.25">
      <c r="A82"/>
      <c r="B82" s="123"/>
      <c r="C82" s="123"/>
      <c r="D82" s="123"/>
    </row>
    <row r="83" spans="1:4" x14ac:dyDescent="0.25">
      <c r="A83" s="93" t="s">
        <v>148</v>
      </c>
      <c r="B83" s="90" t="s">
        <v>149</v>
      </c>
      <c r="C83" s="93" t="s">
        <v>17</v>
      </c>
      <c r="D83" s="90" t="s">
        <v>150</v>
      </c>
    </row>
    <row r="84" spans="1:4" x14ac:dyDescent="0.25">
      <c r="A84" s="127" t="s">
        <v>147</v>
      </c>
      <c r="B84" s="125">
        <f>+'Stock 30-06-18'!C6+'Stock 30-06-18'!C8+'Stock 30-06-18'!C9+'Stock 30-06-18'!C10+'Stock 30-06-18'!C13+'Stock 30-06-18'!C14+'Stock 30-06-18'!C22+'Stock 30-06-18'!C47+'Stock 30-06-18'!C49+'Stock 30-06-18'!C50+'Stock 30-06-18'!C52+'Stock 30-06-18'!C54</f>
        <v>21314.924078255914</v>
      </c>
      <c r="C84" s="125">
        <f>+'Stock 30-06-18'!C7+'Stock 30-06-18'!C11+'Stock 30-06-18'!C17+'Stock 30-06-18'!C18+'Stock 30-06-18'!C24+'Stock 30-06-18'!C25+'Stock 30-06-18'!C48+'Stock 30-06-18'!C51+'Stock 30-06-18'!C53</f>
        <v>14294.574232719997</v>
      </c>
      <c r="D84" s="125">
        <f>+'Stock 30-06-18'!C12+'Stock 30-06-18'!C15+'Stock 30-06-18'!C16+'Stock 30-06-18'!C19+'Stock 30-06-18'!C20+'Stock 30-06-18'!C21+'Stock 30-06-18'!C27+'Stock 30-06-18'!C28</f>
        <v>6902.598919959446</v>
      </c>
    </row>
    <row r="85" spans="1:4" x14ac:dyDescent="0.25">
      <c r="A85" s="127" t="s">
        <v>1</v>
      </c>
      <c r="B85" s="128">
        <f>+B84/SUM($B$84:$D$84)</f>
        <v>0.50138491080476244</v>
      </c>
      <c r="C85" s="128">
        <f t="shared" ref="C85:D85" si="2">+C84/SUM($B$84:$D$84)</f>
        <v>0.33624721347122977</v>
      </c>
      <c r="D85" s="128">
        <f t="shared" si="2"/>
        <v>0.16236787572400774</v>
      </c>
    </row>
    <row r="86" spans="1:4" x14ac:dyDescent="0.25">
      <c r="A86"/>
      <c r="B86" s="123"/>
      <c r="C86" s="123"/>
      <c r="D86" s="123"/>
    </row>
    <row r="87" spans="1:4" x14ac:dyDescent="0.25">
      <c r="A87"/>
      <c r="B87" s="123"/>
      <c r="C87" s="123"/>
      <c r="D87" s="123"/>
    </row>
    <row r="88" spans="1:4" x14ac:dyDescent="0.25">
      <c r="A88"/>
      <c r="B88" s="123"/>
      <c r="C88" s="123"/>
      <c r="D88" s="123"/>
    </row>
    <row r="89" spans="1:4" x14ac:dyDescent="0.25">
      <c r="A89"/>
      <c r="B89" s="123"/>
      <c r="C89" s="123"/>
      <c r="D89" s="123"/>
    </row>
    <row r="90" spans="1:4" x14ac:dyDescent="0.25">
      <c r="A90"/>
      <c r="B90" s="123"/>
      <c r="C90" s="123"/>
      <c r="D90" s="123"/>
    </row>
    <row r="91" spans="1:4" x14ac:dyDescent="0.25">
      <c r="A91"/>
      <c r="B91" s="123"/>
      <c r="C91" s="123"/>
      <c r="D91" s="123"/>
    </row>
    <row r="92" spans="1:4" x14ac:dyDescent="0.25">
      <c r="A92" s="93" t="s">
        <v>151</v>
      </c>
      <c r="B92" s="90" t="s">
        <v>152</v>
      </c>
      <c r="C92" s="93" t="s">
        <v>153</v>
      </c>
      <c r="D92" s="90" t="s">
        <v>154</v>
      </c>
    </row>
    <row r="93" spans="1:4" x14ac:dyDescent="0.25">
      <c r="A93" s="127" t="s">
        <v>147</v>
      </c>
      <c r="B93" s="125"/>
      <c r="C93" s="125"/>
      <c r="D93" s="125"/>
    </row>
    <row r="94" spans="1:4" x14ac:dyDescent="0.25">
      <c r="A94" s="127" t="s">
        <v>1</v>
      </c>
      <c r="B94" s="128"/>
      <c r="C94" s="128"/>
      <c r="D94" s="12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
  <sheetViews>
    <sheetView showGridLines="0" workbookViewId="0"/>
  </sheetViews>
  <sheetFormatPr baseColWidth="10" defaultRowHeight="15" x14ac:dyDescent="0.25"/>
  <cols>
    <col min="1" max="1" width="26.5703125" style="130" bestFit="1" customWidth="1"/>
    <col min="2" max="16384" width="11.42578125" style="130"/>
  </cols>
  <sheetData>
    <row r="1" spans="1:12" ht="15.75" thickBot="1" x14ac:dyDescent="0.3"/>
    <row r="2" spans="1:12" ht="15.75" thickBot="1" x14ac:dyDescent="0.3">
      <c r="A2" s="132" t="s">
        <v>156</v>
      </c>
    </row>
    <row r="3" spans="1:12" s="129" customFormat="1" x14ac:dyDescent="0.25">
      <c r="L3" s="131" t="s">
        <v>144</v>
      </c>
    </row>
    <row r="4" spans="1:12" s="129" customFormat="1" x14ac:dyDescent="0.25">
      <c r="L4" s="131" t="s">
        <v>145</v>
      </c>
    </row>
    <row r="5" spans="1:12" s="129" customFormat="1" x14ac:dyDescent="0.25">
      <c r="L5" s="131" t="s">
        <v>155</v>
      </c>
    </row>
    <row r="6" spans="1:12" s="129" customFormat="1" x14ac:dyDescent="0.25">
      <c r="L6" s="131">
        <v>3</v>
      </c>
    </row>
    <row r="18" spans="1:12" ht="15.75" thickBot="1" x14ac:dyDescent="0.3"/>
    <row r="19" spans="1:12" ht="15.75" thickBot="1" x14ac:dyDescent="0.3">
      <c r="A19" s="132" t="s">
        <v>157</v>
      </c>
    </row>
    <row r="20" spans="1:12" x14ac:dyDescent="0.25">
      <c r="L20" s="131" t="s">
        <v>146</v>
      </c>
    </row>
    <row r="21" spans="1:12" x14ac:dyDescent="0.25">
      <c r="L21" s="131" t="s">
        <v>148</v>
      </c>
    </row>
    <row r="22" spans="1:12" x14ac:dyDescent="0.25">
      <c r="L22" s="131">
        <v>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1</xdr:col>
                    <xdr:colOff>66675</xdr:colOff>
                    <xdr:row>1</xdr:row>
                    <xdr:rowOff>0</xdr:rowOff>
                  </from>
                  <to>
                    <xdr:col>3</xdr:col>
                    <xdr:colOff>47625</xdr:colOff>
                    <xdr:row>2</xdr:row>
                    <xdr:rowOff>0</xdr:rowOff>
                  </to>
                </anchor>
              </controlPr>
            </control>
          </mc:Choice>
        </mc:AlternateContent>
        <mc:AlternateContent xmlns:mc="http://schemas.openxmlformats.org/markup-compatibility/2006">
          <mc:Choice Requires="x14">
            <control shapeId="3075" r:id="rId4" name="Drop Down 3">
              <controlPr defaultSize="0" autoLine="0" autoPict="0">
                <anchor moveWithCells="1">
                  <from>
                    <xdr:col>1</xdr:col>
                    <xdr:colOff>57150</xdr:colOff>
                    <xdr:row>18</xdr:row>
                    <xdr:rowOff>9525</xdr:rowOff>
                  </from>
                  <to>
                    <xdr:col>3</xdr:col>
                    <xdr:colOff>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showGridLines="0" zoomScale="90" zoomScaleNormal="90" workbookViewId="0"/>
  </sheetViews>
  <sheetFormatPr baseColWidth="10" defaultRowHeight="16.5" x14ac:dyDescent="0.3"/>
  <cols>
    <col min="1" max="1" width="20.85546875" style="103" customWidth="1"/>
    <col min="2" max="2" width="35.5703125" style="103" customWidth="1"/>
    <col min="3" max="4" width="18.7109375" style="103" customWidth="1"/>
    <col min="5" max="5" width="2" style="103" customWidth="1"/>
    <col min="6" max="16384" width="11.42578125" style="103"/>
  </cols>
  <sheetData>
    <row r="1" spans="1:15" ht="18.75" customHeight="1" thickBot="1" x14ac:dyDescent="0.35">
      <c r="B1" s="104"/>
      <c r="C1" s="160">
        <v>2018</v>
      </c>
      <c r="D1" s="161"/>
      <c r="G1" s="110"/>
      <c r="I1" s="120"/>
      <c r="J1" s="120"/>
    </row>
    <row r="2" spans="1:15" ht="21.75" customHeight="1" thickBot="1" x14ac:dyDescent="0.35">
      <c r="C2" s="105" t="s">
        <v>133</v>
      </c>
      <c r="D2" s="105" t="s">
        <v>134</v>
      </c>
      <c r="E2" s="106"/>
    </row>
    <row r="3" spans="1:15" ht="49.5" customHeight="1" x14ac:dyDescent="0.3">
      <c r="A3" s="162" t="s">
        <v>135</v>
      </c>
      <c r="B3" s="107" t="s">
        <v>136</v>
      </c>
      <c r="C3" s="108">
        <v>7832.7912115190993</v>
      </c>
      <c r="D3" s="109">
        <f>+(SUMIFS(TOTAL_SS,AÑOS,"2018",MESES,"&lt;=6")/1000000)+4266.02098167789</f>
        <v>8583.2685038862837</v>
      </c>
      <c r="F3" s="165" t="s">
        <v>158</v>
      </c>
      <c r="G3" s="166"/>
      <c r="H3" s="166"/>
      <c r="I3" s="166"/>
      <c r="J3" s="166"/>
      <c r="K3" s="166"/>
      <c r="L3" s="166"/>
      <c r="M3" s="167"/>
      <c r="O3" s="110"/>
    </row>
    <row r="4" spans="1:15" ht="49.5" customHeight="1" x14ac:dyDescent="0.3">
      <c r="A4" s="163"/>
      <c r="B4" s="111" t="s">
        <v>162</v>
      </c>
      <c r="C4" s="119">
        <v>58405.476684000008</v>
      </c>
      <c r="D4" s="133">
        <v>63118.019590999997</v>
      </c>
      <c r="F4" s="168"/>
      <c r="G4" s="169"/>
      <c r="H4" s="169"/>
      <c r="I4" s="169"/>
      <c r="J4" s="169"/>
      <c r="K4" s="169"/>
      <c r="L4" s="169"/>
      <c r="M4" s="170"/>
      <c r="O4" s="110"/>
    </row>
    <row r="5" spans="1:15" ht="49.5" customHeight="1" thickBot="1" x14ac:dyDescent="0.35">
      <c r="A5" s="164"/>
      <c r="B5" s="113" t="s">
        <v>137</v>
      </c>
      <c r="C5" s="114">
        <v>0.1341105604513432</v>
      </c>
      <c r="D5" s="115">
        <f>+D3/D4</f>
        <v>0.1359876079684568</v>
      </c>
      <c r="E5" s="116"/>
      <c r="F5" s="171"/>
      <c r="G5" s="172"/>
      <c r="H5" s="172"/>
      <c r="I5" s="172"/>
      <c r="J5" s="172"/>
      <c r="K5" s="172"/>
      <c r="L5" s="172"/>
      <c r="M5" s="173"/>
      <c r="O5" s="110"/>
    </row>
    <row r="6" spans="1:15" ht="49.5" customHeight="1" x14ac:dyDescent="0.3">
      <c r="A6" s="162" t="s">
        <v>138</v>
      </c>
      <c r="B6" s="107" t="s">
        <v>163</v>
      </c>
      <c r="C6" s="134">
        <v>7603.9507686317238</v>
      </c>
      <c r="D6" s="109">
        <f>+(SUMPRODUCT(1*(AÑOS=2018)*(MESES&gt;6)*(GARANTIA="Coparticipación Federal de Impuestos")*(MATRIZ_SS))+SUMPRODUCT(1*(AÑOS=2019)*(MESES&lt;=6)*(GARANTIA="Coparticipación Federal de Impuestos")*(MATRIZ_SS)))/1000000</f>
        <v>8230.3542462632849</v>
      </c>
      <c r="F6" s="165" t="s">
        <v>159</v>
      </c>
      <c r="G6" s="166"/>
      <c r="H6" s="166"/>
      <c r="I6" s="166"/>
      <c r="J6" s="166"/>
      <c r="K6" s="166"/>
      <c r="L6" s="166"/>
      <c r="M6" s="167"/>
      <c r="O6" s="110"/>
    </row>
    <row r="7" spans="1:15" ht="49.5" customHeight="1" x14ac:dyDescent="0.3">
      <c r="A7" s="163"/>
      <c r="B7" s="111" t="s">
        <v>164</v>
      </c>
      <c r="C7" s="119">
        <v>26931.159999999996</v>
      </c>
      <c r="D7" s="112">
        <v>31493.559999999998</v>
      </c>
      <c r="F7" s="168"/>
      <c r="G7" s="169"/>
      <c r="H7" s="169"/>
      <c r="I7" s="169"/>
      <c r="J7" s="169"/>
      <c r="K7" s="169"/>
      <c r="L7" s="169"/>
      <c r="M7" s="170"/>
      <c r="O7" s="110"/>
    </row>
    <row r="8" spans="1:15" ht="49.5" customHeight="1" thickBot="1" x14ac:dyDescent="0.35">
      <c r="A8" s="163"/>
      <c r="B8" s="113" t="s">
        <v>139</v>
      </c>
      <c r="C8" s="114">
        <v>0.28234768827750922</v>
      </c>
      <c r="D8" s="115">
        <f>+D6/D7</f>
        <v>0.2613345155728119</v>
      </c>
      <c r="E8" s="117"/>
      <c r="F8" s="171"/>
      <c r="G8" s="172"/>
      <c r="H8" s="172"/>
      <c r="I8" s="172"/>
      <c r="J8" s="172"/>
      <c r="K8" s="172"/>
      <c r="L8" s="172"/>
      <c r="M8" s="173"/>
      <c r="O8" s="110"/>
    </row>
    <row r="9" spans="1:15" ht="49.5" customHeight="1" x14ac:dyDescent="0.3">
      <c r="A9" s="163"/>
      <c r="B9" s="107" t="s">
        <v>165</v>
      </c>
      <c r="C9" s="108">
        <v>4840.17</v>
      </c>
      <c r="D9" s="109">
        <v>5368.06</v>
      </c>
      <c r="F9" s="165" t="s">
        <v>160</v>
      </c>
      <c r="G9" s="166"/>
      <c r="H9" s="166"/>
      <c r="I9" s="166"/>
      <c r="J9" s="166"/>
      <c r="K9" s="166"/>
      <c r="L9" s="166"/>
      <c r="M9" s="167"/>
      <c r="O9" s="110"/>
    </row>
    <row r="10" spans="1:15" ht="49.5" customHeight="1" x14ac:dyDescent="0.3">
      <c r="A10" s="163"/>
      <c r="B10" s="111" t="s">
        <v>166</v>
      </c>
      <c r="C10" s="119">
        <v>70527.526683999997</v>
      </c>
      <c r="D10" s="112">
        <v>76174.909591000003</v>
      </c>
      <c r="F10" s="168"/>
      <c r="G10" s="169"/>
      <c r="H10" s="169"/>
      <c r="I10" s="169"/>
      <c r="J10" s="169"/>
      <c r="K10" s="169"/>
      <c r="L10" s="169"/>
      <c r="M10" s="170"/>
      <c r="O10" s="110"/>
    </row>
    <row r="11" spans="1:15" ht="49.5" customHeight="1" thickBot="1" x14ac:dyDescent="0.35">
      <c r="A11" s="163"/>
      <c r="B11" s="113" t="s">
        <v>140</v>
      </c>
      <c r="C11" s="114">
        <v>6.8628097816140349E-2</v>
      </c>
      <c r="D11" s="115">
        <f>+D9/D10</f>
        <v>7.0470185377604064E-2</v>
      </c>
      <c r="E11" s="117"/>
      <c r="F11" s="171"/>
      <c r="G11" s="172"/>
      <c r="H11" s="172"/>
      <c r="I11" s="172"/>
      <c r="J11" s="172"/>
      <c r="K11" s="172"/>
      <c r="L11" s="172"/>
      <c r="M11" s="173"/>
      <c r="O11" s="110"/>
    </row>
    <row r="12" spans="1:15" ht="49.5" customHeight="1" x14ac:dyDescent="0.3">
      <c r="A12" s="163"/>
      <c r="B12" s="107" t="s">
        <v>167</v>
      </c>
      <c r="C12" s="108">
        <v>148.05017380000001</v>
      </c>
      <c r="D12" s="109">
        <f>+SUMIFS(STOCK,GARANTIA,"&lt;&gt;Coparticipación Federal de Impuestos",GARANTIA,"&lt;&gt;Sin garantía")</f>
        <v>145.91622526</v>
      </c>
      <c r="F12" s="165" t="s">
        <v>171</v>
      </c>
      <c r="G12" s="166"/>
      <c r="H12" s="166"/>
      <c r="I12" s="166"/>
      <c r="J12" s="166"/>
      <c r="K12" s="166"/>
      <c r="L12" s="166"/>
      <c r="M12" s="167"/>
      <c r="O12" s="110"/>
    </row>
    <row r="13" spans="1:15" ht="49.5" customHeight="1" x14ac:dyDescent="0.3">
      <c r="A13" s="163"/>
      <c r="B13" s="111" t="s">
        <v>168</v>
      </c>
      <c r="C13" s="119">
        <v>70527.526683999997</v>
      </c>
      <c r="D13" s="112">
        <f>+D10</f>
        <v>76174.909591000003</v>
      </c>
      <c r="F13" s="168"/>
      <c r="G13" s="169"/>
      <c r="H13" s="169"/>
      <c r="I13" s="169"/>
      <c r="J13" s="169"/>
      <c r="K13" s="169"/>
      <c r="L13" s="169"/>
      <c r="M13" s="170"/>
      <c r="O13" s="110"/>
    </row>
    <row r="14" spans="1:15" ht="49.5" customHeight="1" thickBot="1" x14ac:dyDescent="0.35">
      <c r="A14" s="163"/>
      <c r="B14" s="113" t="s">
        <v>141</v>
      </c>
      <c r="C14" s="114">
        <v>2.099182840528944E-3</v>
      </c>
      <c r="D14" s="115">
        <f>+D12/D13</f>
        <v>1.915541823987145E-3</v>
      </c>
      <c r="E14" s="117"/>
      <c r="F14" s="171"/>
      <c r="G14" s="172"/>
      <c r="H14" s="172"/>
      <c r="I14" s="172"/>
      <c r="J14" s="172"/>
      <c r="K14" s="172"/>
      <c r="L14" s="172"/>
      <c r="M14" s="173"/>
      <c r="O14" s="110"/>
    </row>
    <row r="15" spans="1:15" ht="66.75" customHeight="1" x14ac:dyDescent="0.3">
      <c r="A15" s="163"/>
      <c r="B15" s="107" t="s">
        <v>169</v>
      </c>
      <c r="C15" s="108">
        <v>4978.8398230781222</v>
      </c>
      <c r="D15" s="109">
        <f>+SUMPRODUCT(1*(AÑOS=2018)*(MESES&lt;=6)*(GARANTIA="Coparticipación Federal de Impuestos")*(MATRIZ_SS))/1000000+2645.67961486348</f>
        <v>5663.699231353874</v>
      </c>
      <c r="F15" s="165" t="s">
        <v>161</v>
      </c>
      <c r="G15" s="166"/>
      <c r="H15" s="166"/>
      <c r="I15" s="166"/>
      <c r="J15" s="166"/>
      <c r="K15" s="166"/>
      <c r="L15" s="166"/>
      <c r="M15" s="167"/>
      <c r="O15" s="110"/>
    </row>
    <row r="16" spans="1:15" ht="49.5" customHeight="1" x14ac:dyDescent="0.3">
      <c r="A16" s="163"/>
      <c r="B16" s="111" t="s">
        <v>170</v>
      </c>
      <c r="C16" s="119">
        <v>26151.23977</v>
      </c>
      <c r="D16" s="112">
        <v>28081.099770000001</v>
      </c>
      <c r="F16" s="168"/>
      <c r="G16" s="169"/>
      <c r="H16" s="169"/>
      <c r="I16" s="169"/>
      <c r="J16" s="169"/>
      <c r="K16" s="169"/>
      <c r="L16" s="169"/>
      <c r="M16" s="170"/>
      <c r="O16" s="110"/>
    </row>
    <row r="17" spans="1:15" ht="49.5" customHeight="1" thickBot="1" x14ac:dyDescent="0.35">
      <c r="A17" s="164"/>
      <c r="B17" s="113" t="s">
        <v>142</v>
      </c>
      <c r="C17" s="114">
        <v>0.19038637811694548</v>
      </c>
      <c r="D17" s="118">
        <f>+D15/D16</f>
        <v>0.20169079123477199</v>
      </c>
      <c r="E17" s="117"/>
      <c r="F17" s="171"/>
      <c r="G17" s="172"/>
      <c r="H17" s="172"/>
      <c r="I17" s="172"/>
      <c r="J17" s="172"/>
      <c r="K17" s="172"/>
      <c r="L17" s="172"/>
      <c r="M17" s="173"/>
      <c r="O17" s="110"/>
    </row>
    <row r="19" spans="1:15" x14ac:dyDescent="0.3">
      <c r="D19" s="121"/>
      <c r="I19" s="110"/>
    </row>
    <row r="20" spans="1:15" x14ac:dyDescent="0.3">
      <c r="C20" s="137"/>
      <c r="D20" s="137"/>
    </row>
    <row r="21" spans="1:15" x14ac:dyDescent="0.3">
      <c r="C21" s="137"/>
      <c r="D21" s="138"/>
    </row>
    <row r="22" spans="1:15" x14ac:dyDescent="0.3">
      <c r="C22" s="139"/>
      <c r="D22" s="139"/>
    </row>
    <row r="23" spans="1:15" x14ac:dyDescent="0.3">
      <c r="C23" s="138"/>
      <c r="D23" s="137"/>
    </row>
    <row r="24" spans="1:15" x14ac:dyDescent="0.3">
      <c r="C24" s="137"/>
      <c r="D24" s="137"/>
    </row>
    <row r="25" spans="1:15" x14ac:dyDescent="0.3">
      <c r="C25" s="139"/>
      <c r="D25" s="139"/>
    </row>
    <row r="26" spans="1:15" x14ac:dyDescent="0.3">
      <c r="C26" s="137"/>
      <c r="D26" s="137"/>
    </row>
    <row r="27" spans="1:15" x14ac:dyDescent="0.3">
      <c r="C27" s="137"/>
      <c r="D27" s="137"/>
    </row>
    <row r="28" spans="1:15" x14ac:dyDescent="0.3">
      <c r="C28" s="139"/>
      <c r="D28" s="139"/>
    </row>
    <row r="29" spans="1:15" x14ac:dyDescent="0.3">
      <c r="C29" s="137"/>
      <c r="D29" s="137"/>
    </row>
    <row r="30" spans="1:15" x14ac:dyDescent="0.3">
      <c r="C30" s="137"/>
      <c r="D30" s="137"/>
    </row>
    <row r="31" spans="1:15" x14ac:dyDescent="0.3">
      <c r="C31" s="139"/>
      <c r="D31" s="139"/>
    </row>
    <row r="32" spans="1:15" x14ac:dyDescent="0.3">
      <c r="C32" s="137"/>
      <c r="D32" s="137"/>
    </row>
    <row r="33" spans="3:4" x14ac:dyDescent="0.3">
      <c r="C33" s="137"/>
      <c r="D33" s="137"/>
    </row>
    <row r="34" spans="3:4" x14ac:dyDescent="0.3">
      <c r="C34" s="139"/>
      <c r="D34" s="140"/>
    </row>
  </sheetData>
  <mergeCells count="8">
    <mergeCell ref="C1:D1"/>
    <mergeCell ref="A3:A5"/>
    <mergeCell ref="F3:M5"/>
    <mergeCell ref="A6:A17"/>
    <mergeCell ref="F6:M8"/>
    <mergeCell ref="F9:M11"/>
    <mergeCell ref="F12:M14"/>
    <mergeCell ref="F15:M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15</vt:i4>
      </vt:variant>
    </vt:vector>
  </HeadingPairs>
  <TitlesOfParts>
    <vt:vector size="19" baseType="lpstr">
      <vt:lpstr>Stock 30-06-18</vt:lpstr>
      <vt:lpstr>Base_Gráficos</vt:lpstr>
      <vt:lpstr>Gráficos</vt:lpstr>
      <vt:lpstr>Ratios 2018</vt:lpstr>
      <vt:lpstr>ACREEDOR</vt:lpstr>
      <vt:lpstr>AÑOS</vt:lpstr>
      <vt:lpstr>'Stock 30-06-18'!Área_de_impresión</vt:lpstr>
      <vt:lpstr>COMP_MONEDA</vt:lpstr>
      <vt:lpstr>COMP_TASA</vt:lpstr>
      <vt:lpstr>GARANTIA</vt:lpstr>
      <vt:lpstr>MATRIZ_SS</vt:lpstr>
      <vt:lpstr>MESES</vt:lpstr>
      <vt:lpstr>MONEDA</vt:lpstr>
      <vt:lpstr>SERVICIO</vt:lpstr>
      <vt:lpstr>STOCK</vt:lpstr>
      <vt:lpstr>TOTAL_SS</vt:lpstr>
      <vt:lpstr>VTO_ACREEDOR</vt:lpstr>
      <vt:lpstr>VTO_MONEDA</vt:lpstr>
      <vt:lpstr>VTO_SS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Usuario de Windows</cp:lastModifiedBy>
  <dcterms:created xsi:type="dcterms:W3CDTF">2018-08-14T14:55:26Z</dcterms:created>
  <dcterms:modified xsi:type="dcterms:W3CDTF">2018-10-26T16:42:20Z</dcterms:modified>
</cp:coreProperties>
</file>