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3 2014\Anexo 30 Hacienda\"/>
    </mc:Choice>
  </mc:AlternateContent>
  <bookViews>
    <workbookView xWindow="480" yWindow="75" windowWidth="7980" windowHeight="6795" tabRatio="763" activeTab="4"/>
  </bookViews>
  <sheets>
    <sheet name="10601" sheetId="6" r:id="rId1"/>
    <sheet name="10602" sheetId="7" r:id="rId2"/>
    <sheet name="10610" sheetId="8" r:id="rId3"/>
    <sheet name="50603" sheetId="10" r:id="rId4"/>
    <sheet name="50604" sheetId="9" r:id="rId5"/>
  </sheets>
  <definedNames>
    <definedName name="_xlnm.Print_Area" localSheetId="0">'10601'!$A$1:$N$46</definedName>
    <definedName name="_xlnm.Print_Area" localSheetId="1">'10602'!$A$1:$K$17</definedName>
  </definedNames>
  <calcPr calcId="152511"/>
</workbook>
</file>

<file path=xl/calcChain.xml><?xml version="1.0" encoding="utf-8"?>
<calcChain xmlns="http://schemas.openxmlformats.org/spreadsheetml/2006/main">
  <c r="J45" i="10" l="1"/>
  <c r="J25" i="10"/>
  <c r="J16" i="10"/>
  <c r="J17" i="10" s="1"/>
  <c r="J13" i="10"/>
  <c r="J14" i="10" s="1"/>
  <c r="J11" i="10"/>
  <c r="I17" i="10"/>
  <c r="I13" i="10"/>
  <c r="I14" i="10"/>
  <c r="I11" i="10"/>
  <c r="I15" i="7"/>
  <c r="D28" i="6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<sst xmlns="http://schemas.openxmlformats.org/spreadsheetml/2006/main" count="523" uniqueCount="223">
  <si>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</si>
  <si>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</si>
  <si>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</si>
  <si>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</si>
  <si>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</si>
  <si>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</si>
  <si>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</si>
  <si>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</si>
  <si>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</si>
  <si>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</si>
  <si>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</si>
  <si>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</si>
  <si>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</si>
  <si>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</si>
  <si>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</si>
  <si>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</si>
  <si>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</si>
  <si>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</si>
  <si>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</si>
  <si>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</si>
  <si>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</si>
  <si>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</si>
  <si>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</si>
  <si>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</si>
  <si>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</si>
  <si>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</si>
  <si>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</si>
  <si>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</si>
  <si>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</si>
  <si>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</si>
  <si>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</si>
  <si>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</si>
  <si>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</si>
  <si>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</si>
  <si>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</si>
  <si>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</si>
  <si>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</si>
  <si>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</si>
  <si>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</si>
  <si>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</si>
  <si>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</si>
  <si>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</si>
  <si>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</si>
  <si>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</si>
  <si>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</si>
  <si>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</si>
  <si>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</si>
  <si>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</si>
  <si>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</si>
  <si>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</si>
  <si>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</si>
  <si>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</si>
  <si>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</si>
  <si>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</si>
  <si>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</si>
  <si>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C.JU.O. : 1.06.01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</si>
  <si>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</si>
  <si>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</si>
  <si>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</si>
  <si>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</si>
  <si>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</si>
  <si>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</si>
  <si>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</si>
  <si>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</si>
  <si>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</si>
  <si>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</si>
  <si>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</si>
  <si>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</si>
  <si>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</si>
  <si>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</si>
  <si>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</si>
  <si>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</si>
  <si>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</si>
  <si>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</si>
  <si>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</si>
  <si>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</si>
  <si>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</si>
  <si>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</si>
  <si>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</si>
  <si>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</si>
  <si>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DIRECCION DE FINANZAS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</si>
  <si>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</si>
  <si>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</si>
  <si>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</si>
  <si>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</si>
  <si>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</si>
  <si>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</si>
  <si>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</si>
  <si>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</si>
  <si>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AÑOS</t>
  </si>
  <si>
    <t>Segundo Trimestre</t>
  </si>
  <si>
    <t>Decretos y/o Resoluciones Informadas.</t>
  </si>
  <si>
    <t>Tercer Trimestre</t>
  </si>
  <si>
    <t>EJERCICIO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</si>
  <si>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</si>
  <si>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</si>
  <si>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</si>
  <si>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</si>
  <si>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</si>
  <si>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</si>
  <si>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</si>
  <si>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</si>
  <si>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</si>
  <si>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Anexo 30  Ley Responsabilidad Fiscal - Ley N° 7314 - Art. 44 y 45 </t>
  </si>
  <si>
    <t xml:space="preserve">Art. 27°  y 28°  - Acuerdo N° 3949 </t>
  </si>
  <si>
    <t>C.JU.O.: 5-06-04</t>
  </si>
  <si>
    <t>MINISTERIO DE HACIENDA Y FINANZAS</t>
  </si>
  <si>
    <t xml:space="preserve">NOMENCLADOR: ADMINISTRACIÓN TRIBUTARIA MENDOZA </t>
  </si>
  <si>
    <t>CUADRO DE INDICADORES Y METAS PRESUPUESTO 2014</t>
  </si>
  <si>
    <t>Ejercicio</t>
  </si>
  <si>
    <t>Resultados alcanzados 1er. Trim.</t>
  </si>
  <si>
    <t>Resultados alcanzados 2do. Trim.</t>
  </si>
  <si>
    <t>Resultados alcanzados 3er. Trim.</t>
  </si>
  <si>
    <t>Resultados alcanzados 4to Trim.</t>
  </si>
  <si>
    <t>Atención y consultas de contribuyentes y público en general</t>
  </si>
  <si>
    <t>H30967</t>
  </si>
  <si>
    <t>Trámites Registro Automotor</t>
  </si>
  <si>
    <t>Inspecciones y Verificaciones realizadas</t>
  </si>
  <si>
    <t>Boletas de deudas emitidas / regularizadas / bajas</t>
  </si>
  <si>
    <t>Seguimiento planes de pagos y controles de cumplimiento</t>
  </si>
  <si>
    <t>Controles operativos</t>
  </si>
  <si>
    <t>Porcentaje de recaudación Ag. Ret. Percep. IIBB sobre Recaudación IIBB</t>
  </si>
  <si>
    <t>Porcentaje</t>
  </si>
  <si>
    <t>% mensual</t>
  </si>
  <si>
    <t>Atención, asesoramiento, consulta y reclamos</t>
  </si>
  <si>
    <t>H30968</t>
  </si>
  <si>
    <t>Archivo y desarchivo de planos</t>
  </si>
  <si>
    <t>Actualización cartografía, vuelco de diarias (parcelas)</t>
  </si>
  <si>
    <t>Verificación, Inspección e incorporación de parcelas</t>
  </si>
  <si>
    <t xml:space="preserve">Emisión de Certificados Catastrales y Avaluos </t>
  </si>
  <si>
    <t>Incorporación Superficie cubierta por Insp./Expte m2</t>
  </si>
  <si>
    <t>Actualización Información SIREPRO / SIT</t>
  </si>
  <si>
    <t>Visación Planos de Mensura</t>
  </si>
  <si>
    <t>Determinación y recategorización catastral</t>
  </si>
  <si>
    <t>Cuitificación parcelas y actualización fiscal</t>
  </si>
  <si>
    <t>Actas medición de volumen</t>
  </si>
  <si>
    <t>H30969</t>
  </si>
  <si>
    <t>Actas de laboratorio</t>
  </si>
  <si>
    <t>Actas de calibración</t>
  </si>
  <si>
    <t>Auditoria de DDJJ</t>
  </si>
  <si>
    <t>Control pago de regalías</t>
  </si>
  <si>
    <t>Control obligaciones renegociables de áreas</t>
  </si>
  <si>
    <t>Verificación  tasa de control sobre regalías</t>
  </si>
  <si>
    <t>Control formal declaraciones juradas de regalías</t>
  </si>
  <si>
    <t>Expedientes, notas, actuaciones administrativas y oficios salidos</t>
  </si>
  <si>
    <t>(*)</t>
  </si>
  <si>
    <t>Costo salarial, imputaciones y grabación fondo estimulo</t>
  </si>
  <si>
    <t>H30970</t>
  </si>
  <si>
    <t>Correciones recaudación y control</t>
  </si>
  <si>
    <t>Intervención en actuaciones judiciales mediante notificaciones judiciales</t>
  </si>
  <si>
    <t>H30971</t>
  </si>
  <si>
    <t>Ejecuc aplicat diarios sist. Recaudación</t>
  </si>
  <si>
    <t>H30986</t>
  </si>
  <si>
    <t>Análisis, Diseño y programación de sistemas</t>
  </si>
  <si>
    <t>Confección de informes cartográficos y alfanuméricos</t>
  </si>
  <si>
    <t>Actualización Pagina Web</t>
  </si>
  <si>
    <t>H30987</t>
  </si>
  <si>
    <t>Programa Cultura Tributaria</t>
  </si>
  <si>
    <t>Concurso Buena Compra</t>
  </si>
  <si>
    <t>Auditorías Rutinarias</t>
  </si>
  <si>
    <t>H30976</t>
  </si>
  <si>
    <t>Dictar Cursos de Capacitación (o/d)</t>
  </si>
  <si>
    <t>H30975</t>
  </si>
  <si>
    <t>Cumplimiento Plan Anual Capacitación</t>
  </si>
  <si>
    <t xml:space="preserve">(*) Incluye Otras Direcciones y Areas de ATM: </t>
  </si>
  <si>
    <t>Dirección de Administración (H30970), Dirección de Asuntos Técnicos y Jurídicos (H30971), Dirección de Tecnología de la Información (H30972), Dirección de Desarrollo Institucional (H30973)</t>
  </si>
  <si>
    <t>Secretaría General (H30974), Subdirección de Auditoría y Control Interno (H30976)</t>
  </si>
  <si>
    <t>La U.G.C. utilizada en las imputaciones presupuestarias corresponde a la ATM H30966</t>
  </si>
  <si>
    <t>Meta Anual 2014</t>
  </si>
  <si>
    <t xml:space="preserve">LEY 7314 RESPONSABILIDAD FISCAL ART 44-45 Y ANEXO 30 (ART 27) 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</si>
  <si>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</si>
  <si>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</si>
  <si>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</si>
  <si>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</si>
  <si>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</si>
  <si>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</si>
  <si>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</si>
  <si>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</si>
  <si>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</si>
  <si>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</si>
  <si>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</si>
  <si>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</si>
  <si>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</si>
  <si>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</si>
  <si>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</si>
  <si>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</si>
  <si>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</si>
  <si>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</si>
  <si>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</si>
  <si>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</si>
  <si>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</si>
  <si>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</si>
  <si>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</si>
  <si>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</si>
  <si>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</si>
  <si>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</si>
  <si>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</si>
  <si>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</si>
  <si>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</si>
  <si>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</si>
  <si>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</si>
  <si>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</si>
  <si>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</si>
  <si>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</si>
  <si>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</si>
  <si>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</si>
  <si>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</si>
  <si>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</si>
  <si>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</si>
  <si>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</si>
  <si>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</si>
  <si>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</si>
  <si>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</si>
  <si>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</si>
  <si>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</si>
  <si>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</si>
  <si>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</si>
  <si>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</si>
  <si>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</si>
  <si>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</si>
  <si>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</si>
  <si>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C.J.U.O. 1 - 06 - 10 - 2° TRIMESTRE 2014</t>
  </si>
  <si>
    <t>D.A.A.B.O.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</si>
</sst>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_ ;_ @_ 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#,##0\ _p_t_a"/>
  </numFmts>
  <fonts count="4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18"/>
      <name val="Arial"/>
    </font>
    <font>
      <sz val="12"/>
      <name val="Arial"/>
    </font>
    <font>
      <sz val="14"/>
      <name val="Arial"/>
    </font>
    <font>
      <sz val="9"/>
      <name val="Arial"/>
    </font>
    <font>
      <b/>
      <sz val="8"/>
      <name val="Arial"/>
    </font>
    <font>
      <b/>
      <sz val="9"/>
      <color indexed="10"/>
      <name val="Arial"/>
      <family val="2"/>
    </font>
    <font>
      <sz val="11"/>
      <name val="Microsoft Sans Serif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4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21" fillId="0" borderId="8" applyNumberFormat="0" applyFill="0" applyAlignment="0" applyProtection="0"/>
    <xf numFmtId="0" fontId="31" fillId="0" borderId="9" applyNumberFormat="0" applyFill="0" applyAlignment="0" applyProtection="0"/>
  </cellStyleXfs>
  <cellXfs count="331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1" fontId="13" fillId="24" borderId="11" xfId="32" applyNumberFormat="1" applyFont="1" applyFill="1" applyBorder="1" applyAlignment="1">
      <alignment horizontal="center" vertical="center"/>
    </xf>
    <xf numFmtId="0" fontId="13" fillId="24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13" xfId="0" applyBorder="1"/>
    <xf numFmtId="0" fontId="2" fillId="24" borderId="14" xfId="0" applyFont="1" applyFill="1" applyBorder="1"/>
    <xf numFmtId="1" fontId="13" fillId="24" borderId="15" xfId="32" applyNumberFormat="1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24" borderId="11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3" fontId="14" fillId="0" borderId="11" xfId="33" quotePrefix="1" applyNumberFormat="1" applyFont="1" applyBorder="1" applyAlignment="1">
      <alignment horizontal="right" vertical="center" wrapText="1"/>
    </xf>
    <xf numFmtId="3" fontId="14" fillId="0" borderId="11" xfId="33" applyNumberFormat="1" applyFont="1" applyBorder="1" applyAlignment="1">
      <alignment horizontal="right" vertical="center"/>
    </xf>
    <xf numFmtId="3" fontId="14" fillId="0" borderId="11" xfId="0" quotePrefix="1" applyNumberFormat="1" applyFont="1" applyBorder="1" applyAlignment="1">
      <alignment horizontal="right" vertical="center" wrapText="1"/>
    </xf>
    <xf numFmtId="3" fontId="14" fillId="0" borderId="11" xfId="0" applyNumberFormat="1" applyFont="1" applyBorder="1" applyAlignment="1">
      <alignment horizontal="right" vertical="center"/>
    </xf>
    <xf numFmtId="168" fontId="14" fillId="0" borderId="11" xfId="0" quotePrefix="1" applyNumberFormat="1" applyFont="1" applyBorder="1" applyAlignment="1">
      <alignment horizontal="right" vertical="center" wrapText="1"/>
    </xf>
    <xf numFmtId="0" fontId="13" fillId="25" borderId="17" xfId="0" applyFont="1" applyFill="1" applyBorder="1" applyAlignment="1">
      <alignment horizontal="left" vertical="center"/>
    </xf>
    <xf numFmtId="0" fontId="14" fillId="25" borderId="11" xfId="0" applyFont="1" applyFill="1" applyBorder="1" applyAlignment="1">
      <alignment horizontal="center" vertical="center"/>
    </xf>
    <xf numFmtId="0" fontId="14" fillId="25" borderId="15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4" fillId="25" borderId="1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12" xfId="0" applyFont="1" applyBorder="1" applyAlignment="1">
      <alignment horizontal="center" vertical="center"/>
    </xf>
    <xf numFmtId="0" fontId="6" fillId="0" borderId="0" xfId="0" applyFont="1" applyBorder="1"/>
    <xf numFmtId="0" fontId="14" fillId="0" borderId="17" xfId="0" applyFont="1" applyBorder="1" applyAlignment="1"/>
    <xf numFmtId="0" fontId="14" fillId="0" borderId="11" xfId="0" applyFont="1" applyBorder="1"/>
    <xf numFmtId="0" fontId="14" fillId="0" borderId="0" xfId="0" applyFont="1"/>
    <xf numFmtId="0" fontId="14" fillId="0" borderId="17" xfId="0" applyFont="1" applyFill="1" applyBorder="1" applyAlignment="1"/>
    <xf numFmtId="0" fontId="14" fillId="0" borderId="0" xfId="0" applyFont="1" applyFill="1"/>
    <xf numFmtId="0" fontId="14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10" fillId="0" borderId="0" xfId="0" applyFont="1" applyAlignment="1"/>
    <xf numFmtId="0" fontId="12" fillId="0" borderId="0" xfId="0" applyFont="1" applyAlignment="1"/>
    <xf numFmtId="0" fontId="11" fillId="0" borderId="0" xfId="0" applyFont="1" applyAlignment="1">
      <alignment vertical="center"/>
    </xf>
    <xf numFmtId="0" fontId="14" fillId="0" borderId="11" xfId="0" applyFont="1" applyBorder="1" applyAlignment="1">
      <alignment horizontal="center"/>
    </xf>
    <xf numFmtId="0" fontId="6" fillId="0" borderId="0" xfId="0" applyFont="1" applyAlignment="1"/>
    <xf numFmtId="0" fontId="13" fillId="24" borderId="20" xfId="0" applyFont="1" applyFill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1" fontId="13" fillId="24" borderId="22" xfId="32" applyNumberFormat="1" applyFont="1" applyFill="1" applyBorder="1" applyAlignment="1">
      <alignment horizontal="center" vertical="center"/>
    </xf>
    <xf numFmtId="0" fontId="13" fillId="24" borderId="23" xfId="0" applyFont="1" applyFill="1" applyBorder="1" applyAlignment="1">
      <alignment horizontal="center" vertical="center" wrapText="1"/>
    </xf>
    <xf numFmtId="1" fontId="13" fillId="24" borderId="24" xfId="32" applyNumberFormat="1" applyFont="1" applyFill="1" applyBorder="1" applyAlignment="1">
      <alignment horizontal="center" vertical="center"/>
    </xf>
    <xf numFmtId="1" fontId="13" fillId="24" borderId="10" xfId="32" applyNumberFormat="1" applyFont="1" applyFill="1" applyBorder="1" applyAlignment="1">
      <alignment horizontal="center" vertical="center"/>
    </xf>
    <xf numFmtId="0" fontId="0" fillId="25" borderId="11" xfId="0" applyFill="1" applyBorder="1"/>
    <xf numFmtId="0" fontId="0" fillId="25" borderId="25" xfId="0" applyFill="1" applyBorder="1"/>
    <xf numFmtId="0" fontId="0" fillId="25" borderId="15" xfId="0" applyFill="1" applyBorder="1"/>
    <xf numFmtId="0" fontId="14" fillId="26" borderId="11" xfId="0" applyFont="1" applyFill="1" applyBorder="1"/>
    <xf numFmtId="0" fontId="14" fillId="26" borderId="15" xfId="0" applyFont="1" applyFill="1" applyBorder="1"/>
    <xf numFmtId="1" fontId="14" fillId="26" borderId="15" xfId="0" applyNumberFormat="1" applyFont="1" applyFill="1" applyBorder="1"/>
    <xf numFmtId="0" fontId="8" fillId="26" borderId="15" xfId="0" applyFont="1" applyFill="1" applyBorder="1"/>
    <xf numFmtId="0" fontId="8" fillId="26" borderId="16" xfId="0" applyFont="1" applyFill="1" applyBorder="1"/>
    <xf numFmtId="0" fontId="0" fillId="26" borderId="0" xfId="0" applyFill="1" applyAlignment="1">
      <alignment horizontal="center" vertical="center"/>
    </xf>
    <xf numFmtId="0" fontId="14" fillId="26" borderId="11" xfId="0" applyFont="1" applyFill="1" applyBorder="1" applyAlignment="1">
      <alignment horizontal="center" vertical="center"/>
    </xf>
    <xf numFmtId="3" fontId="14" fillId="26" borderId="11" xfId="33" applyNumberFormat="1" applyFont="1" applyFill="1" applyBorder="1" applyAlignment="1">
      <alignment horizontal="right" vertical="center"/>
    </xf>
    <xf numFmtId="3" fontId="14" fillId="26" borderId="11" xfId="0" applyNumberFormat="1" applyFont="1" applyFill="1" applyBorder="1" applyAlignment="1">
      <alignment horizontal="right" vertical="center"/>
    </xf>
    <xf numFmtId="168" fontId="14" fillId="26" borderId="11" xfId="0" applyNumberFormat="1" applyFont="1" applyFill="1" applyBorder="1" applyAlignment="1">
      <alignment horizontal="right" vertical="center" wrapText="1"/>
    </xf>
    <xf numFmtId="0" fontId="14" fillId="26" borderId="12" xfId="0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27" xfId="0" applyFont="1" applyBorder="1"/>
    <xf numFmtId="0" fontId="14" fillId="26" borderId="28" xfId="0" applyFont="1" applyFill="1" applyBorder="1"/>
    <xf numFmtId="0" fontId="14" fillId="26" borderId="27" xfId="0" applyFont="1" applyFill="1" applyBorder="1"/>
    <xf numFmtId="168" fontId="14" fillId="26" borderId="11" xfId="0" quotePrefix="1" applyNumberFormat="1" applyFont="1" applyFill="1" applyBorder="1" applyAlignment="1">
      <alignment horizontal="right" vertical="center" wrapText="1"/>
    </xf>
    <xf numFmtId="0" fontId="14" fillId="0" borderId="11" xfId="0" applyFont="1" applyFill="1" applyBorder="1"/>
    <xf numFmtId="1" fontId="14" fillId="0" borderId="11" xfId="0" applyNumberFormat="1" applyFont="1" applyFill="1" applyBorder="1"/>
    <xf numFmtId="0" fontId="14" fillId="0" borderId="27" xfId="0" applyFont="1" applyFill="1" applyBorder="1"/>
    <xf numFmtId="0" fontId="14" fillId="0" borderId="20" xfId="0" applyFont="1" applyBorder="1"/>
    <xf numFmtId="0" fontId="14" fillId="0" borderId="29" xfId="0" applyFont="1" applyBorder="1"/>
    <xf numFmtId="0" fontId="14" fillId="26" borderId="30" xfId="0" applyFont="1" applyFill="1" applyBorder="1"/>
    <xf numFmtId="0" fontId="14" fillId="26" borderId="31" xfId="0" applyFont="1" applyFill="1" applyBorder="1"/>
    <xf numFmtId="0" fontId="8" fillId="26" borderId="32" xfId="0" applyFont="1" applyFill="1" applyBorder="1"/>
    <xf numFmtId="0" fontId="3" fillId="0" borderId="33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/>
    <xf numFmtId="0" fontId="6" fillId="0" borderId="34" xfId="0" applyFont="1" applyBorder="1"/>
    <xf numFmtId="0" fontId="3" fillId="0" borderId="0" xfId="0" applyFont="1" applyBorder="1" applyAlignment="1">
      <alignment horizontal="center"/>
    </xf>
    <xf numFmtId="0" fontId="3" fillId="0" borderId="33" xfId="0" applyFont="1" applyBorder="1" applyAlignment="1">
      <alignment vertical="center"/>
    </xf>
    <xf numFmtId="0" fontId="0" fillId="0" borderId="33" xfId="0" applyBorder="1" applyAlignment="1"/>
    <xf numFmtId="0" fontId="0" fillId="0" borderId="0" xfId="0" applyBorder="1" applyAlignment="1"/>
    <xf numFmtId="0" fontId="0" fillId="0" borderId="0" xfId="0" applyBorder="1"/>
    <xf numFmtId="0" fontId="0" fillId="0" borderId="34" xfId="0" applyBorder="1"/>
    <xf numFmtId="0" fontId="14" fillId="0" borderId="17" xfId="0" applyFont="1" applyBorder="1"/>
    <xf numFmtId="0" fontId="14" fillId="26" borderId="35" xfId="0" applyFont="1" applyFill="1" applyBorder="1"/>
    <xf numFmtId="1" fontId="14" fillId="26" borderId="30" xfId="0" applyNumberFormat="1" applyFont="1" applyFill="1" applyBorder="1"/>
    <xf numFmtId="0" fontId="14" fillId="0" borderId="36" xfId="0" applyFont="1" applyBorder="1" applyAlignment="1"/>
    <xf numFmtId="0" fontId="14" fillId="0" borderId="31" xfId="0" applyFont="1" applyBorder="1"/>
    <xf numFmtId="0" fontId="14" fillId="0" borderId="37" xfId="0" applyFont="1" applyBorder="1"/>
    <xf numFmtId="0" fontId="14" fillId="26" borderId="38" xfId="0" applyFont="1" applyFill="1" applyBorder="1"/>
    <xf numFmtId="0" fontId="14" fillId="0" borderId="31" xfId="0" applyFont="1" applyFill="1" applyBorder="1"/>
    <xf numFmtId="0" fontId="14" fillId="26" borderId="25" xfId="0" applyFont="1" applyFill="1" applyBorder="1"/>
    <xf numFmtId="0" fontId="0" fillId="25" borderId="39" xfId="0" applyFill="1" applyBorder="1"/>
    <xf numFmtId="0" fontId="0" fillId="25" borderId="40" xfId="0" applyFill="1" applyBorder="1"/>
    <xf numFmtId="0" fontId="0" fillId="25" borderId="41" xfId="0" applyFill="1" applyBorder="1"/>
    <xf numFmtId="0" fontId="0" fillId="25" borderId="42" xfId="0" applyFill="1" applyBorder="1"/>
    <xf numFmtId="0" fontId="8" fillId="26" borderId="25" xfId="0" applyFont="1" applyFill="1" applyBorder="1"/>
    <xf numFmtId="0" fontId="2" fillId="25" borderId="39" xfId="0" applyFont="1" applyFill="1" applyBorder="1"/>
    <xf numFmtId="0" fontId="2" fillId="25" borderId="40" xfId="0" applyFont="1" applyFill="1" applyBorder="1"/>
    <xf numFmtId="0" fontId="8" fillId="26" borderId="28" xfId="0" applyFont="1" applyFill="1" applyBorder="1"/>
    <xf numFmtId="3" fontId="14" fillId="0" borderId="11" xfId="0" applyNumberFormat="1" applyFont="1" applyBorder="1" applyAlignment="1">
      <alignment horizontal="center" vertical="center"/>
    </xf>
    <xf numFmtId="1" fontId="13" fillId="24" borderId="20" xfId="32" applyNumberFormat="1" applyFont="1" applyFill="1" applyBorder="1" applyAlignment="1">
      <alignment horizontal="center" vertical="center"/>
    </xf>
    <xf numFmtId="0" fontId="13" fillId="24" borderId="43" xfId="0" applyFont="1" applyFill="1" applyBorder="1" applyAlignment="1">
      <alignment horizontal="center"/>
    </xf>
    <xf numFmtId="0" fontId="14" fillId="0" borderId="37" xfId="0" applyFont="1" applyFill="1" applyBorder="1"/>
    <xf numFmtId="1" fontId="14" fillId="0" borderId="20" xfId="0" applyNumberFormat="1" applyFont="1" applyFill="1" applyBorder="1"/>
    <xf numFmtId="0" fontId="14" fillId="0" borderId="20" xfId="0" applyFont="1" applyFill="1" applyBorder="1"/>
    <xf numFmtId="0" fontId="14" fillId="0" borderId="29" xfId="0" applyFont="1" applyFill="1" applyBorder="1"/>
    <xf numFmtId="0" fontId="0" fillId="25" borderId="37" xfId="0" applyFill="1" applyBorder="1"/>
    <xf numFmtId="0" fontId="0" fillId="25" borderId="20" xfId="0" applyFill="1" applyBorder="1"/>
    <xf numFmtId="0" fontId="8" fillId="0" borderId="20" xfId="0" applyFont="1" applyFill="1" applyBorder="1"/>
    <xf numFmtId="3" fontId="8" fillId="0" borderId="20" xfId="0" applyNumberFormat="1" applyFont="1" applyFill="1" applyBorder="1"/>
    <xf numFmtId="0" fontId="8" fillId="0" borderId="21" xfId="0" applyFont="1" applyFill="1" applyBorder="1"/>
    <xf numFmtId="3" fontId="8" fillId="0" borderId="37" xfId="0" applyNumberFormat="1" applyFont="1" applyFill="1" applyBorder="1"/>
    <xf numFmtId="3" fontId="8" fillId="0" borderId="29" xfId="0" applyNumberFormat="1" applyFont="1" applyFill="1" applyBorder="1"/>
    <xf numFmtId="0" fontId="8" fillId="0" borderId="37" xfId="0" applyFont="1" applyFill="1" applyBorder="1"/>
    <xf numFmtId="0" fontId="8" fillId="0" borderId="44" xfId="0" applyFont="1" applyFill="1" applyBorder="1"/>
    <xf numFmtId="0" fontId="14" fillId="0" borderId="31" xfId="0" applyFont="1" applyBorder="1" applyAlignment="1">
      <alignment horizontal="center"/>
    </xf>
    <xf numFmtId="1" fontId="14" fillId="0" borderId="31" xfId="0" applyNumberFormat="1" applyFont="1" applyFill="1" applyBorder="1"/>
    <xf numFmtId="0" fontId="13" fillId="24" borderId="31" xfId="0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1" fontId="13" fillId="24" borderId="41" xfId="32" applyNumberFormat="1" applyFont="1" applyFill="1" applyBorder="1" applyAlignment="1">
      <alignment horizontal="center" vertical="center"/>
    </xf>
    <xf numFmtId="3" fontId="0" fillId="0" borderId="0" xfId="0" applyNumberFormat="1"/>
    <xf numFmtId="0" fontId="13" fillId="0" borderId="0" xfId="0" applyFont="1" applyBorder="1" applyAlignment="1">
      <alignment horizontal="left"/>
    </xf>
    <xf numFmtId="0" fontId="32" fillId="0" borderId="0" xfId="0" applyFont="1" applyBorder="1"/>
    <xf numFmtId="0" fontId="13" fillId="0" borderId="0" xfId="0" applyFont="1" applyBorder="1" applyAlignment="1">
      <alignment horizontal="center"/>
    </xf>
    <xf numFmtId="0" fontId="32" fillId="0" borderId="45" xfId="0" applyFont="1" applyBorder="1"/>
    <xf numFmtId="0" fontId="32" fillId="0" borderId="46" xfId="0" applyFont="1" applyBorder="1" applyAlignment="1">
      <alignment horizontal="center"/>
    </xf>
    <xf numFmtId="167" fontId="32" fillId="0" borderId="46" xfId="34" applyNumberFormat="1" applyFont="1" applyBorder="1"/>
    <xf numFmtId="0" fontId="32" fillId="25" borderId="47" xfId="0" applyFont="1" applyFill="1" applyBorder="1"/>
    <xf numFmtId="9" fontId="32" fillId="0" borderId="46" xfId="37" applyFont="1" applyBorder="1" applyAlignment="1">
      <alignment horizontal="center"/>
    </xf>
    <xf numFmtId="9" fontId="32" fillId="0" borderId="46" xfId="37" applyFont="1" applyBorder="1"/>
    <xf numFmtId="3" fontId="32" fillId="0" borderId="46" xfId="0" applyNumberFormat="1" applyFont="1" applyBorder="1"/>
    <xf numFmtId="0" fontId="14" fillId="0" borderId="45" xfId="0" applyFont="1" applyFill="1" applyBorder="1"/>
    <xf numFmtId="0" fontId="14" fillId="0" borderId="46" xfId="0" applyFont="1" applyFill="1" applyBorder="1" applyAlignment="1">
      <alignment horizontal="center"/>
    </xf>
    <xf numFmtId="3" fontId="14" fillId="0" borderId="46" xfId="0" applyNumberFormat="1" applyFont="1" applyFill="1" applyBorder="1"/>
    <xf numFmtId="0" fontId="32" fillId="0" borderId="45" xfId="0" applyFont="1" applyFill="1" applyBorder="1"/>
    <xf numFmtId="0" fontId="14" fillId="0" borderId="46" xfId="0" applyFont="1" applyFill="1" applyBorder="1"/>
    <xf numFmtId="0" fontId="14" fillId="0" borderId="48" xfId="0" applyFont="1" applyFill="1" applyBorder="1"/>
    <xf numFmtId="0" fontId="32" fillId="0" borderId="49" xfId="0" applyFont="1" applyBorder="1" applyAlignment="1">
      <alignment horizontal="center"/>
    </xf>
    <xf numFmtId="9" fontId="32" fillId="0" borderId="49" xfId="37" applyFont="1" applyBorder="1" applyAlignment="1">
      <alignment horizontal="center"/>
    </xf>
    <xf numFmtId="9" fontId="14" fillId="0" borderId="49" xfId="37" applyFont="1" applyFill="1" applyBorder="1"/>
    <xf numFmtId="0" fontId="32" fillId="25" borderId="32" xfId="0" applyFont="1" applyFill="1" applyBorder="1"/>
    <xf numFmtId="0" fontId="32" fillId="0" borderId="0" xfId="0" applyFont="1" applyFill="1"/>
    <xf numFmtId="0" fontId="32" fillId="0" borderId="0" xfId="0" applyFont="1"/>
    <xf numFmtId="0" fontId="4" fillId="0" borderId="11" xfId="0" applyFont="1" applyFill="1" applyBorder="1"/>
    <xf numFmtId="0" fontId="0" fillId="0" borderId="11" xfId="0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0" fontId="37" fillId="0" borderId="11" xfId="0" applyFont="1" applyFill="1" applyBorder="1"/>
    <xf numFmtId="0" fontId="0" fillId="25" borderId="17" xfId="0" applyFill="1" applyBorder="1"/>
    <xf numFmtId="0" fontId="0" fillId="25" borderId="11" xfId="0" applyFill="1" applyBorder="1" applyAlignment="1">
      <alignment horizontal="center"/>
    </xf>
    <xf numFmtId="0" fontId="7" fillId="25" borderId="11" xfId="0" applyFont="1" applyFill="1" applyBorder="1"/>
    <xf numFmtId="0" fontId="5" fillId="0" borderId="11" xfId="0" applyFont="1" applyFill="1" applyBorder="1"/>
    <xf numFmtId="3" fontId="0" fillId="25" borderId="11" xfId="0" applyNumberFormat="1" applyFill="1" applyBorder="1" applyAlignment="1">
      <alignment horizontal="center"/>
    </xf>
    <xf numFmtId="3" fontId="0" fillId="25" borderId="15" xfId="0" applyNumberFormat="1" applyFill="1" applyBorder="1" applyAlignment="1">
      <alignment horizontal="center"/>
    </xf>
    <xf numFmtId="0" fontId="5" fillId="0" borderId="12" xfId="0" applyFont="1" applyFill="1" applyBorder="1"/>
    <xf numFmtId="0" fontId="0" fillId="0" borderId="12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3" fontId="0" fillId="0" borderId="16" xfId="0" applyNumberFormat="1" applyFill="1" applyBorder="1" applyAlignment="1">
      <alignment horizontal="center"/>
    </xf>
    <xf numFmtId="4" fontId="0" fillId="0" borderId="0" xfId="0" applyNumberFormat="1"/>
    <xf numFmtId="0" fontId="13" fillId="25" borderId="50" xfId="0" applyFont="1" applyFill="1" applyBorder="1" applyAlignment="1"/>
    <xf numFmtId="0" fontId="14" fillId="25" borderId="39" xfId="0" applyFont="1" applyFill="1" applyBorder="1"/>
    <xf numFmtId="0" fontId="13" fillId="25" borderId="51" xfId="0" applyFont="1" applyFill="1" applyBorder="1"/>
    <xf numFmtId="0" fontId="14" fillId="25" borderId="52" xfId="0" applyFont="1" applyFill="1" applyBorder="1"/>
    <xf numFmtId="0" fontId="14" fillId="25" borderId="41" xfId="0" applyFont="1" applyFill="1" applyBorder="1"/>
    <xf numFmtId="0" fontId="14" fillId="25" borderId="53" xfId="0" applyFont="1" applyFill="1" applyBorder="1"/>
    <xf numFmtId="0" fontId="13" fillId="25" borderId="53" xfId="0" applyFont="1" applyFill="1" applyBorder="1"/>
    <xf numFmtId="0" fontId="13" fillId="25" borderId="52" xfId="0" applyFont="1" applyFill="1" applyBorder="1"/>
    <xf numFmtId="0" fontId="14" fillId="0" borderId="36" xfId="0" applyFont="1" applyBorder="1"/>
    <xf numFmtId="0" fontId="14" fillId="0" borderId="38" xfId="0" applyFont="1" applyBorder="1"/>
    <xf numFmtId="0" fontId="13" fillId="25" borderId="38" xfId="0" applyFont="1" applyFill="1" applyBorder="1"/>
    <xf numFmtId="0" fontId="13" fillId="25" borderId="31" xfId="0" applyFont="1" applyFill="1" applyBorder="1"/>
    <xf numFmtId="0" fontId="14" fillId="25" borderId="31" xfId="0" applyFont="1" applyFill="1" applyBorder="1"/>
    <xf numFmtId="0" fontId="14" fillId="0" borderId="30" xfId="0" applyFont="1" applyBorder="1"/>
    <xf numFmtId="0" fontId="13" fillId="25" borderId="30" xfId="0" applyFont="1" applyFill="1" applyBorder="1"/>
    <xf numFmtId="0" fontId="13" fillId="25" borderId="11" xfId="0" applyFont="1" applyFill="1" applyBorder="1"/>
    <xf numFmtId="0" fontId="14" fillId="25" borderId="11" xfId="0" applyFont="1" applyFill="1" applyBorder="1"/>
    <xf numFmtId="3" fontId="14" fillId="0" borderId="11" xfId="0" applyNumberFormat="1" applyFont="1" applyFill="1" applyBorder="1"/>
    <xf numFmtId="0" fontId="14" fillId="0" borderId="19" xfId="0" applyFont="1" applyBorder="1"/>
    <xf numFmtId="0" fontId="14" fillId="0" borderId="12" xfId="0" applyFont="1" applyFill="1" applyBorder="1"/>
    <xf numFmtId="0" fontId="14" fillId="0" borderId="12" xfId="0" applyFont="1" applyBorder="1"/>
    <xf numFmtId="0" fontId="14" fillId="0" borderId="21" xfId="0" applyFont="1" applyBorder="1"/>
    <xf numFmtId="0" fontId="14" fillId="26" borderId="54" xfId="0" applyFont="1" applyFill="1" applyBorder="1"/>
    <xf numFmtId="0" fontId="14" fillId="26" borderId="12" xfId="0" applyFont="1" applyFill="1" applyBorder="1"/>
    <xf numFmtId="0" fontId="13" fillId="25" borderId="50" xfId="0" applyFont="1" applyFill="1" applyBorder="1"/>
    <xf numFmtId="0" fontId="13" fillId="25" borderId="39" xfId="0" applyFont="1" applyFill="1" applyBorder="1"/>
    <xf numFmtId="0" fontId="14" fillId="0" borderId="36" xfId="0" applyFont="1" applyFill="1" applyBorder="1"/>
    <xf numFmtId="3" fontId="14" fillId="26" borderId="10" xfId="0" applyNumberFormat="1" applyFont="1" applyFill="1" applyBorder="1"/>
    <xf numFmtId="3" fontId="14" fillId="26" borderId="31" xfId="0" applyNumberFormat="1" applyFont="1" applyFill="1" applyBorder="1"/>
    <xf numFmtId="3" fontId="14" fillId="0" borderId="31" xfId="0" applyNumberFormat="1" applyFont="1" applyFill="1" applyBorder="1"/>
    <xf numFmtId="0" fontId="14" fillId="0" borderId="26" xfId="0" applyFont="1" applyFill="1" applyBorder="1"/>
    <xf numFmtId="3" fontId="14" fillId="26" borderId="55" xfId="0" applyNumberFormat="1" applyFont="1" applyFill="1" applyBorder="1"/>
    <xf numFmtId="3" fontId="14" fillId="26" borderId="27" xfId="0" applyNumberFormat="1" applyFont="1" applyFill="1" applyBorder="1"/>
    <xf numFmtId="3" fontId="14" fillId="0" borderId="27" xfId="0" applyNumberFormat="1" applyFont="1" applyFill="1" applyBorder="1"/>
    <xf numFmtId="0" fontId="14" fillId="0" borderId="49" xfId="0" applyFont="1" applyBorder="1"/>
    <xf numFmtId="0" fontId="14" fillId="0" borderId="44" xfId="0" applyFont="1" applyBorder="1"/>
    <xf numFmtId="0" fontId="14" fillId="0" borderId="56" xfId="0" applyFont="1" applyBorder="1"/>
    <xf numFmtId="0" fontId="14" fillId="26" borderId="56" xfId="0" applyFont="1" applyFill="1" applyBorder="1"/>
    <xf numFmtId="0" fontId="14" fillId="26" borderId="49" xfId="0" applyFont="1" applyFill="1" applyBorder="1"/>
    <xf numFmtId="0" fontId="14" fillId="0" borderId="49" xfId="0" applyFont="1" applyFill="1" applyBorder="1"/>
    <xf numFmtId="1" fontId="13" fillId="24" borderId="51" xfId="32" applyNumberFormat="1" applyFont="1" applyFill="1" applyBorder="1" applyAlignment="1">
      <alignment horizontal="center" vertical="center"/>
    </xf>
    <xf numFmtId="1" fontId="13" fillId="24" borderId="42" xfId="32" applyNumberFormat="1" applyFont="1" applyFill="1" applyBorder="1" applyAlignment="1">
      <alignment horizontal="center" vertical="center"/>
    </xf>
    <xf numFmtId="1" fontId="14" fillId="0" borderId="31" xfId="0" applyNumberFormat="1" applyFont="1" applyBorder="1"/>
    <xf numFmtId="1" fontId="14" fillId="0" borderId="11" xfId="0" applyNumberFormat="1" applyFont="1" applyBorder="1"/>
    <xf numFmtId="0" fontId="14" fillId="0" borderId="19" xfId="0" applyFont="1" applyFill="1" applyBorder="1"/>
    <xf numFmtId="0" fontId="14" fillId="0" borderId="54" xfId="0" applyFont="1" applyBorder="1"/>
    <xf numFmtId="0" fontId="14" fillId="0" borderId="18" xfId="0" applyFont="1" applyBorder="1" applyAlignment="1">
      <alignment horizontal="center" vertical="center"/>
    </xf>
    <xf numFmtId="0" fontId="14" fillId="0" borderId="18" xfId="0" quotePrefix="1" applyFont="1" applyBorder="1" applyAlignment="1">
      <alignment horizontal="center" vertical="center" wrapText="1"/>
    </xf>
    <xf numFmtId="3" fontId="14" fillId="0" borderId="18" xfId="0" applyNumberFormat="1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168" fontId="14" fillId="0" borderId="18" xfId="0" applyNumberFormat="1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right" vertical="center" wrapText="1"/>
    </xf>
    <xf numFmtId="0" fontId="14" fillId="26" borderId="11" xfId="0" quotePrefix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right" vertical="center"/>
    </xf>
    <xf numFmtId="0" fontId="14" fillId="26" borderId="11" xfId="0" applyFont="1" applyFill="1" applyBorder="1" applyAlignment="1">
      <alignment horizontal="right" vertical="center"/>
    </xf>
    <xf numFmtId="168" fontId="14" fillId="0" borderId="11" xfId="0" applyNumberFormat="1" applyFont="1" applyBorder="1" applyAlignment="1">
      <alignment horizontal="right" vertical="center" wrapText="1"/>
    </xf>
    <xf numFmtId="10" fontId="32" fillId="0" borderId="46" xfId="37" applyNumberFormat="1" applyFont="1" applyFill="1" applyBorder="1"/>
    <xf numFmtId="167" fontId="32" fillId="0" borderId="46" xfId="34" applyNumberFormat="1" applyFont="1" applyFill="1" applyBorder="1"/>
    <xf numFmtId="9" fontId="32" fillId="0" borderId="46" xfId="37" applyFont="1" applyFill="1" applyBorder="1"/>
    <xf numFmtId="0" fontId="39" fillId="0" borderId="12" xfId="0" applyFont="1" applyBorder="1"/>
    <xf numFmtId="0" fontId="6" fillId="0" borderId="58" xfId="0" applyFont="1" applyBorder="1"/>
    <xf numFmtId="0" fontId="13" fillId="24" borderId="25" xfId="0" applyFont="1" applyFill="1" applyBorder="1" applyAlignment="1">
      <alignment horizontal="center" vertical="center" wrapText="1"/>
    </xf>
    <xf numFmtId="1" fontId="14" fillId="25" borderId="25" xfId="0" applyNumberFormat="1" applyFont="1" applyFill="1" applyBorder="1"/>
    <xf numFmtId="1" fontId="14" fillId="25" borderId="15" xfId="0" applyNumberFormat="1" applyFont="1" applyFill="1" applyBorder="1"/>
    <xf numFmtId="0" fontId="14" fillId="25" borderId="15" xfId="0" applyFont="1" applyFill="1" applyBorder="1"/>
    <xf numFmtId="0" fontId="14" fillId="25" borderId="16" xfId="0" applyFont="1" applyFill="1" applyBorder="1"/>
    <xf numFmtId="0" fontId="14" fillId="25" borderId="15" xfId="0" quotePrefix="1" applyFont="1" applyFill="1" applyBorder="1" applyAlignment="1">
      <alignment horizontal="center" vertical="center" wrapText="1"/>
    </xf>
    <xf numFmtId="0" fontId="14" fillId="25" borderId="15" xfId="0" applyFont="1" applyFill="1" applyBorder="1" applyAlignment="1">
      <alignment horizontal="center" vertical="center" wrapText="1"/>
    </xf>
    <xf numFmtId="3" fontId="14" fillId="25" borderId="15" xfId="33" applyNumberFormat="1" applyFont="1" applyFill="1" applyBorder="1" applyAlignment="1">
      <alignment horizontal="right" vertical="center"/>
    </xf>
    <xf numFmtId="3" fontId="14" fillId="25" borderId="15" xfId="0" applyNumberFormat="1" applyFont="1" applyFill="1" applyBorder="1" applyAlignment="1">
      <alignment horizontal="right" vertical="center"/>
    </xf>
    <xf numFmtId="168" fontId="14" fillId="25" borderId="15" xfId="0" quotePrefix="1" applyNumberFormat="1" applyFont="1" applyFill="1" applyBorder="1" applyAlignment="1">
      <alignment horizontal="right" vertical="center" wrapText="1"/>
    </xf>
    <xf numFmtId="0" fontId="14" fillId="25" borderId="16" xfId="0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horizontal="center"/>
    </xf>
    <xf numFmtId="167" fontId="32" fillId="0" borderId="46" xfId="34" applyNumberFormat="1" applyFont="1" applyBorder="1"/>
    <xf numFmtId="10" fontId="32" fillId="0" borderId="46" xfId="37" applyNumberFormat="1" applyFont="1" applyFill="1" applyBorder="1"/>
    <xf numFmtId="167" fontId="32" fillId="0" borderId="55" xfId="34" applyNumberFormat="1" applyFont="1" applyBorder="1"/>
    <xf numFmtId="9" fontId="32" fillId="0" borderId="46" xfId="37" applyFont="1" applyFill="1" applyBorder="1"/>
    <xf numFmtId="4" fontId="8" fillId="0" borderId="0" xfId="0" applyNumberFormat="1" applyFont="1"/>
    <xf numFmtId="0" fontId="14" fillId="26" borderId="10" xfId="0" quotePrefix="1" applyFont="1" applyFill="1" applyBorder="1" applyAlignment="1">
      <alignment horizontal="right" vertical="center" wrapText="1"/>
    </xf>
    <xf numFmtId="0" fontId="14" fillId="26" borderId="11" xfId="0" applyFont="1" applyFill="1" applyBorder="1" applyAlignment="1">
      <alignment horizontal="right" vertical="center" wrapText="1"/>
    </xf>
    <xf numFmtId="4" fontId="14" fillId="26" borderId="11" xfId="33" applyNumberFormat="1" applyFont="1" applyFill="1" applyBorder="1" applyAlignment="1">
      <alignment horizontal="right" vertical="center"/>
    </xf>
    <xf numFmtId="0" fontId="0" fillId="24" borderId="11" xfId="0" applyFill="1" applyBorder="1" applyAlignment="1">
      <alignment horizontal="center" vertical="center" wrapText="1"/>
    </xf>
    <xf numFmtId="0" fontId="34" fillId="24" borderId="11" xfId="0" applyFont="1" applyFill="1" applyBorder="1" applyAlignment="1">
      <alignment horizontal="center"/>
    </xf>
    <xf numFmtId="0" fontId="34" fillId="24" borderId="15" xfId="0" applyFont="1" applyFill="1" applyBorder="1" applyAlignment="1">
      <alignment horizontal="center"/>
    </xf>
    <xf numFmtId="0" fontId="0" fillId="24" borderId="15" xfId="0" applyFill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13" fillId="24" borderId="10" xfId="0" applyFont="1" applyFill="1" applyBorder="1" applyAlignment="1">
      <alignment horizontal="center"/>
    </xf>
    <xf numFmtId="0" fontId="3" fillId="0" borderId="33" xfId="0" applyFont="1" applyBorder="1" applyAlignment="1"/>
    <xf numFmtId="0" fontId="3" fillId="0" borderId="0" xfId="0" applyFont="1" applyBorder="1" applyAlignment="1"/>
    <xf numFmtId="0" fontId="13" fillId="24" borderId="24" xfId="0" applyFont="1" applyFill="1" applyBorder="1" applyAlignment="1">
      <alignment horizontal="center" vertical="center"/>
    </xf>
    <xf numFmtId="0" fontId="13" fillId="24" borderId="17" xfId="0" applyFont="1" applyFill="1" applyBorder="1" applyAlignment="1">
      <alignment horizontal="center" vertical="center"/>
    </xf>
    <xf numFmtId="0" fontId="13" fillId="24" borderId="19" xfId="0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20" xfId="32" applyNumberFormat="1" applyFont="1" applyFill="1" applyBorder="1" applyAlignment="1">
      <alignment horizontal="center" vertical="center"/>
    </xf>
    <xf numFmtId="1" fontId="13" fillId="24" borderId="59" xfId="32" applyNumberFormat="1" applyFont="1" applyFill="1" applyBorder="1" applyAlignment="1">
      <alignment horizontal="center" vertical="center"/>
    </xf>
    <xf numFmtId="1" fontId="13" fillId="24" borderId="30" xfId="3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8" fillId="0" borderId="60" xfId="0" applyFont="1" applyBorder="1" applyAlignment="1">
      <alignment horizontal="center"/>
    </xf>
    <xf numFmtId="0" fontId="38" fillId="0" borderId="61" xfId="0" applyFont="1" applyBorder="1" applyAlignment="1">
      <alignment horizontal="center"/>
    </xf>
    <xf numFmtId="0" fontId="13" fillId="24" borderId="62" xfId="0" applyFont="1" applyFill="1" applyBorder="1" applyAlignment="1">
      <alignment horizontal="center"/>
    </xf>
    <xf numFmtId="0" fontId="13" fillId="24" borderId="65" xfId="0" applyFont="1" applyFill="1" applyBorder="1" applyAlignment="1">
      <alignment horizontal="center"/>
    </xf>
    <xf numFmtId="0" fontId="13" fillId="24" borderId="66" xfId="0" applyFont="1" applyFill="1" applyBorder="1" applyAlignment="1">
      <alignment horizontal="center"/>
    </xf>
    <xf numFmtId="0" fontId="3" fillId="0" borderId="0" xfId="0" applyFont="1" applyAlignment="1"/>
    <xf numFmtId="0" fontId="13" fillId="24" borderId="67" xfId="0" applyFont="1" applyFill="1" applyBorder="1" applyAlignment="1">
      <alignment horizontal="center" vertical="center"/>
    </xf>
    <xf numFmtId="0" fontId="13" fillId="24" borderId="68" xfId="0" applyFont="1" applyFill="1" applyBorder="1" applyAlignment="1">
      <alignment horizontal="center" vertical="center"/>
    </xf>
    <xf numFmtId="0" fontId="13" fillId="24" borderId="24" xfId="0" applyFont="1" applyFill="1" applyBorder="1" applyAlignment="1">
      <alignment horizontal="center" vertical="center" wrapText="1"/>
    </xf>
    <xf numFmtId="0" fontId="13" fillId="24" borderId="17" xfId="0" applyFont="1" applyFill="1" applyBorder="1" applyAlignment="1">
      <alignment horizontal="center" vertical="center" wrapText="1"/>
    </xf>
    <xf numFmtId="1" fontId="13" fillId="24" borderId="41" xfId="32" applyNumberFormat="1" applyFont="1" applyFill="1" applyBorder="1" applyAlignment="1">
      <alignment horizontal="center" vertical="center"/>
    </xf>
    <xf numFmtId="1" fontId="13" fillId="24" borderId="39" xfId="32" applyNumberFormat="1" applyFont="1" applyFill="1" applyBorder="1" applyAlignment="1">
      <alignment horizontal="center" vertical="center"/>
    </xf>
    <xf numFmtId="1" fontId="13" fillId="24" borderId="53" xfId="32" applyNumberFormat="1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4" borderId="64" xfId="0" applyFont="1" applyFill="1" applyBorder="1" applyAlignment="1">
      <alignment horizontal="center" vertical="center"/>
    </xf>
    <xf numFmtId="0" fontId="13" fillId="0" borderId="67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1" fontId="13" fillId="24" borderId="43" xfId="32" applyNumberFormat="1" applyFont="1" applyFill="1" applyBorder="1" applyAlignment="1">
      <alignment horizontal="center" vertical="center"/>
    </xf>
    <xf numFmtId="1" fontId="13" fillId="24" borderId="69" xfId="32" applyNumberFormat="1" applyFont="1" applyFill="1" applyBorder="1" applyAlignment="1">
      <alignment horizontal="center" vertical="center"/>
    </xf>
    <xf numFmtId="0" fontId="0" fillId="24" borderId="11" xfId="0" applyFill="1" applyBorder="1" applyAlignment="1">
      <alignment horizontal="center" vertical="center" wrapText="1"/>
    </xf>
    <xf numFmtId="0" fontId="0" fillId="24" borderId="11" xfId="0" applyFill="1" applyBorder="1" applyAlignment="1">
      <alignment wrapText="1"/>
    </xf>
    <xf numFmtId="0" fontId="34" fillId="24" borderId="11" xfId="0" applyFont="1" applyFill="1" applyBorder="1" applyAlignment="1">
      <alignment horizontal="center" vertical="center"/>
    </xf>
    <xf numFmtId="0" fontId="34" fillId="24" borderId="15" xfId="0" applyFont="1" applyFill="1" applyBorder="1" applyAlignment="1">
      <alignment horizontal="center" vertical="center"/>
    </xf>
    <xf numFmtId="0" fontId="33" fillId="24" borderId="24" xfId="0" applyFont="1" applyFill="1" applyBorder="1" applyAlignment="1">
      <alignment horizontal="center" vertical="center"/>
    </xf>
    <xf numFmtId="0" fontId="33" fillId="24" borderId="10" xfId="0" applyFont="1" applyFill="1" applyBorder="1" applyAlignment="1"/>
    <xf numFmtId="0" fontId="33" fillId="24" borderId="14" xfId="0" applyFont="1" applyFill="1" applyBorder="1" applyAlignment="1"/>
    <xf numFmtId="0" fontId="34" fillId="24" borderId="17" xfId="0" applyFont="1" applyFill="1" applyBorder="1" applyAlignment="1"/>
    <xf numFmtId="0" fontId="34" fillId="24" borderId="11" xfId="0" applyFont="1" applyFill="1" applyBorder="1" applyAlignment="1"/>
    <xf numFmtId="0" fontId="35" fillId="24" borderId="29" xfId="0" applyFont="1" applyFill="1" applyBorder="1" applyAlignment="1">
      <alignment horizontal="center" vertical="center"/>
    </xf>
    <xf numFmtId="0" fontId="0" fillId="24" borderId="72" xfId="0" applyFill="1" applyBorder="1" applyAlignment="1"/>
    <xf numFmtId="0" fontId="0" fillId="24" borderId="73" xfId="0" applyFill="1" applyBorder="1" applyAlignment="1"/>
    <xf numFmtId="0" fontId="0" fillId="24" borderId="37" xfId="0" applyFill="1" applyBorder="1" applyAlignment="1"/>
    <xf numFmtId="0" fontId="0" fillId="24" borderId="58" xfId="0" applyFill="1" applyBorder="1" applyAlignment="1"/>
    <xf numFmtId="0" fontId="0" fillId="24" borderId="70" xfId="0" applyFill="1" applyBorder="1" applyAlignment="1"/>
    <xf numFmtId="0" fontId="36" fillId="24" borderId="17" xfId="0" applyFont="1" applyFill="1" applyBorder="1" applyAlignment="1">
      <alignment horizontal="center" vertical="center" wrapText="1"/>
    </xf>
    <xf numFmtId="0" fontId="0" fillId="24" borderId="17" xfId="0" applyFill="1" applyBorder="1" applyAlignment="1">
      <alignment horizontal="center" vertical="center" wrapText="1"/>
    </xf>
    <xf numFmtId="0" fontId="0" fillId="24" borderId="17" xfId="0" applyFill="1" applyBorder="1" applyAlignment="1">
      <alignment wrapText="1"/>
    </xf>
    <xf numFmtId="0" fontId="0" fillId="24" borderId="19" xfId="0" applyFill="1" applyBorder="1" applyAlignment="1">
      <alignment wrapText="1"/>
    </xf>
    <xf numFmtId="0" fontId="34" fillId="24" borderId="20" xfId="0" applyFont="1" applyFill="1" applyBorder="1" applyAlignment="1">
      <alignment horizontal="center" vertical="center"/>
    </xf>
    <xf numFmtId="0" fontId="0" fillId="24" borderId="59" xfId="0" applyFill="1" applyBorder="1" applyAlignment="1"/>
    <xf numFmtId="0" fontId="0" fillId="24" borderId="18" xfId="0" applyFill="1" applyBorder="1" applyAlignment="1"/>
    <xf numFmtId="0" fontId="35" fillId="24" borderId="17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wrapText="1"/>
    </xf>
    <xf numFmtId="0" fontId="35" fillId="24" borderId="17" xfId="0" applyFont="1" applyFill="1" applyBorder="1" applyAlignment="1">
      <alignment wrapText="1"/>
    </xf>
    <xf numFmtId="0" fontId="0" fillId="24" borderId="11" xfId="0" applyFill="1" applyBorder="1" applyAlignment="1"/>
    <xf numFmtId="0" fontId="2" fillId="0" borderId="0" xfId="0" applyFont="1" applyBorder="1" applyAlignment="1">
      <alignment horizontal="center"/>
    </xf>
    <xf numFmtId="0" fontId="13" fillId="24" borderId="69" xfId="0" applyFont="1" applyFill="1" applyBorder="1" applyAlignment="1">
      <alignment horizontal="center"/>
    </xf>
    <xf numFmtId="0" fontId="13" fillId="24" borderId="71" xfId="0" applyFont="1" applyFill="1" applyBorder="1" applyAlignment="1">
      <alignment horizontal="center"/>
    </xf>
    <xf numFmtId="1" fontId="13" fillId="24" borderId="18" xfId="32" applyNumberFormat="1" applyFont="1" applyFill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" xfId="33" builtinId="6"/>
    <cellStyle name="Moneda" xfId="34" builtinId="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75" zoomScaleSheetLayoutView="100" workbookViewId="0">
      <selection activeCell="I5" sqref="I5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4" s="2" customFormat="1" ht="15.75" x14ac:dyDescent="0.2">
      <c r="A1" s="260" t="s">
        <v>94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2"/>
    </row>
    <row r="2" spans="1:14" s="2" customFormat="1" ht="15" customHeight="1" x14ac:dyDescent="0.25">
      <c r="A2" s="86"/>
      <c r="B2" s="87"/>
      <c r="C2" s="88"/>
      <c r="D2" s="38"/>
      <c r="E2" s="38"/>
      <c r="F2" s="38"/>
      <c r="G2" s="38"/>
      <c r="H2" s="38"/>
      <c r="I2" s="38"/>
      <c r="J2" s="38"/>
      <c r="K2" s="38"/>
      <c r="L2" s="38"/>
      <c r="M2" s="38"/>
      <c r="N2" s="89"/>
    </row>
    <row r="3" spans="1:14" s="2" customFormat="1" ht="15" customHeight="1" x14ac:dyDescent="0.25">
      <c r="A3" s="264" t="s">
        <v>55</v>
      </c>
      <c r="B3" s="265"/>
      <c r="C3" s="265"/>
      <c r="D3" s="90"/>
      <c r="E3" s="90"/>
      <c r="F3" s="38"/>
      <c r="G3" s="38"/>
      <c r="H3" s="38"/>
      <c r="I3" s="38"/>
      <c r="J3" s="38"/>
      <c r="K3" s="38"/>
      <c r="L3" s="38"/>
      <c r="M3" s="38"/>
      <c r="N3" s="89"/>
    </row>
    <row r="4" spans="1:14" s="2" customFormat="1" ht="15" customHeight="1" x14ac:dyDescent="0.25">
      <c r="A4" s="91" t="s">
        <v>56</v>
      </c>
      <c r="B4" s="87"/>
      <c r="C4" s="88"/>
      <c r="D4" s="38"/>
      <c r="E4" s="38"/>
      <c r="F4" s="38"/>
      <c r="G4" s="38"/>
      <c r="H4" s="38"/>
      <c r="I4" s="38"/>
      <c r="J4" s="38"/>
      <c r="K4" s="38"/>
      <c r="L4" s="38"/>
      <c r="M4" s="38"/>
      <c r="N4" s="89"/>
    </row>
    <row r="5" spans="1:14" s="2" customFormat="1" ht="15" customHeight="1" x14ac:dyDescent="0.25">
      <c r="A5" s="91" t="s">
        <v>88</v>
      </c>
      <c r="B5" s="87"/>
      <c r="C5" s="88"/>
      <c r="D5" s="38"/>
      <c r="E5" s="38"/>
      <c r="F5" s="38"/>
      <c r="G5" s="38"/>
      <c r="H5" s="38"/>
      <c r="I5" s="38"/>
      <c r="J5" s="38"/>
      <c r="K5" s="38"/>
      <c r="L5" s="38"/>
      <c r="M5" s="38"/>
      <c r="N5" s="89"/>
    </row>
    <row r="6" spans="1:14" s="2" customFormat="1" ht="15" customHeight="1" x14ac:dyDescent="0.25">
      <c r="A6" s="91"/>
      <c r="B6" s="87"/>
      <c r="C6" s="88"/>
      <c r="D6" s="38"/>
      <c r="E6" s="38"/>
      <c r="F6" s="38"/>
      <c r="G6" s="38"/>
      <c r="H6" s="38"/>
      <c r="I6" s="38"/>
      <c r="J6" s="38"/>
      <c r="K6" s="38"/>
      <c r="L6" s="38"/>
      <c r="M6" s="38"/>
      <c r="N6" s="89"/>
    </row>
    <row r="7" spans="1:14" s="2" customFormat="1" ht="15" customHeight="1" x14ac:dyDescent="0.25">
      <c r="A7" s="91" t="s">
        <v>4</v>
      </c>
      <c r="B7" s="87"/>
      <c r="C7" s="88"/>
      <c r="D7" s="38"/>
      <c r="E7" s="38"/>
      <c r="F7" s="38"/>
      <c r="G7" s="38"/>
      <c r="H7" s="38"/>
      <c r="I7" s="38"/>
      <c r="J7" s="38"/>
      <c r="K7" s="38"/>
      <c r="L7" s="38"/>
      <c r="M7" s="38"/>
      <c r="N7" s="89"/>
    </row>
    <row r="8" spans="1:14" ht="13.5" thickBot="1" x14ac:dyDescent="0.25">
      <c r="A8" s="92"/>
      <c r="B8" s="93"/>
      <c r="C8" s="93"/>
      <c r="D8" s="94"/>
      <c r="E8" s="94"/>
      <c r="F8" s="94"/>
      <c r="G8" s="94"/>
      <c r="H8" s="94"/>
      <c r="I8" s="94"/>
      <c r="J8" s="94"/>
      <c r="K8" s="94"/>
      <c r="L8" s="94"/>
      <c r="M8" s="94"/>
      <c r="N8" s="95"/>
    </row>
    <row r="9" spans="1:14" x14ac:dyDescent="0.2">
      <c r="A9" s="266" t="s">
        <v>3</v>
      </c>
      <c r="B9" s="269" t="s">
        <v>0</v>
      </c>
      <c r="C9" s="269" t="s">
        <v>1</v>
      </c>
      <c r="D9" s="10"/>
      <c r="E9" s="10"/>
      <c r="F9" s="263"/>
      <c r="G9" s="263"/>
      <c r="H9" s="263"/>
      <c r="I9" s="263"/>
      <c r="J9" s="263"/>
      <c r="K9" s="263"/>
      <c r="L9" s="115"/>
      <c r="M9" s="16"/>
      <c r="N9" s="16"/>
    </row>
    <row r="10" spans="1:14" x14ac:dyDescent="0.2">
      <c r="A10" s="267"/>
      <c r="B10" s="270"/>
      <c r="C10" s="270"/>
      <c r="D10" s="11"/>
      <c r="E10" s="11">
        <v>2006</v>
      </c>
      <c r="F10" s="12">
        <v>2013</v>
      </c>
      <c r="G10" s="12">
        <v>2014</v>
      </c>
      <c r="H10" s="272">
        <v>2014</v>
      </c>
      <c r="I10" s="273"/>
      <c r="J10" s="274"/>
      <c r="K10" s="12"/>
      <c r="L10" s="114">
        <v>2015</v>
      </c>
      <c r="M10" s="17">
        <v>2016</v>
      </c>
      <c r="N10" s="17"/>
    </row>
    <row r="11" spans="1:14" ht="33.75" customHeight="1" thickBot="1" x14ac:dyDescent="0.25">
      <c r="A11" s="268"/>
      <c r="B11" s="271"/>
      <c r="C11" s="271"/>
      <c r="D11" s="13"/>
      <c r="E11" s="13" t="s">
        <v>85</v>
      </c>
      <c r="F11" s="13" t="s">
        <v>85</v>
      </c>
      <c r="G11" s="13" t="s">
        <v>2</v>
      </c>
      <c r="H11" s="13" t="s">
        <v>86</v>
      </c>
      <c r="I11" s="13" t="s">
        <v>90</v>
      </c>
      <c r="J11" s="13" t="s">
        <v>92</v>
      </c>
      <c r="K11" s="13" t="s">
        <v>96</v>
      </c>
      <c r="L11" s="18" t="s">
        <v>2</v>
      </c>
      <c r="M11" s="18" t="s">
        <v>2</v>
      </c>
      <c r="N11" s="18"/>
    </row>
    <row r="12" spans="1:14" ht="13.5" thickBot="1" x14ac:dyDescent="0.25">
      <c r="A12" s="175" t="s">
        <v>57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05"/>
      <c r="M12" s="106"/>
      <c r="N12" s="106"/>
    </row>
    <row r="13" spans="1:14" s="41" customFormat="1" ht="12" x14ac:dyDescent="0.2">
      <c r="A13" s="99" t="s">
        <v>58</v>
      </c>
      <c r="B13" s="100" t="s">
        <v>5</v>
      </c>
      <c r="C13" s="100" t="s">
        <v>59</v>
      </c>
      <c r="D13" s="100"/>
      <c r="E13" s="101"/>
      <c r="F13" s="84">
        <v>4</v>
      </c>
      <c r="G13" s="102">
        <v>10</v>
      </c>
      <c r="H13" s="102">
        <v>0</v>
      </c>
      <c r="I13" s="84">
        <v>1</v>
      </c>
      <c r="J13" s="103">
        <v>0</v>
      </c>
      <c r="K13" s="103"/>
      <c r="L13" s="116"/>
      <c r="M13" s="104"/>
      <c r="N13" s="104"/>
    </row>
    <row r="14" spans="1:14" s="41" customFormat="1" ht="12" x14ac:dyDescent="0.2">
      <c r="A14" s="39" t="s">
        <v>101</v>
      </c>
      <c r="B14" s="40" t="s">
        <v>5</v>
      </c>
      <c r="C14" s="40" t="s">
        <v>59</v>
      </c>
      <c r="D14" s="40"/>
      <c r="E14" s="81"/>
      <c r="F14" s="62">
        <v>1666</v>
      </c>
      <c r="G14" s="98">
        <v>400</v>
      </c>
      <c r="H14" s="83">
        <v>75</v>
      </c>
      <c r="I14" s="62">
        <v>68</v>
      </c>
      <c r="J14" s="78">
        <v>75</v>
      </c>
      <c r="K14" s="79"/>
      <c r="L14" s="117"/>
      <c r="M14" s="64"/>
      <c r="N14" s="64"/>
    </row>
    <row r="15" spans="1:14" s="41" customFormat="1" ht="12" x14ac:dyDescent="0.2">
      <c r="A15" s="39" t="s">
        <v>102</v>
      </c>
      <c r="B15" s="40"/>
      <c r="C15" s="40"/>
      <c r="D15" s="40"/>
      <c r="E15" s="81"/>
      <c r="F15" s="62"/>
      <c r="G15" s="98">
        <v>1200</v>
      </c>
      <c r="H15" s="83">
        <v>207</v>
      </c>
      <c r="I15" s="62">
        <v>299</v>
      </c>
      <c r="J15" s="78">
        <v>290</v>
      </c>
      <c r="K15" s="79"/>
      <c r="L15" s="117"/>
      <c r="M15" s="64"/>
      <c r="N15" s="64"/>
    </row>
    <row r="16" spans="1:14" s="41" customFormat="1" ht="12" x14ac:dyDescent="0.2">
      <c r="A16" s="42" t="s">
        <v>60</v>
      </c>
      <c r="B16" s="40" t="s">
        <v>5</v>
      </c>
      <c r="C16" s="40" t="s">
        <v>59</v>
      </c>
      <c r="D16" s="40"/>
      <c r="E16" s="81"/>
      <c r="F16" s="62">
        <v>120</v>
      </c>
      <c r="G16" s="83">
        <v>80</v>
      </c>
      <c r="H16" s="83">
        <v>16</v>
      </c>
      <c r="I16" s="62">
        <v>28</v>
      </c>
      <c r="J16" s="78">
        <v>26</v>
      </c>
      <c r="K16" s="78"/>
      <c r="L16" s="118"/>
      <c r="M16" s="63"/>
      <c r="N16" s="63"/>
    </row>
    <row r="17" spans="1:16" s="41" customFormat="1" ht="12" x14ac:dyDescent="0.2">
      <c r="A17" s="42" t="s">
        <v>61</v>
      </c>
      <c r="B17" s="40" t="s">
        <v>5</v>
      </c>
      <c r="C17" s="40" t="s">
        <v>59</v>
      </c>
      <c r="D17" s="40"/>
      <c r="E17" s="81"/>
      <c r="F17" s="62">
        <v>264</v>
      </c>
      <c r="G17" s="83">
        <v>200</v>
      </c>
      <c r="H17" s="83">
        <v>34</v>
      </c>
      <c r="I17" s="62">
        <v>62</v>
      </c>
      <c r="J17" s="78">
        <v>43</v>
      </c>
      <c r="K17" s="78"/>
      <c r="L17" s="118"/>
      <c r="M17" s="63"/>
      <c r="N17" s="63"/>
      <c r="P17" s="43"/>
    </row>
    <row r="18" spans="1:16" s="41" customFormat="1" ht="12" x14ac:dyDescent="0.2">
      <c r="A18" s="39" t="s">
        <v>62</v>
      </c>
      <c r="B18" s="40" t="s">
        <v>5</v>
      </c>
      <c r="C18" s="40" t="s">
        <v>59</v>
      </c>
      <c r="D18" s="40">
        <v>642</v>
      </c>
      <c r="E18" s="81"/>
      <c r="F18" s="62">
        <v>1644</v>
      </c>
      <c r="G18" s="83">
        <v>2000</v>
      </c>
      <c r="H18" s="83">
        <v>299</v>
      </c>
      <c r="I18" s="62">
        <v>339</v>
      </c>
      <c r="J18" s="78">
        <v>321</v>
      </c>
      <c r="K18" s="79"/>
      <c r="L18" s="117"/>
      <c r="M18" s="63"/>
      <c r="N18" s="63"/>
    </row>
    <row r="19" spans="1:16" s="41" customFormat="1" ht="12" x14ac:dyDescent="0.2">
      <c r="A19" s="39" t="s">
        <v>63</v>
      </c>
      <c r="B19" s="40" t="s">
        <v>5</v>
      </c>
      <c r="C19" s="40" t="s">
        <v>59</v>
      </c>
      <c r="D19" s="40">
        <v>44</v>
      </c>
      <c r="E19" s="81"/>
      <c r="F19" s="62">
        <v>90</v>
      </c>
      <c r="G19" s="83">
        <v>80</v>
      </c>
      <c r="H19" s="83">
        <v>19</v>
      </c>
      <c r="I19" s="62">
        <v>18</v>
      </c>
      <c r="J19" s="78">
        <v>26</v>
      </c>
      <c r="K19" s="78"/>
      <c r="L19" s="118"/>
      <c r="M19" s="63"/>
      <c r="N19" s="63"/>
    </row>
    <row r="20" spans="1:16" s="44" customFormat="1" ht="12" x14ac:dyDescent="0.2">
      <c r="A20" s="73" t="s">
        <v>64</v>
      </c>
      <c r="B20" s="74" t="s">
        <v>5</v>
      </c>
      <c r="C20" s="74" t="s">
        <v>59</v>
      </c>
      <c r="D20" s="74"/>
      <c r="E20" s="82"/>
      <c r="F20" s="62">
        <v>150</v>
      </c>
      <c r="G20" s="97">
        <v>40</v>
      </c>
      <c r="H20" s="97">
        <v>10</v>
      </c>
      <c r="I20" s="76">
        <v>10</v>
      </c>
      <c r="J20" s="80">
        <v>10</v>
      </c>
      <c r="K20" s="80"/>
      <c r="L20" s="119"/>
      <c r="M20" s="75"/>
      <c r="N20" s="75"/>
    </row>
    <row r="21" spans="1:16" s="44" customFormat="1" ht="12" x14ac:dyDescent="0.2">
      <c r="A21" s="96" t="s">
        <v>98</v>
      </c>
      <c r="B21" s="40" t="s">
        <v>5</v>
      </c>
      <c r="C21" s="40" t="s">
        <v>59</v>
      </c>
      <c r="D21" s="40"/>
      <c r="E21" s="81"/>
      <c r="F21" s="62">
        <v>1086</v>
      </c>
      <c r="G21" s="83">
        <v>100</v>
      </c>
      <c r="H21" s="83">
        <v>35</v>
      </c>
      <c r="I21" s="62">
        <v>12</v>
      </c>
      <c r="J21" s="78">
        <v>0</v>
      </c>
      <c r="K21" s="78"/>
      <c r="L21" s="118"/>
      <c r="M21" s="63"/>
      <c r="N21" s="63"/>
    </row>
    <row r="22" spans="1:16" s="44" customFormat="1" ht="12" x14ac:dyDescent="0.2">
      <c r="A22" s="96" t="s">
        <v>99</v>
      </c>
      <c r="B22" s="40" t="s">
        <v>5</v>
      </c>
      <c r="C22" s="40" t="s">
        <v>59</v>
      </c>
      <c r="D22" s="40"/>
      <c r="E22" s="81"/>
      <c r="F22" s="62">
        <v>344</v>
      </c>
      <c r="G22" s="83">
        <v>800</v>
      </c>
      <c r="H22" s="83">
        <v>182</v>
      </c>
      <c r="I22" s="62">
        <v>248</v>
      </c>
      <c r="J22" s="78">
        <v>211</v>
      </c>
      <c r="K22" s="78"/>
      <c r="L22" s="118"/>
      <c r="M22" s="63"/>
      <c r="N22" s="63"/>
    </row>
    <row r="23" spans="1:16" s="44" customFormat="1" thickBot="1" x14ac:dyDescent="0.25">
      <c r="A23" s="73" t="s">
        <v>100</v>
      </c>
      <c r="B23" s="74" t="s">
        <v>5</v>
      </c>
      <c r="C23" s="74" t="s">
        <v>59</v>
      </c>
      <c r="D23" s="74"/>
      <c r="E23" s="82"/>
      <c r="F23" s="76">
        <v>123</v>
      </c>
      <c r="G23" s="97">
        <v>300</v>
      </c>
      <c r="H23" s="97">
        <v>64</v>
      </c>
      <c r="I23" s="76">
        <v>48</v>
      </c>
      <c r="J23" s="80">
        <v>84</v>
      </c>
      <c r="K23" s="80"/>
      <c r="L23" s="119"/>
      <c r="M23" s="75"/>
      <c r="N23" s="75"/>
    </row>
    <row r="24" spans="1:16" ht="13.5" customHeight="1" thickBot="1" x14ac:dyDescent="0.25">
      <c r="A24" s="177" t="s">
        <v>65</v>
      </c>
      <c r="B24" s="178"/>
      <c r="C24" s="178"/>
      <c r="D24" s="178"/>
      <c r="E24" s="179"/>
      <c r="F24" s="178"/>
      <c r="G24" s="180"/>
      <c r="H24" s="181"/>
      <c r="I24" s="182"/>
      <c r="J24" s="182"/>
      <c r="K24" s="178"/>
      <c r="L24" s="107"/>
      <c r="M24" s="108"/>
      <c r="N24" s="108"/>
    </row>
    <row r="25" spans="1:16" hidden="1" x14ac:dyDescent="0.2">
      <c r="A25" s="183"/>
      <c r="B25" s="100"/>
      <c r="C25" s="100"/>
      <c r="D25" s="100">
        <v>7.3</v>
      </c>
      <c r="E25" s="101"/>
      <c r="F25" s="84"/>
      <c r="G25" s="184"/>
      <c r="H25" s="185"/>
      <c r="I25" s="186"/>
      <c r="J25" s="186"/>
      <c r="K25" s="187"/>
      <c r="L25" s="120"/>
      <c r="M25" s="60"/>
      <c r="N25" s="60"/>
    </row>
    <row r="26" spans="1:16" hidden="1" x14ac:dyDescent="0.2">
      <c r="A26" s="96"/>
      <c r="B26" s="40"/>
      <c r="C26" s="40"/>
      <c r="D26" s="40">
        <f>+D25*6</f>
        <v>43.8</v>
      </c>
      <c r="E26" s="81"/>
      <c r="F26" s="62"/>
      <c r="G26" s="188"/>
      <c r="H26" s="189"/>
      <c r="I26" s="190"/>
      <c r="J26" s="190"/>
      <c r="K26" s="191"/>
      <c r="L26" s="121"/>
      <c r="M26" s="61"/>
      <c r="N26" s="61"/>
    </row>
    <row r="27" spans="1:16" hidden="1" x14ac:dyDescent="0.2">
      <c r="A27" s="96"/>
      <c r="B27" s="40"/>
      <c r="C27" s="40"/>
      <c r="D27" s="40">
        <v>642</v>
      </c>
      <c r="E27" s="81"/>
      <c r="F27" s="62"/>
      <c r="G27" s="188"/>
      <c r="H27" s="189"/>
      <c r="I27" s="190"/>
      <c r="J27" s="190"/>
      <c r="K27" s="191"/>
      <c r="L27" s="121"/>
      <c r="M27" s="61"/>
      <c r="N27" s="61"/>
    </row>
    <row r="28" spans="1:16" hidden="1" x14ac:dyDescent="0.2">
      <c r="A28" s="96"/>
      <c r="B28" s="40"/>
      <c r="C28" s="40"/>
      <c r="D28" s="40">
        <f>+D27/6</f>
        <v>107</v>
      </c>
      <c r="E28" s="81"/>
      <c r="F28" s="62"/>
      <c r="G28" s="188"/>
      <c r="H28" s="189"/>
      <c r="I28" s="190"/>
      <c r="J28" s="190"/>
      <c r="K28" s="191"/>
      <c r="L28" s="121"/>
      <c r="M28" s="61"/>
      <c r="N28" s="61"/>
    </row>
    <row r="29" spans="1:16" hidden="1" x14ac:dyDescent="0.2">
      <c r="A29" s="96"/>
      <c r="B29" s="40"/>
      <c r="C29" s="40"/>
      <c r="D29" s="40" t="e">
        <f>+#REF!/D28</f>
        <v>#REF!</v>
      </c>
      <c r="E29" s="81"/>
      <c r="F29" s="62"/>
      <c r="G29" s="188"/>
      <c r="H29" s="189"/>
      <c r="I29" s="190"/>
      <c r="J29" s="190"/>
      <c r="K29" s="191"/>
      <c r="L29" s="121"/>
      <c r="M29" s="61"/>
      <c r="N29" s="61"/>
    </row>
    <row r="30" spans="1:16" hidden="1" x14ac:dyDescent="0.2">
      <c r="A30" s="96"/>
      <c r="B30" s="40"/>
      <c r="C30" s="40"/>
      <c r="D30" s="40">
        <f>+D28*6</f>
        <v>642</v>
      </c>
      <c r="E30" s="81"/>
      <c r="F30" s="62"/>
      <c r="G30" s="188"/>
      <c r="H30" s="189"/>
      <c r="I30" s="190"/>
      <c r="J30" s="190"/>
      <c r="K30" s="191"/>
      <c r="L30" s="121"/>
      <c r="M30" s="61"/>
      <c r="N30" s="61"/>
    </row>
    <row r="31" spans="1:16" hidden="1" x14ac:dyDescent="0.2">
      <c r="A31" s="96"/>
      <c r="B31" s="40"/>
      <c r="C31" s="40"/>
      <c r="D31" s="40"/>
      <c r="E31" s="81"/>
      <c r="F31" s="62"/>
      <c r="G31" s="188"/>
      <c r="H31" s="189"/>
      <c r="I31" s="190"/>
      <c r="J31" s="190"/>
      <c r="K31" s="191"/>
      <c r="L31" s="121"/>
      <c r="M31" s="61"/>
      <c r="N31" s="61"/>
    </row>
    <row r="32" spans="1:16" hidden="1" x14ac:dyDescent="0.2">
      <c r="A32" s="96"/>
      <c r="B32" s="40"/>
      <c r="C32" s="40"/>
      <c r="D32" s="40"/>
      <c r="E32" s="81"/>
      <c r="F32" s="62"/>
      <c r="G32" s="188"/>
      <c r="H32" s="189"/>
      <c r="I32" s="190"/>
      <c r="J32" s="190"/>
      <c r="K32" s="191"/>
      <c r="L32" s="121"/>
      <c r="M32" s="61"/>
      <c r="N32" s="61"/>
    </row>
    <row r="33" spans="1:18" hidden="1" x14ac:dyDescent="0.2">
      <c r="A33" s="96"/>
      <c r="B33" s="40" t="e">
        <f>+#REF!/#REF!</f>
        <v>#REF!</v>
      </c>
      <c r="C33" s="40"/>
      <c r="D33" s="40"/>
      <c r="E33" s="81"/>
      <c r="F33" s="62"/>
      <c r="G33" s="188"/>
      <c r="H33" s="189"/>
      <c r="I33" s="190"/>
      <c r="J33" s="190"/>
      <c r="K33" s="191"/>
      <c r="L33" s="121"/>
      <c r="M33" s="61"/>
      <c r="N33" s="61"/>
    </row>
    <row r="34" spans="1:18" hidden="1" x14ac:dyDescent="0.2">
      <c r="A34" s="96"/>
      <c r="B34" s="40" t="e">
        <f>+#REF!/#REF!</f>
        <v>#REF!</v>
      </c>
      <c r="C34" s="40"/>
      <c r="D34" s="40"/>
      <c r="E34" s="81"/>
      <c r="F34" s="62"/>
      <c r="G34" s="188"/>
      <c r="H34" s="189"/>
      <c r="I34" s="190"/>
      <c r="J34" s="190"/>
      <c r="K34" s="191"/>
      <c r="L34" s="121"/>
      <c r="M34" s="61"/>
      <c r="N34" s="61"/>
    </row>
    <row r="35" spans="1:18" hidden="1" x14ac:dyDescent="0.2">
      <c r="A35" s="96"/>
      <c r="B35" s="40"/>
      <c r="C35" s="40"/>
      <c r="D35" s="40"/>
      <c r="E35" s="81"/>
      <c r="F35" s="62"/>
      <c r="G35" s="188"/>
      <c r="H35" s="189"/>
      <c r="I35" s="190"/>
      <c r="J35" s="190"/>
      <c r="K35" s="191"/>
      <c r="L35" s="121"/>
      <c r="M35" s="61"/>
      <c r="N35" s="61"/>
    </row>
    <row r="36" spans="1:18" s="3" customFormat="1" x14ac:dyDescent="0.2">
      <c r="A36" s="96" t="s">
        <v>66</v>
      </c>
      <c r="B36" s="78" t="s">
        <v>5</v>
      </c>
      <c r="C36" s="78" t="s">
        <v>67</v>
      </c>
      <c r="D36" s="40"/>
      <c r="E36" s="81"/>
      <c r="F36" s="62">
        <v>12272</v>
      </c>
      <c r="G36" s="83">
        <v>8016</v>
      </c>
      <c r="H36" s="62">
        <v>1850</v>
      </c>
      <c r="I36" s="62">
        <v>1942</v>
      </c>
      <c r="J36" s="78">
        <v>2097</v>
      </c>
      <c r="K36" s="78"/>
      <c r="L36" s="122"/>
      <c r="M36" s="65"/>
      <c r="N36" s="65"/>
    </row>
    <row r="37" spans="1:18" s="3" customFormat="1" x14ac:dyDescent="0.2">
      <c r="A37" s="96" t="s">
        <v>68</v>
      </c>
      <c r="B37" s="78" t="s">
        <v>5</v>
      </c>
      <c r="C37" s="78" t="s">
        <v>67</v>
      </c>
      <c r="D37" s="40"/>
      <c r="E37" s="81"/>
      <c r="F37" s="62">
        <v>5027</v>
      </c>
      <c r="G37" s="83">
        <v>3800</v>
      </c>
      <c r="H37" s="62">
        <v>950</v>
      </c>
      <c r="I37" s="62">
        <v>973</v>
      </c>
      <c r="J37" s="78">
        <v>583</v>
      </c>
      <c r="K37" s="192"/>
      <c r="L37" s="123"/>
      <c r="M37" s="65"/>
      <c r="N37" s="65"/>
      <c r="R37" s="252"/>
    </row>
    <row r="38" spans="1:18" s="3" customFormat="1" x14ac:dyDescent="0.2">
      <c r="A38" s="96" t="s">
        <v>69</v>
      </c>
      <c r="B38" s="78" t="s">
        <v>5</v>
      </c>
      <c r="C38" s="78" t="s">
        <v>67</v>
      </c>
      <c r="D38" s="40"/>
      <c r="E38" s="81"/>
      <c r="F38" s="62">
        <v>2379</v>
      </c>
      <c r="G38" s="83">
        <v>1000</v>
      </c>
      <c r="H38" s="62">
        <v>250</v>
      </c>
      <c r="I38" s="62">
        <v>262</v>
      </c>
      <c r="J38" s="78">
        <v>280</v>
      </c>
      <c r="K38" s="78"/>
      <c r="L38" s="122"/>
      <c r="M38" s="65"/>
      <c r="N38" s="65"/>
    </row>
    <row r="39" spans="1:18" s="3" customFormat="1" x14ac:dyDescent="0.2">
      <c r="A39" s="96" t="s">
        <v>70</v>
      </c>
      <c r="B39" s="78" t="s">
        <v>5</v>
      </c>
      <c r="C39" s="78" t="s">
        <v>67</v>
      </c>
      <c r="D39" s="40"/>
      <c r="E39" s="81"/>
      <c r="F39" s="62">
        <v>5018</v>
      </c>
      <c r="G39" s="83">
        <v>4200</v>
      </c>
      <c r="H39" s="62">
        <v>1050</v>
      </c>
      <c r="I39" s="62">
        <v>1076</v>
      </c>
      <c r="J39" s="78">
        <v>914</v>
      </c>
      <c r="K39" s="78"/>
      <c r="L39" s="122"/>
      <c r="M39" s="65"/>
      <c r="N39" s="65"/>
    </row>
    <row r="40" spans="1:18" s="3" customFormat="1" ht="13.5" thickBot="1" x14ac:dyDescent="0.25">
      <c r="A40" s="193" t="s">
        <v>71</v>
      </c>
      <c r="B40" s="194" t="s">
        <v>5</v>
      </c>
      <c r="C40" s="194" t="s">
        <v>67</v>
      </c>
      <c r="D40" s="195"/>
      <c r="E40" s="196"/>
      <c r="F40" s="62">
        <v>1126</v>
      </c>
      <c r="G40" s="197">
        <v>400</v>
      </c>
      <c r="H40" s="62">
        <v>70</v>
      </c>
      <c r="I40" s="198">
        <v>73</v>
      </c>
      <c r="J40" s="194">
        <v>73</v>
      </c>
      <c r="K40" s="194"/>
      <c r="L40" s="124"/>
      <c r="M40" s="66"/>
      <c r="N40" s="66"/>
    </row>
    <row r="41" spans="1:18" ht="13.5" thickBot="1" x14ac:dyDescent="0.25">
      <c r="A41" s="199" t="s">
        <v>72</v>
      </c>
      <c r="B41" s="176"/>
      <c r="C41" s="176"/>
      <c r="D41" s="176"/>
      <c r="E41" s="176"/>
      <c r="F41" s="176"/>
      <c r="G41" s="181"/>
      <c r="H41" s="200"/>
      <c r="I41" s="200"/>
      <c r="J41" s="200"/>
      <c r="K41" s="200"/>
      <c r="L41" s="110"/>
      <c r="M41" s="111"/>
      <c r="N41" s="111"/>
    </row>
    <row r="42" spans="1:18" s="3" customFormat="1" x14ac:dyDescent="0.2">
      <c r="A42" s="201" t="s">
        <v>73</v>
      </c>
      <c r="B42" s="100" t="s">
        <v>5</v>
      </c>
      <c r="C42" s="100" t="s">
        <v>74</v>
      </c>
      <c r="D42" s="100"/>
      <c r="E42" s="101"/>
      <c r="F42" s="84">
        <v>17279</v>
      </c>
      <c r="G42" s="102">
        <v>19007</v>
      </c>
      <c r="H42" s="202">
        <v>4398</v>
      </c>
      <c r="I42" s="203">
        <v>4497</v>
      </c>
      <c r="J42" s="204">
        <v>7428</v>
      </c>
      <c r="K42" s="204"/>
      <c r="L42" s="125"/>
      <c r="M42" s="109"/>
      <c r="N42" s="109"/>
    </row>
    <row r="43" spans="1:18" s="3" customFormat="1" ht="13.5" thickBot="1" x14ac:dyDescent="0.25">
      <c r="A43" s="205" t="s">
        <v>75</v>
      </c>
      <c r="B43" s="74" t="s">
        <v>5</v>
      </c>
      <c r="C43" s="74" t="s">
        <v>74</v>
      </c>
      <c r="D43" s="74"/>
      <c r="E43" s="82"/>
      <c r="F43" s="76">
        <v>20225</v>
      </c>
      <c r="G43" s="97">
        <v>22248</v>
      </c>
      <c r="H43" s="206">
        <v>4049</v>
      </c>
      <c r="I43" s="207">
        <v>4462</v>
      </c>
      <c r="J43" s="208">
        <v>7300</v>
      </c>
      <c r="K43" s="208"/>
      <c r="L43" s="126"/>
      <c r="M43" s="112"/>
      <c r="N43" s="112"/>
    </row>
    <row r="44" spans="1:18" ht="13.5" thickBot="1" x14ac:dyDescent="0.25">
      <c r="A44" s="199" t="s">
        <v>97</v>
      </c>
      <c r="B44" s="176"/>
      <c r="C44" s="176"/>
      <c r="D44" s="176"/>
      <c r="E44" s="176"/>
      <c r="F44" s="176"/>
      <c r="G44" s="181"/>
      <c r="H44" s="200"/>
      <c r="I44" s="200"/>
      <c r="J44" s="200"/>
      <c r="K44" s="200"/>
      <c r="L44" s="110"/>
      <c r="M44" s="111"/>
      <c r="N44" s="111"/>
    </row>
    <row r="45" spans="1:18" s="3" customFormat="1" x14ac:dyDescent="0.2">
      <c r="A45" s="201" t="s">
        <v>76</v>
      </c>
      <c r="B45" s="100" t="s">
        <v>5</v>
      </c>
      <c r="C45" s="100" t="s">
        <v>77</v>
      </c>
      <c r="D45" s="100"/>
      <c r="E45" s="101"/>
      <c r="F45" s="84">
        <v>1660</v>
      </c>
      <c r="G45" s="184">
        <v>800</v>
      </c>
      <c r="H45" s="102">
        <v>168</v>
      </c>
      <c r="I45" s="84">
        <v>132</v>
      </c>
      <c r="J45" s="103">
        <v>387</v>
      </c>
      <c r="K45" s="103"/>
      <c r="L45" s="127"/>
      <c r="M45" s="109"/>
      <c r="N45" s="109"/>
    </row>
    <row r="46" spans="1:18" s="3" customFormat="1" ht="13.5" thickBot="1" x14ac:dyDescent="0.25">
      <c r="A46" s="151" t="s">
        <v>78</v>
      </c>
      <c r="B46" s="209" t="s">
        <v>5</v>
      </c>
      <c r="C46" s="209" t="s">
        <v>77</v>
      </c>
      <c r="D46" s="209"/>
      <c r="E46" s="210"/>
      <c r="F46" s="84">
        <v>3050</v>
      </c>
      <c r="G46" s="211">
        <v>800</v>
      </c>
      <c r="H46" s="212">
        <v>200</v>
      </c>
      <c r="I46" s="213">
        <v>400</v>
      </c>
      <c r="J46" s="214">
        <v>200</v>
      </c>
      <c r="K46" s="214"/>
      <c r="L46" s="128"/>
      <c r="M46" s="85"/>
      <c r="N46" s="85"/>
    </row>
  </sheetData>
  <mergeCells count="7">
    <mergeCell ref="A1:N1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43307086614173229" right="0.19685039370078741" top="0.62992125984251968" bottom="0.74803149606299213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75" zoomScaleSheetLayoutView="100" workbookViewId="0">
      <selection activeCell="J15" sqref="J15"/>
    </sheetView>
  </sheetViews>
  <sheetFormatPr baseColWidth="10" defaultRowHeight="12.75" x14ac:dyDescent="0.2"/>
  <cols>
    <col min="1" max="1" width="65.85546875" style="8" customWidth="1"/>
    <col min="2" max="2" width="9.140625" style="8" customWidth="1"/>
    <col min="3" max="3" width="10.28515625" style="8" customWidth="1"/>
    <col min="4" max="5" width="10.7109375" style="8" hidden="1" customWidth="1"/>
    <col min="6" max="6" width="10.42578125" style="8" bestFit="1" customWidth="1"/>
    <col min="7" max="7" width="10" style="8" customWidth="1"/>
    <col min="8" max="11" width="10.140625" style="8" customWidth="1"/>
    <col min="12" max="16384" width="11.42578125" style="8"/>
  </cols>
  <sheetData>
    <row r="1" spans="1:13" s="2" customFormat="1" ht="15.75" x14ac:dyDescent="0.2">
      <c r="A1" s="275" t="s">
        <v>94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3" s="2" customFormat="1" ht="15" customHeight="1" x14ac:dyDescent="0.25">
      <c r="A2" s="45"/>
      <c r="B2" s="45"/>
      <c r="C2" s="51"/>
    </row>
    <row r="3" spans="1:13" s="2" customFormat="1" ht="15" customHeight="1" x14ac:dyDescent="0.25">
      <c r="A3" s="281" t="s">
        <v>79</v>
      </c>
      <c r="B3" s="281"/>
      <c r="C3" s="281"/>
      <c r="D3" s="4"/>
      <c r="E3" s="4"/>
      <c r="I3" s="235"/>
    </row>
    <row r="4" spans="1:13" s="2" customFormat="1" ht="15" customHeight="1" x14ac:dyDescent="0.25">
      <c r="A4" s="46" t="s">
        <v>56</v>
      </c>
      <c r="B4" s="45"/>
      <c r="C4" s="51"/>
    </row>
    <row r="5" spans="1:13" s="2" customFormat="1" ht="15" customHeight="1" x14ac:dyDescent="0.25">
      <c r="A5" s="46" t="s">
        <v>80</v>
      </c>
      <c r="B5" s="45"/>
      <c r="C5" s="51"/>
    </row>
    <row r="6" spans="1:13" s="2" customFormat="1" ht="15" customHeight="1" x14ac:dyDescent="0.25">
      <c r="A6" s="46"/>
      <c r="B6" s="45"/>
      <c r="C6" s="51"/>
    </row>
    <row r="7" spans="1:13" s="2" customFormat="1" ht="15" customHeight="1" x14ac:dyDescent="0.25">
      <c r="A7" s="46" t="s">
        <v>4</v>
      </c>
      <c r="B7" s="45"/>
      <c r="C7" s="51"/>
    </row>
    <row r="8" spans="1:13" ht="15" customHeight="1" thickBot="1" x14ac:dyDescent="0.25">
      <c r="A8" s="49"/>
      <c r="B8" s="48"/>
      <c r="C8" s="47"/>
    </row>
    <row r="9" spans="1:13" ht="13.5" thickBot="1" x14ac:dyDescent="0.25">
      <c r="A9" s="282" t="s">
        <v>3</v>
      </c>
      <c r="B9" s="284" t="s">
        <v>0</v>
      </c>
      <c r="C9" s="269" t="s">
        <v>1</v>
      </c>
      <c r="D9" s="10"/>
      <c r="E9" s="10"/>
      <c r="F9" s="278"/>
      <c r="G9" s="278"/>
      <c r="H9" s="279"/>
      <c r="I9" s="279"/>
      <c r="J9" s="279"/>
      <c r="K9" s="280"/>
    </row>
    <row r="10" spans="1:13" ht="13.5" thickBot="1" x14ac:dyDescent="0.25">
      <c r="A10" s="283"/>
      <c r="B10" s="285"/>
      <c r="C10" s="270"/>
      <c r="D10" s="11"/>
      <c r="E10" s="52">
        <v>2006</v>
      </c>
      <c r="F10" s="215">
        <v>2013</v>
      </c>
      <c r="G10" s="134">
        <v>2014</v>
      </c>
      <c r="H10" s="286">
        <v>2014</v>
      </c>
      <c r="I10" s="287"/>
      <c r="J10" s="288"/>
      <c r="K10" s="216"/>
    </row>
    <row r="11" spans="1:13" ht="24" x14ac:dyDescent="0.2">
      <c r="A11" s="283"/>
      <c r="B11" s="285"/>
      <c r="C11" s="270"/>
      <c r="D11" s="11"/>
      <c r="E11" s="11" t="s">
        <v>85</v>
      </c>
      <c r="F11" s="131" t="s">
        <v>85</v>
      </c>
      <c r="G11" s="131" t="s">
        <v>2</v>
      </c>
      <c r="H11" s="131" t="s">
        <v>86</v>
      </c>
      <c r="I11" s="131" t="s">
        <v>90</v>
      </c>
      <c r="J11" s="131" t="s">
        <v>92</v>
      </c>
      <c r="K11" s="236" t="s">
        <v>95</v>
      </c>
    </row>
    <row r="12" spans="1:13" s="41" customFormat="1" ht="12" x14ac:dyDescent="0.2">
      <c r="A12" s="99" t="s">
        <v>83</v>
      </c>
      <c r="B12" s="129" t="s">
        <v>5</v>
      </c>
      <c r="C12" s="129" t="s">
        <v>81</v>
      </c>
      <c r="D12" s="100"/>
      <c r="E12" s="100"/>
      <c r="F12" s="217">
        <v>1479</v>
      </c>
      <c r="G12" s="129">
        <v>980</v>
      </c>
      <c r="H12" s="217">
        <v>302</v>
      </c>
      <c r="I12" s="218">
        <v>287</v>
      </c>
      <c r="J12" s="130">
        <v>285</v>
      </c>
      <c r="K12" s="237"/>
    </row>
    <row r="13" spans="1:13" s="41" customFormat="1" ht="12" x14ac:dyDescent="0.2">
      <c r="A13" s="39" t="s">
        <v>82</v>
      </c>
      <c r="B13" s="50" t="s">
        <v>5</v>
      </c>
      <c r="C13" s="50" t="s">
        <v>81</v>
      </c>
      <c r="D13" s="40"/>
      <c r="E13" s="40"/>
      <c r="F13" s="218">
        <v>392</v>
      </c>
      <c r="G13" s="50">
        <v>300</v>
      </c>
      <c r="H13" s="218">
        <v>55</v>
      </c>
      <c r="I13" s="218">
        <v>76</v>
      </c>
      <c r="J13" s="79">
        <v>108</v>
      </c>
      <c r="K13" s="238"/>
    </row>
    <row r="14" spans="1:13" s="41" customFormat="1" ht="12" x14ac:dyDescent="0.2">
      <c r="A14" s="39" t="s">
        <v>84</v>
      </c>
      <c r="B14" s="50" t="s">
        <v>5</v>
      </c>
      <c r="C14" s="50" t="s">
        <v>81</v>
      </c>
      <c r="D14" s="40"/>
      <c r="E14" s="40"/>
      <c r="F14" s="218">
        <v>156</v>
      </c>
      <c r="G14" s="50">
        <v>180</v>
      </c>
      <c r="H14" s="218">
        <v>33</v>
      </c>
      <c r="I14" s="218">
        <v>37</v>
      </c>
      <c r="J14" s="79">
        <v>43</v>
      </c>
      <c r="K14" s="238"/>
    </row>
    <row r="15" spans="1:13" x14ac:dyDescent="0.2">
      <c r="A15" s="42" t="s">
        <v>91</v>
      </c>
      <c r="B15" s="50" t="s">
        <v>5</v>
      </c>
      <c r="C15" s="50" t="s">
        <v>81</v>
      </c>
      <c r="D15" s="40"/>
      <c r="E15" s="40"/>
      <c r="F15" s="218">
        <v>2027</v>
      </c>
      <c r="G15" s="50">
        <v>2088</v>
      </c>
      <c r="H15" s="218">
        <v>390</v>
      </c>
      <c r="I15" s="218">
        <f>SUM(I12:I14)</f>
        <v>400</v>
      </c>
      <c r="J15" s="78">
        <v>436</v>
      </c>
      <c r="K15" s="239"/>
      <c r="M15" s="9"/>
    </row>
    <row r="16" spans="1:13" ht="15" thickBot="1" x14ac:dyDescent="0.25">
      <c r="A16" s="219"/>
      <c r="B16" s="195"/>
      <c r="C16" s="195"/>
      <c r="D16" s="195"/>
      <c r="E16" s="195"/>
      <c r="F16" s="195"/>
      <c r="G16" s="195"/>
      <c r="H16" s="220"/>
      <c r="I16" s="234"/>
      <c r="J16" s="194"/>
      <c r="K16" s="240"/>
    </row>
    <row r="17" spans="1:11" ht="13.5" thickBot="1" x14ac:dyDescent="0.25">
      <c r="A17" s="276"/>
      <c r="B17" s="277"/>
      <c r="C17" s="277"/>
      <c r="D17" s="277"/>
      <c r="E17" s="277"/>
      <c r="F17" s="277"/>
      <c r="G17" s="277"/>
      <c r="H17" s="277"/>
      <c r="I17" s="277"/>
      <c r="J17" s="277"/>
      <c r="K17" s="277"/>
    </row>
  </sheetData>
  <mergeCells count="8">
    <mergeCell ref="A1:K1"/>
    <mergeCell ref="A17:K17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23622047244094491" right="0.15748031496062992" top="0.71" bottom="0.98425196850393704" header="0" footer="0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4" zoomScaleNormal="75" zoomScaleSheetLayoutView="100" workbookViewId="0">
      <selection activeCell="Q36" sqref="Q36"/>
    </sheetView>
  </sheetViews>
  <sheetFormatPr baseColWidth="10" defaultRowHeight="12.75" x14ac:dyDescent="0.2"/>
  <cols>
    <col min="1" max="1" width="45.28515625" style="1" customWidth="1"/>
    <col min="2" max="3" width="11.42578125" style="1"/>
    <col min="4" max="4" width="13.140625" style="1" customWidth="1"/>
    <col min="5" max="7" width="12.5703125" style="1" hidden="1" customWidth="1"/>
    <col min="8" max="9" width="13.42578125" style="1" hidden="1" customWidth="1"/>
    <col min="10" max="10" width="13.140625" style="1" customWidth="1"/>
    <col min="11" max="11" width="11.7109375" style="1" customWidth="1"/>
    <col min="12" max="14" width="11.85546875" style="1" customWidth="1"/>
    <col min="15" max="15" width="12.5703125" style="1" customWidth="1"/>
    <col min="16" max="16" width="13.42578125" style="1" bestFit="1" customWidth="1"/>
    <col min="17" max="16384" width="11.42578125" style="1"/>
  </cols>
  <sheetData>
    <row r="1" spans="1:16" s="2" customFormat="1" ht="15.75" x14ac:dyDescent="0.2">
      <c r="A1" s="275" t="s">
        <v>94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6" ht="12" customHeight="1" x14ac:dyDescent="0.2">
      <c r="A2" s="5"/>
      <c r="P2"/>
    </row>
    <row r="3" spans="1:16" s="7" customFormat="1" ht="15.75" x14ac:dyDescent="0.2">
      <c r="A3" s="6" t="s">
        <v>221</v>
      </c>
      <c r="P3" s="19"/>
    </row>
    <row r="4" spans="1:16" s="7" customFormat="1" ht="15.75" x14ac:dyDescent="0.2">
      <c r="A4" s="6" t="s">
        <v>8</v>
      </c>
      <c r="P4" s="19"/>
    </row>
    <row r="5" spans="1:16" s="7" customFormat="1" ht="15.75" x14ac:dyDescent="0.2">
      <c r="A5" s="6" t="s">
        <v>222</v>
      </c>
      <c r="P5" s="19"/>
    </row>
    <row r="6" spans="1:16" x14ac:dyDescent="0.2">
      <c r="P6" s="19"/>
    </row>
    <row r="7" spans="1:16" ht="21" customHeight="1" thickBot="1" x14ac:dyDescent="0.25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9"/>
    </row>
    <row r="8" spans="1:16" s="19" customFormat="1" ht="23.25" customHeight="1" thickBot="1" x14ac:dyDescent="0.25">
      <c r="A8" s="284" t="s">
        <v>9</v>
      </c>
      <c r="B8" s="269" t="s">
        <v>10</v>
      </c>
      <c r="C8" s="269" t="s">
        <v>11</v>
      </c>
      <c r="D8" s="269" t="s">
        <v>12</v>
      </c>
      <c r="E8" s="15" t="s">
        <v>13</v>
      </c>
      <c r="F8" s="15"/>
      <c r="G8" s="15"/>
      <c r="H8" s="15"/>
      <c r="I8" s="15"/>
      <c r="J8" s="289" t="s">
        <v>89</v>
      </c>
      <c r="K8" s="289"/>
      <c r="L8" s="289"/>
      <c r="M8" s="289"/>
      <c r="N8" s="289"/>
      <c r="O8" s="290"/>
    </row>
    <row r="9" spans="1:16" s="19" customFormat="1" ht="12" x14ac:dyDescent="0.2">
      <c r="A9" s="285"/>
      <c r="B9" s="270"/>
      <c r="C9" s="270"/>
      <c r="D9" s="270"/>
      <c r="E9" s="20">
        <v>2002</v>
      </c>
      <c r="F9" s="20">
        <v>2003</v>
      </c>
      <c r="G9" s="20">
        <v>2004</v>
      </c>
      <c r="H9" s="20">
        <v>2005</v>
      </c>
      <c r="I9" s="52">
        <v>2006</v>
      </c>
      <c r="J9" s="57">
        <v>2013</v>
      </c>
      <c r="K9" s="58">
        <v>2014</v>
      </c>
      <c r="L9" s="299">
        <v>2014</v>
      </c>
      <c r="M9" s="300"/>
      <c r="N9" s="300"/>
      <c r="O9" s="55"/>
    </row>
    <row r="10" spans="1:16" s="19" customFormat="1" ht="36.75" thickBot="1" x14ac:dyDescent="0.25">
      <c r="A10" s="298"/>
      <c r="B10" s="271"/>
      <c r="C10" s="271"/>
      <c r="D10" s="271"/>
      <c r="E10" s="13" t="s">
        <v>14</v>
      </c>
      <c r="F10" s="13" t="s">
        <v>14</v>
      </c>
      <c r="G10" s="13" t="s">
        <v>14</v>
      </c>
      <c r="H10" s="13" t="s">
        <v>15</v>
      </c>
      <c r="I10" s="54" t="s">
        <v>85</v>
      </c>
      <c r="J10" s="53" t="s">
        <v>85</v>
      </c>
      <c r="K10" s="13" t="s">
        <v>2</v>
      </c>
      <c r="L10" s="13" t="s">
        <v>86</v>
      </c>
      <c r="M10" s="13" t="s">
        <v>90</v>
      </c>
      <c r="N10" s="54" t="s">
        <v>92</v>
      </c>
      <c r="O10" s="56" t="s">
        <v>96</v>
      </c>
    </row>
    <row r="11" spans="1:16" s="19" customFormat="1" ht="20.25" customHeight="1" thickBot="1" x14ac:dyDescent="0.25">
      <c r="A11" s="291" t="s">
        <v>16</v>
      </c>
      <c r="B11" s="292"/>
      <c r="C11" s="292"/>
      <c r="D11" s="292"/>
      <c r="E11" s="292"/>
      <c r="F11" s="292"/>
      <c r="G11" s="292"/>
      <c r="H11" s="292"/>
      <c r="I11" s="292"/>
      <c r="J11" s="293"/>
      <c r="K11" s="293"/>
      <c r="L11" s="293"/>
      <c r="M11" s="293"/>
      <c r="N11" s="293"/>
      <c r="O11" s="294"/>
    </row>
    <row r="12" spans="1:16" s="19" customFormat="1" ht="12" x14ac:dyDescent="0.2">
      <c r="A12" s="21" t="s">
        <v>17</v>
      </c>
      <c r="B12" s="22" t="s">
        <v>5</v>
      </c>
      <c r="C12" s="22" t="s">
        <v>18</v>
      </c>
      <c r="D12" s="22" t="s">
        <v>19</v>
      </c>
      <c r="E12" s="23" t="s">
        <v>20</v>
      </c>
      <c r="F12" s="23" t="s">
        <v>20</v>
      </c>
      <c r="G12" s="23" t="s">
        <v>20</v>
      </c>
      <c r="H12" s="24">
        <v>150</v>
      </c>
      <c r="I12" s="24">
        <v>100</v>
      </c>
      <c r="J12" s="22">
        <v>75</v>
      </c>
      <c r="K12" s="221">
        <v>70</v>
      </c>
      <c r="L12" s="226">
        <v>75</v>
      </c>
      <c r="M12" s="227">
        <v>75</v>
      </c>
      <c r="N12" s="253">
        <v>75</v>
      </c>
      <c r="O12" s="241"/>
    </row>
    <row r="13" spans="1:16" s="19" customFormat="1" ht="12" x14ac:dyDescent="0.2">
      <c r="A13" s="21" t="s">
        <v>21</v>
      </c>
      <c r="B13" s="22" t="s">
        <v>5</v>
      </c>
      <c r="C13" s="22" t="s">
        <v>18</v>
      </c>
      <c r="D13" s="22" t="s">
        <v>19</v>
      </c>
      <c r="E13" s="23" t="s">
        <v>20</v>
      </c>
      <c r="F13" s="23" t="s">
        <v>20</v>
      </c>
      <c r="G13" s="23" t="s">
        <v>20</v>
      </c>
      <c r="H13" s="22">
        <v>130</v>
      </c>
      <c r="I13" s="22">
        <v>122</v>
      </c>
      <c r="J13" s="22">
        <v>405</v>
      </c>
      <c r="K13" s="221">
        <v>405</v>
      </c>
      <c r="L13" s="228">
        <v>405</v>
      </c>
      <c r="M13" s="229">
        <v>405</v>
      </c>
      <c r="N13" s="229">
        <v>405</v>
      </c>
      <c r="O13" s="33"/>
    </row>
    <row r="14" spans="1:16" s="19" customFormat="1" ht="12" x14ac:dyDescent="0.2">
      <c r="A14" s="21" t="s">
        <v>22</v>
      </c>
      <c r="B14" s="22" t="s">
        <v>5</v>
      </c>
      <c r="C14" s="22" t="s">
        <v>23</v>
      </c>
      <c r="D14" s="22" t="s">
        <v>19</v>
      </c>
      <c r="E14" s="23" t="s">
        <v>20</v>
      </c>
      <c r="F14" s="23" t="s">
        <v>20</v>
      </c>
      <c r="G14" s="23" t="s">
        <v>20</v>
      </c>
      <c r="H14" s="23" t="s">
        <v>20</v>
      </c>
      <c r="I14" s="23" t="s">
        <v>87</v>
      </c>
      <c r="J14" s="22">
        <v>2</v>
      </c>
      <c r="K14" s="222">
        <v>1</v>
      </c>
      <c r="L14" s="226">
        <v>0</v>
      </c>
      <c r="M14" s="227">
        <v>1</v>
      </c>
      <c r="N14" s="227">
        <v>0</v>
      </c>
      <c r="O14" s="241"/>
    </row>
    <row r="15" spans="1:16" s="19" customFormat="1" ht="12" x14ac:dyDescent="0.2">
      <c r="A15" s="21" t="s">
        <v>24</v>
      </c>
      <c r="B15" s="22" t="s">
        <v>5</v>
      </c>
      <c r="C15" s="22" t="s">
        <v>23</v>
      </c>
      <c r="D15" s="22" t="s">
        <v>19</v>
      </c>
      <c r="E15" s="23" t="s">
        <v>20</v>
      </c>
      <c r="F15" s="23" t="s">
        <v>20</v>
      </c>
      <c r="G15" s="23" t="s">
        <v>20</v>
      </c>
      <c r="H15" s="23" t="s">
        <v>20</v>
      </c>
      <c r="I15" s="23" t="s">
        <v>87</v>
      </c>
      <c r="J15" s="22">
        <v>0</v>
      </c>
      <c r="K15" s="222">
        <v>0</v>
      </c>
      <c r="L15" s="226">
        <v>0</v>
      </c>
      <c r="M15" s="227">
        <v>0</v>
      </c>
      <c r="N15" s="254">
        <v>0</v>
      </c>
      <c r="O15" s="242"/>
    </row>
    <row r="16" spans="1:16" s="19" customFormat="1" ht="12" x14ac:dyDescent="0.2">
      <c r="A16" s="21" t="s">
        <v>24</v>
      </c>
      <c r="B16" s="22" t="s">
        <v>25</v>
      </c>
      <c r="C16" s="22" t="s">
        <v>23</v>
      </c>
      <c r="D16" s="22" t="s">
        <v>19</v>
      </c>
      <c r="E16" s="23" t="s">
        <v>20</v>
      </c>
      <c r="F16" s="23" t="s">
        <v>20</v>
      </c>
      <c r="G16" s="23" t="s">
        <v>20</v>
      </c>
      <c r="H16" s="23" t="s">
        <v>20</v>
      </c>
      <c r="I16" s="23" t="s">
        <v>87</v>
      </c>
      <c r="J16" s="22">
        <v>0</v>
      </c>
      <c r="K16" s="222">
        <v>0</v>
      </c>
      <c r="L16" s="226">
        <v>0</v>
      </c>
      <c r="M16" s="227">
        <v>0</v>
      </c>
      <c r="N16" s="227">
        <v>0</v>
      </c>
      <c r="O16" s="241"/>
    </row>
    <row r="17" spans="1:15" s="19" customFormat="1" ht="12" x14ac:dyDescent="0.2">
      <c r="A17" s="21" t="s">
        <v>26</v>
      </c>
      <c r="B17" s="22" t="s">
        <v>25</v>
      </c>
      <c r="C17" s="22" t="s">
        <v>27</v>
      </c>
      <c r="D17" s="22" t="s">
        <v>19</v>
      </c>
      <c r="E17" s="26">
        <v>6026929</v>
      </c>
      <c r="F17" s="26">
        <v>4858726</v>
      </c>
      <c r="G17" s="26">
        <v>4801465</v>
      </c>
      <c r="H17" s="27">
        <v>5760000</v>
      </c>
      <c r="I17" s="27">
        <v>9200000</v>
      </c>
      <c r="J17" s="113">
        <v>6560461</v>
      </c>
      <c r="K17" s="223">
        <v>8000000</v>
      </c>
      <c r="L17" s="27">
        <v>805720</v>
      </c>
      <c r="M17" s="69">
        <v>1364320</v>
      </c>
      <c r="N17" s="255">
        <v>1827738.83</v>
      </c>
      <c r="O17" s="243"/>
    </row>
    <row r="18" spans="1:15" s="19" customFormat="1" ht="12" x14ac:dyDescent="0.2">
      <c r="A18" s="21" t="s">
        <v>28</v>
      </c>
      <c r="B18" s="22" t="s">
        <v>25</v>
      </c>
      <c r="C18" s="22" t="s">
        <v>18</v>
      </c>
      <c r="D18" s="22" t="s">
        <v>19</v>
      </c>
      <c r="E18" s="28">
        <v>14280</v>
      </c>
      <c r="F18" s="28">
        <v>14280</v>
      </c>
      <c r="G18" s="28">
        <v>14280</v>
      </c>
      <c r="H18" s="29">
        <v>14280</v>
      </c>
      <c r="I18" s="29">
        <v>14280</v>
      </c>
      <c r="J18" s="113">
        <v>30000</v>
      </c>
      <c r="K18" s="223">
        <v>0</v>
      </c>
      <c r="L18" s="29">
        <v>0</v>
      </c>
      <c r="M18" s="70">
        <v>0</v>
      </c>
      <c r="N18" s="70">
        <v>0</v>
      </c>
      <c r="O18" s="244"/>
    </row>
    <row r="19" spans="1:15" s="19" customFormat="1" ht="12" x14ac:dyDescent="0.2">
      <c r="A19" s="21" t="s">
        <v>29</v>
      </c>
      <c r="B19" s="22" t="s">
        <v>25</v>
      </c>
      <c r="C19" s="22" t="s">
        <v>23</v>
      </c>
      <c r="D19" s="22" t="s">
        <v>19</v>
      </c>
      <c r="E19" s="28">
        <v>20492</v>
      </c>
      <c r="F19" s="28">
        <v>971505</v>
      </c>
      <c r="G19" s="28">
        <v>3837</v>
      </c>
      <c r="H19" s="23" t="s">
        <v>20</v>
      </c>
      <c r="I19" s="30"/>
      <c r="J19" s="113">
        <v>7359160</v>
      </c>
      <c r="K19" s="225">
        <v>3500000</v>
      </c>
      <c r="L19" s="230">
        <v>21973</v>
      </c>
      <c r="M19" s="71">
        <v>2578884.83</v>
      </c>
      <c r="N19" s="77">
        <v>49186.720000000001</v>
      </c>
      <c r="O19" s="245"/>
    </row>
    <row r="20" spans="1:15" s="19" customFormat="1" ht="12" x14ac:dyDescent="0.2">
      <c r="A20" s="21"/>
      <c r="B20" s="22"/>
      <c r="C20" s="22"/>
      <c r="D20" s="22"/>
      <c r="E20" s="22"/>
      <c r="F20" s="22"/>
      <c r="G20" s="22"/>
      <c r="H20" s="22"/>
      <c r="I20" s="22"/>
      <c r="J20" s="113"/>
      <c r="K20" s="25"/>
      <c r="L20" s="22"/>
      <c r="M20" s="68"/>
      <c r="O20" s="33"/>
    </row>
    <row r="21" spans="1:15" s="19" customFormat="1" ht="18" customHeight="1" x14ac:dyDescent="0.2">
      <c r="A21" s="295"/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7"/>
    </row>
    <row r="22" spans="1:15" s="19" customFormat="1" ht="12" x14ac:dyDescent="0.2">
      <c r="A22" s="31" t="s">
        <v>31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5" s="19" customFormat="1" ht="12" x14ac:dyDescent="0.2">
      <c r="A23" s="34" t="s">
        <v>32</v>
      </c>
      <c r="B23" s="22" t="s">
        <v>5</v>
      </c>
      <c r="C23" s="22" t="s">
        <v>33</v>
      </c>
      <c r="D23" s="22" t="s">
        <v>34</v>
      </c>
      <c r="E23" s="22">
        <v>33</v>
      </c>
      <c r="F23" s="22">
        <v>33</v>
      </c>
      <c r="G23" s="22">
        <v>48</v>
      </c>
      <c r="H23" s="22">
        <v>48</v>
      </c>
      <c r="I23" s="22">
        <v>47</v>
      </c>
      <c r="J23" s="113">
        <v>36</v>
      </c>
      <c r="K23" s="221">
        <v>36</v>
      </c>
      <c r="L23" s="22">
        <v>36</v>
      </c>
      <c r="M23" s="68">
        <v>36</v>
      </c>
      <c r="N23" s="68">
        <v>36</v>
      </c>
      <c r="O23" s="33"/>
    </row>
    <row r="24" spans="1:15" s="19" customFormat="1" ht="12" x14ac:dyDescent="0.2">
      <c r="A24" s="34" t="s">
        <v>35</v>
      </c>
      <c r="B24" s="22" t="s">
        <v>5</v>
      </c>
      <c r="C24" s="22" t="s">
        <v>33</v>
      </c>
      <c r="D24" s="22" t="s">
        <v>34</v>
      </c>
      <c r="E24" s="22">
        <v>16</v>
      </c>
      <c r="F24" s="22">
        <v>16</v>
      </c>
      <c r="G24" s="22">
        <v>22</v>
      </c>
      <c r="H24" s="22">
        <v>22</v>
      </c>
      <c r="I24" s="22">
        <v>19</v>
      </c>
      <c r="J24" s="113">
        <v>20</v>
      </c>
      <c r="K24" s="221">
        <v>18</v>
      </c>
      <c r="L24" s="22">
        <v>18</v>
      </c>
      <c r="M24" s="68">
        <v>18</v>
      </c>
      <c r="N24" s="68">
        <v>18</v>
      </c>
      <c r="O24" s="33"/>
    </row>
    <row r="25" spans="1:15" s="19" customFormat="1" ht="12" x14ac:dyDescent="0.2">
      <c r="A25" s="21" t="s">
        <v>36</v>
      </c>
      <c r="B25" s="22" t="s">
        <v>5</v>
      </c>
      <c r="C25" s="22" t="s">
        <v>33</v>
      </c>
      <c r="D25" s="22" t="s">
        <v>34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113">
        <v>2</v>
      </c>
      <c r="K25" s="221">
        <v>2</v>
      </c>
      <c r="L25" s="22">
        <v>2</v>
      </c>
      <c r="M25" s="68">
        <v>2</v>
      </c>
      <c r="N25" s="68">
        <v>2</v>
      </c>
      <c r="O25" s="33"/>
    </row>
    <row r="26" spans="1:15" s="19" customFormat="1" ht="12" x14ac:dyDescent="0.2">
      <c r="A26" s="21" t="s">
        <v>37</v>
      </c>
      <c r="B26" s="22" t="s">
        <v>5</v>
      </c>
      <c r="C26" s="22" t="s">
        <v>33</v>
      </c>
      <c r="D26" s="22" t="s">
        <v>34</v>
      </c>
      <c r="E26" s="22">
        <v>5</v>
      </c>
      <c r="F26" s="22">
        <v>5</v>
      </c>
      <c r="G26" s="22">
        <v>6</v>
      </c>
      <c r="H26" s="22">
        <v>6</v>
      </c>
      <c r="I26" s="22">
        <v>5</v>
      </c>
      <c r="J26" s="113">
        <v>3</v>
      </c>
      <c r="K26" s="221">
        <v>2</v>
      </c>
      <c r="L26" s="22">
        <v>2</v>
      </c>
      <c r="M26" s="68">
        <v>2</v>
      </c>
      <c r="N26" s="68">
        <v>2</v>
      </c>
      <c r="O26" s="33"/>
    </row>
    <row r="27" spans="1:15" s="19" customFormat="1" ht="12" x14ac:dyDescent="0.2">
      <c r="A27" s="21" t="s">
        <v>38</v>
      </c>
      <c r="B27" s="22" t="s">
        <v>5</v>
      </c>
      <c r="C27" s="22" t="s">
        <v>33</v>
      </c>
      <c r="D27" s="22" t="s">
        <v>34</v>
      </c>
      <c r="E27" s="22">
        <v>10</v>
      </c>
      <c r="F27" s="22">
        <v>10</v>
      </c>
      <c r="G27" s="22">
        <v>15</v>
      </c>
      <c r="H27" s="22">
        <v>15</v>
      </c>
      <c r="I27" s="22">
        <v>13</v>
      </c>
      <c r="J27" s="113">
        <v>15</v>
      </c>
      <c r="K27" s="221">
        <v>14</v>
      </c>
      <c r="L27" s="22">
        <v>14</v>
      </c>
      <c r="M27" s="68">
        <v>14</v>
      </c>
      <c r="N27" s="68">
        <v>14</v>
      </c>
      <c r="O27" s="33"/>
    </row>
    <row r="28" spans="1:15" s="19" customFormat="1" ht="12" x14ac:dyDescent="0.2">
      <c r="A28" s="34" t="s">
        <v>39</v>
      </c>
      <c r="B28" s="22" t="s">
        <v>5</v>
      </c>
      <c r="C28" s="22" t="s">
        <v>33</v>
      </c>
      <c r="D28" s="22" t="s">
        <v>34</v>
      </c>
      <c r="E28" s="22">
        <v>15</v>
      </c>
      <c r="F28" s="22">
        <v>15</v>
      </c>
      <c r="G28" s="22">
        <v>24</v>
      </c>
      <c r="H28" s="22">
        <v>24</v>
      </c>
      <c r="I28" s="22">
        <v>26</v>
      </c>
      <c r="J28" s="113">
        <v>14</v>
      </c>
      <c r="K28" s="221">
        <v>15</v>
      </c>
      <c r="L28" s="22">
        <v>15</v>
      </c>
      <c r="M28" s="68">
        <v>15</v>
      </c>
      <c r="N28" s="68">
        <v>15</v>
      </c>
      <c r="O28" s="33"/>
    </row>
    <row r="29" spans="1:15" s="19" customFormat="1" ht="12" x14ac:dyDescent="0.2">
      <c r="A29" s="21" t="s">
        <v>40</v>
      </c>
      <c r="B29" s="22" t="s">
        <v>5</v>
      </c>
      <c r="C29" s="22" t="s">
        <v>33</v>
      </c>
      <c r="D29" s="22" t="s">
        <v>34</v>
      </c>
      <c r="E29" s="22">
        <v>2</v>
      </c>
      <c r="F29" s="22">
        <v>2</v>
      </c>
      <c r="G29" s="22">
        <v>2</v>
      </c>
      <c r="H29" s="22">
        <v>2</v>
      </c>
      <c r="I29" s="22">
        <v>2</v>
      </c>
      <c r="J29" s="113">
        <v>3</v>
      </c>
      <c r="K29" s="221">
        <v>1</v>
      </c>
      <c r="L29" s="22">
        <v>1</v>
      </c>
      <c r="M29" s="68">
        <v>1</v>
      </c>
      <c r="N29" s="68">
        <v>1</v>
      </c>
      <c r="O29" s="33"/>
    </row>
    <row r="30" spans="1:15" s="19" customFormat="1" ht="12" x14ac:dyDescent="0.2">
      <c r="A30" s="21" t="s">
        <v>41</v>
      </c>
      <c r="B30" s="22" t="s">
        <v>5</v>
      </c>
      <c r="C30" s="22" t="s">
        <v>33</v>
      </c>
      <c r="D30" s="22" t="s">
        <v>34</v>
      </c>
      <c r="E30" s="22">
        <v>35</v>
      </c>
      <c r="F30" s="22">
        <v>33</v>
      </c>
      <c r="G30" s="22">
        <v>48</v>
      </c>
      <c r="H30" s="22">
        <v>48</v>
      </c>
      <c r="I30" s="22">
        <v>47</v>
      </c>
      <c r="J30" s="113">
        <v>36</v>
      </c>
      <c r="K30" s="221">
        <v>35</v>
      </c>
      <c r="L30" s="22">
        <v>35</v>
      </c>
      <c r="M30" s="68">
        <v>35</v>
      </c>
      <c r="N30" s="68">
        <v>35</v>
      </c>
      <c r="O30" s="33"/>
    </row>
    <row r="31" spans="1:15" s="19" customFormat="1" ht="12" x14ac:dyDescent="0.2">
      <c r="A31" s="21" t="s">
        <v>42</v>
      </c>
      <c r="B31" s="22" t="s">
        <v>5</v>
      </c>
      <c r="C31" s="22" t="s">
        <v>33</v>
      </c>
      <c r="D31" s="22" t="s">
        <v>34</v>
      </c>
      <c r="E31" s="22">
        <v>1</v>
      </c>
      <c r="F31" s="22">
        <v>1</v>
      </c>
      <c r="G31" s="22">
        <v>1</v>
      </c>
      <c r="H31" s="22">
        <v>1</v>
      </c>
      <c r="I31" s="22">
        <v>1</v>
      </c>
      <c r="J31" s="113">
        <v>1</v>
      </c>
      <c r="K31" s="221">
        <v>1</v>
      </c>
      <c r="L31" s="22">
        <v>1</v>
      </c>
      <c r="M31" s="68">
        <v>1</v>
      </c>
      <c r="N31" s="68">
        <v>1</v>
      </c>
      <c r="O31" s="33"/>
    </row>
    <row r="32" spans="1:15" s="19" customFormat="1" ht="12" x14ac:dyDescent="0.2">
      <c r="A32" s="21" t="s">
        <v>43</v>
      </c>
      <c r="B32" s="22" t="s">
        <v>5</v>
      </c>
      <c r="C32" s="22" t="s">
        <v>33</v>
      </c>
      <c r="D32" s="22" t="s">
        <v>34</v>
      </c>
      <c r="E32" s="22">
        <v>6</v>
      </c>
      <c r="F32" s="22">
        <v>6</v>
      </c>
      <c r="G32" s="22">
        <v>28</v>
      </c>
      <c r="H32" s="22">
        <v>30</v>
      </c>
      <c r="I32" s="22">
        <v>30</v>
      </c>
      <c r="J32" s="113">
        <v>24</v>
      </c>
      <c r="K32" s="221">
        <v>24</v>
      </c>
      <c r="L32" s="22">
        <v>24</v>
      </c>
      <c r="M32" s="68">
        <v>24</v>
      </c>
      <c r="N32" s="68">
        <v>24</v>
      </c>
      <c r="O32" s="33"/>
    </row>
    <row r="33" spans="1:16" s="19" customFormat="1" ht="12" x14ac:dyDescent="0.2">
      <c r="A33" s="21" t="s">
        <v>44</v>
      </c>
      <c r="B33" s="22" t="s">
        <v>5</v>
      </c>
      <c r="C33" s="22" t="s">
        <v>33</v>
      </c>
      <c r="D33" s="22" t="s">
        <v>34</v>
      </c>
      <c r="E33" s="22">
        <v>22</v>
      </c>
      <c r="F33" s="22">
        <v>22</v>
      </c>
      <c r="G33" s="22">
        <v>2</v>
      </c>
      <c r="H33" s="22">
        <v>2</v>
      </c>
      <c r="I33" s="22">
        <v>3</v>
      </c>
      <c r="J33" s="113">
        <v>2</v>
      </c>
      <c r="K33" s="221">
        <v>2</v>
      </c>
      <c r="L33" s="22">
        <v>2</v>
      </c>
      <c r="M33" s="68">
        <v>2</v>
      </c>
      <c r="N33" s="68">
        <v>2</v>
      </c>
      <c r="O33" s="33"/>
    </row>
    <row r="34" spans="1:16" s="19" customFormat="1" ht="12" x14ac:dyDescent="0.2">
      <c r="A34" s="21" t="s">
        <v>45</v>
      </c>
      <c r="B34" s="22" t="s">
        <v>5</v>
      </c>
      <c r="C34" s="22" t="s">
        <v>33</v>
      </c>
      <c r="D34" s="22" t="s">
        <v>34</v>
      </c>
      <c r="E34" s="22">
        <v>2</v>
      </c>
      <c r="F34" s="22">
        <v>2</v>
      </c>
      <c r="G34" s="22">
        <v>4</v>
      </c>
      <c r="H34" s="22">
        <v>2</v>
      </c>
      <c r="I34" s="22">
        <v>3</v>
      </c>
      <c r="J34" s="113">
        <v>1</v>
      </c>
      <c r="K34" s="221">
        <v>2</v>
      </c>
      <c r="L34" s="22">
        <v>2</v>
      </c>
      <c r="M34" s="68">
        <v>2</v>
      </c>
      <c r="N34" s="68">
        <v>2</v>
      </c>
      <c r="O34" s="33"/>
    </row>
    <row r="35" spans="1:16" s="19" customFormat="1" ht="12" x14ac:dyDescent="0.2">
      <c r="A35" s="21" t="s">
        <v>46</v>
      </c>
      <c r="B35" s="22" t="s">
        <v>5</v>
      </c>
      <c r="C35" s="22" t="s">
        <v>33</v>
      </c>
      <c r="D35" s="22" t="s">
        <v>34</v>
      </c>
      <c r="E35" s="22">
        <v>2</v>
      </c>
      <c r="F35" s="22">
        <v>2</v>
      </c>
      <c r="G35" s="22">
        <v>13</v>
      </c>
      <c r="H35" s="22">
        <v>13</v>
      </c>
      <c r="I35" s="22">
        <v>13</v>
      </c>
      <c r="J35" s="113">
        <v>9</v>
      </c>
      <c r="K35" s="221">
        <v>7</v>
      </c>
      <c r="L35" s="22">
        <v>7</v>
      </c>
      <c r="M35" s="68">
        <v>7</v>
      </c>
      <c r="N35" s="68">
        <v>7</v>
      </c>
      <c r="O35" s="33"/>
    </row>
    <row r="36" spans="1:16" s="19" customFormat="1" ht="12" x14ac:dyDescent="0.2">
      <c r="A36" s="21" t="s">
        <v>47</v>
      </c>
      <c r="B36" s="22" t="s">
        <v>5</v>
      </c>
      <c r="C36" s="22" t="s">
        <v>33</v>
      </c>
      <c r="D36" s="22" t="s">
        <v>34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113">
        <v>5</v>
      </c>
      <c r="K36" s="221">
        <v>5</v>
      </c>
      <c r="L36" s="22">
        <v>5</v>
      </c>
      <c r="M36" s="68">
        <v>5</v>
      </c>
      <c r="N36" s="68">
        <v>0</v>
      </c>
      <c r="O36" s="33"/>
    </row>
    <row r="37" spans="1:16" s="19" customFormat="1" x14ac:dyDescent="0.2">
      <c r="A37" s="21" t="s">
        <v>48</v>
      </c>
      <c r="B37" s="22" t="s">
        <v>5</v>
      </c>
      <c r="C37" s="22"/>
      <c r="D37" s="22" t="s">
        <v>34</v>
      </c>
      <c r="E37" s="22">
        <v>2</v>
      </c>
      <c r="F37" s="22">
        <v>2</v>
      </c>
      <c r="G37" s="22">
        <v>2</v>
      </c>
      <c r="H37" s="22">
        <v>2</v>
      </c>
      <c r="I37" s="22">
        <v>0</v>
      </c>
      <c r="J37" s="113">
        <v>0</v>
      </c>
      <c r="K37" s="221">
        <v>0</v>
      </c>
      <c r="L37" s="22">
        <v>0</v>
      </c>
      <c r="M37" s="68">
        <v>0</v>
      </c>
      <c r="N37" s="68">
        <v>0</v>
      </c>
      <c r="O37" s="33"/>
      <c r="P37" s="1"/>
    </row>
    <row r="38" spans="1:16" s="19" customFormat="1" x14ac:dyDescent="0.2">
      <c r="A38" s="31" t="s">
        <v>49</v>
      </c>
      <c r="B38" s="32"/>
      <c r="C38" s="32"/>
      <c r="D38" s="32"/>
      <c r="E38" s="32"/>
      <c r="F38" s="32"/>
      <c r="G38" s="32"/>
      <c r="H38" s="32"/>
      <c r="I38" s="32"/>
      <c r="J38" s="32"/>
      <c r="K38" s="35"/>
      <c r="L38" s="32"/>
      <c r="M38" s="32"/>
      <c r="N38" s="32"/>
      <c r="O38" s="35"/>
      <c r="P38" s="1"/>
    </row>
    <row r="39" spans="1:16" s="19" customFormat="1" x14ac:dyDescent="0.2">
      <c r="A39" s="34" t="s">
        <v>50</v>
      </c>
      <c r="B39" s="22" t="s">
        <v>5</v>
      </c>
      <c r="C39" s="22" t="s">
        <v>33</v>
      </c>
      <c r="D39" s="22" t="s">
        <v>19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113">
        <v>0</v>
      </c>
      <c r="K39" s="221">
        <v>0</v>
      </c>
      <c r="L39" s="22">
        <v>0</v>
      </c>
      <c r="M39" s="132">
        <v>0</v>
      </c>
      <c r="N39" s="68">
        <v>0</v>
      </c>
      <c r="O39" s="33"/>
      <c r="P39" s="1"/>
    </row>
    <row r="40" spans="1:16" s="19" customFormat="1" x14ac:dyDescent="0.2">
      <c r="A40" s="34" t="s">
        <v>51</v>
      </c>
      <c r="B40" s="22" t="s">
        <v>5</v>
      </c>
      <c r="C40" s="22" t="s">
        <v>33</v>
      </c>
      <c r="D40" s="22" t="s">
        <v>34</v>
      </c>
      <c r="E40" s="22">
        <v>77</v>
      </c>
      <c r="F40" s="22">
        <v>77</v>
      </c>
      <c r="G40" s="22">
        <v>83</v>
      </c>
      <c r="H40" s="22">
        <v>111</v>
      </c>
      <c r="I40" s="22">
        <v>99</v>
      </c>
      <c r="J40" s="113">
        <v>109</v>
      </c>
      <c r="K40" s="221">
        <v>109</v>
      </c>
      <c r="L40" s="22">
        <v>109</v>
      </c>
      <c r="M40" s="68">
        <v>109</v>
      </c>
      <c r="N40" s="68">
        <v>109</v>
      </c>
      <c r="O40" s="33"/>
      <c r="P40" s="1"/>
    </row>
    <row r="41" spans="1:16" s="19" customFormat="1" x14ac:dyDescent="0.2">
      <c r="A41" s="21" t="s">
        <v>52</v>
      </c>
      <c r="B41" s="22" t="s">
        <v>5</v>
      </c>
      <c r="C41" s="22" t="s">
        <v>33</v>
      </c>
      <c r="D41" s="22" t="s">
        <v>34</v>
      </c>
      <c r="E41" s="22">
        <v>58</v>
      </c>
      <c r="F41" s="22">
        <v>58</v>
      </c>
      <c r="G41" s="22">
        <v>64</v>
      </c>
      <c r="H41" s="22">
        <v>87</v>
      </c>
      <c r="I41" s="22">
        <v>80</v>
      </c>
      <c r="J41" s="113">
        <v>78</v>
      </c>
      <c r="K41" s="221">
        <v>78</v>
      </c>
      <c r="L41" s="22">
        <v>78</v>
      </c>
      <c r="M41" s="68">
        <v>78</v>
      </c>
      <c r="N41" s="68">
        <v>78</v>
      </c>
      <c r="O41" s="33"/>
      <c r="P41" s="1"/>
    </row>
    <row r="42" spans="1:16" s="19" customFormat="1" ht="13.5" thickBot="1" x14ac:dyDescent="0.25">
      <c r="A42" s="36" t="s">
        <v>53</v>
      </c>
      <c r="B42" s="37" t="s">
        <v>5</v>
      </c>
      <c r="C42" s="37" t="s">
        <v>33</v>
      </c>
      <c r="D42" s="37" t="s">
        <v>34</v>
      </c>
      <c r="E42" s="37">
        <v>19</v>
      </c>
      <c r="F42" s="37">
        <v>19</v>
      </c>
      <c r="G42" s="37">
        <v>19</v>
      </c>
      <c r="H42" s="37">
        <v>24</v>
      </c>
      <c r="I42" s="37">
        <v>19</v>
      </c>
      <c r="J42" s="133">
        <v>31</v>
      </c>
      <c r="K42" s="224">
        <v>31</v>
      </c>
      <c r="L42" s="37">
        <v>31</v>
      </c>
      <c r="M42" s="72">
        <v>31</v>
      </c>
      <c r="N42" s="72">
        <v>31</v>
      </c>
      <c r="O42" s="246"/>
      <c r="P42" s="1"/>
    </row>
    <row r="43" spans="1:16" x14ac:dyDescent="0.2">
      <c r="M43" s="67"/>
      <c r="N43" s="67"/>
    </row>
  </sheetData>
  <mergeCells count="9">
    <mergeCell ref="A1:O1"/>
    <mergeCell ref="J8:O8"/>
    <mergeCell ref="A11:O11"/>
    <mergeCell ref="A21:O21"/>
    <mergeCell ref="A8:A10"/>
    <mergeCell ref="B8:B10"/>
    <mergeCell ref="C8:C10"/>
    <mergeCell ref="D8:D10"/>
    <mergeCell ref="L9:N9"/>
  </mergeCells>
  <phoneticPr fontId="4" type="noConversion"/>
  <pageMargins left="0.56000000000000005" right="0.23" top="0.64" bottom="0.16" header="0" footer="0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opLeftCell="A13" zoomScale="75" workbookViewId="0">
      <selection activeCell="H48" sqref="H48"/>
    </sheetView>
  </sheetViews>
  <sheetFormatPr baseColWidth="10" defaultRowHeight="12.75" x14ac:dyDescent="0.2"/>
  <cols>
    <col min="2" max="2" width="51.7109375" customWidth="1"/>
    <col min="5" max="5" width="14.5703125" customWidth="1"/>
    <col min="6" max="6" width="13.42578125" customWidth="1"/>
    <col min="7" max="7" width="14.5703125" customWidth="1"/>
    <col min="8" max="8" width="15.28515625" customWidth="1"/>
    <col min="9" max="9" width="14.28515625" customWidth="1"/>
    <col min="10" max="10" width="15" customWidth="1"/>
    <col min="11" max="12" width="15.140625" customWidth="1"/>
    <col min="13" max="13" width="14.7109375" customWidth="1"/>
  </cols>
  <sheetData>
    <row r="1" spans="1:13" ht="13.5" thickBot="1" x14ac:dyDescent="0.25"/>
    <row r="2" spans="1:13" ht="23.25" x14ac:dyDescent="0.35">
      <c r="A2" s="305" t="s">
        <v>169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7"/>
    </row>
    <row r="3" spans="1:13" ht="15" x14ac:dyDescent="0.2">
      <c r="A3" s="308" t="s">
        <v>170</v>
      </c>
      <c r="B3" s="309"/>
      <c r="C3" s="310" t="s">
        <v>4</v>
      </c>
      <c r="D3" s="311"/>
      <c r="E3" s="311"/>
      <c r="F3" s="311"/>
      <c r="G3" s="311"/>
      <c r="H3" s="311"/>
      <c r="I3" s="311"/>
      <c r="J3" s="311"/>
      <c r="K3" s="311"/>
      <c r="L3" s="311"/>
      <c r="M3" s="312"/>
    </row>
    <row r="4" spans="1:13" ht="15" x14ac:dyDescent="0.2">
      <c r="A4" s="308" t="s">
        <v>171</v>
      </c>
      <c r="B4" s="309"/>
      <c r="C4" s="313"/>
      <c r="D4" s="314"/>
      <c r="E4" s="314"/>
      <c r="F4" s="314"/>
      <c r="G4" s="314"/>
      <c r="H4" s="314"/>
      <c r="I4" s="314"/>
      <c r="J4" s="314"/>
      <c r="K4" s="314"/>
      <c r="L4" s="314"/>
      <c r="M4" s="315"/>
    </row>
    <row r="5" spans="1:13" ht="15" x14ac:dyDescent="0.2">
      <c r="A5" s="308" t="s">
        <v>172</v>
      </c>
      <c r="B5" s="309"/>
      <c r="C5" s="320" t="s">
        <v>173</v>
      </c>
      <c r="D5" s="321"/>
      <c r="E5" s="321"/>
      <c r="F5" s="321"/>
      <c r="G5" s="321"/>
      <c r="H5" s="321"/>
      <c r="I5" s="321"/>
      <c r="J5" s="321"/>
      <c r="K5" s="321"/>
      <c r="L5" s="321"/>
      <c r="M5" s="322"/>
    </row>
    <row r="6" spans="1:13" ht="15" x14ac:dyDescent="0.2">
      <c r="A6" s="323" t="s">
        <v>174</v>
      </c>
      <c r="B6" s="324"/>
      <c r="C6" s="301" t="s">
        <v>175</v>
      </c>
      <c r="D6" s="301" t="s">
        <v>176</v>
      </c>
      <c r="E6" s="303" t="s">
        <v>93</v>
      </c>
      <c r="F6" s="303"/>
      <c r="G6" s="303"/>
      <c r="H6" s="303"/>
      <c r="I6" s="303"/>
      <c r="J6" s="303"/>
      <c r="K6" s="303"/>
      <c r="L6" s="303"/>
      <c r="M6" s="304"/>
    </row>
    <row r="7" spans="1:13" ht="15" x14ac:dyDescent="0.2">
      <c r="A7" s="325"/>
      <c r="B7" s="324"/>
      <c r="C7" s="326"/>
      <c r="D7" s="302"/>
      <c r="E7" s="257">
        <v>2012</v>
      </c>
      <c r="F7" s="257">
        <v>2013</v>
      </c>
      <c r="G7" s="257">
        <v>2014</v>
      </c>
      <c r="H7" s="303">
        <v>2014</v>
      </c>
      <c r="I7" s="303"/>
      <c r="J7" s="303"/>
      <c r="K7" s="303"/>
      <c r="L7" s="257">
        <v>2015</v>
      </c>
      <c r="M7" s="258">
        <v>2016</v>
      </c>
    </row>
    <row r="8" spans="1:13" ht="25.5" x14ac:dyDescent="0.2">
      <c r="A8" s="325"/>
      <c r="B8" s="324"/>
      <c r="C8" s="326"/>
      <c r="D8" s="302"/>
      <c r="E8" s="256" t="s">
        <v>177</v>
      </c>
      <c r="F8" s="256" t="s">
        <v>177</v>
      </c>
      <c r="G8" s="256" t="s">
        <v>178</v>
      </c>
      <c r="H8" s="256" t="s">
        <v>179</v>
      </c>
      <c r="I8" s="256" t="s">
        <v>180</v>
      </c>
      <c r="J8" s="256" t="s">
        <v>181</v>
      </c>
      <c r="K8" s="256" t="s">
        <v>182</v>
      </c>
      <c r="L8" s="256" t="s">
        <v>178</v>
      </c>
      <c r="M8" s="259" t="s">
        <v>178</v>
      </c>
    </row>
    <row r="9" spans="1:13" x14ac:dyDescent="0.2">
      <c r="A9" s="316" t="s">
        <v>183</v>
      </c>
      <c r="B9" s="158" t="s">
        <v>184</v>
      </c>
      <c r="C9" s="159" t="s">
        <v>5</v>
      </c>
      <c r="D9" s="159" t="s">
        <v>54</v>
      </c>
      <c r="E9" s="160">
        <v>21822378</v>
      </c>
      <c r="F9" s="160">
        <v>29932816</v>
      </c>
      <c r="G9" s="160">
        <v>34422738</v>
      </c>
      <c r="H9" s="160">
        <v>6777072</v>
      </c>
      <c r="I9" s="160">
        <v>7482985</v>
      </c>
      <c r="J9" s="160">
        <v>7681983</v>
      </c>
      <c r="K9" s="160"/>
      <c r="L9" s="160">
        <v>41307285.600000001</v>
      </c>
      <c r="M9" s="161">
        <v>49568742.719999999</v>
      </c>
    </row>
    <row r="10" spans="1:13" x14ac:dyDescent="0.2">
      <c r="A10" s="316"/>
      <c r="B10" s="158" t="s">
        <v>185</v>
      </c>
      <c r="C10" s="159" t="s">
        <v>25</v>
      </c>
      <c r="D10" s="159" t="s">
        <v>54</v>
      </c>
      <c r="E10" s="160">
        <v>254807064</v>
      </c>
      <c r="F10" s="160">
        <v>622367315</v>
      </c>
      <c r="G10" s="160">
        <v>809077510</v>
      </c>
      <c r="H10" s="162">
        <v>164829456.61000001</v>
      </c>
      <c r="I10" s="162">
        <v>212144405</v>
      </c>
      <c r="J10" s="162">
        <v>200201108</v>
      </c>
      <c r="K10" s="162"/>
      <c r="L10" s="160">
        <v>970893012</v>
      </c>
      <c r="M10" s="161">
        <v>1165071614.3999999</v>
      </c>
    </row>
    <row r="11" spans="1:13" x14ac:dyDescent="0.2">
      <c r="A11" s="316"/>
      <c r="B11" s="158" t="s">
        <v>186</v>
      </c>
      <c r="C11" s="159" t="s">
        <v>25</v>
      </c>
      <c r="D11" s="159" t="s">
        <v>54</v>
      </c>
      <c r="E11" s="160">
        <v>43487538</v>
      </c>
      <c r="F11" s="160">
        <v>58109146</v>
      </c>
      <c r="G11" s="162">
        <v>75541889.799999997</v>
      </c>
      <c r="H11" s="162">
        <v>18807602</v>
      </c>
      <c r="I11" s="162">
        <f>6070114+5233714+5228902</f>
        <v>16532730</v>
      </c>
      <c r="J11" s="162">
        <f>6337323+7793703+4679922</f>
        <v>18810948</v>
      </c>
      <c r="K11" s="162"/>
      <c r="L11" s="160">
        <v>90650267.75999999</v>
      </c>
      <c r="M11" s="161">
        <v>108780321.31199999</v>
      </c>
    </row>
    <row r="12" spans="1:13" x14ac:dyDescent="0.2">
      <c r="A12" s="316"/>
      <c r="B12" s="163" t="s">
        <v>187</v>
      </c>
      <c r="C12" s="159" t="s">
        <v>5</v>
      </c>
      <c r="D12" s="159" t="s">
        <v>54</v>
      </c>
      <c r="E12" s="160">
        <v>351</v>
      </c>
      <c r="F12" s="160">
        <v>569</v>
      </c>
      <c r="G12" s="160">
        <v>630</v>
      </c>
      <c r="H12" s="160">
        <v>569</v>
      </c>
      <c r="I12" s="160">
        <v>600</v>
      </c>
      <c r="J12" s="160">
        <v>600</v>
      </c>
      <c r="K12" s="160"/>
      <c r="L12" s="160">
        <v>756</v>
      </c>
      <c r="M12" s="161">
        <v>907.2</v>
      </c>
    </row>
    <row r="13" spans="1:13" x14ac:dyDescent="0.2">
      <c r="A13" s="316"/>
      <c r="B13" s="158" t="s">
        <v>188</v>
      </c>
      <c r="C13" s="159" t="s">
        <v>25</v>
      </c>
      <c r="D13" s="159" t="s">
        <v>54</v>
      </c>
      <c r="E13" s="160">
        <v>328575992</v>
      </c>
      <c r="F13" s="160">
        <v>499565742</v>
      </c>
      <c r="G13" s="160">
        <v>649435464.60000002</v>
      </c>
      <c r="H13" s="160">
        <v>134929509</v>
      </c>
      <c r="I13" s="160">
        <f>45229383+48089586+49000514</f>
        <v>142319483</v>
      </c>
      <c r="J13" s="160">
        <f>55708011+58364559+54123541</f>
        <v>168196111</v>
      </c>
      <c r="K13" s="160"/>
      <c r="L13" s="160">
        <v>779322557.51999998</v>
      </c>
      <c r="M13" s="161">
        <v>935187069.02399993</v>
      </c>
    </row>
    <row r="14" spans="1:13" x14ac:dyDescent="0.2">
      <c r="A14" s="316"/>
      <c r="B14" s="158" t="s">
        <v>189</v>
      </c>
      <c r="C14" s="159" t="s">
        <v>190</v>
      </c>
      <c r="D14" s="159" t="s">
        <v>54</v>
      </c>
      <c r="E14" s="160">
        <v>936114</v>
      </c>
      <c r="F14" s="160">
        <v>877971</v>
      </c>
      <c r="G14" s="162">
        <v>1141362.3</v>
      </c>
      <c r="H14" s="162">
        <v>237134.46</v>
      </c>
      <c r="I14" s="162">
        <f>+I13/I12</f>
        <v>237199.13833333334</v>
      </c>
      <c r="J14" s="162">
        <f>+J13/J12</f>
        <v>280326.85166666668</v>
      </c>
      <c r="K14" s="162"/>
      <c r="L14" s="160">
        <v>1369634.76</v>
      </c>
      <c r="M14" s="161">
        <v>1643561.7120000001</v>
      </c>
    </row>
    <row r="15" spans="1:13" x14ac:dyDescent="0.2">
      <c r="A15" s="316"/>
      <c r="B15" s="163" t="s">
        <v>191</v>
      </c>
      <c r="C15" s="159" t="s">
        <v>5</v>
      </c>
      <c r="D15" s="159" t="s">
        <v>54</v>
      </c>
      <c r="E15" s="160">
        <v>969</v>
      </c>
      <c r="F15" s="160">
        <v>1669</v>
      </c>
      <c r="G15" s="160">
        <v>1720</v>
      </c>
      <c r="H15" s="160">
        <v>1669</v>
      </c>
      <c r="I15" s="160">
        <v>1669</v>
      </c>
      <c r="J15" s="160">
        <v>1671</v>
      </c>
      <c r="K15" s="160"/>
      <c r="L15" s="160">
        <v>2064</v>
      </c>
      <c r="M15" s="161">
        <v>2476.8000000000002</v>
      </c>
    </row>
    <row r="16" spans="1:13" x14ac:dyDescent="0.2">
      <c r="A16" s="316"/>
      <c r="B16" s="158" t="s">
        <v>192</v>
      </c>
      <c r="C16" s="159" t="s">
        <v>25</v>
      </c>
      <c r="D16" s="159" t="s">
        <v>54</v>
      </c>
      <c r="E16" s="160">
        <v>700350327</v>
      </c>
      <c r="F16" s="160">
        <v>1193497992</v>
      </c>
      <c r="G16" s="160">
        <v>1551547389.6000001</v>
      </c>
      <c r="H16" s="162">
        <v>307433678</v>
      </c>
      <c r="I16" s="162">
        <v>396901918</v>
      </c>
      <c r="J16" s="162">
        <f>131814571+130988049+120668046</f>
        <v>383470666</v>
      </c>
      <c r="K16" s="162"/>
      <c r="L16" s="160">
        <v>1861856867.5200002</v>
      </c>
      <c r="M16" s="161">
        <v>2234228241.0240002</v>
      </c>
    </row>
    <row r="17" spans="1:13" x14ac:dyDescent="0.2">
      <c r="A17" s="316"/>
      <c r="B17" s="158" t="s">
        <v>193</v>
      </c>
      <c r="C17" s="159" t="s">
        <v>190</v>
      </c>
      <c r="D17" s="159" t="s">
        <v>7</v>
      </c>
      <c r="E17" s="160">
        <v>722756</v>
      </c>
      <c r="F17" s="160">
        <v>715098</v>
      </c>
      <c r="G17" s="160">
        <v>929627.4</v>
      </c>
      <c r="H17" s="160">
        <v>184202</v>
      </c>
      <c r="I17" s="160">
        <f>+I16/I15</f>
        <v>237808.21929298982</v>
      </c>
      <c r="J17" s="160">
        <f>+J16/J15</f>
        <v>229485.73668462</v>
      </c>
      <c r="K17" s="160"/>
      <c r="L17" s="160">
        <v>1115552.8799999999</v>
      </c>
      <c r="M17" s="161">
        <v>1338663.4559999998</v>
      </c>
    </row>
    <row r="18" spans="1:13" x14ac:dyDescent="0.2">
      <c r="A18" s="316"/>
      <c r="B18" s="158" t="s">
        <v>194</v>
      </c>
      <c r="C18" s="159" t="s">
        <v>5</v>
      </c>
      <c r="D18" s="159" t="s">
        <v>54</v>
      </c>
      <c r="E18" s="160">
        <v>0</v>
      </c>
      <c r="F18" s="160">
        <v>0</v>
      </c>
      <c r="G18" s="160">
        <v>0</v>
      </c>
      <c r="H18" s="160">
        <v>0</v>
      </c>
      <c r="I18" s="160">
        <v>0</v>
      </c>
      <c r="J18" s="160">
        <v>0</v>
      </c>
      <c r="K18" s="160"/>
      <c r="L18" s="160">
        <v>0</v>
      </c>
      <c r="M18" s="161">
        <v>0</v>
      </c>
    </row>
    <row r="19" spans="1:13" x14ac:dyDescent="0.2">
      <c r="A19" s="316"/>
      <c r="B19" s="158" t="s">
        <v>195</v>
      </c>
      <c r="C19" s="159" t="s">
        <v>5</v>
      </c>
      <c r="D19" s="159" t="s">
        <v>54</v>
      </c>
      <c r="E19" s="160">
        <v>12</v>
      </c>
      <c r="F19" s="160">
        <v>19</v>
      </c>
      <c r="G19" s="160">
        <v>22</v>
      </c>
      <c r="H19" s="160">
        <v>4</v>
      </c>
      <c r="I19" s="160">
        <v>6</v>
      </c>
      <c r="J19" s="160">
        <v>6</v>
      </c>
      <c r="K19" s="160"/>
      <c r="L19" s="160">
        <v>22</v>
      </c>
      <c r="M19" s="161">
        <v>22</v>
      </c>
    </row>
    <row r="20" spans="1:13" x14ac:dyDescent="0.2">
      <c r="A20" s="316"/>
      <c r="B20" s="158" t="s">
        <v>196</v>
      </c>
      <c r="C20" s="159" t="s">
        <v>25</v>
      </c>
      <c r="D20" s="159" t="s">
        <v>54</v>
      </c>
      <c r="E20" s="160">
        <v>1040000</v>
      </c>
      <c r="F20" s="160">
        <v>1550064.05</v>
      </c>
      <c r="G20" s="160">
        <v>2092586.4675000003</v>
      </c>
      <c r="H20" s="160">
        <v>452862.5</v>
      </c>
      <c r="I20" s="160">
        <v>507675.89</v>
      </c>
      <c r="J20" s="160">
        <v>604143.05000000005</v>
      </c>
      <c r="K20" s="160"/>
      <c r="L20" s="160">
        <v>2511103.7610000004</v>
      </c>
      <c r="M20" s="161">
        <v>3013324.5132000004</v>
      </c>
    </row>
    <row r="21" spans="1:13" x14ac:dyDescent="0.2">
      <c r="A21" s="316"/>
      <c r="B21" s="158" t="s">
        <v>197</v>
      </c>
      <c r="C21" s="159" t="s">
        <v>5</v>
      </c>
      <c r="D21" s="159" t="s">
        <v>54</v>
      </c>
      <c r="E21" s="160">
        <v>208</v>
      </c>
      <c r="F21" s="160">
        <v>237</v>
      </c>
      <c r="G21" s="160">
        <v>284.39999999999998</v>
      </c>
      <c r="H21" s="160">
        <v>63</v>
      </c>
      <c r="I21" s="160">
        <v>70</v>
      </c>
      <c r="J21" s="160">
        <v>69</v>
      </c>
      <c r="K21" s="160"/>
      <c r="L21" s="160">
        <v>312.83999999999997</v>
      </c>
      <c r="M21" s="160">
        <v>344.12400000000002</v>
      </c>
    </row>
    <row r="22" spans="1:13" x14ac:dyDescent="0.2">
      <c r="A22" s="316"/>
      <c r="B22" s="158" t="s">
        <v>198</v>
      </c>
      <c r="C22" s="159" t="s">
        <v>5</v>
      </c>
      <c r="D22" s="159" t="s">
        <v>54</v>
      </c>
      <c r="E22" s="160">
        <v>228</v>
      </c>
      <c r="F22" s="160">
        <v>253</v>
      </c>
      <c r="G22" s="160">
        <v>303.60000000000002</v>
      </c>
      <c r="H22" s="160">
        <v>69</v>
      </c>
      <c r="I22" s="160">
        <v>73</v>
      </c>
      <c r="J22" s="160">
        <v>61</v>
      </c>
      <c r="K22" s="160"/>
      <c r="L22" s="160">
        <v>333.96</v>
      </c>
      <c r="M22" s="160">
        <v>367.35599999999999</v>
      </c>
    </row>
    <row r="23" spans="1:13" x14ac:dyDescent="0.2">
      <c r="A23" s="164"/>
      <c r="B23" s="59"/>
      <c r="C23" s="165"/>
      <c r="D23" s="59"/>
      <c r="E23" s="59"/>
      <c r="F23" s="59"/>
      <c r="G23" s="59"/>
      <c r="H23" s="59"/>
      <c r="I23" s="59"/>
      <c r="J23" s="59"/>
      <c r="K23" s="59"/>
      <c r="L23" s="59"/>
      <c r="M23" s="61"/>
    </row>
    <row r="24" spans="1:13" x14ac:dyDescent="0.2">
      <c r="A24" s="317" t="s">
        <v>30</v>
      </c>
      <c r="B24" s="166" t="s">
        <v>199</v>
      </c>
      <c r="C24" s="165"/>
      <c r="D24" s="59"/>
      <c r="E24" s="59"/>
      <c r="F24" s="59"/>
      <c r="G24" s="59"/>
      <c r="H24" s="59"/>
      <c r="I24" s="59"/>
      <c r="J24" s="59"/>
      <c r="K24" s="59"/>
      <c r="L24" s="59"/>
      <c r="M24" s="61"/>
    </row>
    <row r="25" spans="1:13" x14ac:dyDescent="0.2">
      <c r="A25" s="317"/>
      <c r="B25" s="167" t="s">
        <v>200</v>
      </c>
      <c r="C25" s="159" t="s">
        <v>5</v>
      </c>
      <c r="D25" s="159" t="s">
        <v>54</v>
      </c>
      <c r="E25" s="160">
        <v>512</v>
      </c>
      <c r="F25" s="160">
        <v>692</v>
      </c>
      <c r="G25" s="160">
        <v>708</v>
      </c>
      <c r="H25" s="160">
        <v>708</v>
      </c>
      <c r="I25" s="160">
        <v>708</v>
      </c>
      <c r="J25" s="160">
        <f>+J26+J27+J28</f>
        <v>708</v>
      </c>
      <c r="K25" s="160"/>
      <c r="L25" s="160">
        <v>730</v>
      </c>
      <c r="M25" s="161">
        <v>750</v>
      </c>
    </row>
    <row r="26" spans="1:13" x14ac:dyDescent="0.2">
      <c r="A26" s="317"/>
      <c r="B26" s="167" t="s">
        <v>201</v>
      </c>
      <c r="C26" s="159" t="s">
        <v>5</v>
      </c>
      <c r="D26" s="159" t="s">
        <v>54</v>
      </c>
      <c r="E26" s="160">
        <v>29</v>
      </c>
      <c r="F26" s="160">
        <v>43</v>
      </c>
      <c r="G26" s="160">
        <v>69</v>
      </c>
      <c r="H26" s="160">
        <v>69</v>
      </c>
      <c r="I26" s="160">
        <v>69</v>
      </c>
      <c r="J26" s="160">
        <v>69</v>
      </c>
      <c r="K26" s="160"/>
      <c r="L26" s="160">
        <v>74</v>
      </c>
      <c r="M26" s="161">
        <v>79</v>
      </c>
    </row>
    <row r="27" spans="1:13" x14ac:dyDescent="0.2">
      <c r="A27" s="317"/>
      <c r="B27" s="167" t="s">
        <v>202</v>
      </c>
      <c r="C27" s="159" t="s">
        <v>5</v>
      </c>
      <c r="D27" s="159" t="s">
        <v>54</v>
      </c>
      <c r="E27" s="160">
        <v>209</v>
      </c>
      <c r="F27" s="160">
        <v>135</v>
      </c>
      <c r="G27" s="160">
        <v>130</v>
      </c>
      <c r="H27" s="160">
        <v>130</v>
      </c>
      <c r="I27" s="160">
        <v>130</v>
      </c>
      <c r="J27" s="160">
        <v>130</v>
      </c>
      <c r="K27" s="160"/>
      <c r="L27" s="160">
        <v>138</v>
      </c>
      <c r="M27" s="161">
        <v>146</v>
      </c>
    </row>
    <row r="28" spans="1:13" x14ac:dyDescent="0.2">
      <c r="A28" s="317"/>
      <c r="B28" s="167" t="s">
        <v>203</v>
      </c>
      <c r="C28" s="159" t="s">
        <v>5</v>
      </c>
      <c r="D28" s="159" t="s">
        <v>54</v>
      </c>
      <c r="E28" s="160">
        <v>274</v>
      </c>
      <c r="F28" s="160">
        <v>514</v>
      </c>
      <c r="G28" s="160">
        <v>509</v>
      </c>
      <c r="H28" s="160">
        <v>509</v>
      </c>
      <c r="I28" s="160">
        <v>509</v>
      </c>
      <c r="J28" s="160">
        <v>509</v>
      </c>
      <c r="K28" s="160"/>
      <c r="L28" s="160">
        <v>518</v>
      </c>
      <c r="M28" s="161">
        <v>525</v>
      </c>
    </row>
    <row r="29" spans="1:13" x14ac:dyDescent="0.2">
      <c r="A29" s="317"/>
      <c r="B29" s="167" t="s">
        <v>204</v>
      </c>
      <c r="C29" s="159" t="s">
        <v>5</v>
      </c>
      <c r="D29" s="159" t="s">
        <v>54</v>
      </c>
      <c r="E29" s="160">
        <v>507</v>
      </c>
      <c r="F29" s="160">
        <v>687</v>
      </c>
      <c r="G29" s="160">
        <v>736</v>
      </c>
      <c r="H29" s="160">
        <v>736</v>
      </c>
      <c r="I29" s="160">
        <v>736</v>
      </c>
      <c r="J29" s="160">
        <v>736</v>
      </c>
      <c r="K29" s="160"/>
      <c r="L29" s="160">
        <v>739</v>
      </c>
      <c r="M29" s="161">
        <v>754</v>
      </c>
    </row>
    <row r="30" spans="1:13" x14ac:dyDescent="0.2">
      <c r="A30" s="317"/>
      <c r="B30" s="167" t="s">
        <v>205</v>
      </c>
      <c r="C30" s="159" t="s">
        <v>5</v>
      </c>
      <c r="D30" s="159" t="s">
        <v>54</v>
      </c>
      <c r="E30" s="160">
        <v>5</v>
      </c>
      <c r="F30" s="160">
        <v>5</v>
      </c>
      <c r="G30" s="160">
        <v>5</v>
      </c>
      <c r="H30" s="160">
        <v>5</v>
      </c>
      <c r="I30" s="160">
        <v>5</v>
      </c>
      <c r="J30" s="160">
        <v>5</v>
      </c>
      <c r="K30" s="160"/>
      <c r="L30" s="160">
        <v>5</v>
      </c>
      <c r="M30" s="161">
        <v>5</v>
      </c>
    </row>
    <row r="31" spans="1:13" x14ac:dyDescent="0.2">
      <c r="A31" s="317"/>
      <c r="B31" s="167" t="s">
        <v>206</v>
      </c>
      <c r="C31" s="159" t="s">
        <v>5</v>
      </c>
      <c r="D31" s="159" t="s">
        <v>54</v>
      </c>
      <c r="E31" s="160">
        <v>394</v>
      </c>
      <c r="F31" s="160">
        <v>548</v>
      </c>
      <c r="G31" s="160">
        <v>541</v>
      </c>
      <c r="H31" s="160">
        <v>541</v>
      </c>
      <c r="I31" s="160">
        <v>541</v>
      </c>
      <c r="J31" s="160">
        <v>541</v>
      </c>
      <c r="K31" s="160"/>
      <c r="L31" s="160">
        <v>620</v>
      </c>
      <c r="M31" s="161">
        <v>635</v>
      </c>
    </row>
    <row r="32" spans="1:13" x14ac:dyDescent="0.2">
      <c r="A32" s="317"/>
      <c r="B32" s="167" t="s">
        <v>207</v>
      </c>
      <c r="C32" s="159" t="s">
        <v>5</v>
      </c>
      <c r="D32" s="159" t="s">
        <v>54</v>
      </c>
      <c r="E32" s="160">
        <v>110</v>
      </c>
      <c r="F32" s="160">
        <v>5</v>
      </c>
      <c r="G32" s="160">
        <v>98</v>
      </c>
      <c r="H32" s="160">
        <v>98</v>
      </c>
      <c r="I32" s="160">
        <v>98</v>
      </c>
      <c r="J32" s="160">
        <v>98</v>
      </c>
      <c r="K32" s="160"/>
      <c r="L32" s="160">
        <v>75</v>
      </c>
      <c r="M32" s="161">
        <v>85</v>
      </c>
    </row>
    <row r="33" spans="1:13" x14ac:dyDescent="0.2">
      <c r="A33" s="317"/>
      <c r="B33" s="167" t="s">
        <v>208</v>
      </c>
      <c r="C33" s="159" t="s">
        <v>5</v>
      </c>
      <c r="D33" s="159" t="s">
        <v>54</v>
      </c>
      <c r="E33" s="160">
        <v>2</v>
      </c>
      <c r="F33" s="160">
        <v>6</v>
      </c>
      <c r="G33" s="160">
        <v>6</v>
      </c>
      <c r="H33" s="160">
        <v>6</v>
      </c>
      <c r="I33" s="160">
        <v>6</v>
      </c>
      <c r="J33" s="160">
        <v>6</v>
      </c>
      <c r="K33" s="160"/>
      <c r="L33" s="160">
        <v>6</v>
      </c>
      <c r="M33" s="161">
        <v>6</v>
      </c>
    </row>
    <row r="34" spans="1:13" x14ac:dyDescent="0.2">
      <c r="A34" s="317"/>
      <c r="B34" s="167" t="s">
        <v>209</v>
      </c>
      <c r="C34" s="159" t="s">
        <v>5</v>
      </c>
      <c r="D34" s="159" t="s">
        <v>54</v>
      </c>
      <c r="E34" s="160">
        <v>0</v>
      </c>
      <c r="F34" s="160">
        <v>125</v>
      </c>
      <c r="G34" s="160">
        <v>88</v>
      </c>
      <c r="H34" s="160">
        <v>88</v>
      </c>
      <c r="I34" s="160">
        <v>88</v>
      </c>
      <c r="J34" s="160">
        <v>88</v>
      </c>
      <c r="K34" s="160"/>
      <c r="L34" s="160">
        <v>35</v>
      </c>
      <c r="M34" s="161">
        <v>25</v>
      </c>
    </row>
    <row r="35" spans="1:13" x14ac:dyDescent="0.2">
      <c r="A35" s="317"/>
      <c r="B35" s="167" t="s">
        <v>210</v>
      </c>
      <c r="C35" s="159" t="s">
        <v>5</v>
      </c>
      <c r="D35" s="159" t="s">
        <v>54</v>
      </c>
      <c r="E35" s="160">
        <v>1</v>
      </c>
      <c r="F35" s="160">
        <v>3</v>
      </c>
      <c r="G35" s="160">
        <v>3</v>
      </c>
      <c r="H35" s="160">
        <v>3</v>
      </c>
      <c r="I35" s="160">
        <v>3</v>
      </c>
      <c r="J35" s="160">
        <v>3</v>
      </c>
      <c r="K35" s="160"/>
      <c r="L35" s="160">
        <v>3</v>
      </c>
      <c r="M35" s="161">
        <v>3</v>
      </c>
    </row>
    <row r="36" spans="1:13" x14ac:dyDescent="0.2">
      <c r="A36" s="317"/>
      <c r="B36" s="166" t="s">
        <v>211</v>
      </c>
      <c r="C36" s="165"/>
      <c r="D36" s="59"/>
      <c r="E36" s="168"/>
      <c r="F36" s="168"/>
      <c r="G36" s="168"/>
      <c r="H36" s="168"/>
      <c r="I36" s="168"/>
      <c r="J36" s="168"/>
      <c r="K36" s="168"/>
      <c r="L36" s="168"/>
      <c r="M36" s="169"/>
    </row>
    <row r="37" spans="1:13" x14ac:dyDescent="0.2">
      <c r="A37" s="317"/>
      <c r="B37" s="167" t="s">
        <v>212</v>
      </c>
      <c r="C37" s="159" t="s">
        <v>5</v>
      </c>
      <c r="D37" s="159" t="s">
        <v>54</v>
      </c>
      <c r="E37" s="160">
        <v>10</v>
      </c>
      <c r="F37" s="160">
        <v>11</v>
      </c>
      <c r="G37" s="160">
        <v>11</v>
      </c>
      <c r="H37" s="160">
        <v>11</v>
      </c>
      <c r="I37" s="160">
        <v>11</v>
      </c>
      <c r="J37" s="160">
        <v>11</v>
      </c>
      <c r="K37" s="160"/>
      <c r="L37" s="160">
        <v>14</v>
      </c>
      <c r="M37" s="161">
        <v>14</v>
      </c>
    </row>
    <row r="38" spans="1:13" x14ac:dyDescent="0.2">
      <c r="A38" s="318"/>
      <c r="B38" s="167" t="s">
        <v>213</v>
      </c>
      <c r="C38" s="159" t="s">
        <v>5</v>
      </c>
      <c r="D38" s="159" t="s">
        <v>54</v>
      </c>
      <c r="E38" s="160">
        <v>598</v>
      </c>
      <c r="F38" s="160">
        <v>602</v>
      </c>
      <c r="G38" s="160">
        <v>611</v>
      </c>
      <c r="H38" s="160">
        <v>602</v>
      </c>
      <c r="I38" s="160">
        <v>602</v>
      </c>
      <c r="J38" s="160">
        <v>602</v>
      </c>
      <c r="K38" s="160"/>
      <c r="L38" s="160">
        <v>630</v>
      </c>
      <c r="M38" s="161">
        <v>640</v>
      </c>
    </row>
    <row r="39" spans="1:13" x14ac:dyDescent="0.2">
      <c r="A39" s="318"/>
      <c r="B39" s="167" t="s">
        <v>214</v>
      </c>
      <c r="C39" s="159" t="s">
        <v>5</v>
      </c>
      <c r="D39" s="159" t="s">
        <v>54</v>
      </c>
      <c r="E39" s="160">
        <v>436</v>
      </c>
      <c r="F39" s="160">
        <v>439</v>
      </c>
      <c r="G39" s="160">
        <v>447</v>
      </c>
      <c r="H39" s="160">
        <v>439</v>
      </c>
      <c r="I39" s="160">
        <v>439</v>
      </c>
      <c r="J39" s="160">
        <v>439</v>
      </c>
      <c r="K39" s="160"/>
      <c r="L39" s="160">
        <v>455</v>
      </c>
      <c r="M39" s="161">
        <v>463</v>
      </c>
    </row>
    <row r="40" spans="1:13" x14ac:dyDescent="0.2">
      <c r="A40" s="318"/>
      <c r="B40" s="167" t="s">
        <v>215</v>
      </c>
      <c r="C40" s="159" t="s">
        <v>5</v>
      </c>
      <c r="D40" s="159" t="s">
        <v>54</v>
      </c>
      <c r="E40" s="160">
        <v>162</v>
      </c>
      <c r="F40" s="160">
        <v>163</v>
      </c>
      <c r="G40" s="160">
        <v>164</v>
      </c>
      <c r="H40" s="160">
        <v>163</v>
      </c>
      <c r="I40" s="160">
        <v>163</v>
      </c>
      <c r="J40" s="160">
        <v>163</v>
      </c>
      <c r="K40" s="160"/>
      <c r="L40" s="160">
        <v>175</v>
      </c>
      <c r="M40" s="161">
        <v>177</v>
      </c>
    </row>
    <row r="41" spans="1:13" x14ac:dyDescent="0.2">
      <c r="A41" s="318"/>
      <c r="B41" s="166" t="s">
        <v>216</v>
      </c>
      <c r="C41" s="165"/>
      <c r="D41" s="59"/>
      <c r="E41" s="168"/>
      <c r="F41" s="168"/>
      <c r="G41" s="168"/>
      <c r="H41" s="168"/>
      <c r="I41" s="168"/>
      <c r="J41" s="168"/>
      <c r="K41" s="168"/>
      <c r="L41" s="168"/>
      <c r="M41" s="169"/>
    </row>
    <row r="42" spans="1:13" x14ac:dyDescent="0.2">
      <c r="A42" s="318"/>
      <c r="B42" s="167" t="s">
        <v>217</v>
      </c>
      <c r="C42" s="159" t="s">
        <v>25</v>
      </c>
      <c r="D42" s="159" t="s">
        <v>54</v>
      </c>
      <c r="E42" s="160">
        <v>1800745317</v>
      </c>
      <c r="F42" s="160">
        <v>2083038239</v>
      </c>
      <c r="G42" s="160">
        <v>2472737564.6999998</v>
      </c>
      <c r="H42" s="160">
        <v>532704943.67000002</v>
      </c>
      <c r="I42" s="162">
        <v>701423318.75999999</v>
      </c>
      <c r="J42" s="162">
        <v>911800954.5</v>
      </c>
      <c r="K42" s="160"/>
      <c r="L42" s="160">
        <v>2967285077.6399999</v>
      </c>
      <c r="M42" s="161">
        <v>3560742093.1679997</v>
      </c>
    </row>
    <row r="43" spans="1:13" x14ac:dyDescent="0.2">
      <c r="A43" s="318"/>
      <c r="B43" s="167" t="s">
        <v>218</v>
      </c>
      <c r="C43" s="159" t="s">
        <v>25</v>
      </c>
      <c r="D43" s="159" t="s">
        <v>54</v>
      </c>
      <c r="E43" s="160">
        <v>1800746317</v>
      </c>
      <c r="F43" s="160">
        <v>2083038239</v>
      </c>
      <c r="G43" s="160">
        <v>2472737564.6999998</v>
      </c>
      <c r="H43" s="160">
        <v>532704943.67000002</v>
      </c>
      <c r="I43" s="162">
        <v>701423318.75999999</v>
      </c>
      <c r="J43" s="162">
        <v>911800954.5</v>
      </c>
      <c r="K43" s="160"/>
      <c r="L43" s="160">
        <v>2967285077.6399999</v>
      </c>
      <c r="M43" s="161">
        <v>3560742093.1679997</v>
      </c>
    </row>
    <row r="44" spans="1:13" x14ac:dyDescent="0.2">
      <c r="A44" s="318"/>
      <c r="B44" s="167" t="s">
        <v>219</v>
      </c>
      <c r="C44" s="159" t="s">
        <v>25</v>
      </c>
      <c r="D44" s="159" t="s">
        <v>54</v>
      </c>
      <c r="E44" s="160">
        <v>1800745317</v>
      </c>
      <c r="F44" s="160">
        <v>2083038239</v>
      </c>
      <c r="G44" s="160">
        <v>2472737564.6999998</v>
      </c>
      <c r="H44" s="160">
        <v>532704943.67000002</v>
      </c>
      <c r="I44" s="162">
        <v>701423318.75999999</v>
      </c>
      <c r="J44" s="162">
        <v>864728455.07000005</v>
      </c>
      <c r="K44" s="160"/>
      <c r="L44" s="160">
        <v>2967285077.6399999</v>
      </c>
      <c r="M44" s="161">
        <v>3560742093.1679997</v>
      </c>
    </row>
    <row r="45" spans="1:13" ht="13.5" thickBot="1" x14ac:dyDescent="0.25">
      <c r="A45" s="319"/>
      <c r="B45" s="170" t="s">
        <v>220</v>
      </c>
      <c r="C45" s="171" t="s">
        <v>6</v>
      </c>
      <c r="D45" s="171" t="s">
        <v>54</v>
      </c>
      <c r="E45" s="172">
        <v>1800745317</v>
      </c>
      <c r="F45" s="172">
        <v>2083038239</v>
      </c>
      <c r="G45" s="172">
        <v>2472737564.6999998</v>
      </c>
      <c r="H45" s="172">
        <v>532704943.67000002</v>
      </c>
      <c r="I45" s="247">
        <v>701423318.75999999</v>
      </c>
      <c r="J45" s="247">
        <f>J44</f>
        <v>864728455.07000005</v>
      </c>
      <c r="K45" s="172"/>
      <c r="L45" s="172">
        <v>2967285077.6399999</v>
      </c>
      <c r="M45" s="173">
        <v>3560742093.1679997</v>
      </c>
    </row>
    <row r="47" spans="1:13" x14ac:dyDescent="0.2">
      <c r="B47" s="174"/>
    </row>
    <row r="48" spans="1:13" x14ac:dyDescent="0.2">
      <c r="B48" s="174">
        <v>16017</v>
      </c>
    </row>
    <row r="49" spans="1:6" x14ac:dyDescent="0.2">
      <c r="B49" s="174">
        <v>26259.5</v>
      </c>
      <c r="F49" s="174"/>
    </row>
    <row r="50" spans="1:6" x14ac:dyDescent="0.2">
      <c r="B50" s="174">
        <v>42276.5</v>
      </c>
      <c r="F50" s="135"/>
    </row>
    <row r="51" spans="1:6" x14ac:dyDescent="0.2">
      <c r="A51" s="174"/>
      <c r="B51" s="174">
        <v>3894.4723618090452</v>
      </c>
    </row>
    <row r="52" spans="1:6" x14ac:dyDescent="0.2">
      <c r="B52" s="174">
        <v>11683.417085427136</v>
      </c>
    </row>
    <row r="53" spans="1:6" x14ac:dyDescent="0.2">
      <c r="B53" s="174">
        <v>16200</v>
      </c>
    </row>
    <row r="54" spans="1:6" x14ac:dyDescent="0.2">
      <c r="B54" s="174">
        <v>19342.8</v>
      </c>
    </row>
    <row r="55" spans="1:6" x14ac:dyDescent="0.2">
      <c r="B55" s="174"/>
    </row>
  </sheetData>
  <mergeCells count="13">
    <mergeCell ref="A9:A22"/>
    <mergeCell ref="A24:A45"/>
    <mergeCell ref="A5:B5"/>
    <mergeCell ref="C5:M5"/>
    <mergeCell ref="A6:B8"/>
    <mergeCell ref="C6:C8"/>
    <mergeCell ref="D6:D8"/>
    <mergeCell ref="E6:M6"/>
    <mergeCell ref="H7:K7"/>
    <mergeCell ref="A2:M2"/>
    <mergeCell ref="A3:B3"/>
    <mergeCell ref="C3:M4"/>
    <mergeCell ref="A4:B4"/>
  </mergeCells>
  <phoneticPr fontId="4" type="noConversion"/>
  <pageMargins left="0.75" right="0.75" top="1" bottom="1" header="0" footer="0"/>
  <pageSetup orientation="landscape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topLeftCell="A22" workbookViewId="0">
      <selection activeCell="A10" sqref="A10:A12"/>
    </sheetView>
  </sheetViews>
  <sheetFormatPr baseColWidth="10" defaultRowHeight="12.75" x14ac:dyDescent="0.2"/>
  <cols>
    <col min="1" max="1" width="61.5703125" customWidth="1"/>
    <col min="3" max="3" width="12.140625" customWidth="1"/>
    <col min="4" max="5" width="12.28515625" customWidth="1"/>
    <col min="6" max="6" width="13.5703125" customWidth="1"/>
    <col min="7" max="7" width="14.28515625" customWidth="1"/>
    <col min="8" max="8" width="14" customWidth="1"/>
  </cols>
  <sheetData>
    <row r="1" spans="1:8" x14ac:dyDescent="0.2">
      <c r="A1" s="327" t="s">
        <v>103</v>
      </c>
      <c r="B1" s="327"/>
      <c r="C1" s="327"/>
      <c r="D1" s="327"/>
      <c r="E1" s="327"/>
      <c r="F1" s="327"/>
      <c r="G1" s="327"/>
      <c r="H1" s="327"/>
    </row>
    <row r="2" spans="1:8" x14ac:dyDescent="0.2">
      <c r="A2" s="327" t="s">
        <v>104</v>
      </c>
      <c r="B2" s="327"/>
      <c r="C2" s="327"/>
      <c r="D2" s="327"/>
      <c r="E2" s="327"/>
      <c r="F2" s="327"/>
      <c r="G2" s="327"/>
      <c r="H2" s="327"/>
    </row>
    <row r="3" spans="1:8" x14ac:dyDescent="0.2">
      <c r="A3" s="136" t="s">
        <v>105</v>
      </c>
      <c r="B3" s="137"/>
      <c r="C3" s="138"/>
      <c r="D3" s="138"/>
      <c r="E3" s="138"/>
      <c r="F3" s="138"/>
      <c r="G3" s="138"/>
      <c r="H3" s="138"/>
    </row>
    <row r="4" spans="1:8" x14ac:dyDescent="0.2">
      <c r="A4" s="136"/>
      <c r="B4" s="137"/>
      <c r="C4" s="138"/>
      <c r="D4" s="138"/>
      <c r="E4" s="138"/>
      <c r="F4" s="138"/>
      <c r="G4" s="138"/>
      <c r="H4" s="138"/>
    </row>
    <row r="5" spans="1:8" x14ac:dyDescent="0.2">
      <c r="A5" s="136" t="s">
        <v>106</v>
      </c>
      <c r="B5" s="137"/>
      <c r="C5" s="138"/>
      <c r="D5" s="138"/>
      <c r="E5" s="138"/>
      <c r="F5" s="138"/>
      <c r="G5" s="138"/>
      <c r="H5" s="138"/>
    </row>
    <row r="6" spans="1:8" x14ac:dyDescent="0.2">
      <c r="A6" s="136"/>
      <c r="B6" s="137"/>
      <c r="C6" s="138"/>
      <c r="D6" s="138"/>
      <c r="E6" s="138"/>
      <c r="F6" s="138"/>
      <c r="G6" s="138"/>
      <c r="H6" s="138"/>
    </row>
    <row r="7" spans="1:8" x14ac:dyDescent="0.2">
      <c r="A7" s="136" t="s">
        <v>107</v>
      </c>
      <c r="B7" s="137"/>
      <c r="C7" s="138"/>
      <c r="D7" s="138"/>
      <c r="E7" s="138"/>
      <c r="F7" s="138"/>
      <c r="G7" s="138"/>
      <c r="H7" s="138"/>
    </row>
    <row r="8" spans="1:8" x14ac:dyDescent="0.2">
      <c r="A8" s="136"/>
      <c r="B8" s="137"/>
      <c r="C8" s="138"/>
      <c r="D8" s="138"/>
      <c r="E8" s="138"/>
      <c r="F8" s="138"/>
      <c r="G8" s="138"/>
      <c r="H8" s="138"/>
    </row>
    <row r="9" spans="1:8" ht="13.5" thickBot="1" x14ac:dyDescent="0.25">
      <c r="A9" s="136" t="s">
        <v>108</v>
      </c>
      <c r="B9" s="137"/>
      <c r="C9" s="138"/>
      <c r="D9" s="138"/>
      <c r="E9" s="138"/>
      <c r="F9" s="138"/>
      <c r="G9" s="138"/>
      <c r="H9" s="138"/>
    </row>
    <row r="10" spans="1:8" x14ac:dyDescent="0.2">
      <c r="A10" s="266" t="s">
        <v>3</v>
      </c>
      <c r="B10" s="269" t="s">
        <v>0</v>
      </c>
      <c r="C10" s="269" t="s">
        <v>1</v>
      </c>
      <c r="D10" s="328" t="s">
        <v>109</v>
      </c>
      <c r="E10" s="328"/>
      <c r="F10" s="328"/>
      <c r="G10" s="328"/>
      <c r="H10" s="329"/>
    </row>
    <row r="11" spans="1:8" x14ac:dyDescent="0.2">
      <c r="A11" s="267"/>
      <c r="B11" s="270"/>
      <c r="C11" s="270"/>
      <c r="D11" s="272">
        <v>2014</v>
      </c>
      <c r="E11" s="273"/>
      <c r="F11" s="273"/>
      <c r="G11" s="273"/>
      <c r="H11" s="330"/>
    </row>
    <row r="12" spans="1:8" ht="36.75" thickBot="1" x14ac:dyDescent="0.25">
      <c r="A12" s="268"/>
      <c r="B12" s="271"/>
      <c r="C12" s="271"/>
      <c r="D12" s="13" t="s">
        <v>168</v>
      </c>
      <c r="E12" s="13" t="s">
        <v>110</v>
      </c>
      <c r="F12" s="13" t="s">
        <v>111</v>
      </c>
      <c r="G12" s="13" t="s">
        <v>112</v>
      </c>
      <c r="H12" s="18" t="s">
        <v>113</v>
      </c>
    </row>
    <row r="13" spans="1:8" x14ac:dyDescent="0.2">
      <c r="A13" s="139" t="s">
        <v>114</v>
      </c>
      <c r="B13" s="140" t="s">
        <v>5</v>
      </c>
      <c r="C13" s="140" t="s">
        <v>115</v>
      </c>
      <c r="D13" s="141">
        <v>358806</v>
      </c>
      <c r="E13" s="141">
        <v>39202</v>
      </c>
      <c r="F13" s="141">
        <v>116807</v>
      </c>
      <c r="G13" s="248">
        <v>122285</v>
      </c>
      <c r="H13" s="142"/>
    </row>
    <row r="14" spans="1:8" x14ac:dyDescent="0.2">
      <c r="A14" s="139" t="s">
        <v>116</v>
      </c>
      <c r="B14" s="140" t="s">
        <v>5</v>
      </c>
      <c r="C14" s="140" t="s">
        <v>115</v>
      </c>
      <c r="D14" s="141">
        <v>59320</v>
      </c>
      <c r="E14" s="141">
        <v>4830</v>
      </c>
      <c r="F14" s="141">
        <v>18709</v>
      </c>
      <c r="G14" s="248">
        <v>16539</v>
      </c>
      <c r="H14" s="142"/>
    </row>
    <row r="15" spans="1:8" x14ac:dyDescent="0.2">
      <c r="A15" s="139" t="s">
        <v>117</v>
      </c>
      <c r="B15" s="140" t="s">
        <v>5</v>
      </c>
      <c r="C15" s="140" t="s">
        <v>115</v>
      </c>
      <c r="D15" s="141">
        <v>24860</v>
      </c>
      <c r="E15" s="141">
        <v>2322</v>
      </c>
      <c r="F15" s="141">
        <v>10071</v>
      </c>
      <c r="G15" s="248">
        <v>12601</v>
      </c>
      <c r="H15" s="142"/>
    </row>
    <row r="16" spans="1:8" x14ac:dyDescent="0.2">
      <c r="A16" s="139" t="s">
        <v>118</v>
      </c>
      <c r="B16" s="140" t="s">
        <v>5</v>
      </c>
      <c r="C16" s="140" t="s">
        <v>115</v>
      </c>
      <c r="D16" s="141">
        <v>142465</v>
      </c>
      <c r="E16" s="141">
        <v>10481</v>
      </c>
      <c r="F16" s="141">
        <v>53885</v>
      </c>
      <c r="G16" s="248">
        <v>58655</v>
      </c>
      <c r="H16" s="142"/>
    </row>
    <row r="17" spans="1:8" x14ac:dyDescent="0.2">
      <c r="A17" s="139" t="s">
        <v>119</v>
      </c>
      <c r="B17" s="140" t="s">
        <v>5</v>
      </c>
      <c r="C17" s="140" t="s">
        <v>115</v>
      </c>
      <c r="D17" s="141">
        <v>37885</v>
      </c>
      <c r="E17" s="141">
        <v>2840</v>
      </c>
      <c r="F17" s="141">
        <v>14023</v>
      </c>
      <c r="G17" s="248">
        <v>20510</v>
      </c>
      <c r="H17" s="142"/>
    </row>
    <row r="18" spans="1:8" x14ac:dyDescent="0.2">
      <c r="A18" s="139" t="s">
        <v>120</v>
      </c>
      <c r="B18" s="140" t="s">
        <v>5</v>
      </c>
      <c r="C18" s="140" t="s">
        <v>115</v>
      </c>
      <c r="D18" s="141">
        <v>21350</v>
      </c>
      <c r="E18" s="141">
        <v>1653</v>
      </c>
      <c r="F18" s="141">
        <v>8189</v>
      </c>
      <c r="G18" s="248">
        <v>10707</v>
      </c>
      <c r="H18" s="142"/>
    </row>
    <row r="19" spans="1:8" x14ac:dyDescent="0.2">
      <c r="A19" s="139" t="s">
        <v>121</v>
      </c>
      <c r="B19" s="140" t="s">
        <v>122</v>
      </c>
      <c r="C19" s="140" t="s">
        <v>115</v>
      </c>
      <c r="D19" s="143" t="s">
        <v>123</v>
      </c>
      <c r="E19" s="144">
        <v>1.17</v>
      </c>
      <c r="F19" s="231">
        <v>0.60680000000000001</v>
      </c>
      <c r="G19" s="249">
        <v>0.58416666666666672</v>
      </c>
      <c r="H19" s="142"/>
    </row>
    <row r="20" spans="1:8" x14ac:dyDescent="0.2">
      <c r="A20" s="139" t="s">
        <v>124</v>
      </c>
      <c r="B20" s="140" t="s">
        <v>5</v>
      </c>
      <c r="C20" s="140" t="s">
        <v>125</v>
      </c>
      <c r="D20" s="145">
        <v>88970</v>
      </c>
      <c r="E20" s="145">
        <v>9116</v>
      </c>
      <c r="F20" s="141">
        <v>23943</v>
      </c>
      <c r="G20" s="248">
        <v>25563</v>
      </c>
      <c r="H20" s="142"/>
    </row>
    <row r="21" spans="1:8" x14ac:dyDescent="0.2">
      <c r="A21" s="139" t="s">
        <v>126</v>
      </c>
      <c r="B21" s="140" t="s">
        <v>5</v>
      </c>
      <c r="C21" s="140" t="s">
        <v>125</v>
      </c>
      <c r="D21" s="145">
        <v>107850</v>
      </c>
      <c r="E21" s="145">
        <v>13026</v>
      </c>
      <c r="F21" s="141">
        <v>43114</v>
      </c>
      <c r="G21" s="248">
        <v>46781</v>
      </c>
      <c r="H21" s="142"/>
    </row>
    <row r="22" spans="1:8" x14ac:dyDescent="0.2">
      <c r="A22" s="139" t="s">
        <v>127</v>
      </c>
      <c r="B22" s="140" t="s">
        <v>5</v>
      </c>
      <c r="C22" s="140" t="s">
        <v>125</v>
      </c>
      <c r="D22" s="145">
        <v>28900</v>
      </c>
      <c r="E22" s="145">
        <v>2228</v>
      </c>
      <c r="F22" s="141">
        <v>7230</v>
      </c>
      <c r="G22" s="248">
        <v>9496</v>
      </c>
      <c r="H22" s="142"/>
    </row>
    <row r="23" spans="1:8" x14ac:dyDescent="0.2">
      <c r="A23" s="139" t="s">
        <v>128</v>
      </c>
      <c r="B23" s="140" t="s">
        <v>5</v>
      </c>
      <c r="C23" s="140" t="s">
        <v>125</v>
      </c>
      <c r="D23" s="145">
        <v>20500</v>
      </c>
      <c r="E23" s="145">
        <v>2299</v>
      </c>
      <c r="F23" s="141">
        <v>6828</v>
      </c>
      <c r="G23" s="248">
        <v>6692</v>
      </c>
      <c r="H23" s="142"/>
    </row>
    <row r="24" spans="1:8" x14ac:dyDescent="0.2">
      <c r="A24" s="139" t="s">
        <v>129</v>
      </c>
      <c r="B24" s="140" t="s">
        <v>5</v>
      </c>
      <c r="C24" s="140" t="s">
        <v>125</v>
      </c>
      <c r="D24" s="145">
        <v>95250</v>
      </c>
      <c r="E24" s="145">
        <v>7102</v>
      </c>
      <c r="F24" s="141">
        <v>21440</v>
      </c>
      <c r="G24" s="248">
        <v>17157</v>
      </c>
      <c r="H24" s="142"/>
    </row>
    <row r="25" spans="1:8" x14ac:dyDescent="0.2">
      <c r="A25" s="139" t="s">
        <v>130</v>
      </c>
      <c r="B25" s="140" t="s">
        <v>5</v>
      </c>
      <c r="C25" s="140" t="s">
        <v>125</v>
      </c>
      <c r="D25" s="145">
        <v>540000</v>
      </c>
      <c r="E25" s="145">
        <v>71676</v>
      </c>
      <c r="F25" s="141">
        <v>232085</v>
      </c>
      <c r="G25" s="248">
        <v>404042</v>
      </c>
      <c r="H25" s="142"/>
    </row>
    <row r="26" spans="1:8" x14ac:dyDescent="0.2">
      <c r="A26" s="139" t="s">
        <v>131</v>
      </c>
      <c r="B26" s="140" t="s">
        <v>5</v>
      </c>
      <c r="C26" s="140" t="s">
        <v>125</v>
      </c>
      <c r="D26" s="145">
        <v>34950</v>
      </c>
      <c r="E26" s="145">
        <v>4363</v>
      </c>
      <c r="F26" s="141">
        <v>13424</v>
      </c>
      <c r="G26" s="248">
        <v>11960</v>
      </c>
      <c r="H26" s="142"/>
    </row>
    <row r="27" spans="1:8" x14ac:dyDescent="0.2">
      <c r="A27" s="139" t="s">
        <v>132</v>
      </c>
      <c r="B27" s="140" t="s">
        <v>5</v>
      </c>
      <c r="C27" s="140" t="s">
        <v>125</v>
      </c>
      <c r="D27" s="145">
        <v>26150</v>
      </c>
      <c r="E27" s="145">
        <v>2197</v>
      </c>
      <c r="F27" s="141">
        <v>8457</v>
      </c>
      <c r="G27" s="248">
        <v>12644</v>
      </c>
      <c r="H27" s="142"/>
    </row>
    <row r="28" spans="1:8" x14ac:dyDescent="0.2">
      <c r="A28" s="139" t="s">
        <v>133</v>
      </c>
      <c r="B28" s="140" t="s">
        <v>5</v>
      </c>
      <c r="C28" s="140" t="s">
        <v>125</v>
      </c>
      <c r="D28" s="145">
        <v>109200</v>
      </c>
      <c r="E28" s="145">
        <v>9050</v>
      </c>
      <c r="F28" s="141">
        <v>31520</v>
      </c>
      <c r="G28" s="248">
        <v>38100</v>
      </c>
      <c r="H28" s="142"/>
    </row>
    <row r="29" spans="1:8" x14ac:dyDescent="0.2">
      <c r="A29" s="139" t="s">
        <v>134</v>
      </c>
      <c r="B29" s="140" t="s">
        <v>5</v>
      </c>
      <c r="C29" s="140" t="s">
        <v>125</v>
      </c>
      <c r="D29" s="145">
        <v>55000</v>
      </c>
      <c r="E29" s="145">
        <v>3500</v>
      </c>
      <c r="F29" s="232">
        <v>19362</v>
      </c>
      <c r="G29" s="250">
        <v>24603</v>
      </c>
      <c r="H29" s="142"/>
    </row>
    <row r="30" spans="1:8" x14ac:dyDescent="0.2">
      <c r="A30" s="139" t="s">
        <v>135</v>
      </c>
      <c r="B30" s="140" t="s">
        <v>5</v>
      </c>
      <c r="C30" s="140" t="s">
        <v>136</v>
      </c>
      <c r="D30" s="145">
        <v>1608</v>
      </c>
      <c r="E30" s="145">
        <v>98</v>
      </c>
      <c r="F30" s="141">
        <v>346</v>
      </c>
      <c r="G30" s="248">
        <v>360</v>
      </c>
      <c r="H30" s="142"/>
    </row>
    <row r="31" spans="1:8" x14ac:dyDescent="0.2">
      <c r="A31" s="139" t="s">
        <v>137</v>
      </c>
      <c r="B31" s="140" t="s">
        <v>5</v>
      </c>
      <c r="C31" s="140" t="s">
        <v>136</v>
      </c>
      <c r="D31" s="145">
        <v>506</v>
      </c>
      <c r="E31" s="145">
        <v>39</v>
      </c>
      <c r="F31" s="141">
        <v>85</v>
      </c>
      <c r="G31" s="248">
        <v>101</v>
      </c>
      <c r="H31" s="142"/>
    </row>
    <row r="32" spans="1:8" x14ac:dyDescent="0.2">
      <c r="A32" s="139" t="s">
        <v>138</v>
      </c>
      <c r="B32" s="140" t="s">
        <v>5</v>
      </c>
      <c r="C32" s="140" t="s">
        <v>136</v>
      </c>
      <c r="D32" s="145">
        <v>132</v>
      </c>
      <c r="E32" s="145">
        <v>19</v>
      </c>
      <c r="F32" s="141">
        <v>54</v>
      </c>
      <c r="G32" s="248">
        <v>67</v>
      </c>
      <c r="H32" s="142"/>
    </row>
    <row r="33" spans="1:8" x14ac:dyDescent="0.2">
      <c r="A33" s="139" t="s">
        <v>139</v>
      </c>
      <c r="B33" s="140" t="s">
        <v>122</v>
      </c>
      <c r="C33" s="140" t="s">
        <v>136</v>
      </c>
      <c r="D33" s="143" t="s">
        <v>123</v>
      </c>
      <c r="E33" s="144">
        <v>1</v>
      </c>
      <c r="F33" s="233">
        <v>0.84</v>
      </c>
      <c r="G33" s="251">
        <v>0.9</v>
      </c>
      <c r="H33" s="142"/>
    </row>
    <row r="34" spans="1:8" x14ac:dyDescent="0.2">
      <c r="A34" s="139" t="s">
        <v>140</v>
      </c>
      <c r="B34" s="140" t="s">
        <v>122</v>
      </c>
      <c r="C34" s="140" t="s">
        <v>136</v>
      </c>
      <c r="D34" s="143" t="s">
        <v>123</v>
      </c>
      <c r="E34" s="144">
        <v>1</v>
      </c>
      <c r="F34" s="233">
        <v>1</v>
      </c>
      <c r="G34" s="251">
        <v>1</v>
      </c>
      <c r="H34" s="142"/>
    </row>
    <row r="35" spans="1:8" x14ac:dyDescent="0.2">
      <c r="A35" s="139" t="s">
        <v>141</v>
      </c>
      <c r="B35" s="140" t="s">
        <v>122</v>
      </c>
      <c r="C35" s="140" t="s">
        <v>136</v>
      </c>
      <c r="D35" s="143" t="s">
        <v>123</v>
      </c>
      <c r="E35" s="144">
        <v>1</v>
      </c>
      <c r="F35" s="233">
        <v>1</v>
      </c>
      <c r="G35" s="251">
        <v>1</v>
      </c>
      <c r="H35" s="142"/>
    </row>
    <row r="36" spans="1:8" x14ac:dyDescent="0.2">
      <c r="A36" s="139" t="s">
        <v>142</v>
      </c>
      <c r="B36" s="140" t="s">
        <v>122</v>
      </c>
      <c r="C36" s="140" t="s">
        <v>136</v>
      </c>
      <c r="D36" s="143" t="s">
        <v>123</v>
      </c>
      <c r="E36" s="144">
        <v>1</v>
      </c>
      <c r="F36" s="233">
        <v>1</v>
      </c>
      <c r="G36" s="251">
        <v>1</v>
      </c>
      <c r="H36" s="142"/>
    </row>
    <row r="37" spans="1:8" x14ac:dyDescent="0.2">
      <c r="A37" s="139" t="s">
        <v>143</v>
      </c>
      <c r="B37" s="140" t="s">
        <v>122</v>
      </c>
      <c r="C37" s="140" t="s">
        <v>136</v>
      </c>
      <c r="D37" s="143" t="s">
        <v>123</v>
      </c>
      <c r="E37" s="144">
        <v>1</v>
      </c>
      <c r="F37" s="233">
        <v>0.97000000000000008</v>
      </c>
      <c r="G37" s="251">
        <v>0.99</v>
      </c>
      <c r="H37" s="142"/>
    </row>
    <row r="38" spans="1:8" x14ac:dyDescent="0.2">
      <c r="A38" s="146" t="s">
        <v>144</v>
      </c>
      <c r="B38" s="140" t="s">
        <v>5</v>
      </c>
      <c r="C38" s="147" t="s">
        <v>145</v>
      </c>
      <c r="D38" s="148">
        <v>69146</v>
      </c>
      <c r="E38" s="148">
        <v>4613</v>
      </c>
      <c r="F38" s="148">
        <v>18114</v>
      </c>
      <c r="G38" s="148">
        <v>19513</v>
      </c>
      <c r="H38" s="142"/>
    </row>
    <row r="39" spans="1:8" x14ac:dyDescent="0.2">
      <c r="A39" s="146" t="s">
        <v>146</v>
      </c>
      <c r="B39" s="140" t="s">
        <v>5</v>
      </c>
      <c r="C39" s="147" t="s">
        <v>147</v>
      </c>
      <c r="D39" s="148">
        <v>26160</v>
      </c>
      <c r="E39" s="148">
        <v>2398</v>
      </c>
      <c r="F39" s="148">
        <v>7271</v>
      </c>
      <c r="G39" s="148">
        <v>7250</v>
      </c>
      <c r="H39" s="142"/>
    </row>
    <row r="40" spans="1:8" x14ac:dyDescent="0.2">
      <c r="A40" s="146" t="s">
        <v>148</v>
      </c>
      <c r="B40" s="140" t="s">
        <v>5</v>
      </c>
      <c r="C40" s="147" t="s">
        <v>147</v>
      </c>
      <c r="D40" s="148">
        <v>22433</v>
      </c>
      <c r="E40" s="148">
        <v>3505</v>
      </c>
      <c r="F40" s="148">
        <v>6765</v>
      </c>
      <c r="G40" s="148">
        <v>7380</v>
      </c>
      <c r="H40" s="142"/>
    </row>
    <row r="41" spans="1:8" x14ac:dyDescent="0.2">
      <c r="A41" s="146" t="s">
        <v>149</v>
      </c>
      <c r="B41" s="140" t="s">
        <v>5</v>
      </c>
      <c r="C41" s="147" t="s">
        <v>150</v>
      </c>
      <c r="D41" s="148">
        <v>5363</v>
      </c>
      <c r="E41" s="148">
        <v>575</v>
      </c>
      <c r="F41" s="148">
        <v>1656</v>
      </c>
      <c r="G41" s="148">
        <v>1494</v>
      </c>
      <c r="H41" s="142"/>
    </row>
    <row r="42" spans="1:8" x14ac:dyDescent="0.2">
      <c r="A42" s="149" t="s">
        <v>151</v>
      </c>
      <c r="B42" s="140" t="s">
        <v>5</v>
      </c>
      <c r="C42" s="147" t="s">
        <v>152</v>
      </c>
      <c r="D42" s="148">
        <v>3156</v>
      </c>
      <c r="E42" s="148">
        <v>307</v>
      </c>
      <c r="F42" s="148">
        <v>921</v>
      </c>
      <c r="G42" s="148">
        <v>921</v>
      </c>
      <c r="H42" s="142"/>
    </row>
    <row r="43" spans="1:8" x14ac:dyDescent="0.2">
      <c r="A43" s="146" t="s">
        <v>153</v>
      </c>
      <c r="B43" s="140" t="s">
        <v>5</v>
      </c>
      <c r="C43" s="147" t="s">
        <v>152</v>
      </c>
      <c r="D43" s="148">
        <v>944</v>
      </c>
      <c r="E43" s="148">
        <v>222</v>
      </c>
      <c r="F43" s="148">
        <v>340</v>
      </c>
      <c r="G43" s="148">
        <v>255</v>
      </c>
      <c r="H43" s="142"/>
    </row>
    <row r="44" spans="1:8" x14ac:dyDescent="0.2">
      <c r="A44" s="146" t="s">
        <v>154</v>
      </c>
      <c r="B44" s="140" t="s">
        <v>5</v>
      </c>
      <c r="C44" s="147" t="s">
        <v>152</v>
      </c>
      <c r="D44" s="148">
        <v>72</v>
      </c>
      <c r="E44" s="148">
        <v>36</v>
      </c>
      <c r="F44" s="148">
        <v>60</v>
      </c>
      <c r="G44" s="148">
        <v>42</v>
      </c>
      <c r="H44" s="142"/>
    </row>
    <row r="45" spans="1:8" x14ac:dyDescent="0.2">
      <c r="A45" s="146" t="s">
        <v>155</v>
      </c>
      <c r="B45" s="140" t="s">
        <v>5</v>
      </c>
      <c r="C45" s="147" t="s">
        <v>156</v>
      </c>
      <c r="D45" s="148">
        <v>12</v>
      </c>
      <c r="E45" s="148">
        <v>1</v>
      </c>
      <c r="F45" s="148">
        <v>3</v>
      </c>
      <c r="G45" s="148">
        <v>1</v>
      </c>
      <c r="H45" s="142"/>
    </row>
    <row r="46" spans="1:8" x14ac:dyDescent="0.2">
      <c r="A46" s="146" t="s">
        <v>157</v>
      </c>
      <c r="B46" s="140" t="s">
        <v>5</v>
      </c>
      <c r="C46" s="147" t="s">
        <v>156</v>
      </c>
      <c r="D46" s="150">
        <v>54</v>
      </c>
      <c r="E46" s="150">
        <v>1</v>
      </c>
      <c r="F46" s="150">
        <v>3</v>
      </c>
      <c r="G46" s="150">
        <v>0</v>
      </c>
      <c r="H46" s="142"/>
    </row>
    <row r="47" spans="1:8" x14ac:dyDescent="0.2">
      <c r="A47" s="146" t="s">
        <v>158</v>
      </c>
      <c r="B47" s="140" t="s">
        <v>5</v>
      </c>
      <c r="C47" s="147" t="s">
        <v>156</v>
      </c>
      <c r="D47" s="150">
        <v>48</v>
      </c>
      <c r="E47" s="150">
        <v>3</v>
      </c>
      <c r="F47" s="150">
        <v>11</v>
      </c>
      <c r="G47" s="150">
        <v>11</v>
      </c>
      <c r="H47" s="142"/>
    </row>
    <row r="48" spans="1:8" x14ac:dyDescent="0.2">
      <c r="A48" s="146" t="s">
        <v>159</v>
      </c>
      <c r="B48" s="140" t="s">
        <v>5</v>
      </c>
      <c r="C48" s="140" t="s">
        <v>160</v>
      </c>
      <c r="D48" s="150">
        <v>48</v>
      </c>
      <c r="E48" s="150">
        <v>4</v>
      </c>
      <c r="F48" s="150">
        <v>12</v>
      </c>
      <c r="G48" s="150">
        <v>12</v>
      </c>
      <c r="H48" s="142"/>
    </row>
    <row r="49" spans="1:8" x14ac:dyDescent="0.2">
      <c r="A49" s="146" t="s">
        <v>161</v>
      </c>
      <c r="B49" s="140" t="s">
        <v>5</v>
      </c>
      <c r="C49" s="140" t="s">
        <v>162</v>
      </c>
      <c r="D49" s="148">
        <v>1000</v>
      </c>
      <c r="E49" s="150">
        <v>0</v>
      </c>
      <c r="F49" s="150">
        <v>300</v>
      </c>
      <c r="G49" s="150">
        <v>300</v>
      </c>
      <c r="H49" s="142"/>
    </row>
    <row r="50" spans="1:8" ht="13.5" thickBot="1" x14ac:dyDescent="0.25">
      <c r="A50" s="151" t="s">
        <v>163</v>
      </c>
      <c r="B50" s="152" t="s">
        <v>122</v>
      </c>
      <c r="C50" s="152" t="s">
        <v>156</v>
      </c>
      <c r="D50" s="153" t="s">
        <v>123</v>
      </c>
      <c r="E50" s="154">
        <v>1</v>
      </c>
      <c r="F50" s="154">
        <v>1</v>
      </c>
      <c r="G50" s="154">
        <v>0.4</v>
      </c>
      <c r="H50" s="155"/>
    </row>
    <row r="51" spans="1:8" x14ac:dyDescent="0.2">
      <c r="A51" s="156"/>
      <c r="B51" s="156"/>
      <c r="C51" s="156"/>
      <c r="D51" s="156"/>
      <c r="E51" s="156"/>
      <c r="H51" s="156"/>
    </row>
    <row r="52" spans="1:8" x14ac:dyDescent="0.2">
      <c r="A52" s="157" t="s">
        <v>164</v>
      </c>
      <c r="B52" s="157"/>
      <c r="C52" s="157"/>
      <c r="D52" s="157"/>
      <c r="E52" s="157"/>
      <c r="F52" s="156"/>
      <c r="H52" s="157"/>
    </row>
    <row r="53" spans="1:8" x14ac:dyDescent="0.2">
      <c r="A53" s="157" t="s">
        <v>165</v>
      </c>
      <c r="B53" s="157"/>
      <c r="C53" s="157"/>
      <c r="D53" s="157"/>
      <c r="E53" s="157"/>
      <c r="F53" s="157"/>
      <c r="H53" s="157"/>
    </row>
    <row r="54" spans="1:8" x14ac:dyDescent="0.2">
      <c r="A54" s="157" t="s">
        <v>166</v>
      </c>
      <c r="B54" s="157"/>
      <c r="C54" s="157"/>
      <c r="D54" s="157"/>
      <c r="E54" s="157"/>
      <c r="F54" s="157"/>
      <c r="H54" s="157"/>
    </row>
    <row r="55" spans="1:8" x14ac:dyDescent="0.2">
      <c r="A55" s="157" t="s">
        <v>167</v>
      </c>
      <c r="B55" s="157"/>
      <c r="C55" s="157"/>
      <c r="D55" s="157"/>
      <c r="E55" s="157"/>
      <c r="F55" s="157"/>
      <c r="H55" s="157"/>
    </row>
    <row r="56" spans="1:8" x14ac:dyDescent="0.2">
      <c r="A56" s="157"/>
      <c r="B56" s="157"/>
      <c r="C56" s="157"/>
      <c r="D56" s="157"/>
      <c r="E56" s="157"/>
      <c r="F56" s="157"/>
      <c r="H56" s="157"/>
    </row>
  </sheetData>
  <mergeCells count="7">
    <mergeCell ref="A1:H1"/>
    <mergeCell ref="A2:H2"/>
    <mergeCell ref="A10:A12"/>
    <mergeCell ref="B10:B12"/>
    <mergeCell ref="C10:C12"/>
    <mergeCell ref="D10:H10"/>
    <mergeCell ref="D11:H11"/>
  </mergeCells>
  <phoneticPr fontId="4" type="noConversion"/>
  <pageMargins left="0.75" right="0.75" top="0.4" bottom="0.16" header="0" footer="0"/>
  <pageSetup paperSize="9" scale="75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Roxana Lopez</cp:lastModifiedBy>
  <cp:lastPrinted>2014-11-20T12:50:06Z</cp:lastPrinted>
  <dcterms:created xsi:type="dcterms:W3CDTF">2005-11-28T14:59:09Z</dcterms:created>
  <dcterms:modified xsi:type="dcterms:W3CDTF">2014-11-27T15:09:29Z</dcterms:modified>
</cp:coreProperties>
</file>