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10702" sheetId="1" r:id="rId1"/>
    <sheet name="10703" sheetId="2" r:id="rId2"/>
    <sheet name="10706" sheetId="3" r:id="rId3"/>
    <sheet name="10707" sheetId="4" r:id="rId4"/>
    <sheet name="10722" sheetId="9" r:id="rId5"/>
    <sheet name="10731" sheetId="5" r:id="rId6"/>
    <sheet name="10732" sheetId="6" r:id="rId7"/>
    <sheet name="10740" sheetId="7" r:id="rId8"/>
    <sheet name="10740a" sheetId="8" r:id="rId9"/>
  </sheets>
  <calcPr calcId="125725"/>
</workbook>
</file>

<file path=xl/calcChain.xml><?xml version="1.0" encoding="utf-8"?>
<calcChain xmlns="http://schemas.openxmlformats.org/spreadsheetml/2006/main">
  <c r="H21" i="7"/>
  <c r="H20"/>
  <c r="J19"/>
  <c r="H19"/>
  <c r="H18"/>
  <c r="H17"/>
  <c r="J16"/>
  <c r="D16"/>
  <c r="H16" s="1"/>
  <c r="I21" i="6"/>
  <c r="I20"/>
  <c r="I19"/>
  <c r="I18"/>
  <c r="J71" i="5"/>
  <c r="I71"/>
  <c r="H71"/>
  <c r="G71"/>
  <c r="F71"/>
  <c r="F68"/>
  <c r="K64"/>
  <c r="J64"/>
  <c r="I64"/>
  <c r="H64"/>
  <c r="G64"/>
  <c r="F64"/>
  <c r="F63"/>
  <c r="F62"/>
  <c r="K61"/>
  <c r="J61"/>
  <c r="I61"/>
  <c r="H61"/>
  <c r="G61"/>
  <c r="F61"/>
  <c r="K57"/>
  <c r="F57"/>
  <c r="K52"/>
  <c r="J52"/>
  <c r="I52"/>
  <c r="H52"/>
  <c r="G52"/>
  <c r="F52"/>
  <c r="K46"/>
  <c r="J46"/>
  <c r="I46"/>
  <c r="H46"/>
  <c r="G46"/>
  <c r="F46"/>
  <c r="J43"/>
  <c r="I43"/>
  <c r="H43"/>
  <c r="G43"/>
  <c r="J41"/>
  <c r="I41"/>
  <c r="H41"/>
  <c r="G41"/>
  <c r="F41"/>
  <c r="J38"/>
  <c r="I38"/>
  <c r="H38"/>
  <c r="G38"/>
  <c r="F38"/>
  <c r="K36"/>
  <c r="J36"/>
  <c r="I36"/>
  <c r="H36"/>
  <c r="G36"/>
  <c r="F36"/>
  <c r="J29"/>
  <c r="I29"/>
  <c r="H29"/>
  <c r="G29"/>
  <c r="F29"/>
  <c r="J24"/>
  <c r="I24"/>
  <c r="H24"/>
  <c r="G24"/>
  <c r="F24"/>
  <c r="K10"/>
  <c r="J9"/>
  <c r="I9"/>
  <c r="H9"/>
  <c r="G9"/>
  <c r="F9"/>
  <c r="D14" i="9"/>
  <c r="B10"/>
  <c r="B11" s="1"/>
  <c r="B12" s="1"/>
  <c r="B13" s="1"/>
  <c r="D15" i="1"/>
</calcChain>
</file>

<file path=xl/sharedStrings.xml><?xml version="1.0" encoding="utf-8"?>
<sst xmlns="http://schemas.openxmlformats.org/spreadsheetml/2006/main" count="528" uniqueCount="308">
  <si>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</si>
  <si>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</si>
  <si>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</si>
  <si>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</si>
  <si>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</si>
  <si>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</si>
  <si>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Ministerio:</t>
  </si>
  <si>
    <t>ECONOMÍA, INFRAESTRUCTURA Y ENERGÍA</t>
  </si>
  <si>
    <t>Unidad  Organizativa:</t>
  </si>
  <si>
    <t>DIRECCIÓN PROVINCIAL DE GANADERÍA</t>
  </si>
  <si>
    <t>Existencia de ganado vacuno</t>
  </si>
  <si>
    <t>Existencia de terneros</t>
  </si>
  <si>
    <t>Inspección establecimientos industriales</t>
  </si>
  <si>
    <t>Presupuesto 2017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</si>
  <si>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ECONOMÍA, INFRAESTRUCTURA Y ENERGÍA</t>
    </r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</si>
  <si>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</si>
  <si>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CUADRO DE INDICADORES Y METAS -1º TRIMESTRE 2017</t>
  </si>
  <si>
    <t>AÑOS</t>
  </si>
  <si>
    <t>AÑO</t>
  </si>
  <si>
    <t>Resultados Alcanzados Anual</t>
  </si>
  <si>
    <t>Meta Anual</t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</si>
  <si>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</si>
  <si>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</si>
  <si>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</si>
  <si>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</si>
  <si>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</si>
  <si>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</si>
  <si>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</si>
  <si>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</si>
  <si>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</si>
  <si>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</si>
  <si>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</si>
  <si>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</si>
  <si>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</si>
  <si>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</si>
  <si>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</si>
  <si>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>N/D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</si>
  <si>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</si>
  <si>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</si>
  <si>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</si>
  <si>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</si>
  <si>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</si>
  <si>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</si>
  <si>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</si>
  <si>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Presupuesto 2.017</t>
  </si>
  <si>
    <t>JURISDICCION: 07- MINISTERIO DE ECONOMÍA, INFRAESTRUCTURA Y ENERGÍA</t>
  </si>
  <si>
    <t>UNIDAD ORGANIZATIVA: 03- DIRECCIÓN DE FISCALIZACIÓN Y CONTROL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</si>
  <si>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</si>
  <si>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</si>
  <si>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</si>
  <si>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</si>
  <si>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</si>
  <si>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</si>
  <si>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Porcentaje sanciones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</si>
  <si>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</si>
  <si>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</si>
  <si>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</si>
  <si>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</si>
  <si>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</si>
  <si>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</si>
  <si>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</si>
  <si>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</si>
  <si>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</si>
  <si>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</si>
  <si>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</si>
  <si>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</si>
  <si>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</si>
  <si>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>Auditorías internas Sistema de Gestión de Calidad</t>
  </si>
  <si>
    <t>Auditorías</t>
  </si>
  <si>
    <t>Capacitaciones  en calidad e inocuidad agroalimentaria y lealtad comercial</t>
  </si>
  <si>
    <t>Capacitaciones</t>
  </si>
  <si>
    <t>C30716</t>
  </si>
  <si>
    <t>INDICADORES 2017</t>
  </si>
  <si>
    <t>1ª  TRIMESTRE 2017</t>
  </si>
  <si>
    <t>PRESUPUESTO 2017</t>
  </si>
  <si>
    <t>C.JU.O. :1-07-22</t>
  </si>
  <si>
    <t>MINISTERIO DE ENERGIA.</t>
  </si>
  <si>
    <t>UNIDAD ORGANIZATIVA: Dirección de Minería.</t>
  </si>
  <si>
    <t>PROGRAMACION FINANCIERA</t>
  </si>
  <si>
    <t>PRIMER TRIMESTRE 2017</t>
  </si>
  <si>
    <t>1ER. Trimestre 2017</t>
  </si>
  <si>
    <t>Proyec. 2017</t>
  </si>
  <si>
    <t>Proyec. 2018</t>
  </si>
  <si>
    <t>Proyec. 2019</t>
  </si>
  <si>
    <t>Huellas Mineras Sin Investigar Y Apoyo Sector Minero (en Km)</t>
  </si>
  <si>
    <t>Cant.</t>
  </si>
  <si>
    <t>C30866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</si>
  <si>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</si>
  <si>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</si>
  <si>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</si>
  <si>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</si>
  <si>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TOTAL TERCER TRIMESTRE INDICADORES Y METAS</t>
  </si>
  <si>
    <t>JURISDICCION:   07 - MINISTERIO DE INFRAESTRUCTURA</t>
  </si>
  <si>
    <r>
      <t xml:space="preserve">UNIDAD ORGANIZATIVA:  10731 - </t>
    </r>
    <r>
      <rPr>
        <b/>
        <sz val="12"/>
        <rFont val="Arial"/>
        <family val="2"/>
      </rPr>
      <t>DIRECCIÓN DE HIDRÁULICA</t>
    </r>
  </si>
  <si>
    <t>LEY DE RESPONSABILIDAD FISCAL - JUSTIFICACIÓN DE METAS</t>
  </si>
  <si>
    <t>Financ.</t>
  </si>
  <si>
    <t xml:space="preserve">$ Disponible </t>
  </si>
  <si>
    <t>Resultados Primer Trimestre 2017</t>
  </si>
  <si>
    <t>Resultados Segundo Trimestre 2017</t>
  </si>
  <si>
    <t>Resultados Tercer Trimestre 2017</t>
  </si>
  <si>
    <t>Resultados Cuarto Trimestre 2017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</si>
  <si>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</si>
  <si>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</si>
  <si>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</si>
  <si>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</si>
  <si>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</si>
  <si>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</si>
  <si>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 xml:space="preserve"> - Presa Chacras de Coria  y Obras complementarias:</t>
  </si>
  <si>
    <t>C35239</t>
  </si>
  <si>
    <t>si</t>
  </si>
  <si>
    <t>Trasvase los Papagayos / Frias</t>
  </si>
  <si>
    <t>Colector Blanco Encalada II</t>
  </si>
  <si>
    <t>Trasvase Maure / Chacras de Coria</t>
  </si>
  <si>
    <t>Presa Chacras de Coria</t>
  </si>
  <si>
    <t>Colectores Chacras de Coria</t>
  </si>
  <si>
    <t>Presa Sosa</t>
  </si>
  <si>
    <t>Colector Sosa</t>
  </si>
  <si>
    <t>Obra San Isidro</t>
  </si>
  <si>
    <t>- Entubamiento Canal Civit, IV tramo</t>
  </si>
  <si>
    <t>C31273</t>
  </si>
  <si>
    <t>- Construcción de Defensa aluvional sobre Colector Divisadero Negro en Capiz</t>
  </si>
  <si>
    <t>C31006</t>
  </si>
  <si>
    <t>- Revestimiento soleras Colector Aluvional Sosa entre Calle La Falda y Viamonte</t>
  </si>
  <si>
    <t>C31267</t>
  </si>
  <si>
    <t>- Re Encauzamiento y control de erosión Arroyo Las Tunas</t>
  </si>
  <si>
    <t>C35255</t>
  </si>
  <si>
    <t>- Revestimiento Canal Pescara  entre Carril Nacional y Carril Godoy Cruz</t>
  </si>
  <si>
    <t>C31040</t>
  </si>
  <si>
    <t>Obras de Mantenimiento y de Seguridad de presa</t>
  </si>
  <si>
    <t xml:space="preserve"> - Reparación losas Canal Los Ciruelos</t>
  </si>
  <si>
    <t>C31271</t>
  </si>
  <si>
    <t xml:space="preserve"> - Auscultación Presa El Carrizal (por trimestre)</t>
  </si>
  <si>
    <t>Unid/trim.</t>
  </si>
  <si>
    <t>C31043</t>
  </si>
  <si>
    <t xml:space="preserve"> - Reparación y Mantenimiento de la Presa El Carrizal</t>
  </si>
  <si>
    <t>C31234</t>
  </si>
  <si>
    <t xml:space="preserve"> - Presa Valle Grande, central Nihuil IV (por trimestre)</t>
  </si>
  <si>
    <t>Unid/trim</t>
  </si>
  <si>
    <t>C31245</t>
  </si>
  <si>
    <t>Reparación y construcción de instalaciones de la Dirección de Hidraulica</t>
  </si>
  <si>
    <t xml:space="preserve"> - Ampliación Edificio de la Dirección de Hidraulica </t>
  </si>
  <si>
    <t xml:space="preserve"> - Refacción Dique Frías</t>
  </si>
  <si>
    <t xml:space="preserve"> - Refacción Dique El Carrizal </t>
  </si>
  <si>
    <t xml:space="preserve"> - Delegación Zona Sur</t>
  </si>
  <si>
    <t xml:space="preserve"> - Reparación barrio Dirección de Hidráulica </t>
  </si>
  <si>
    <t xml:space="preserve"> - Reparación Edificio Casa Central</t>
  </si>
  <si>
    <t>Conservación y Mantenimiento de  Cauces de Defensa  Aluvional  en la Provincia de Mendoza</t>
  </si>
  <si>
    <t>Hs/máq</t>
  </si>
  <si>
    <t>C31036</t>
  </si>
  <si>
    <t>Sí</t>
  </si>
  <si>
    <t xml:space="preserve"> - Conservación y mantenimiento de cauces  (por administración)</t>
  </si>
  <si>
    <t xml:space="preserve">Conservación y Mantenimiento de  Cauces y  Obras de Defensa  Aluvional </t>
  </si>
  <si>
    <t>C31041</t>
  </si>
  <si>
    <t xml:space="preserve"> - Conservación y mantenimiento de cauces  (por terceros)</t>
  </si>
  <si>
    <t>C30854</t>
  </si>
  <si>
    <t>Si</t>
  </si>
  <si>
    <t xml:space="preserve">Estudios Hidráulicos y Proyectos de Defensa Aluvional </t>
  </si>
  <si>
    <t xml:space="preserve"> - Construcción de barandas en colectores varios (por 100 m) colector aluvional D.Frías - Mendoza</t>
  </si>
  <si>
    <t>Defensas marginanes rios y control de crecidas</t>
  </si>
  <si>
    <t>C31225</t>
  </si>
  <si>
    <t xml:space="preserve"> - Reparación 16 m.muro baranda s/margen izquierda colector aluvional D.Frías - Mendoza</t>
  </si>
  <si>
    <t>Equipos y rocas para prevención de emergencias aluvionales</t>
  </si>
  <si>
    <t>C35238</t>
  </si>
  <si>
    <t>OBRAS CONVENIO CON DG IRRIGACION</t>
  </si>
  <si>
    <t>Canal Cubillos - Revestimiento y unificación hijuelas entre calles Quiroga y Arancibia</t>
  </si>
  <si>
    <t>C31284</t>
  </si>
  <si>
    <t>Hijuela Española - Impermeabilización</t>
  </si>
  <si>
    <t>C31286</t>
  </si>
  <si>
    <t>Canal Dr. Bosch - Construcción reservorio regulador</t>
  </si>
  <si>
    <t>C31292</t>
  </si>
  <si>
    <t>Canal Jarillal - Tapado de canal con losas de HºAº</t>
  </si>
  <si>
    <t>C31293</t>
  </si>
  <si>
    <t>0</t>
  </si>
  <si>
    <t>RECURSOS HUMANOS</t>
  </si>
  <si>
    <t>Total de Funcionarios y/o Agentes afectados a la Dirección</t>
  </si>
  <si>
    <t>agentes</t>
  </si>
  <si>
    <t>C35354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</si>
  <si>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</si>
  <si>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</si>
  <si>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</si>
  <si>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</si>
  <si>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</si>
  <si>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</si>
  <si>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</si>
  <si>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</si>
  <si>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</si>
  <si>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</si>
  <si>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</si>
  <si>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</si>
  <si>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</si>
  <si>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</si>
  <si>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</si>
  <si>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</si>
  <si>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</si>
  <si>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</si>
  <si>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</si>
  <si>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</si>
  <si>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</si>
  <si>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</si>
  <si>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2 - Impresoras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</si>
  <si>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</si>
  <si>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</si>
  <si>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</si>
  <si>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</si>
  <si>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</si>
  <si>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</si>
  <si>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</si>
  <si>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>Meta 2017</t>
  </si>
  <si>
    <t>Meta 2018</t>
  </si>
  <si>
    <t>ALCANZADO 2016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</si>
  <si>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</si>
  <si>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</si>
  <si>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</si>
  <si>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</si>
  <si>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</si>
  <si>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</si>
  <si>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</si>
  <si>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</si>
  <si>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</si>
  <si>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</si>
  <si>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</si>
  <si>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</si>
  <si>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</si>
  <si>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</si>
  <si>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</si>
  <si>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</si>
  <si>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</si>
  <si>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</si>
  <si>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</si>
  <si>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</si>
  <si>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</si>
  <si>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</si>
  <si>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</si>
  <si>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</si>
  <si>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r>
      <t>Los datos correspondientes al ejercicio 2017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</si>
  <si>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</si>
  <si>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</si>
  <si>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</si>
  <si>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</si>
  <si>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</si>
  <si>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</si>
  <si>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>Dirección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Administración de Contratos y Obras Públicas - Ministerio de Infraestructura</t>
    </r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</si>
  <si>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</si>
  <si>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</si>
  <si>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</si>
  <si>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</si>
  <si>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</si>
  <si>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</si>
  <si>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</si>
  <si>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</si>
  <si>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</si>
  <si>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</si>
  <si>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</si>
  <si>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</si>
  <si>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</si>
  <si>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</si>
  <si>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</si>
  <si>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</si>
  <si>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</si>
  <si>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</si>
  <si>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</si>
  <si>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10921 - DIRECCION DE MANTENIMIENTO Y REPARACIONES</t>
  </si>
  <si>
    <t xml:space="preserve">  NIVEL PROVINCIA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</si>
  <si>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</si>
  <si>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</si>
  <si>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</si>
  <si>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</si>
  <si>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</si>
  <si>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</si>
  <si>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</si>
  <si>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</si>
  <si>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</si>
  <si>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>10922 - DIRECCION DE AMPLIACION Y CONSTRUCCION</t>
  </si>
  <si>
    <t xml:space="preserve">  NIVEL NACIONAL</t>
  </si>
  <si>
    <t>Planif. Ampliacion de Obras ( Fin. Nacional)</t>
  </si>
  <si>
    <t>O99794</t>
  </si>
  <si>
    <t>Planif. Ampliacion de Obras ( Fin. BID)</t>
  </si>
  <si>
    <t>Planif. Ampliacion de Obras (Fin. BIRF)</t>
  </si>
  <si>
    <t xml:space="preserve">Ejecución de obras ampliaciones Fin. Nacional </t>
  </si>
  <si>
    <t xml:space="preserve">Ejecución de obras ampliaciones Fin. BID </t>
  </si>
  <si>
    <t xml:space="preserve">Ejecución de obras ampliaciones Fin. BIRF </t>
  </si>
  <si>
    <t>Planif. Dotación Edificios (Fin. Nacional)</t>
  </si>
  <si>
    <t>Planif. Dotación Edificios (Fin. BID)</t>
  </si>
  <si>
    <t>Planif. Dotación Edificios (Fin. BIRF)</t>
  </si>
  <si>
    <t>Ejecución de Obras Dotación Edificios (Fin. Nacional)</t>
  </si>
  <si>
    <t>Ejecución de obras Dotación Edificios (Fin. BID)</t>
  </si>
  <si>
    <t>Ejecución de Obras Dotación Edificios (Fin. BIRF)</t>
  </si>
  <si>
    <t>NIVEL PROVINCIAL</t>
  </si>
  <si>
    <t>Planif. Ampliacion de Obras</t>
  </si>
  <si>
    <t xml:space="preserve">Ejecución de obras ampliaciones </t>
  </si>
  <si>
    <t>Planif. Dotación Edificios</t>
  </si>
  <si>
    <t>O99795</t>
  </si>
  <si>
    <t xml:space="preserve">Ejecución de Obras Dotación Edificios </t>
  </si>
  <si>
    <t xml:space="preserve">                                           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</si>
  <si>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</si>
  <si>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</si>
  <si>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</si>
  <si>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</si>
  <si>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</si>
  <si>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</si>
  <si>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</si>
  <si>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</si>
  <si>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</si>
  <si>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</si>
  <si>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</si>
  <si>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</si>
  <si>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</si>
  <si>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UNIDAD ORGANIZATIVA: DIRECCION DE AGRICULTURA  Y CONTINGENCIAS CLIMATICAS</t>
  </si>
</sst>
</file>

<file path=xl/styles.xml><?xml version="1.0" encoding="utf-8"?>
<styleSheet xmlns="http://schemas.openxmlformats.org/spreadsheetml/2006/main">
  <numFmts count="8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#,###.00"/>
    <numFmt numFmtId="166" formatCode="0.0%"/>
    <numFmt numFmtId="167" formatCode="_ * #,##0.00_ ;_ * \-#,##0.00_ ;_ * &quot;-&quot;??_ ;_ @_ "/>
    <numFmt numFmtId="168" formatCode="0;\-0;&quot; &quot;"/>
    <numFmt numFmtId="169" formatCode="&quot;$&quot;\ #,##0.00"/>
    <numFmt numFmtId="170" formatCode="_ * #,##0_ ;_ * \-#,##0_ ;_ * &quot;-&quot;??_ ;_ @_ 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  <charset val="1"/>
    </font>
    <font>
      <sz val="11"/>
      <name val="arial"/>
      <family val="2"/>
      <charset val="1"/>
    </font>
    <font>
      <sz val="11"/>
      <color indexed="8"/>
      <name val="arial"/>
      <family val="2"/>
      <charset val="1"/>
    </font>
    <font>
      <b/>
      <sz val="11"/>
      <name val="arial"/>
      <family val="2"/>
      <charset val="1"/>
    </font>
    <font>
      <sz val="10"/>
      <color indexed="8"/>
      <name val="arial"/>
      <family val="2"/>
      <charset val="1"/>
    </font>
    <font>
      <b/>
      <u/>
      <sz val="11"/>
      <color theme="1"/>
      <name val="Calibri"/>
      <family val="2"/>
      <scheme val="minor"/>
    </font>
    <font>
      <sz val="10"/>
      <color rgb="FF000000"/>
      <name val="Arial1"/>
    </font>
    <font>
      <b/>
      <u/>
      <sz val="9"/>
      <color rgb="FF000000"/>
      <name val="Arial2"/>
    </font>
    <font>
      <b/>
      <sz val="9"/>
      <color rgb="FF000000"/>
      <name val="Arial2"/>
    </font>
    <font>
      <sz val="9"/>
      <color rgb="FF000000"/>
      <name val="Arial2"/>
    </font>
    <font>
      <u/>
      <sz val="9"/>
      <color rgb="FF000000"/>
      <name val="Arial2"/>
    </font>
    <font>
      <sz val="9"/>
      <color rgb="FF000000"/>
      <name val="Arial1"/>
    </font>
    <font>
      <b/>
      <sz val="9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sz val="10"/>
      <color rgb="FF0070C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0"/>
      <name val="Garamond"/>
      <family val="1"/>
    </font>
    <font>
      <sz val="14"/>
      <name val="Garamond"/>
      <family val="1"/>
    </font>
    <font>
      <sz val="8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2"/>
      <color rgb="FFFF0000"/>
      <name val="Garamond"/>
      <family val="1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99"/>
        <bgColor rgb="FFFFFF99"/>
      </patternFill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/>
      <right style="double">
        <color indexed="52"/>
      </right>
      <top style="medium">
        <color indexed="64"/>
      </top>
      <bottom style="thin">
        <color indexed="52"/>
      </bottom>
      <diagonal/>
    </border>
    <border>
      <left style="double">
        <color indexed="52"/>
      </left>
      <right style="double">
        <color indexed="52"/>
      </right>
      <top style="medium">
        <color indexed="64"/>
      </top>
      <bottom style="thin">
        <color indexed="52"/>
      </bottom>
      <diagonal/>
    </border>
    <border>
      <left style="double">
        <color indexed="52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/>
      <right style="double">
        <color indexed="52"/>
      </right>
      <top style="thin">
        <color indexed="52"/>
      </top>
      <bottom style="thin">
        <color indexed="52"/>
      </bottom>
      <diagonal/>
    </border>
    <border>
      <left style="double">
        <color indexed="52"/>
      </left>
      <right style="double">
        <color indexed="52"/>
      </right>
      <top style="thin">
        <color indexed="52"/>
      </top>
      <bottom style="thin">
        <color indexed="52"/>
      </bottom>
      <diagonal/>
    </border>
    <border>
      <left style="double">
        <color indexed="52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52"/>
      </left>
      <right style="double">
        <color indexed="52"/>
      </right>
      <top style="thin">
        <color indexed="52"/>
      </top>
      <bottom style="medium">
        <color indexed="64"/>
      </bottom>
      <diagonal/>
    </border>
    <border>
      <left style="double">
        <color indexed="52"/>
      </left>
      <right style="medium">
        <color indexed="64"/>
      </right>
      <top style="thin">
        <color indexed="5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24" fillId="0" borderId="0"/>
    <xf numFmtId="0" fontId="66" fillId="0" borderId="0" applyFont="0" applyFill="0" applyBorder="0" applyAlignment="0" applyProtection="0"/>
  </cellStyleXfs>
  <cellXfs count="46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7" fillId="0" borderId="0" xfId="0" applyFont="1"/>
    <xf numFmtId="0" fontId="7" fillId="0" borderId="0" xfId="0" applyFont="1" applyFill="1" applyBorder="1"/>
    <xf numFmtId="0" fontId="10" fillId="0" borderId="0" xfId="0" applyFont="1"/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3" fontId="0" fillId="0" borderId="0" xfId="0" applyNumberFormat="1" applyBorder="1"/>
    <xf numFmtId="0" fontId="13" fillId="0" borderId="0" xfId="0" applyFont="1" applyBorder="1"/>
    <xf numFmtId="9" fontId="12" fillId="0" borderId="0" xfId="0" applyNumberFormat="1" applyFont="1" applyBorder="1"/>
    <xf numFmtId="0" fontId="1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3" fontId="0" fillId="0" borderId="1" xfId="0" applyNumberFormat="1" applyBorder="1"/>
    <xf numFmtId="9" fontId="0" fillId="0" borderId="1" xfId="0" applyNumberFormat="1" applyBorder="1"/>
    <xf numFmtId="166" fontId="0" fillId="0" borderId="1" xfId="0" applyNumberFormat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" xfId="1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2" fontId="3" fillId="0" borderId="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3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19" fillId="0" borderId="10" xfId="0" applyFont="1" applyBorder="1"/>
    <xf numFmtId="0" fontId="20" fillId="0" borderId="10" xfId="0" applyFont="1" applyBorder="1"/>
    <xf numFmtId="0" fontId="19" fillId="0" borderId="10" xfId="0" applyFont="1" applyBorder="1" applyAlignment="1">
      <alignment horizontal="center"/>
    </xf>
    <xf numFmtId="9" fontId="19" fillId="0" borderId="10" xfId="0" applyNumberFormat="1" applyFont="1" applyBorder="1" applyAlignment="1">
      <alignment horizontal="center"/>
    </xf>
    <xf numFmtId="9" fontId="21" fillId="0" borderId="10" xfId="0" applyNumberFormat="1" applyFont="1" applyBorder="1" applyAlignment="1">
      <alignment horizontal="center"/>
    </xf>
    <xf numFmtId="9" fontId="20" fillId="0" borderId="10" xfId="0" applyNumberFormat="1" applyFont="1" applyBorder="1" applyAlignment="1">
      <alignment horizontal="center"/>
    </xf>
    <xf numFmtId="0" fontId="22" fillId="0" borderId="0" xfId="0" applyFont="1"/>
    <xf numFmtId="0" fontId="19" fillId="3" borderId="10" xfId="0" applyFont="1" applyFill="1" applyBorder="1"/>
    <xf numFmtId="0" fontId="20" fillId="0" borderId="10" xfId="0" applyFont="1" applyBorder="1" applyAlignment="1">
      <alignment horizontal="left" wrapText="1"/>
    </xf>
    <xf numFmtId="1" fontId="19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3" fillId="0" borderId="0" xfId="0" applyFont="1"/>
    <xf numFmtId="0" fontId="12" fillId="0" borderId="0" xfId="0" applyFont="1"/>
    <xf numFmtId="0" fontId="12" fillId="0" borderId="0" xfId="0" applyFont="1" applyBorder="1"/>
    <xf numFmtId="0" fontId="12" fillId="0" borderId="1" xfId="0" applyFont="1" applyBorder="1"/>
    <xf numFmtId="0" fontId="2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0" fontId="27" fillId="0" borderId="0" xfId="0" applyFont="1"/>
    <xf numFmtId="0" fontId="24" fillId="0" borderId="0" xfId="4"/>
    <xf numFmtId="0" fontId="26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0" fontId="25" fillId="0" borderId="0" xfId="4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4" borderId="12" xfId="4" applyFont="1" applyFill="1" applyBorder="1" applyAlignment="1">
      <alignment horizontal="center" vertical="center"/>
    </xf>
    <xf numFmtId="0" fontId="29" fillId="4" borderId="12" xfId="4" applyFont="1" applyFill="1" applyBorder="1" applyAlignment="1">
      <alignment horizontal="center" vertical="center" wrapText="1"/>
    </xf>
    <xf numFmtId="0" fontId="29" fillId="4" borderId="13" xfId="4" applyFont="1" applyFill="1" applyBorder="1" applyAlignment="1">
      <alignment horizontal="center" vertical="center" wrapText="1"/>
    </xf>
    <xf numFmtId="0" fontId="29" fillId="4" borderId="14" xfId="4" applyFont="1" applyFill="1" applyBorder="1" applyAlignment="1">
      <alignment horizontal="center" vertical="center" wrapText="1"/>
    </xf>
    <xf numFmtId="0" fontId="29" fillId="0" borderId="11" xfId="4" applyFont="1" applyBorder="1" applyAlignment="1">
      <alignment horizontal="center"/>
    </xf>
    <xf numFmtId="0" fontId="29" fillId="0" borderId="15" xfId="4" applyFont="1" applyBorder="1" applyAlignment="1">
      <alignment horizontal="center"/>
    </xf>
    <xf numFmtId="0" fontId="24" fillId="0" borderId="0" xfId="4" applyFont="1" applyBorder="1" applyAlignment="1">
      <alignment horizontal="center"/>
    </xf>
    <xf numFmtId="0" fontId="24" fillId="0" borderId="0" xfId="4" applyFont="1" applyAlignment="1">
      <alignment horizontal="center" wrapText="1"/>
    </xf>
    <xf numFmtId="0" fontId="24" fillId="0" borderId="0" xfId="4" applyFont="1" applyBorder="1" applyAlignment="1">
      <alignment horizontal="center" wrapText="1"/>
    </xf>
    <xf numFmtId="0" fontId="30" fillId="0" borderId="11" xfId="4" applyFont="1" applyBorder="1" applyAlignment="1">
      <alignment horizontal="center"/>
    </xf>
    <xf numFmtId="0" fontId="26" fillId="0" borderId="11" xfId="0" applyFont="1" applyBorder="1" applyAlignment="1">
      <alignment horizontal="center" vertical="center"/>
    </xf>
    <xf numFmtId="0" fontId="29" fillId="0" borderId="0" xfId="4" applyFont="1"/>
    <xf numFmtId="0" fontId="30" fillId="0" borderId="0" xfId="4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9" fillId="0" borderId="0" xfId="4" applyFont="1" applyAlignment="1">
      <alignment horizontal="justify" wrapText="1"/>
    </xf>
    <xf numFmtId="0" fontId="29" fillId="0" borderId="0" xfId="4" applyFont="1" applyAlignment="1">
      <alignment horizontal="left" wrapText="1"/>
    </xf>
    <xf numFmtId="0" fontId="29" fillId="0" borderId="0" xfId="4" applyFont="1" applyAlignment="1">
      <alignment horizontal="left"/>
    </xf>
    <xf numFmtId="0" fontId="29" fillId="0" borderId="0" xfId="4" applyFont="1" applyBorder="1" applyAlignment="1">
      <alignment horizontal="left" wrapText="1"/>
    </xf>
    <xf numFmtId="0" fontId="29" fillId="0" borderId="0" xfId="4" applyFont="1" applyBorder="1" applyAlignment="1">
      <alignment horizontal="center" wrapText="1"/>
    </xf>
    <xf numFmtId="0" fontId="31" fillId="0" borderId="0" xfId="0" applyFont="1"/>
    <xf numFmtId="0" fontId="7" fillId="0" borderId="0" xfId="0" applyFont="1" applyAlignment="1">
      <alignment horizontal="center"/>
    </xf>
    <xf numFmtId="1" fontId="7" fillId="7" borderId="17" xfId="1" applyNumberFormat="1" applyFont="1" applyFill="1" applyBorder="1" applyAlignment="1">
      <alignment horizontal="centerContinuous" vertical="center"/>
    </xf>
    <xf numFmtId="1" fontId="7" fillId="9" borderId="17" xfId="1" applyNumberFormat="1" applyFont="1" applyFill="1" applyBorder="1" applyAlignment="1">
      <alignment horizontal="center" vertical="center"/>
    </xf>
    <xf numFmtId="1" fontId="7" fillId="6" borderId="18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0" fontId="10" fillId="0" borderId="21" xfId="0" applyFont="1" applyBorder="1"/>
    <xf numFmtId="0" fontId="7" fillId="0" borderId="22" xfId="0" applyFont="1" applyFill="1" applyBorder="1"/>
    <xf numFmtId="0" fontId="7" fillId="0" borderId="22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168" fontId="7" fillId="0" borderId="22" xfId="0" applyNumberFormat="1" applyFont="1" applyBorder="1"/>
    <xf numFmtId="168" fontId="7" fillId="0" borderId="25" xfId="0" applyNumberFormat="1" applyFont="1" applyBorder="1"/>
    <xf numFmtId="168" fontId="7" fillId="0" borderId="22" xfId="0" applyNumberFormat="1" applyFont="1" applyFill="1" applyBorder="1"/>
    <xf numFmtId="168" fontId="7" fillId="0" borderId="26" xfId="0" applyNumberFormat="1" applyFont="1" applyFill="1" applyBorder="1"/>
    <xf numFmtId="0" fontId="10" fillId="10" borderId="27" xfId="0" applyFont="1" applyFill="1" applyBorder="1" applyAlignment="1"/>
    <xf numFmtId="0" fontId="7" fillId="0" borderId="28" xfId="0" applyFont="1" applyFill="1" applyBorder="1" applyAlignment="1">
      <alignment horizontal="center"/>
    </xf>
    <xf numFmtId="0" fontId="32" fillId="0" borderId="28" xfId="0" applyFont="1" applyFill="1" applyBorder="1" applyAlignment="1">
      <alignment horizontal="center"/>
    </xf>
    <xf numFmtId="0" fontId="7" fillId="11" borderId="29" xfId="0" applyFont="1" applyFill="1" applyBorder="1" applyAlignment="1">
      <alignment horizontal="center"/>
    </xf>
    <xf numFmtId="169" fontId="7" fillId="11" borderId="30" xfId="1" applyNumberFormat="1" applyFont="1" applyFill="1" applyBorder="1" applyAlignment="1">
      <alignment horizontal="right"/>
    </xf>
    <xf numFmtId="0" fontId="10" fillId="12" borderId="28" xfId="0" applyFont="1" applyFill="1" applyBorder="1" applyAlignment="1">
      <alignment horizontal="center"/>
    </xf>
    <xf numFmtId="0" fontId="10" fillId="13" borderId="28" xfId="0" applyFont="1" applyFill="1" applyBorder="1" applyAlignment="1">
      <alignment horizontal="center"/>
    </xf>
    <xf numFmtId="0" fontId="10" fillId="13" borderId="31" xfId="0" applyFont="1" applyFill="1" applyBorder="1" applyAlignment="1">
      <alignment horizontal="center"/>
    </xf>
    <xf numFmtId="0" fontId="7" fillId="0" borderId="28" xfId="0" applyNumberFormat="1" applyFont="1" applyFill="1" applyBorder="1" applyAlignment="1">
      <alignment horizontal="center"/>
    </xf>
    <xf numFmtId="0" fontId="7" fillId="0" borderId="32" xfId="0" applyNumberFormat="1" applyFont="1" applyFill="1" applyBorder="1" applyAlignment="1">
      <alignment horizontal="center"/>
    </xf>
    <xf numFmtId="0" fontId="33" fillId="14" borderId="27" xfId="0" applyFont="1" applyFill="1" applyBorder="1" applyAlignment="1"/>
    <xf numFmtId="0" fontId="7" fillId="14" borderId="29" xfId="0" applyFont="1" applyFill="1" applyBorder="1" applyAlignment="1">
      <alignment horizontal="center"/>
    </xf>
    <xf numFmtId="169" fontId="7" fillId="14" borderId="30" xfId="1" applyNumberFormat="1" applyFont="1" applyFill="1" applyBorder="1" applyAlignment="1">
      <alignment horizontal="right"/>
    </xf>
    <xf numFmtId="0" fontId="10" fillId="14" borderId="28" xfId="0" applyNumberFormat="1" applyFont="1" applyFill="1" applyBorder="1" applyAlignment="1">
      <alignment horizontal="center"/>
    </xf>
    <xf numFmtId="0" fontId="7" fillId="14" borderId="28" xfId="0" applyNumberFormat="1" applyFont="1" applyFill="1" applyBorder="1" applyAlignment="1">
      <alignment horizontal="center"/>
    </xf>
    <xf numFmtId="0" fontId="7" fillId="14" borderId="31" xfId="0" applyNumberFormat="1" applyFont="1" applyFill="1" applyBorder="1" applyAlignment="1">
      <alignment horizontal="center"/>
    </xf>
    <xf numFmtId="0" fontId="7" fillId="14" borderId="0" xfId="0" applyFont="1" applyFill="1" applyBorder="1"/>
    <xf numFmtId="0" fontId="7" fillId="14" borderId="0" xfId="0" applyFont="1" applyFill="1"/>
    <xf numFmtId="0" fontId="7" fillId="14" borderId="27" xfId="0" applyFont="1" applyFill="1" applyBorder="1" applyAlignment="1"/>
    <xf numFmtId="49" fontId="7" fillId="14" borderId="27" xfId="0" applyNumberFormat="1" applyFont="1" applyFill="1" applyBorder="1" applyAlignment="1"/>
    <xf numFmtId="0" fontId="34" fillId="0" borderId="28" xfId="0" applyFont="1" applyFill="1" applyBorder="1" applyAlignment="1">
      <alignment horizontal="center"/>
    </xf>
    <xf numFmtId="0" fontId="35" fillId="14" borderId="27" xfId="0" applyFont="1" applyFill="1" applyBorder="1" applyAlignment="1"/>
    <xf numFmtId="0" fontId="36" fillId="14" borderId="28" xfId="0" applyNumberFormat="1" applyFont="1" applyFill="1" applyBorder="1" applyAlignment="1">
      <alignment horizontal="center"/>
    </xf>
    <xf numFmtId="49" fontId="7" fillId="14" borderId="27" xfId="0" applyNumberFormat="1" applyFont="1" applyFill="1" applyBorder="1" applyAlignment="1">
      <alignment horizontal="left"/>
    </xf>
    <xf numFmtId="0" fontId="7" fillId="13" borderId="29" xfId="0" applyFont="1" applyFill="1" applyBorder="1" applyAlignment="1">
      <alignment horizontal="center"/>
    </xf>
    <xf numFmtId="169" fontId="7" fillId="13" borderId="30" xfId="1" applyNumberFormat="1" applyFont="1" applyFill="1" applyBorder="1" applyAlignment="1">
      <alignment horizontal="right"/>
    </xf>
    <xf numFmtId="0" fontId="10" fillId="15" borderId="27" xfId="0" applyFont="1" applyFill="1" applyBorder="1" applyAlignment="1"/>
    <xf numFmtId="0" fontId="7" fillId="14" borderId="27" xfId="0" applyFont="1" applyFill="1" applyBorder="1" applyAlignment="1">
      <alignment horizontal="left" wrapText="1"/>
    </xf>
    <xf numFmtId="1" fontId="7" fillId="14" borderId="28" xfId="0" applyNumberFormat="1" applyFont="1" applyFill="1" applyBorder="1" applyAlignment="1">
      <alignment horizontal="center"/>
    </xf>
    <xf numFmtId="1" fontId="7" fillId="14" borderId="31" xfId="0" applyNumberFormat="1" applyFont="1" applyFill="1" applyBorder="1" applyAlignment="1">
      <alignment horizontal="center"/>
    </xf>
    <xf numFmtId="0" fontId="10" fillId="16" borderId="27" xfId="0" applyFont="1" applyFill="1" applyBorder="1" applyAlignment="1"/>
    <xf numFmtId="0" fontId="7" fillId="16" borderId="29" xfId="0" applyFont="1" applyFill="1" applyBorder="1" applyAlignment="1">
      <alignment horizontal="center"/>
    </xf>
    <xf numFmtId="169" fontId="7" fillId="16" borderId="30" xfId="1" applyNumberFormat="1" applyFont="1" applyFill="1" applyBorder="1" applyAlignment="1">
      <alignment horizontal="right"/>
    </xf>
    <xf numFmtId="1" fontId="10" fillId="13" borderId="28" xfId="0" applyNumberFormat="1" applyFont="1" applyFill="1" applyBorder="1" applyAlignment="1">
      <alignment horizontal="center"/>
    </xf>
    <xf numFmtId="1" fontId="10" fillId="13" borderId="31" xfId="0" applyNumberFormat="1" applyFont="1" applyFill="1" applyBorder="1" applyAlignment="1">
      <alignment horizontal="center"/>
    </xf>
    <xf numFmtId="0" fontId="10" fillId="11" borderId="27" xfId="0" applyFont="1" applyFill="1" applyBorder="1" applyAlignment="1"/>
    <xf numFmtId="49" fontId="7" fillId="14" borderId="28" xfId="0" applyNumberFormat="1" applyFont="1" applyFill="1" applyBorder="1" applyAlignment="1">
      <alignment horizontal="center"/>
    </xf>
    <xf numFmtId="49" fontId="7" fillId="14" borderId="31" xfId="0" applyNumberFormat="1" applyFont="1" applyFill="1" applyBorder="1" applyAlignment="1">
      <alignment horizontal="center"/>
    </xf>
    <xf numFmtId="0" fontId="10" fillId="13" borderId="27" xfId="0" applyFont="1" applyFill="1" applyBorder="1" applyAlignment="1"/>
    <xf numFmtId="0" fontId="7" fillId="0" borderId="29" xfId="0" applyFont="1" applyBorder="1" applyAlignment="1">
      <alignment horizontal="center"/>
    </xf>
    <xf numFmtId="169" fontId="7" fillId="0" borderId="30" xfId="1" applyNumberFormat="1" applyFont="1" applyBorder="1" applyAlignment="1">
      <alignment horizontal="right"/>
    </xf>
    <xf numFmtId="0" fontId="10" fillId="0" borderId="28" xfId="0" applyNumberFormat="1" applyFont="1" applyFill="1" applyBorder="1" applyAlignment="1">
      <alignment horizontal="center"/>
    </xf>
    <xf numFmtId="0" fontId="10" fillId="17" borderId="27" xfId="0" applyFont="1" applyFill="1" applyBorder="1" applyAlignment="1"/>
    <xf numFmtId="0" fontId="7" fillId="17" borderId="29" xfId="0" applyFont="1" applyFill="1" applyBorder="1" applyAlignment="1">
      <alignment horizontal="center"/>
    </xf>
    <xf numFmtId="169" fontId="7" fillId="17" borderId="30" xfId="1" applyNumberFormat="1" applyFont="1" applyFill="1" applyBorder="1" applyAlignment="1">
      <alignment horizontal="right"/>
    </xf>
    <xf numFmtId="0" fontId="10" fillId="0" borderId="32" xfId="0" applyFont="1" applyFill="1" applyBorder="1" applyAlignment="1">
      <alignment horizontal="center"/>
    </xf>
    <xf numFmtId="0" fontId="7" fillId="0" borderId="27" xfId="0" applyFont="1" applyFill="1" applyBorder="1" applyAlignment="1"/>
    <xf numFmtId="0" fontId="7" fillId="18" borderId="28" xfId="0" applyNumberFormat="1" applyFont="1" applyFill="1" applyBorder="1" applyAlignment="1">
      <alignment horizontal="center"/>
    </xf>
    <xf numFmtId="0" fontId="7" fillId="18" borderId="31" xfId="0" applyNumberFormat="1" applyFont="1" applyFill="1" applyBorder="1" applyAlignment="1">
      <alignment horizontal="center"/>
    </xf>
    <xf numFmtId="0" fontId="10" fillId="14" borderId="31" xfId="0" applyNumberFormat="1" applyFont="1" applyFill="1" applyBorder="1" applyAlignment="1">
      <alignment horizontal="center"/>
    </xf>
    <xf numFmtId="1" fontId="10" fillId="0" borderId="28" xfId="1" applyNumberFormat="1" applyFont="1" applyFill="1" applyBorder="1" applyAlignment="1">
      <alignment horizontal="center" vertical="center"/>
    </xf>
    <xf numFmtId="1" fontId="10" fillId="0" borderId="31" xfId="1" applyNumberFormat="1" applyFont="1" applyFill="1" applyBorder="1" applyAlignment="1">
      <alignment horizontal="center" vertical="center"/>
    </xf>
    <xf numFmtId="167" fontId="10" fillId="0" borderId="32" xfId="1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/>
    <xf numFmtId="0" fontId="32" fillId="0" borderId="29" xfId="0" applyFont="1" applyFill="1" applyBorder="1" applyAlignment="1">
      <alignment horizontal="center"/>
    </xf>
    <xf numFmtId="0" fontId="32" fillId="0" borderId="30" xfId="0" applyFont="1" applyFill="1" applyBorder="1" applyAlignment="1">
      <alignment horizontal="center"/>
    </xf>
    <xf numFmtId="1" fontId="10" fillId="14" borderId="28" xfId="0" applyNumberFormat="1" applyFont="1" applyFill="1" applyBorder="1" applyAlignment="1">
      <alignment horizontal="center"/>
    </xf>
    <xf numFmtId="1" fontId="10" fillId="14" borderId="31" xfId="0" applyNumberFormat="1" applyFont="1" applyFill="1" applyBorder="1" applyAlignment="1">
      <alignment horizontal="center"/>
    </xf>
    <xf numFmtId="0" fontId="7" fillId="14" borderId="33" xfId="0" applyNumberFormat="1" applyFont="1" applyFill="1" applyBorder="1" applyAlignment="1">
      <alignment horizontal="center"/>
    </xf>
    <xf numFmtId="0" fontId="7" fillId="0" borderId="34" xfId="0" applyFont="1" applyFill="1" applyBorder="1" applyAlignment="1"/>
    <xf numFmtId="0" fontId="7" fillId="0" borderId="35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169" fontId="7" fillId="0" borderId="37" xfId="1" applyNumberFormat="1" applyFont="1" applyFill="1" applyBorder="1" applyAlignment="1">
      <alignment horizontal="right"/>
    </xf>
    <xf numFmtId="0" fontId="7" fillId="14" borderId="35" xfId="0" applyNumberFormat="1" applyFont="1" applyFill="1" applyBorder="1" applyAlignment="1">
      <alignment horizontal="center"/>
    </xf>
    <xf numFmtId="0" fontId="7" fillId="14" borderId="38" xfId="0" applyNumberFormat="1" applyFont="1" applyFill="1" applyBorder="1" applyAlignment="1">
      <alignment horizontal="center"/>
    </xf>
    <xf numFmtId="0" fontId="7" fillId="14" borderId="39" xfId="0" applyNumberFormat="1" applyFont="1" applyFill="1" applyBorder="1" applyAlignment="1">
      <alignment horizontal="center"/>
    </xf>
    <xf numFmtId="0" fontId="7" fillId="0" borderId="35" xfId="0" applyNumberFormat="1" applyFont="1" applyFill="1" applyBorder="1" applyAlignment="1">
      <alignment horizontal="center"/>
    </xf>
    <xf numFmtId="0" fontId="7" fillId="0" borderId="40" xfId="0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37" fillId="0" borderId="0" xfId="0" applyFont="1" applyAlignment="1">
      <alignment horizontal="left"/>
    </xf>
    <xf numFmtId="49" fontId="37" fillId="0" borderId="0" xfId="0" applyNumberFormat="1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" fontId="38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4" fontId="11" fillId="0" borderId="0" xfId="0" applyNumberFormat="1" applyFont="1" applyAlignment="1">
      <alignment horizontal="left"/>
    </xf>
    <xf numFmtId="49" fontId="40" fillId="19" borderId="42" xfId="0" applyNumberFormat="1" applyFont="1" applyFill="1" applyBorder="1" applyAlignment="1">
      <alignment horizontal="center" vertical="center"/>
    </xf>
    <xf numFmtId="49" fontId="40" fillId="19" borderId="47" xfId="0" applyNumberFormat="1" applyFont="1" applyFill="1" applyBorder="1" applyAlignment="1">
      <alignment horizontal="center" vertical="center"/>
    </xf>
    <xf numFmtId="0" fontId="46" fillId="0" borderId="51" xfId="0" applyFont="1" applyBorder="1"/>
    <xf numFmtId="49" fontId="46" fillId="0" borderId="51" xfId="0" applyNumberFormat="1" applyFont="1" applyBorder="1"/>
    <xf numFmtId="0" fontId="47" fillId="0" borderId="51" xfId="0" applyFont="1" applyBorder="1"/>
    <xf numFmtId="0" fontId="48" fillId="0" borderId="51" xfId="0" applyFont="1" applyBorder="1"/>
    <xf numFmtId="3" fontId="48" fillId="0" borderId="55" xfId="0" applyNumberFormat="1" applyFont="1" applyBorder="1"/>
    <xf numFmtId="4" fontId="48" fillId="0" borderId="55" xfId="0" applyNumberFormat="1" applyFont="1" applyBorder="1"/>
    <xf numFmtId="0" fontId="10" fillId="0" borderId="56" xfId="0" applyFont="1" applyBorder="1" applyAlignment="1">
      <alignment horizontal="left"/>
    </xf>
    <xf numFmtId="49" fontId="10" fillId="0" borderId="56" xfId="0" applyNumberFormat="1" applyFont="1" applyBorder="1" applyAlignment="1">
      <alignment horizontal="center"/>
    </xf>
    <xf numFmtId="0" fontId="42" fillId="0" borderId="56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3" fontId="7" fillId="0" borderId="57" xfId="1" applyNumberFormat="1" applyFont="1" applyBorder="1" applyAlignment="1">
      <alignment horizontal="right"/>
    </xf>
    <xf numFmtId="3" fontId="10" fillId="0" borderId="56" xfId="0" applyNumberFormat="1" applyFont="1" applyBorder="1" applyAlignment="1">
      <alignment horizontal="right"/>
    </xf>
    <xf numFmtId="3" fontId="7" fillId="0" borderId="56" xfId="0" applyNumberFormat="1" applyFont="1" applyBorder="1" applyAlignment="1">
      <alignment horizontal="right"/>
    </xf>
    <xf numFmtId="3" fontId="10" fillId="0" borderId="0" xfId="0" applyNumberFormat="1" applyFont="1" applyBorder="1"/>
    <xf numFmtId="0" fontId="10" fillId="0" borderId="58" xfId="0" applyFont="1" applyBorder="1" applyAlignment="1">
      <alignment horizontal="left"/>
    </xf>
    <xf numFmtId="49" fontId="10" fillId="0" borderId="58" xfId="0" applyNumberFormat="1" applyFont="1" applyBorder="1" applyAlignment="1">
      <alignment horizontal="center"/>
    </xf>
    <xf numFmtId="0" fontId="42" fillId="0" borderId="58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3" fontId="7" fillId="0" borderId="59" xfId="1" applyNumberFormat="1" applyFont="1" applyBorder="1" applyAlignment="1">
      <alignment horizontal="right"/>
    </xf>
    <xf numFmtId="3" fontId="10" fillId="0" borderId="60" xfId="0" applyNumberFormat="1" applyFont="1" applyBorder="1" applyAlignment="1">
      <alignment horizontal="right"/>
    </xf>
    <xf numFmtId="3" fontId="7" fillId="0" borderId="60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3" fontId="7" fillId="0" borderId="59" xfId="0" applyNumberFormat="1" applyFont="1" applyBorder="1"/>
    <xf numFmtId="3" fontId="7" fillId="0" borderId="55" xfId="0" applyNumberFormat="1" applyFont="1" applyBorder="1"/>
    <xf numFmtId="49" fontId="10" fillId="0" borderId="61" xfId="0" applyNumberFormat="1" applyFont="1" applyBorder="1" applyAlignment="1">
      <alignment horizontal="center"/>
    </xf>
    <xf numFmtId="0" fontId="42" fillId="0" borderId="61" xfId="0" applyFont="1" applyBorder="1" applyAlignment="1">
      <alignment horizontal="center"/>
    </xf>
    <xf numFmtId="3" fontId="7" fillId="0" borderId="62" xfId="0" applyNumberFormat="1" applyFont="1" applyBorder="1"/>
    <xf numFmtId="3" fontId="10" fillId="0" borderId="58" xfId="0" applyNumberFormat="1" applyFont="1" applyBorder="1" applyAlignment="1">
      <alignment horizontal="right"/>
    </xf>
    <xf numFmtId="3" fontId="10" fillId="0" borderId="51" xfId="0" applyNumberFormat="1" applyFont="1" applyBorder="1" applyAlignment="1">
      <alignment horizontal="right"/>
    </xf>
    <xf numFmtId="3" fontId="7" fillId="0" borderId="51" xfId="0" applyNumberFormat="1" applyFont="1" applyBorder="1" applyAlignment="1">
      <alignment horizontal="right"/>
    </xf>
    <xf numFmtId="0" fontId="10" fillId="0" borderId="63" xfId="0" applyFont="1" applyBorder="1" applyAlignment="1">
      <alignment horizontal="left"/>
    </xf>
    <xf numFmtId="49" fontId="10" fillId="0" borderId="63" xfId="0" applyNumberFormat="1" applyFont="1" applyBorder="1" applyAlignment="1">
      <alignment horizontal="center"/>
    </xf>
    <xf numFmtId="0" fontId="42" fillId="0" borderId="63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3" fontId="7" fillId="0" borderId="64" xfId="0" applyNumberFormat="1" applyFont="1" applyBorder="1"/>
    <xf numFmtId="3" fontId="10" fillId="0" borderId="63" xfId="0" applyNumberFormat="1" applyFont="1" applyBorder="1" applyAlignment="1">
      <alignment horizontal="right"/>
    </xf>
    <xf numFmtId="3" fontId="7" fillId="0" borderId="63" xfId="0" applyNumberFormat="1" applyFont="1" applyBorder="1" applyAlignment="1">
      <alignment horizontal="right"/>
    </xf>
    <xf numFmtId="0" fontId="10" fillId="0" borderId="54" xfId="0" applyFont="1" applyBorder="1" applyAlignment="1">
      <alignment horizontal="left"/>
    </xf>
    <xf numFmtId="49" fontId="10" fillId="0" borderId="54" xfId="0" applyNumberFormat="1" applyFont="1" applyBorder="1" applyAlignment="1">
      <alignment horizontal="center"/>
    </xf>
    <xf numFmtId="0" fontId="42" fillId="0" borderId="54" xfId="0" applyFont="1" applyBorder="1" applyAlignment="1">
      <alignment horizontal="center"/>
    </xf>
    <xf numFmtId="0" fontId="48" fillId="0" borderId="54" xfId="0" applyFont="1" applyBorder="1" applyAlignment="1">
      <alignment horizontal="center"/>
    </xf>
    <xf numFmtId="3" fontId="7" fillId="0" borderId="65" xfId="0" applyNumberFormat="1" applyFont="1" applyBorder="1"/>
    <xf numFmtId="3" fontId="10" fillId="0" borderId="54" xfId="0" applyNumberFormat="1" applyFont="1" applyBorder="1" applyAlignment="1">
      <alignment horizontal="right"/>
    </xf>
    <xf numFmtId="4" fontId="10" fillId="0" borderId="54" xfId="0" applyNumberFormat="1" applyFont="1" applyBorder="1" applyAlignment="1">
      <alignment horizontal="right"/>
    </xf>
    <xf numFmtId="3" fontId="7" fillId="0" borderId="54" xfId="0" applyNumberFormat="1" applyFont="1" applyBorder="1" applyAlignment="1">
      <alignment horizontal="right"/>
    </xf>
    <xf numFmtId="49" fontId="0" fillId="0" borderId="0" xfId="0" applyNumberFormat="1"/>
    <xf numFmtId="0" fontId="49" fillId="0" borderId="0" xfId="0" applyFont="1" applyBorder="1"/>
    <xf numFmtId="0" fontId="43" fillId="0" borderId="0" xfId="0" applyFont="1" applyBorder="1"/>
    <xf numFmtId="4" fontId="49" fillId="0" borderId="0" xfId="0" applyNumberFormat="1" applyFont="1" applyBorder="1"/>
    <xf numFmtId="0" fontId="42" fillId="0" borderId="0" xfId="0" applyFont="1" applyFill="1" applyBorder="1" applyAlignment="1">
      <alignment horizontal="left"/>
    </xf>
    <xf numFmtId="49" fontId="42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0" fontId="43" fillId="0" borderId="0" xfId="0" applyFont="1"/>
    <xf numFmtId="4" fontId="0" fillId="0" borderId="0" xfId="0" applyNumberFormat="1"/>
    <xf numFmtId="0" fontId="41" fillId="0" borderId="0" xfId="0" applyFont="1" applyBorder="1" applyAlignment="1">
      <alignment horizontal="left"/>
    </xf>
    <xf numFmtId="49" fontId="41" fillId="0" borderId="0" xfId="0" applyNumberFormat="1" applyFont="1" applyBorder="1" applyAlignment="1">
      <alignment horizontal="left"/>
    </xf>
    <xf numFmtId="0" fontId="43" fillId="0" borderId="0" xfId="0" applyFont="1" applyBorder="1" applyAlignment="1">
      <alignment horizontal="left"/>
    </xf>
    <xf numFmtId="49" fontId="43" fillId="0" borderId="0" xfId="0" applyNumberFormat="1" applyFont="1" applyBorder="1" applyAlignment="1">
      <alignment horizontal="left"/>
    </xf>
    <xf numFmtId="0" fontId="43" fillId="0" borderId="0" xfId="0" applyFont="1" applyAlignment="1">
      <alignment horizontal="left" wrapText="1"/>
    </xf>
    <xf numFmtId="49" fontId="43" fillId="0" borderId="0" xfId="0" applyNumberFormat="1" applyFont="1" applyAlignment="1">
      <alignment horizontal="left" wrapText="1"/>
    </xf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 applyBorder="1" applyAlignment="1">
      <alignment horizontal="left"/>
    </xf>
    <xf numFmtId="0" fontId="56" fillId="0" borderId="0" xfId="0" applyFont="1" applyBorder="1"/>
    <xf numFmtId="0" fontId="51" fillId="0" borderId="0" xfId="0" applyFont="1" applyBorder="1"/>
    <xf numFmtId="0" fontId="55" fillId="20" borderId="66" xfId="0" applyFont="1" applyFill="1" applyBorder="1" applyAlignment="1">
      <alignment horizontal="center" vertical="center" wrapText="1"/>
    </xf>
    <xf numFmtId="0" fontId="57" fillId="21" borderId="6" xfId="0" applyFont="1" applyFill="1" applyBorder="1" applyAlignment="1">
      <alignment horizontal="center" vertical="center"/>
    </xf>
    <xf numFmtId="0" fontId="56" fillId="21" borderId="67" xfId="0" applyFont="1" applyFill="1" applyBorder="1"/>
    <xf numFmtId="0" fontId="55" fillId="20" borderId="68" xfId="0" applyFont="1" applyFill="1" applyBorder="1" applyAlignment="1">
      <alignment horizontal="center" vertical="center" wrapText="1"/>
    </xf>
    <xf numFmtId="0" fontId="55" fillId="20" borderId="69" xfId="0" applyFont="1" applyFill="1" applyBorder="1" applyAlignment="1">
      <alignment horizontal="center" vertical="center" wrapText="1"/>
    </xf>
    <xf numFmtId="0" fontId="55" fillId="20" borderId="70" xfId="0" applyFont="1" applyFill="1" applyBorder="1" applyAlignment="1">
      <alignment horizontal="center" vertical="center" wrapText="1"/>
    </xf>
    <xf numFmtId="0" fontId="55" fillId="20" borderId="71" xfId="0" applyFont="1" applyFill="1" applyBorder="1" applyAlignment="1">
      <alignment horizontal="center" vertical="center" wrapText="1"/>
    </xf>
    <xf numFmtId="0" fontId="55" fillId="20" borderId="72" xfId="0" applyFont="1" applyFill="1" applyBorder="1" applyAlignment="1">
      <alignment horizontal="center" vertical="center" wrapText="1"/>
    </xf>
    <xf numFmtId="0" fontId="55" fillId="20" borderId="73" xfId="0" applyFont="1" applyFill="1" applyBorder="1" applyAlignment="1">
      <alignment horizontal="center" vertical="center" wrapText="1"/>
    </xf>
    <xf numFmtId="0" fontId="55" fillId="20" borderId="74" xfId="0" applyFont="1" applyFill="1" applyBorder="1" applyAlignment="1">
      <alignment horizontal="center" vertical="center" wrapText="1"/>
    </xf>
    <xf numFmtId="0" fontId="55" fillId="20" borderId="75" xfId="0" applyFont="1" applyFill="1" applyBorder="1" applyAlignment="1">
      <alignment horizontal="center" vertical="center" wrapText="1"/>
    </xf>
    <xf numFmtId="0" fontId="55" fillId="20" borderId="76" xfId="0" applyFont="1" applyFill="1" applyBorder="1" applyAlignment="1">
      <alignment horizontal="center" vertical="center" wrapText="1"/>
    </xf>
    <xf numFmtId="0" fontId="55" fillId="20" borderId="77" xfId="0" applyFont="1" applyFill="1" applyBorder="1" applyAlignment="1">
      <alignment horizontal="center" vertical="center" wrapText="1"/>
    </xf>
    <xf numFmtId="0" fontId="55" fillId="20" borderId="78" xfId="0" applyFont="1" applyFill="1" applyBorder="1" applyAlignment="1">
      <alignment horizontal="center" vertical="center" wrapText="1"/>
    </xf>
    <xf numFmtId="0" fontId="55" fillId="22" borderId="0" xfId="0" applyFont="1" applyFill="1" applyBorder="1" applyAlignment="1">
      <alignment horizontal="center"/>
    </xf>
    <xf numFmtId="0" fontId="56" fillId="22" borderId="81" xfId="0" applyFont="1" applyFill="1" applyBorder="1"/>
    <xf numFmtId="0" fontId="51" fillId="0" borderId="0" xfId="0" applyFont="1" applyFill="1" applyBorder="1"/>
    <xf numFmtId="0" fontId="55" fillId="21" borderId="82" xfId="0" applyFont="1" applyFill="1" applyBorder="1" applyAlignment="1">
      <alignment horizontal="left"/>
    </xf>
    <xf numFmtId="0" fontId="55" fillId="21" borderId="44" xfId="0" applyFont="1" applyFill="1" applyBorder="1" applyAlignment="1">
      <alignment horizontal="left"/>
    </xf>
    <xf numFmtId="0" fontId="56" fillId="21" borderId="83" xfId="0" applyFont="1" applyFill="1" applyBorder="1"/>
    <xf numFmtId="0" fontId="55" fillId="23" borderId="3" xfId="0" applyFont="1" applyFill="1" applyBorder="1" applyAlignment="1">
      <alignment horizontal="center" vertical="center" wrapText="1"/>
    </xf>
    <xf numFmtId="0" fontId="55" fillId="23" borderId="0" xfId="0" applyFont="1" applyFill="1" applyBorder="1" applyAlignment="1">
      <alignment wrapText="1"/>
    </xf>
    <xf numFmtId="3" fontId="55" fillId="23" borderId="0" xfId="0" applyNumberFormat="1" applyFont="1" applyFill="1" applyBorder="1" applyAlignment="1"/>
    <xf numFmtId="0" fontId="58" fillId="0" borderId="19" xfId="0" applyFont="1" applyFill="1" applyBorder="1" applyAlignment="1">
      <alignment vertical="center" wrapText="1"/>
    </xf>
    <xf numFmtId="0" fontId="58" fillId="0" borderId="1" xfId="0" applyFont="1" applyBorder="1" applyAlignment="1">
      <alignment wrapText="1"/>
    </xf>
    <xf numFmtId="0" fontId="58" fillId="0" borderId="1" xfId="0" applyFont="1" applyBorder="1" applyAlignment="1">
      <alignment horizontal="center" wrapText="1"/>
    </xf>
    <xf numFmtId="3" fontId="58" fillId="0" borderId="1" xfId="0" applyNumberFormat="1" applyFont="1" applyBorder="1" applyAlignment="1"/>
    <xf numFmtId="170" fontId="58" fillId="0" borderId="1" xfId="1" applyNumberFormat="1" applyFont="1" applyBorder="1"/>
    <xf numFmtId="170" fontId="58" fillId="0" borderId="20" xfId="1" applyNumberFormat="1" applyFont="1" applyBorder="1"/>
    <xf numFmtId="0" fontId="58" fillId="0" borderId="3" xfId="0" applyFont="1" applyBorder="1"/>
    <xf numFmtId="0" fontId="58" fillId="0" borderId="0" xfId="0" applyFont="1" applyFill="1" applyBorder="1" applyAlignment="1">
      <alignment horizontal="left"/>
    </xf>
    <xf numFmtId="0" fontId="58" fillId="0" borderId="0" xfId="0" applyFont="1" applyFill="1" applyBorder="1" applyAlignment="1">
      <alignment horizontal="center"/>
    </xf>
    <xf numFmtId="3" fontId="58" fillId="0" borderId="0" xfId="0" applyNumberFormat="1" applyFont="1" applyFill="1" applyBorder="1" applyAlignment="1">
      <alignment horizontal="left"/>
    </xf>
    <xf numFmtId="170" fontId="58" fillId="0" borderId="0" xfId="1" applyNumberFormat="1" applyFont="1" applyFill="1" applyBorder="1"/>
    <xf numFmtId="170" fontId="58" fillId="0" borderId="81" xfId="1" applyNumberFormat="1" applyFont="1" applyFill="1" applyBorder="1"/>
    <xf numFmtId="0" fontId="58" fillId="0" borderId="3" xfId="0" applyFont="1" applyBorder="1" applyAlignment="1">
      <alignment horizontal="left" wrapText="1"/>
    </xf>
    <xf numFmtId="0" fontId="58" fillId="0" borderId="19" xfId="0" applyFont="1" applyBorder="1" applyAlignment="1">
      <alignment horizontal="left" wrapText="1"/>
    </xf>
    <xf numFmtId="0" fontId="58" fillId="0" borderId="1" xfId="0" applyFont="1" applyFill="1" applyBorder="1" applyAlignment="1">
      <alignment horizontal="right"/>
    </xf>
    <xf numFmtId="170" fontId="58" fillId="0" borderId="1" xfId="1" applyNumberFormat="1" applyFont="1" applyFill="1" applyBorder="1"/>
    <xf numFmtId="170" fontId="58" fillId="0" borderId="20" xfId="1" applyNumberFormat="1" applyFont="1" applyFill="1" applyBorder="1"/>
    <xf numFmtId="0" fontId="58" fillId="0" borderId="19" xfId="0" applyFont="1" applyFill="1" applyBorder="1" applyAlignment="1">
      <alignment horizontal="left"/>
    </xf>
    <xf numFmtId="0" fontId="58" fillId="0" borderId="1" xfId="0" applyFont="1" applyFill="1" applyBorder="1" applyAlignment="1">
      <alignment horizontal="left"/>
    </xf>
    <xf numFmtId="170" fontId="51" fillId="0" borderId="1" xfId="1" applyNumberFormat="1" applyFont="1" applyFill="1" applyBorder="1"/>
    <xf numFmtId="170" fontId="51" fillId="0" borderId="20" xfId="1" applyNumberFormat="1" applyFont="1" applyFill="1" applyBorder="1"/>
    <xf numFmtId="0" fontId="59" fillId="0" borderId="84" xfId="0" applyFont="1" applyBorder="1" applyAlignment="1">
      <alignment horizontal="left" wrapText="1"/>
    </xf>
    <xf numFmtId="0" fontId="58" fillId="0" borderId="85" xfId="0" applyFont="1" applyFill="1" applyBorder="1" applyAlignment="1">
      <alignment horizontal="left"/>
    </xf>
    <xf numFmtId="170" fontId="51" fillId="0" borderId="86" xfId="0" applyNumberFormat="1" applyFont="1" applyFill="1" applyBorder="1"/>
    <xf numFmtId="0" fontId="58" fillId="0" borderId="0" xfId="0" applyFont="1" applyBorder="1"/>
    <xf numFmtId="0" fontId="59" fillId="0" borderId="0" xfId="0" applyFont="1" applyBorder="1"/>
    <xf numFmtId="0" fontId="60" fillId="14" borderId="0" xfId="0" applyFont="1" applyFill="1"/>
    <xf numFmtId="0" fontId="0" fillId="14" borderId="0" xfId="0" applyFill="1"/>
    <xf numFmtId="0" fontId="0" fillId="14" borderId="0" xfId="0" applyFill="1" applyAlignment="1"/>
    <xf numFmtId="0" fontId="40" fillId="14" borderId="0" xfId="0" applyFont="1" applyFill="1"/>
    <xf numFmtId="0" fontId="61" fillId="14" borderId="0" xfId="0" applyFont="1" applyFill="1"/>
    <xf numFmtId="0" fontId="0" fillId="14" borderId="0" xfId="0" applyFill="1" applyBorder="1"/>
    <xf numFmtId="0" fontId="63" fillId="14" borderId="91" xfId="0" applyFont="1" applyFill="1" applyBorder="1" applyAlignment="1">
      <alignment horizontal="center" vertical="center" wrapText="1"/>
    </xf>
    <xf numFmtId="0" fontId="64" fillId="14" borderId="92" xfId="0" applyFont="1" applyFill="1" applyBorder="1" applyAlignment="1">
      <alignment horizontal="center" vertical="center"/>
    </xf>
    <xf numFmtId="0" fontId="64" fillId="14" borderId="93" xfId="0" applyFont="1" applyFill="1" applyBorder="1" applyAlignment="1">
      <alignment vertical="center"/>
    </xf>
    <xf numFmtId="0" fontId="64" fillId="14" borderId="93" xfId="0" applyFont="1" applyFill="1" applyBorder="1" applyAlignment="1">
      <alignment horizontal="center" vertical="center"/>
    </xf>
    <xf numFmtId="0" fontId="65" fillId="14" borderId="94" xfId="0" applyFont="1" applyFill="1" applyBorder="1"/>
    <xf numFmtId="0" fontId="63" fillId="14" borderId="96" xfId="0" applyFont="1" applyFill="1" applyBorder="1" applyAlignment="1">
      <alignment horizontal="center" vertical="center" wrapText="1"/>
    </xf>
    <xf numFmtId="0" fontId="63" fillId="14" borderId="97" xfId="0" applyFont="1" applyFill="1" applyBorder="1" applyAlignment="1">
      <alignment horizontal="center" vertical="center" wrapText="1"/>
    </xf>
    <xf numFmtId="0" fontId="63" fillId="14" borderId="98" xfId="0" applyFont="1" applyFill="1" applyBorder="1" applyAlignment="1">
      <alignment horizontal="center" vertical="center" wrapText="1"/>
    </xf>
    <xf numFmtId="0" fontId="63" fillId="14" borderId="96" xfId="0" applyFont="1" applyFill="1" applyBorder="1" applyAlignment="1">
      <alignment horizontal="center" wrapText="1"/>
    </xf>
    <xf numFmtId="0" fontId="63" fillId="14" borderId="99" xfId="0" applyFont="1" applyFill="1" applyBorder="1" applyAlignment="1">
      <alignment horizontal="center" vertical="center" wrapText="1"/>
    </xf>
    <xf numFmtId="0" fontId="63" fillId="14" borderId="96" xfId="0" applyFont="1" applyFill="1" applyBorder="1" applyAlignment="1">
      <alignment vertical="center" wrapText="1"/>
    </xf>
    <xf numFmtId="0" fontId="63" fillId="14" borderId="101" xfId="0" applyFont="1" applyFill="1" applyBorder="1" applyAlignment="1">
      <alignment horizontal="center" vertical="center" wrapText="1"/>
    </xf>
    <xf numFmtId="0" fontId="63" fillId="14" borderId="101" xfId="0" applyFont="1" applyFill="1" applyBorder="1" applyAlignment="1">
      <alignment vertical="center" wrapText="1"/>
    </xf>
    <xf numFmtId="0" fontId="63" fillId="14" borderId="102" xfId="0" applyFont="1" applyFill="1" applyBorder="1" applyAlignment="1">
      <alignment horizontal="center" vertical="center" wrapText="1"/>
    </xf>
    <xf numFmtId="0" fontId="0" fillId="14" borderId="0" xfId="0" applyFill="1" applyAlignment="1">
      <alignment horizontal="left" vertical="center"/>
    </xf>
    <xf numFmtId="0" fontId="37" fillId="14" borderId="0" xfId="0" applyFont="1" applyFill="1" applyBorder="1" applyAlignment="1">
      <alignment horizontal="left" wrapText="1"/>
    </xf>
    <xf numFmtId="0" fontId="63" fillId="14" borderId="0" xfId="0" applyFont="1" applyFill="1" applyBorder="1" applyAlignment="1">
      <alignment wrapText="1"/>
    </xf>
    <xf numFmtId="0" fontId="10" fillId="14" borderId="0" xfId="0" applyFont="1" applyFill="1" applyBorder="1" applyAlignment="1">
      <alignment horizontal="center"/>
    </xf>
    <xf numFmtId="0" fontId="10" fillId="14" borderId="0" xfId="0" applyFont="1" applyFill="1" applyBorder="1" applyAlignment="1"/>
    <xf numFmtId="0" fontId="10" fillId="14" borderId="0" xfId="0" applyFont="1" applyFill="1" applyBorder="1" applyAlignment="1">
      <alignment horizontal="center" vertical="center"/>
    </xf>
    <xf numFmtId="170" fontId="37" fillId="14" borderId="0" xfId="1" applyNumberFormat="1" applyFont="1" applyFill="1" applyBorder="1" applyAlignment="1"/>
    <xf numFmtId="0" fontId="60" fillId="14" borderId="103" xfId="0" applyFont="1" applyFill="1" applyBorder="1" applyAlignment="1">
      <alignment horizontal="left" vertical="center"/>
    </xf>
    <xf numFmtId="0" fontId="42" fillId="14" borderId="104" xfId="0" applyFont="1" applyFill="1" applyBorder="1" applyAlignment="1">
      <alignment horizontal="left"/>
    </xf>
    <xf numFmtId="0" fontId="42" fillId="14" borderId="104" xfId="0" applyFont="1" applyFill="1" applyBorder="1" applyAlignment="1"/>
    <xf numFmtId="0" fontId="65" fillId="14" borderId="105" xfId="0" applyFont="1" applyFill="1" applyBorder="1"/>
    <xf numFmtId="0" fontId="37" fillId="14" borderId="90" xfId="0" applyFont="1" applyFill="1" applyBorder="1" applyAlignment="1">
      <alignment vertical="center" wrapText="1"/>
    </xf>
    <xf numFmtId="0" fontId="37" fillId="14" borderId="91" xfId="0" applyFont="1" applyFill="1" applyBorder="1" applyAlignment="1">
      <alignment wrapText="1"/>
    </xf>
    <xf numFmtId="0" fontId="10" fillId="14" borderId="91" xfId="0" applyFont="1" applyFill="1" applyBorder="1" applyAlignment="1">
      <alignment horizontal="center"/>
    </xf>
    <xf numFmtId="0" fontId="10" fillId="14" borderId="91" xfId="0" applyFont="1" applyFill="1" applyBorder="1" applyAlignment="1">
      <alignment horizontal="center" vertical="center"/>
    </xf>
    <xf numFmtId="0" fontId="10" fillId="14" borderId="106" xfId="0" applyFont="1" applyFill="1" applyBorder="1" applyAlignment="1">
      <alignment horizontal="center" vertical="center"/>
    </xf>
    <xf numFmtId="0" fontId="37" fillId="14" borderId="95" xfId="0" applyFont="1" applyFill="1" applyBorder="1" applyAlignment="1">
      <alignment vertical="center" wrapText="1"/>
    </xf>
    <xf numFmtId="0" fontId="37" fillId="14" borderId="96" xfId="0" applyFont="1" applyFill="1" applyBorder="1" applyAlignment="1">
      <alignment wrapText="1"/>
    </xf>
    <xf numFmtId="0" fontId="10" fillId="14" borderId="96" xfId="0" applyFont="1" applyFill="1" applyBorder="1" applyAlignment="1">
      <alignment horizontal="center"/>
    </xf>
    <xf numFmtId="0" fontId="10" fillId="14" borderId="96" xfId="0" applyFont="1" applyFill="1" applyBorder="1" applyAlignment="1">
      <alignment horizontal="center" vertical="center"/>
    </xf>
    <xf numFmtId="0" fontId="10" fillId="14" borderId="99" xfId="0" applyFont="1" applyFill="1" applyBorder="1" applyAlignment="1">
      <alignment horizontal="center" vertical="center"/>
    </xf>
    <xf numFmtId="0" fontId="37" fillId="14" borderId="97" xfId="0" applyFont="1" applyFill="1" applyBorder="1" applyAlignment="1">
      <alignment wrapText="1"/>
    </xf>
    <xf numFmtId="0" fontId="10" fillId="14" borderId="97" xfId="0" applyFont="1" applyFill="1" applyBorder="1" applyAlignment="1">
      <alignment horizontal="center"/>
    </xf>
    <xf numFmtId="0" fontId="37" fillId="14" borderId="100" xfId="0" applyFont="1" applyFill="1" applyBorder="1" applyAlignment="1">
      <alignment vertical="center" wrapText="1"/>
    </xf>
    <xf numFmtId="0" fontId="37" fillId="14" borderId="101" xfId="0" applyFont="1" applyFill="1" applyBorder="1" applyAlignment="1">
      <alignment wrapText="1"/>
    </xf>
    <xf numFmtId="0" fontId="10" fillId="14" borderId="101" xfId="0" applyFont="1" applyFill="1" applyBorder="1" applyAlignment="1">
      <alignment horizontal="center"/>
    </xf>
    <xf numFmtId="0" fontId="10" fillId="14" borderId="101" xfId="0" applyFont="1" applyFill="1" applyBorder="1" applyAlignment="1">
      <alignment horizontal="center" vertical="center"/>
    </xf>
    <xf numFmtId="0" fontId="10" fillId="14" borderId="102" xfId="0" applyFont="1" applyFill="1" applyBorder="1" applyAlignment="1">
      <alignment horizontal="center" vertical="center"/>
    </xf>
    <xf numFmtId="0" fontId="37" fillId="14" borderId="0" xfId="0" applyFont="1" applyFill="1" applyBorder="1" applyAlignment="1">
      <alignment vertical="center" wrapText="1"/>
    </xf>
    <xf numFmtId="0" fontId="60" fillId="14" borderId="87" xfId="0" applyFont="1" applyFill="1" applyBorder="1" applyAlignment="1">
      <alignment horizontal="left" vertical="center"/>
    </xf>
    <xf numFmtId="0" fontId="42" fillId="14" borderId="88" xfId="0" applyFont="1" applyFill="1" applyBorder="1" applyAlignment="1">
      <alignment horizontal="left"/>
    </xf>
    <xf numFmtId="0" fontId="42" fillId="14" borderId="88" xfId="0" applyFont="1" applyFill="1" applyBorder="1" applyAlignment="1"/>
    <xf numFmtId="0" fontId="65" fillId="14" borderId="89" xfId="0" applyFont="1" applyFill="1" applyBorder="1"/>
    <xf numFmtId="0" fontId="37" fillId="14" borderId="91" xfId="0" applyFont="1" applyFill="1" applyBorder="1" applyAlignment="1">
      <alignment vertical="center" wrapText="1"/>
    </xf>
    <xf numFmtId="0" fontId="37" fillId="14" borderId="96" xfId="0" applyFont="1" applyFill="1" applyBorder="1" applyAlignment="1">
      <alignment vertical="center" wrapText="1"/>
    </xf>
    <xf numFmtId="0" fontId="67" fillId="14" borderId="0" xfId="0" applyFont="1" applyFill="1" applyBorder="1" applyAlignment="1">
      <alignment wrapText="1"/>
    </xf>
    <xf numFmtId="0" fontId="66" fillId="14" borderId="0" xfId="0" applyFont="1" applyFill="1"/>
    <xf numFmtId="0" fontId="37" fillId="14" borderId="101" xfId="0" applyFont="1" applyFill="1" applyBorder="1" applyAlignment="1">
      <alignment vertical="center" wrapText="1"/>
    </xf>
    <xf numFmtId="0" fontId="7" fillId="0" borderId="116" xfId="0" applyFont="1" applyBorder="1" applyAlignment="1">
      <alignment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119" xfId="0" applyFont="1" applyBorder="1" applyAlignment="1">
      <alignment vertical="center" wrapText="1"/>
    </xf>
    <xf numFmtId="0" fontId="7" fillId="0" borderId="119" xfId="0" applyFont="1" applyBorder="1" applyAlignment="1">
      <alignment horizontal="center" vertical="center" wrapText="1"/>
    </xf>
    <xf numFmtId="0" fontId="7" fillId="0" borderId="122" xfId="0" applyFont="1" applyFill="1" applyBorder="1" applyAlignment="1">
      <alignment vertical="center" wrapText="1"/>
    </xf>
    <xf numFmtId="0" fontId="7" fillId="0" borderId="1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9" fontId="7" fillId="0" borderId="114" xfId="0" applyNumberFormat="1" applyFont="1" applyBorder="1" applyAlignment="1">
      <alignment horizontal="center" vertical="center" wrapText="1"/>
    </xf>
    <xf numFmtId="9" fontId="7" fillId="0" borderId="11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 wrapText="1"/>
    </xf>
    <xf numFmtId="0" fontId="9" fillId="24" borderId="110" xfId="0" applyFont="1" applyFill="1" applyBorder="1" applyAlignment="1">
      <alignment horizontal="center" vertical="center" wrapText="1"/>
    </xf>
    <xf numFmtId="0" fontId="9" fillId="24" borderId="113" xfId="0" applyFont="1" applyFill="1" applyBorder="1" applyAlignment="1">
      <alignment horizontal="center" vertical="center" wrapText="1"/>
    </xf>
    <xf numFmtId="0" fontId="9" fillId="24" borderId="111" xfId="0" applyFont="1" applyFill="1" applyBorder="1" applyAlignment="1">
      <alignment horizontal="center" vertical="center" wrapText="1"/>
    </xf>
    <xf numFmtId="0" fontId="9" fillId="24" borderId="112" xfId="0" applyFont="1" applyFill="1" applyBorder="1" applyAlignment="1">
      <alignment horizontal="center" vertical="center" wrapText="1"/>
    </xf>
    <xf numFmtId="0" fontId="9" fillId="24" borderId="12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" fontId="9" fillId="24" borderId="114" xfId="3" applyNumberFormat="1" applyFont="1" applyFill="1" applyBorder="1" applyAlignment="1" applyProtection="1">
      <alignment horizontal="center" vertical="center" wrapText="1"/>
    </xf>
    <xf numFmtId="1" fontId="9" fillId="24" borderId="115" xfId="3" applyNumberFormat="1" applyFont="1" applyFill="1" applyBorder="1" applyAlignment="1" applyProtection="1">
      <alignment horizontal="center" vertical="center" wrapText="1"/>
    </xf>
    <xf numFmtId="1" fontId="9" fillId="0" borderId="0" xfId="3" applyNumberFormat="1" applyFont="1" applyFill="1" applyBorder="1" applyAlignment="1" applyProtection="1">
      <alignment horizontal="center" vertical="center" wrapText="1"/>
    </xf>
    <xf numFmtId="165" fontId="7" fillId="0" borderId="117" xfId="0" applyNumberFormat="1" applyFont="1" applyBorder="1" applyAlignment="1">
      <alignment horizontal="center" vertical="center" wrapText="1"/>
    </xf>
    <xf numFmtId="165" fontId="7" fillId="0" borderId="118" xfId="0" applyNumberFormat="1" applyFont="1" applyBorder="1" applyAlignment="1">
      <alignment horizontal="center" vertical="center" wrapText="1"/>
    </xf>
    <xf numFmtId="10" fontId="7" fillId="0" borderId="120" xfId="0" applyNumberFormat="1" applyFont="1" applyBorder="1" applyAlignment="1">
      <alignment horizontal="center" vertical="center" wrapText="1"/>
    </xf>
    <xf numFmtId="10" fontId="7" fillId="0" borderId="121" xfId="0" applyNumberFormat="1" applyFont="1" applyBorder="1" applyAlignment="1">
      <alignment horizontal="center" vertical="center" wrapText="1"/>
    </xf>
    <xf numFmtId="9" fontId="7" fillId="0" borderId="114" xfId="0" applyNumberFormat="1" applyFont="1" applyBorder="1" applyAlignment="1">
      <alignment horizontal="center" vertical="center" wrapText="1"/>
    </xf>
    <xf numFmtId="9" fontId="7" fillId="0" borderId="115" xfId="0" applyNumberFormat="1" applyFont="1" applyBorder="1" applyAlignment="1">
      <alignment horizontal="center" vertical="center" wrapText="1"/>
    </xf>
    <xf numFmtId="0" fontId="9" fillId="24" borderId="1" xfId="0" applyFont="1" applyFill="1" applyBorder="1" applyAlignment="1">
      <alignment horizontal="center" vertical="center" wrapText="1"/>
    </xf>
    <xf numFmtId="1" fontId="9" fillId="24" borderId="124" xfId="3" applyNumberFormat="1" applyFont="1" applyFill="1" applyBorder="1" applyAlignment="1" applyProtection="1">
      <alignment horizontal="center" vertical="center" wrapText="1"/>
    </xf>
    <xf numFmtId="1" fontId="9" fillId="24" borderId="125" xfId="3" applyNumberFormat="1" applyFont="1" applyFill="1" applyBorder="1" applyAlignment="1" applyProtection="1">
      <alignment horizontal="center" vertical="center" wrapText="1"/>
    </xf>
    <xf numFmtId="1" fontId="7" fillId="0" borderId="120" xfId="0" applyNumberFormat="1" applyFont="1" applyBorder="1" applyAlignment="1">
      <alignment horizontal="center" vertical="center" wrapText="1"/>
    </xf>
    <xf numFmtId="1" fontId="7" fillId="0" borderId="121" xfId="0" applyNumberFormat="1" applyFont="1" applyBorder="1" applyAlignment="1">
      <alignment horizontal="center" vertical="center" wrapText="1"/>
    </xf>
    <xf numFmtId="10" fontId="7" fillId="0" borderId="0" xfId="0" applyNumberFormat="1" applyFont="1" applyBorder="1" applyAlignment="1">
      <alignment horizontal="center" vertical="center" wrapText="1"/>
    </xf>
    <xf numFmtId="4" fontId="7" fillId="0" borderId="120" xfId="0" applyNumberFormat="1" applyFont="1" applyBorder="1" applyAlignment="1">
      <alignment horizontal="center" vertical="center" wrapText="1"/>
    </xf>
    <xf numFmtId="4" fontId="7" fillId="0" borderId="121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2" fontId="7" fillId="0" borderId="117" xfId="0" applyNumberFormat="1" applyFont="1" applyBorder="1" applyAlignment="1">
      <alignment horizontal="center" vertical="center" wrapText="1"/>
    </xf>
    <xf numFmtId="2" fontId="7" fillId="0" borderId="118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26" fillId="0" borderId="11" xfId="4" applyFont="1" applyFill="1" applyBorder="1" applyAlignment="1">
      <alignment horizontal="center"/>
    </xf>
    <xf numFmtId="0" fontId="0" fillId="0" borderId="11" xfId="0" applyFill="1" applyBorder="1"/>
    <xf numFmtId="0" fontId="7" fillId="6" borderId="20" xfId="0" applyFont="1" applyFill="1" applyBorder="1" applyAlignment="1">
      <alignment horizontal="center" vertical="center" wrapText="1"/>
    </xf>
    <xf numFmtId="0" fontId="0" fillId="6" borderId="20" xfId="0" applyFill="1" applyBorder="1"/>
    <xf numFmtId="0" fontId="10" fillId="5" borderId="16" xfId="0" applyFont="1" applyFill="1" applyBorder="1" applyAlignment="1">
      <alignment horizontal="center" vertical="center"/>
    </xf>
    <xf numFmtId="0" fontId="0" fillId="0" borderId="19" xfId="0" applyBorder="1"/>
    <xf numFmtId="0" fontId="7" fillId="5" borderId="17" xfId="0" applyFont="1" applyFill="1" applyBorder="1" applyAlignment="1">
      <alignment horizontal="center" vertical="center" wrapText="1"/>
    </xf>
    <xf numFmtId="0" fontId="0" fillId="0" borderId="1" xfId="0" applyBorder="1"/>
    <xf numFmtId="0" fontId="7" fillId="6" borderId="17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7" fillId="9" borderId="1" xfId="0" applyFont="1" applyFill="1" applyBorder="1" applyAlignment="1">
      <alignment horizontal="center" vertical="center" wrapText="1"/>
    </xf>
    <xf numFmtId="0" fontId="43" fillId="19" borderId="49" xfId="0" applyFont="1" applyFill="1" applyBorder="1" applyAlignment="1">
      <alignment horizontal="center" vertical="center" wrapText="1"/>
    </xf>
    <xf numFmtId="0" fontId="43" fillId="19" borderId="48" xfId="0" applyFont="1" applyFill="1" applyBorder="1" applyAlignment="1">
      <alignment horizontal="center" vertical="center" wrapText="1"/>
    </xf>
    <xf numFmtId="0" fontId="43" fillId="19" borderId="53" xfId="0" applyFont="1" applyFill="1" applyBorder="1" applyAlignment="1">
      <alignment horizontal="center" vertical="center" wrapText="1"/>
    </xf>
    <xf numFmtId="0" fontId="44" fillId="0" borderId="50" xfId="0" applyFont="1" applyBorder="1" applyAlignment="1">
      <alignment horizontal="center" vertical="center" wrapText="1"/>
    </xf>
    <xf numFmtId="0" fontId="44" fillId="0" borderId="51" xfId="0" applyFont="1" applyBorder="1" applyAlignment="1">
      <alignment horizontal="center" vertical="center" wrapText="1"/>
    </xf>
    <xf numFmtId="0" fontId="44" fillId="0" borderId="54" xfId="0" applyFont="1" applyBorder="1" applyAlignment="1">
      <alignment horizontal="center" vertical="center" wrapText="1"/>
    </xf>
    <xf numFmtId="0" fontId="45" fillId="19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31" fillId="19" borderId="41" xfId="0" applyFont="1" applyFill="1" applyBorder="1" applyAlignment="1">
      <alignment horizontal="center" vertical="center"/>
    </xf>
    <xf numFmtId="0" fontId="31" fillId="19" borderId="46" xfId="0" applyFont="1" applyFill="1" applyBorder="1" applyAlignment="1">
      <alignment horizontal="center" vertical="center"/>
    </xf>
    <xf numFmtId="0" fontId="31" fillId="19" borderId="52" xfId="0" applyFont="1" applyFill="1" applyBorder="1" applyAlignment="1">
      <alignment horizontal="center" vertical="center"/>
    </xf>
    <xf numFmtId="0" fontId="41" fillId="19" borderId="41" xfId="0" applyFont="1" applyFill="1" applyBorder="1" applyAlignment="1">
      <alignment horizontal="center" vertical="center" wrapText="1"/>
    </xf>
    <xf numFmtId="0" fontId="41" fillId="19" borderId="48" xfId="0" applyFont="1" applyFill="1" applyBorder="1" applyAlignment="1">
      <alignment horizontal="center" vertical="center" wrapText="1"/>
    </xf>
    <xf numFmtId="0" fontId="41" fillId="19" borderId="53" xfId="0" applyFont="1" applyFill="1" applyBorder="1" applyAlignment="1">
      <alignment horizontal="center" vertical="center" wrapText="1"/>
    </xf>
    <xf numFmtId="0" fontId="41" fillId="19" borderId="46" xfId="0" applyFont="1" applyFill="1" applyBorder="1" applyAlignment="1">
      <alignment horizontal="center" vertical="center" wrapText="1"/>
    </xf>
    <xf numFmtId="0" fontId="42" fillId="19" borderId="43" xfId="0" applyFont="1" applyFill="1" applyBorder="1" applyAlignment="1">
      <alignment horizontal="center"/>
    </xf>
    <xf numFmtId="0" fontId="42" fillId="19" borderId="44" xfId="0" applyFont="1" applyFill="1" applyBorder="1" applyAlignment="1">
      <alignment horizontal="center"/>
    </xf>
    <xf numFmtId="0" fontId="42" fillId="19" borderId="45" xfId="0" applyFont="1" applyFill="1" applyBorder="1" applyAlignment="1">
      <alignment horizontal="center"/>
    </xf>
    <xf numFmtId="1" fontId="10" fillId="19" borderId="1" xfId="0" applyNumberFormat="1" applyFont="1" applyFill="1" applyBorder="1" applyAlignment="1">
      <alignment horizontal="center" vertical="center" wrapText="1"/>
    </xf>
    <xf numFmtId="0" fontId="41" fillId="19" borderId="49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left"/>
    </xf>
    <xf numFmtId="0" fontId="55" fillId="20" borderId="66" xfId="0" applyFont="1" applyFill="1" applyBorder="1" applyAlignment="1">
      <alignment horizontal="center" vertical="center"/>
    </xf>
    <xf numFmtId="0" fontId="55" fillId="20" borderId="68" xfId="0" applyFont="1" applyFill="1" applyBorder="1" applyAlignment="1">
      <alignment horizontal="center" vertical="center"/>
    </xf>
    <xf numFmtId="0" fontId="55" fillId="20" borderId="75" xfId="0" applyFont="1" applyFill="1" applyBorder="1" applyAlignment="1">
      <alignment horizontal="center" vertical="center"/>
    </xf>
    <xf numFmtId="0" fontId="55" fillId="20" borderId="66" xfId="0" applyFont="1" applyFill="1" applyBorder="1" applyAlignment="1">
      <alignment horizontal="center" vertical="center" wrapText="1"/>
    </xf>
    <xf numFmtId="0" fontId="55" fillId="20" borderId="68" xfId="0" applyFont="1" applyFill="1" applyBorder="1" applyAlignment="1">
      <alignment horizontal="center" vertical="center" wrapText="1"/>
    </xf>
    <xf numFmtId="0" fontId="55" fillId="20" borderId="75" xfId="0" applyFont="1" applyFill="1" applyBorder="1" applyAlignment="1">
      <alignment horizontal="center" vertical="center" wrapText="1"/>
    </xf>
    <xf numFmtId="0" fontId="55" fillId="22" borderId="79" xfId="0" applyFont="1" applyFill="1" applyBorder="1" applyAlignment="1">
      <alignment horizontal="left"/>
    </xf>
    <xf numFmtId="0" fontId="55" fillId="22" borderId="80" xfId="0" applyFont="1" applyFill="1" applyBorder="1" applyAlignment="1">
      <alignment horizontal="left"/>
    </xf>
    <xf numFmtId="0" fontId="62" fillId="14" borderId="87" xfId="0" applyFont="1" applyFill="1" applyBorder="1" applyAlignment="1">
      <alignment horizontal="center" vertical="center"/>
    </xf>
    <xf numFmtId="0" fontId="62" fillId="14" borderId="88" xfId="0" applyFont="1" applyFill="1" applyBorder="1" applyAlignment="1">
      <alignment horizontal="center" vertical="center"/>
    </xf>
    <xf numFmtId="0" fontId="0" fillId="14" borderId="88" xfId="0" applyFill="1" applyBorder="1" applyAlignment="1">
      <alignment horizontal="center" vertical="center"/>
    </xf>
    <xf numFmtId="0" fontId="0" fillId="14" borderId="89" xfId="0" applyFill="1" applyBorder="1" applyAlignment="1">
      <alignment horizontal="center" vertical="center"/>
    </xf>
    <xf numFmtId="0" fontId="61" fillId="14" borderId="107" xfId="0" applyFont="1" applyFill="1" applyBorder="1" applyAlignment="1">
      <alignment horizontal="center" vertical="center" wrapText="1"/>
    </xf>
    <xf numFmtId="0" fontId="61" fillId="14" borderId="108" xfId="0" applyFont="1" applyFill="1" applyBorder="1" applyAlignment="1">
      <alignment horizontal="center" vertical="center" wrapText="1"/>
    </xf>
    <xf numFmtId="0" fontId="61" fillId="14" borderId="109" xfId="0" applyFont="1" applyFill="1" applyBorder="1" applyAlignment="1">
      <alignment horizontal="center" vertical="center" wrapText="1"/>
    </xf>
    <xf numFmtId="0" fontId="63" fillId="14" borderId="91" xfId="0" applyFont="1" applyFill="1" applyBorder="1" applyAlignment="1">
      <alignment horizontal="center" vertical="center" wrapText="1"/>
    </xf>
    <xf numFmtId="0" fontId="63" fillId="14" borderId="96" xfId="0" applyFont="1" applyFill="1" applyBorder="1" applyAlignment="1">
      <alignment horizontal="center" vertical="center" wrapText="1"/>
    </xf>
    <xf numFmtId="0" fontId="63" fillId="14" borderId="101" xfId="0" applyFont="1" applyFill="1" applyBorder="1" applyAlignment="1">
      <alignment horizontal="center" vertical="center" wrapText="1"/>
    </xf>
    <xf numFmtId="0" fontId="60" fillId="14" borderId="87" xfId="0" applyFont="1" applyFill="1" applyBorder="1" applyAlignment="1">
      <alignment horizontal="left" vertical="center"/>
    </xf>
    <xf numFmtId="0" fontId="60" fillId="14" borderId="88" xfId="0" applyFont="1" applyFill="1" applyBorder="1" applyAlignment="1">
      <alignment horizontal="left" vertical="center"/>
    </xf>
    <xf numFmtId="0" fontId="0" fillId="14" borderId="88" xfId="0" applyFill="1" applyBorder="1" applyAlignment="1">
      <alignment horizontal="left" vertical="center"/>
    </xf>
    <xf numFmtId="0" fontId="0" fillId="14" borderId="89" xfId="0" applyFill="1" applyBorder="1" applyAlignment="1">
      <alignment horizontal="left" vertical="center"/>
    </xf>
  </cellXfs>
  <cellStyles count="6">
    <cellStyle name="Excel Built-in Excel Built-in Excel Built-in Excel Built-in Explanatory Text" xfId="4"/>
    <cellStyle name="Millares" xfId="1" builtinId="3"/>
    <cellStyle name="Millares 2" xfId="3"/>
    <cellStyle name="Millares 3" xfId="5"/>
    <cellStyle name="Normal" xfId="0" builtinId="0"/>
    <cellStyle name="Normal 2" xfId="2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</xdr:row>
      <xdr:rowOff>66675</xdr:rowOff>
    </xdr:from>
    <xdr:to>
      <xdr:col>5</xdr:col>
      <xdr:colOff>695325</xdr:colOff>
      <xdr:row>4</xdr:row>
      <xdr:rowOff>28575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14825" y="314325"/>
          <a:ext cx="3067050" cy="533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3</xdr:col>
      <xdr:colOff>19050</xdr:colOff>
      <xdr:row>8</xdr:row>
      <xdr:rowOff>180975</xdr:rowOff>
    </xdr:to>
    <xdr:pic>
      <xdr:nvPicPr>
        <xdr:cNvPr id="3" name="Imagen 12" descr="INST membrete gesta decretos-0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0"/>
          <a:ext cx="5657850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47339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09575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09575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09575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2333625</xdr:colOff>
      <xdr:row>3</xdr:row>
      <xdr:rowOff>76200</xdr:rowOff>
    </xdr:from>
    <xdr:to>
      <xdr:col>5</xdr:col>
      <xdr:colOff>857250</xdr:colOff>
      <xdr:row>9</xdr:row>
      <xdr:rowOff>0</xdr:rowOff>
    </xdr:to>
    <xdr:pic>
      <xdr:nvPicPr>
        <xdr:cNvPr id="2" name="2 Imagen" descr="Papelería Infraestructura social básica (1)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81275" y="561975"/>
          <a:ext cx="75533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tabSelected="1" workbookViewId="0">
      <selection activeCell="W14" sqref="W14"/>
    </sheetView>
  </sheetViews>
  <sheetFormatPr baseColWidth="10" defaultRowHeight="15"/>
  <cols>
    <col min="4" max="19" width="0" hidden="1" customWidth="1"/>
  </cols>
  <sheetData>
    <row r="1" spans="1:22" ht="23.25">
      <c r="A1" s="17" t="s">
        <v>13</v>
      </c>
      <c r="B1" s="18"/>
      <c r="C1" s="19"/>
      <c r="D1" s="19"/>
      <c r="E1" s="19"/>
      <c r="F1" s="19"/>
      <c r="G1" s="19"/>
    </row>
    <row r="2" spans="1:22">
      <c r="A2" s="20" t="s">
        <v>14</v>
      </c>
      <c r="B2" s="18"/>
      <c r="C2" s="19"/>
      <c r="D2" s="19"/>
      <c r="E2" s="19"/>
      <c r="F2" s="19"/>
      <c r="G2" s="19"/>
    </row>
    <row r="3" spans="1:22">
      <c r="A3" s="20" t="s">
        <v>15</v>
      </c>
      <c r="B3" s="18"/>
      <c r="C3" s="19"/>
      <c r="D3" s="19"/>
      <c r="E3" s="19"/>
      <c r="F3" s="19"/>
      <c r="G3" s="19"/>
    </row>
    <row r="4" spans="1:22">
      <c r="A4" s="20"/>
      <c r="B4" s="18"/>
      <c r="C4" s="19"/>
      <c r="D4" s="19"/>
      <c r="E4" s="19"/>
      <c r="F4" s="19"/>
      <c r="G4" s="19"/>
    </row>
    <row r="5" spans="1:22">
      <c r="A5" s="20" t="s">
        <v>16</v>
      </c>
      <c r="B5" s="18"/>
      <c r="C5" s="19"/>
      <c r="D5" s="19"/>
      <c r="E5" s="19"/>
      <c r="F5" s="19"/>
      <c r="G5" s="19"/>
    </row>
    <row r="6" spans="1:22" ht="15.75" thickBot="1">
      <c r="A6" s="19"/>
      <c r="B6" s="19"/>
      <c r="C6" s="19"/>
      <c r="D6" s="19"/>
      <c r="E6" s="19"/>
      <c r="F6" s="19"/>
      <c r="G6" s="19"/>
    </row>
    <row r="7" spans="1:22" ht="15.75" customHeight="1" thickBot="1">
      <c r="A7" s="368" t="s">
        <v>0</v>
      </c>
      <c r="B7" s="369" t="s">
        <v>1</v>
      </c>
      <c r="C7" s="369" t="s">
        <v>2</v>
      </c>
      <c r="D7" s="370" t="s">
        <v>17</v>
      </c>
      <c r="E7" s="371"/>
      <c r="F7" s="371"/>
      <c r="G7" s="371"/>
      <c r="H7" s="371"/>
      <c r="I7" s="371"/>
      <c r="J7" s="371"/>
      <c r="K7" s="371"/>
      <c r="P7" s="367" t="s">
        <v>18</v>
      </c>
      <c r="Q7" s="367"/>
    </row>
    <row r="8" spans="1:22" ht="15.75" thickBot="1">
      <c r="A8" s="368"/>
      <c r="B8" s="369"/>
      <c r="C8" s="369"/>
      <c r="D8" s="21">
        <v>2008</v>
      </c>
      <c r="E8" s="22">
        <v>2009</v>
      </c>
      <c r="F8" s="23">
        <v>2010</v>
      </c>
      <c r="G8" s="22">
        <v>2011</v>
      </c>
      <c r="H8" s="22">
        <v>2012</v>
      </c>
      <c r="I8" s="22">
        <v>2013</v>
      </c>
      <c r="J8" s="22">
        <v>2014</v>
      </c>
      <c r="K8" s="22">
        <v>2015</v>
      </c>
      <c r="L8" s="22">
        <v>2015</v>
      </c>
      <c r="M8" s="22">
        <v>2015</v>
      </c>
      <c r="N8" s="22">
        <v>2015</v>
      </c>
      <c r="O8" s="22">
        <v>2015</v>
      </c>
      <c r="P8" s="22">
        <v>2016</v>
      </c>
      <c r="Q8" s="22">
        <v>2016</v>
      </c>
      <c r="R8" s="22">
        <v>2016</v>
      </c>
      <c r="S8" s="22">
        <v>2016</v>
      </c>
      <c r="T8" s="22">
        <v>2016</v>
      </c>
      <c r="U8" s="22">
        <v>2017</v>
      </c>
      <c r="V8" s="22">
        <v>2017</v>
      </c>
    </row>
    <row r="9" spans="1:22" ht="32.25" thickBot="1">
      <c r="A9" s="368"/>
      <c r="B9" s="369"/>
      <c r="C9" s="369"/>
      <c r="D9" s="24" t="s">
        <v>19</v>
      </c>
      <c r="E9" s="24" t="s">
        <v>19</v>
      </c>
      <c r="F9" s="25" t="s">
        <v>19</v>
      </c>
      <c r="G9" s="25" t="s">
        <v>19</v>
      </c>
      <c r="H9" s="25" t="s">
        <v>19</v>
      </c>
      <c r="I9" s="25" t="s">
        <v>19</v>
      </c>
      <c r="J9" s="25" t="s">
        <v>19</v>
      </c>
      <c r="K9" s="26" t="s">
        <v>20</v>
      </c>
      <c r="L9" s="27" t="s">
        <v>21</v>
      </c>
      <c r="M9" s="26" t="s">
        <v>22</v>
      </c>
      <c r="N9" s="26" t="s">
        <v>23</v>
      </c>
      <c r="O9" s="26" t="s">
        <v>24</v>
      </c>
      <c r="P9" s="26" t="s">
        <v>20</v>
      </c>
      <c r="Q9" s="27" t="s">
        <v>21</v>
      </c>
      <c r="R9" s="27" t="s">
        <v>22</v>
      </c>
      <c r="S9" s="27" t="s">
        <v>23</v>
      </c>
      <c r="T9" s="27" t="s">
        <v>24</v>
      </c>
      <c r="U9" s="26" t="s">
        <v>20</v>
      </c>
      <c r="V9" s="27" t="s">
        <v>21</v>
      </c>
    </row>
    <row r="10" spans="1:22" ht="20.100000000000001" customHeight="1" thickBot="1">
      <c r="A10" s="28" t="s">
        <v>25</v>
      </c>
      <c r="B10" s="29" t="s">
        <v>3</v>
      </c>
      <c r="C10" s="30" t="s">
        <v>26</v>
      </c>
      <c r="D10" s="29">
        <v>18</v>
      </c>
      <c r="E10" s="29">
        <v>18</v>
      </c>
      <c r="F10" s="29">
        <v>18</v>
      </c>
      <c r="G10" s="29">
        <v>18</v>
      </c>
      <c r="H10" s="29">
        <v>18</v>
      </c>
      <c r="I10" s="29">
        <v>18</v>
      </c>
      <c r="J10" s="29">
        <v>18</v>
      </c>
      <c r="K10" s="29">
        <v>18</v>
      </c>
      <c r="L10" s="29">
        <v>0</v>
      </c>
      <c r="M10" s="29">
        <v>6</v>
      </c>
      <c r="N10" s="29">
        <v>6</v>
      </c>
      <c r="O10" s="29">
        <v>6</v>
      </c>
      <c r="P10" s="29">
        <v>18</v>
      </c>
      <c r="Q10" s="29">
        <v>0</v>
      </c>
      <c r="R10" s="29">
        <v>0</v>
      </c>
      <c r="S10" s="29">
        <v>9</v>
      </c>
      <c r="T10" s="29">
        <v>0</v>
      </c>
      <c r="U10" s="29">
        <v>18</v>
      </c>
      <c r="V10" s="29">
        <v>0</v>
      </c>
    </row>
    <row r="11" spans="1:22" ht="20.100000000000001" customHeight="1" thickBot="1">
      <c r="A11" s="28" t="s">
        <v>27</v>
      </c>
      <c r="B11" s="29" t="s">
        <v>28</v>
      </c>
      <c r="C11" s="30" t="s">
        <v>29</v>
      </c>
      <c r="D11" s="29">
        <v>100</v>
      </c>
      <c r="E11" s="29">
        <v>100</v>
      </c>
      <c r="F11" s="29">
        <v>100</v>
      </c>
      <c r="G11" s="29">
        <v>100</v>
      </c>
      <c r="H11" s="29">
        <v>100</v>
      </c>
      <c r="I11" s="29">
        <v>100</v>
      </c>
      <c r="J11" s="29">
        <v>100</v>
      </c>
      <c r="K11" s="29">
        <v>100</v>
      </c>
      <c r="L11" s="29">
        <v>25</v>
      </c>
      <c r="M11" s="29">
        <v>25</v>
      </c>
      <c r="N11" s="29">
        <v>25</v>
      </c>
      <c r="O11" s="29">
        <v>25</v>
      </c>
      <c r="P11" s="29">
        <v>100</v>
      </c>
      <c r="Q11" s="29">
        <v>25</v>
      </c>
      <c r="R11" s="29">
        <v>25</v>
      </c>
      <c r="S11" s="29">
        <v>25</v>
      </c>
      <c r="T11" s="29">
        <v>25</v>
      </c>
      <c r="U11" s="29">
        <v>100</v>
      </c>
      <c r="V11" s="29">
        <v>25</v>
      </c>
    </row>
    <row r="12" spans="1:22" ht="20.100000000000001" customHeight="1" thickBot="1">
      <c r="A12" s="28" t="s">
        <v>30</v>
      </c>
      <c r="B12" s="29" t="s">
        <v>3</v>
      </c>
      <c r="C12" s="30" t="s">
        <v>29</v>
      </c>
      <c r="D12" s="29">
        <v>2</v>
      </c>
      <c r="E12" s="31">
        <v>1</v>
      </c>
      <c r="F12" s="31">
        <v>1</v>
      </c>
      <c r="G12" s="31">
        <v>1</v>
      </c>
      <c r="H12" s="31">
        <v>1</v>
      </c>
      <c r="I12" s="31">
        <v>1</v>
      </c>
      <c r="J12" s="31">
        <v>1</v>
      </c>
      <c r="K12" s="31">
        <v>1</v>
      </c>
      <c r="L12" s="31">
        <v>0</v>
      </c>
      <c r="M12" s="31">
        <v>0</v>
      </c>
      <c r="N12" s="31">
        <v>0</v>
      </c>
      <c r="O12" s="31">
        <v>1</v>
      </c>
      <c r="P12" s="31">
        <v>4</v>
      </c>
      <c r="Q12" s="31">
        <v>1</v>
      </c>
      <c r="R12" s="31">
        <v>1</v>
      </c>
      <c r="S12" s="31">
        <v>1</v>
      </c>
      <c r="T12" s="31">
        <v>1</v>
      </c>
      <c r="U12" s="31">
        <v>4</v>
      </c>
      <c r="V12" s="31">
        <v>1</v>
      </c>
    </row>
    <row r="13" spans="1:22" ht="20.100000000000001" customHeight="1" thickBot="1">
      <c r="A13" s="32" t="s">
        <v>31</v>
      </c>
      <c r="B13" s="29" t="s">
        <v>28</v>
      </c>
      <c r="C13" s="30" t="s">
        <v>29</v>
      </c>
      <c r="D13" s="29">
        <v>100</v>
      </c>
      <c r="E13" s="29">
        <v>100</v>
      </c>
      <c r="F13" s="29">
        <v>100</v>
      </c>
      <c r="G13" s="29">
        <v>100</v>
      </c>
      <c r="H13" s="29">
        <v>100</v>
      </c>
      <c r="I13" s="29">
        <v>100</v>
      </c>
      <c r="J13" s="29">
        <v>100</v>
      </c>
      <c r="K13" s="29">
        <v>100</v>
      </c>
      <c r="L13" s="29">
        <v>25</v>
      </c>
      <c r="M13" s="29">
        <v>25</v>
      </c>
      <c r="N13" s="29">
        <v>25</v>
      </c>
      <c r="O13" s="31">
        <v>25</v>
      </c>
      <c r="P13" s="29">
        <v>100</v>
      </c>
      <c r="Q13" s="29">
        <v>0</v>
      </c>
      <c r="R13" s="29">
        <v>30</v>
      </c>
      <c r="S13" s="29">
        <v>30</v>
      </c>
      <c r="T13" s="29">
        <v>20</v>
      </c>
      <c r="U13" s="29">
        <v>100</v>
      </c>
      <c r="V13" s="29">
        <v>0</v>
      </c>
    </row>
    <row r="14" spans="1:22" ht="20.100000000000001" customHeight="1" thickBot="1">
      <c r="A14" s="32" t="s">
        <v>32</v>
      </c>
      <c r="B14" s="29" t="s">
        <v>3</v>
      </c>
      <c r="C14" s="30" t="s">
        <v>29</v>
      </c>
      <c r="D14" s="29">
        <v>6</v>
      </c>
      <c r="E14" s="29">
        <v>6</v>
      </c>
      <c r="F14" s="29">
        <v>6</v>
      </c>
      <c r="G14" s="29">
        <v>6</v>
      </c>
      <c r="H14" s="29">
        <v>4</v>
      </c>
      <c r="I14" s="29">
        <v>4</v>
      </c>
      <c r="J14" s="29">
        <v>4</v>
      </c>
      <c r="K14" s="29">
        <v>4</v>
      </c>
      <c r="L14" s="29">
        <v>1</v>
      </c>
      <c r="M14" s="29">
        <v>1</v>
      </c>
      <c r="N14" s="29">
        <v>1</v>
      </c>
      <c r="O14" s="31">
        <v>1</v>
      </c>
      <c r="P14" s="29">
        <v>1</v>
      </c>
      <c r="Q14" s="29">
        <v>0</v>
      </c>
      <c r="R14" s="29">
        <v>0</v>
      </c>
      <c r="S14" s="29">
        <v>0</v>
      </c>
      <c r="T14" s="29">
        <v>0</v>
      </c>
      <c r="U14" s="29">
        <v>1</v>
      </c>
      <c r="V14" s="29">
        <v>0</v>
      </c>
    </row>
    <row r="15" spans="1:22" ht="20.100000000000001" customHeight="1" thickBot="1">
      <c r="A15" s="28" t="s">
        <v>33</v>
      </c>
      <c r="B15" s="29" t="s">
        <v>28</v>
      </c>
      <c r="C15" s="30" t="s">
        <v>29</v>
      </c>
      <c r="D15" s="33">
        <f>100/12</f>
        <v>8.3333333333333339</v>
      </c>
      <c r="E15" s="29">
        <v>100</v>
      </c>
      <c r="F15" s="29">
        <v>100</v>
      </c>
      <c r="G15" s="29">
        <v>100</v>
      </c>
      <c r="H15" s="29">
        <v>100</v>
      </c>
      <c r="I15" s="29">
        <v>100</v>
      </c>
      <c r="J15" s="29">
        <v>100</v>
      </c>
      <c r="K15" s="29">
        <v>100</v>
      </c>
      <c r="L15" s="29">
        <v>25</v>
      </c>
      <c r="M15" s="29">
        <v>25</v>
      </c>
      <c r="N15" s="29">
        <v>25</v>
      </c>
      <c r="O15" s="31">
        <v>25</v>
      </c>
      <c r="P15" s="29">
        <v>100</v>
      </c>
      <c r="Q15" s="29">
        <v>25</v>
      </c>
      <c r="R15" s="29">
        <v>25</v>
      </c>
      <c r="S15" s="29">
        <v>25</v>
      </c>
      <c r="T15" s="29">
        <v>25</v>
      </c>
      <c r="U15" s="29">
        <v>100</v>
      </c>
      <c r="V15" s="29">
        <v>25</v>
      </c>
    </row>
    <row r="16" spans="1:22" ht="20.100000000000001" customHeight="1" thickBot="1">
      <c r="A16" s="28" t="s">
        <v>34</v>
      </c>
      <c r="B16" s="29" t="s">
        <v>3</v>
      </c>
      <c r="C16" s="30" t="s">
        <v>29</v>
      </c>
      <c r="D16" s="34">
        <v>0</v>
      </c>
      <c r="E16" s="29">
        <v>1</v>
      </c>
      <c r="F16" s="29">
        <v>1</v>
      </c>
      <c r="G16" s="29">
        <v>4</v>
      </c>
      <c r="H16" s="29">
        <v>4</v>
      </c>
      <c r="I16" s="29">
        <v>4</v>
      </c>
      <c r="J16" s="29">
        <v>4</v>
      </c>
      <c r="K16" s="29">
        <v>4</v>
      </c>
      <c r="L16" s="29">
        <v>1</v>
      </c>
      <c r="M16" s="29">
        <v>1</v>
      </c>
      <c r="N16" s="31">
        <v>1</v>
      </c>
      <c r="O16" s="29">
        <v>1</v>
      </c>
      <c r="P16" s="29">
        <v>4</v>
      </c>
      <c r="Q16" s="29">
        <v>1</v>
      </c>
      <c r="R16" s="29">
        <v>1</v>
      </c>
      <c r="S16" s="29">
        <v>1</v>
      </c>
      <c r="T16" s="29">
        <v>1</v>
      </c>
      <c r="U16" s="29">
        <v>4</v>
      </c>
      <c r="V16" s="29">
        <v>1</v>
      </c>
    </row>
    <row r="17" spans="1:22" ht="20.100000000000001" customHeight="1" thickBot="1">
      <c r="A17" s="28" t="s">
        <v>35</v>
      </c>
      <c r="B17" s="29" t="s">
        <v>3</v>
      </c>
      <c r="C17" s="30" t="s">
        <v>29</v>
      </c>
      <c r="D17" s="34">
        <v>100</v>
      </c>
      <c r="E17" s="31">
        <v>100</v>
      </c>
      <c r="F17" s="29" t="s">
        <v>36</v>
      </c>
      <c r="G17" s="29">
        <v>100</v>
      </c>
      <c r="H17" s="29">
        <v>25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100</v>
      </c>
      <c r="Q17" s="29">
        <v>0</v>
      </c>
      <c r="R17" s="29">
        <v>25</v>
      </c>
      <c r="S17" s="29">
        <v>25</v>
      </c>
      <c r="T17" s="29">
        <v>25</v>
      </c>
      <c r="U17" s="29">
        <v>12</v>
      </c>
      <c r="V17" s="29">
        <v>0</v>
      </c>
    </row>
    <row r="18" spans="1:22" ht="20.100000000000001" customHeight="1" thickBot="1">
      <c r="A18" s="28" t="s">
        <v>37</v>
      </c>
      <c r="B18" s="29" t="s">
        <v>3</v>
      </c>
      <c r="C18" s="30" t="s">
        <v>29</v>
      </c>
      <c r="D18" s="34">
        <v>12</v>
      </c>
      <c r="E18" s="29">
        <v>12</v>
      </c>
      <c r="F18" s="29" t="s">
        <v>36</v>
      </c>
      <c r="G18" s="29">
        <v>12</v>
      </c>
      <c r="H18" s="29">
        <v>3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12</v>
      </c>
      <c r="Q18" s="29">
        <v>0</v>
      </c>
      <c r="R18" s="29">
        <v>3</v>
      </c>
      <c r="S18" s="29">
        <v>3</v>
      </c>
      <c r="T18" s="29">
        <v>3</v>
      </c>
      <c r="U18" s="29">
        <v>12</v>
      </c>
      <c r="V18" s="29">
        <v>3</v>
      </c>
    </row>
    <row r="19" spans="1:22" ht="20.100000000000001" customHeight="1" thickBot="1">
      <c r="A19" s="28" t="s">
        <v>38</v>
      </c>
      <c r="B19" s="29" t="s">
        <v>3</v>
      </c>
      <c r="C19" s="30" t="s">
        <v>39</v>
      </c>
      <c r="D19" s="34">
        <v>1</v>
      </c>
      <c r="E19" s="29">
        <v>1</v>
      </c>
      <c r="F19" s="29">
        <v>1</v>
      </c>
      <c r="G19" s="29">
        <v>1</v>
      </c>
      <c r="H19" s="29">
        <v>1</v>
      </c>
      <c r="I19" s="29">
        <v>0</v>
      </c>
      <c r="J19" s="29">
        <v>0</v>
      </c>
      <c r="K19" s="29">
        <v>1</v>
      </c>
      <c r="L19" s="29">
        <v>0</v>
      </c>
      <c r="M19" s="29">
        <v>0</v>
      </c>
      <c r="N19" s="29">
        <v>0</v>
      </c>
      <c r="O19" s="29">
        <v>1</v>
      </c>
      <c r="P19" s="29">
        <v>1</v>
      </c>
      <c r="Q19" s="29">
        <v>0</v>
      </c>
      <c r="R19" s="29">
        <v>0</v>
      </c>
      <c r="S19" s="29">
        <v>0</v>
      </c>
      <c r="T19" s="29">
        <v>1</v>
      </c>
      <c r="U19" s="29">
        <v>2</v>
      </c>
      <c r="V19" s="29">
        <v>0</v>
      </c>
    </row>
    <row r="20" spans="1:22" ht="20.100000000000001" customHeight="1" thickBot="1">
      <c r="A20" s="28" t="s">
        <v>40</v>
      </c>
      <c r="B20" s="29" t="s">
        <v>28</v>
      </c>
      <c r="C20" s="30" t="s">
        <v>29</v>
      </c>
      <c r="D20" s="29">
        <v>100</v>
      </c>
      <c r="E20" s="29">
        <v>100</v>
      </c>
      <c r="F20" s="29">
        <v>100</v>
      </c>
      <c r="G20" s="29">
        <v>100</v>
      </c>
      <c r="H20" s="29">
        <v>100</v>
      </c>
      <c r="I20" s="29">
        <v>100</v>
      </c>
      <c r="J20" s="29">
        <v>100</v>
      </c>
      <c r="K20" s="29">
        <v>100</v>
      </c>
      <c r="L20" s="29">
        <v>25</v>
      </c>
      <c r="M20" s="29">
        <v>25</v>
      </c>
      <c r="N20" s="29">
        <v>25</v>
      </c>
      <c r="O20" s="29">
        <v>25</v>
      </c>
      <c r="P20" s="29">
        <v>100</v>
      </c>
      <c r="Q20" s="29">
        <v>25</v>
      </c>
      <c r="R20" s="29">
        <v>25</v>
      </c>
      <c r="S20" s="29">
        <v>25</v>
      </c>
      <c r="T20" s="29">
        <v>25</v>
      </c>
      <c r="U20" s="29">
        <v>100</v>
      </c>
      <c r="V20" s="29">
        <v>25</v>
      </c>
    </row>
    <row r="21" spans="1:22" ht="20.100000000000001" customHeight="1" thickBot="1">
      <c r="A21" s="28" t="s">
        <v>41</v>
      </c>
      <c r="B21" s="29" t="s">
        <v>3</v>
      </c>
      <c r="C21" s="30" t="s">
        <v>29</v>
      </c>
      <c r="D21" s="29">
        <v>12</v>
      </c>
      <c r="E21" s="29">
        <v>12</v>
      </c>
      <c r="F21" s="29">
        <v>12</v>
      </c>
      <c r="G21" s="29">
        <v>12</v>
      </c>
      <c r="H21" s="29">
        <v>12</v>
      </c>
      <c r="I21" s="29">
        <v>12</v>
      </c>
      <c r="J21" s="29">
        <v>120</v>
      </c>
      <c r="K21" s="29">
        <v>12</v>
      </c>
      <c r="L21" s="29">
        <v>3</v>
      </c>
      <c r="M21" s="29">
        <v>1</v>
      </c>
      <c r="N21" s="29">
        <v>1</v>
      </c>
      <c r="O21" s="29">
        <v>1</v>
      </c>
      <c r="P21" s="29">
        <v>12</v>
      </c>
      <c r="Q21" s="29">
        <v>3</v>
      </c>
      <c r="R21" s="29">
        <v>3</v>
      </c>
      <c r="S21" s="29">
        <v>3</v>
      </c>
      <c r="T21" s="29">
        <v>3</v>
      </c>
      <c r="U21" s="29">
        <v>12</v>
      </c>
      <c r="V21" s="29">
        <v>3</v>
      </c>
    </row>
    <row r="22" spans="1:22" ht="20.100000000000001" customHeight="1" thickBot="1">
      <c r="A22" s="28" t="s">
        <v>42</v>
      </c>
      <c r="B22" s="29" t="s">
        <v>28</v>
      </c>
      <c r="C22" s="30" t="s">
        <v>39</v>
      </c>
      <c r="D22" s="29"/>
      <c r="E22" s="29"/>
      <c r="F22" s="29">
        <v>100</v>
      </c>
      <c r="G22" s="29">
        <v>100</v>
      </c>
      <c r="H22" s="29">
        <v>100</v>
      </c>
      <c r="I22" s="29">
        <v>0</v>
      </c>
      <c r="J22" s="29">
        <v>0</v>
      </c>
      <c r="K22" s="29">
        <v>100</v>
      </c>
      <c r="L22" s="29">
        <v>0</v>
      </c>
      <c r="M22" s="29">
        <v>0</v>
      </c>
      <c r="N22" s="29">
        <v>50</v>
      </c>
      <c r="O22" s="29">
        <v>50</v>
      </c>
      <c r="P22" s="29">
        <v>100</v>
      </c>
      <c r="Q22" s="29">
        <v>0</v>
      </c>
      <c r="R22" s="29">
        <v>0</v>
      </c>
      <c r="S22" s="29">
        <v>50</v>
      </c>
      <c r="T22" s="29">
        <v>50</v>
      </c>
      <c r="U22" s="29">
        <v>100</v>
      </c>
      <c r="V22" s="29">
        <v>0</v>
      </c>
    </row>
    <row r="23" spans="1:22" ht="20.100000000000001" customHeight="1" thickBot="1">
      <c r="A23" s="28" t="s">
        <v>43</v>
      </c>
      <c r="B23" s="29" t="s">
        <v>28</v>
      </c>
      <c r="C23" s="30" t="s">
        <v>29</v>
      </c>
      <c r="D23" s="29"/>
      <c r="E23" s="29"/>
      <c r="F23" s="29">
        <v>100</v>
      </c>
      <c r="G23" s="29">
        <v>100</v>
      </c>
      <c r="H23" s="29">
        <v>25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100</v>
      </c>
      <c r="Q23" s="29">
        <v>25</v>
      </c>
      <c r="R23" s="29">
        <v>25</v>
      </c>
      <c r="S23" s="29">
        <v>25</v>
      </c>
      <c r="T23" s="29">
        <v>25</v>
      </c>
      <c r="U23" s="29">
        <v>100</v>
      </c>
      <c r="V23" s="29">
        <v>25</v>
      </c>
    </row>
    <row r="24" spans="1:22">
      <c r="A24" s="19"/>
      <c r="B24" s="19"/>
      <c r="C24" s="19"/>
      <c r="D24" s="19"/>
      <c r="E24" s="19"/>
      <c r="F24" s="19"/>
      <c r="G24" s="19"/>
    </row>
  </sheetData>
  <mergeCells count="5">
    <mergeCell ref="P7:Q7"/>
    <mergeCell ref="A7:A9"/>
    <mergeCell ref="B7:B9"/>
    <mergeCell ref="C7:C9"/>
    <mergeCell ref="D7:K7"/>
  </mergeCells>
  <pageMargins left="0.31496062992125984" right="0.31496062992125984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4" sqref="G14"/>
    </sheetView>
  </sheetViews>
  <sheetFormatPr baseColWidth="10" defaultColWidth="8" defaultRowHeight="15"/>
  <cols>
    <col min="1" max="1" width="52" customWidth="1"/>
    <col min="2" max="2" width="17.7109375" customWidth="1"/>
    <col min="3" max="3" width="13.7109375" customWidth="1"/>
    <col min="4" max="4" width="11.5703125" hidden="1" customWidth="1"/>
    <col min="5" max="5" width="11.5703125" customWidth="1"/>
    <col min="6" max="6" width="11.42578125" customWidth="1"/>
    <col min="7" max="7" width="12.5703125" customWidth="1"/>
    <col min="8" max="8" width="10.140625" customWidth="1"/>
    <col min="9" max="9" width="11.5703125" customWidth="1"/>
  </cols>
  <sheetData>
    <row r="1" spans="1:9" ht="12" customHeight="1">
      <c r="A1" s="35" t="s">
        <v>44</v>
      </c>
      <c r="B1" s="36"/>
      <c r="C1" s="36"/>
      <c r="D1" s="36"/>
    </row>
    <row r="2" spans="1:9" ht="12" customHeight="1">
      <c r="A2" s="37"/>
      <c r="B2" s="37"/>
      <c r="C2" s="36"/>
      <c r="D2" s="36"/>
    </row>
    <row r="3" spans="1:9" ht="12" customHeight="1">
      <c r="A3" s="37" t="s">
        <v>45</v>
      </c>
      <c r="B3" s="37"/>
      <c r="C3" s="36"/>
      <c r="D3" s="36"/>
    </row>
    <row r="4" spans="1:9">
      <c r="A4" s="37" t="s">
        <v>46</v>
      </c>
      <c r="B4" s="37"/>
      <c r="C4" s="36"/>
      <c r="D4" s="36"/>
    </row>
    <row r="5" spans="1:9">
      <c r="A5" s="37"/>
      <c r="B5" s="37"/>
      <c r="C5" s="36"/>
      <c r="D5" s="36"/>
    </row>
    <row r="6" spans="1:9">
      <c r="A6" s="37" t="s">
        <v>4</v>
      </c>
      <c r="B6" s="37"/>
      <c r="C6" s="36"/>
      <c r="D6" s="36"/>
    </row>
    <row r="7" spans="1:9">
      <c r="A7" s="36"/>
      <c r="B7" s="36"/>
      <c r="C7" s="36"/>
      <c r="D7" s="36"/>
    </row>
    <row r="8" spans="1:9" ht="23.1" customHeight="1">
      <c r="A8" s="372" t="s">
        <v>0</v>
      </c>
      <c r="B8" s="373" t="s">
        <v>1</v>
      </c>
      <c r="C8" s="373" t="s">
        <v>2</v>
      </c>
      <c r="D8" s="373">
        <v>2016</v>
      </c>
      <c r="E8" s="372">
        <v>2017</v>
      </c>
      <c r="F8" s="372"/>
      <c r="G8" s="372"/>
      <c r="H8" s="372"/>
      <c r="I8" s="372"/>
    </row>
    <row r="9" spans="1:9" ht="15.95" customHeight="1">
      <c r="A9" s="372"/>
      <c r="B9" s="373"/>
      <c r="C9" s="373"/>
      <c r="D9" s="373"/>
      <c r="E9" s="372"/>
      <c r="F9" s="372"/>
      <c r="G9" s="372"/>
      <c r="H9" s="372"/>
      <c r="I9" s="372"/>
    </row>
    <row r="10" spans="1:9" ht="30" customHeight="1">
      <c r="A10" s="372"/>
      <c r="B10" s="373"/>
      <c r="C10" s="373"/>
      <c r="D10" s="38" t="s">
        <v>47</v>
      </c>
      <c r="E10" s="38" t="s">
        <v>20</v>
      </c>
      <c r="F10" s="38" t="s">
        <v>48</v>
      </c>
      <c r="G10" s="39" t="s">
        <v>49</v>
      </c>
      <c r="H10" s="39" t="s">
        <v>50</v>
      </c>
      <c r="I10" s="39" t="s">
        <v>51</v>
      </c>
    </row>
    <row r="11" spans="1:9" s="46" customFormat="1" ht="30" customHeight="1">
      <c r="A11" s="40" t="s">
        <v>52</v>
      </c>
      <c r="B11" s="41" t="s">
        <v>53</v>
      </c>
      <c r="C11" s="42" t="s">
        <v>54</v>
      </c>
      <c r="D11" s="43">
        <v>1</v>
      </c>
      <c r="E11" s="43">
        <v>1</v>
      </c>
      <c r="F11" s="44">
        <v>1</v>
      </c>
      <c r="G11" s="45"/>
      <c r="H11" s="45"/>
      <c r="I11" s="45"/>
    </row>
    <row r="12" spans="1:9" s="46" customFormat="1" ht="30" customHeight="1">
      <c r="A12" s="47" t="s">
        <v>55</v>
      </c>
      <c r="B12" s="48" t="s">
        <v>56</v>
      </c>
      <c r="C12" s="42" t="s">
        <v>57</v>
      </c>
      <c r="D12" s="43">
        <v>1</v>
      </c>
      <c r="E12" s="43">
        <v>0.95</v>
      </c>
      <c r="F12" s="44">
        <v>0.92</v>
      </c>
      <c r="G12" s="45"/>
      <c r="H12" s="45"/>
      <c r="I12" s="45"/>
    </row>
    <row r="13" spans="1:9" s="46" customFormat="1" ht="30" customHeight="1">
      <c r="A13" s="40" t="s">
        <v>58</v>
      </c>
      <c r="B13" s="41" t="s">
        <v>59</v>
      </c>
      <c r="C13" s="42" t="s">
        <v>60</v>
      </c>
      <c r="D13" s="43">
        <v>1</v>
      </c>
      <c r="E13" s="43">
        <v>1</v>
      </c>
      <c r="F13" s="44">
        <v>1</v>
      </c>
      <c r="G13" s="45"/>
      <c r="H13" s="45"/>
      <c r="I13" s="45"/>
    </row>
    <row r="14" spans="1:9" s="46" customFormat="1" ht="30" customHeight="1">
      <c r="A14" s="40" t="s">
        <v>61</v>
      </c>
      <c r="B14" s="41" t="s">
        <v>62</v>
      </c>
      <c r="C14" s="42" t="s">
        <v>63</v>
      </c>
      <c r="D14" s="43">
        <v>1</v>
      </c>
      <c r="E14" s="43">
        <v>1</v>
      </c>
      <c r="F14" s="44">
        <v>1</v>
      </c>
      <c r="G14" s="45"/>
      <c r="H14" s="45"/>
      <c r="I14" s="45"/>
    </row>
    <row r="15" spans="1:9" s="46" customFormat="1" ht="30" customHeight="1">
      <c r="A15" s="40" t="s">
        <v>64</v>
      </c>
      <c r="B15" s="41" t="s">
        <v>65</v>
      </c>
      <c r="C15" s="42" t="s">
        <v>66</v>
      </c>
      <c r="D15" s="43">
        <v>1</v>
      </c>
      <c r="E15" s="43">
        <v>1</v>
      </c>
      <c r="F15" s="44">
        <v>0.95</v>
      </c>
      <c r="G15" s="45"/>
      <c r="H15" s="45"/>
      <c r="I15" s="45"/>
    </row>
    <row r="16" spans="1:9" s="46" customFormat="1" ht="30" customHeight="1">
      <c r="A16" s="47" t="s">
        <v>67</v>
      </c>
      <c r="B16" s="41" t="s">
        <v>68</v>
      </c>
      <c r="C16" s="42" t="s">
        <v>63</v>
      </c>
      <c r="D16" s="49">
        <v>6</v>
      </c>
      <c r="E16" s="42">
        <v>6</v>
      </c>
      <c r="F16" s="50">
        <v>0</v>
      </c>
      <c r="G16" s="51"/>
      <c r="H16" s="51"/>
      <c r="I16" s="51"/>
    </row>
    <row r="17" spans="1:9" s="46" customFormat="1">
      <c r="A17" s="40" t="s">
        <v>69</v>
      </c>
      <c r="B17" s="41" t="s">
        <v>70</v>
      </c>
      <c r="C17" s="42" t="s">
        <v>71</v>
      </c>
      <c r="D17" s="49">
        <v>19</v>
      </c>
      <c r="E17" s="52">
        <v>16</v>
      </c>
      <c r="F17" s="50">
        <v>6</v>
      </c>
      <c r="G17" s="51"/>
      <c r="H17" s="51"/>
      <c r="I17" s="51"/>
    </row>
  </sheetData>
  <mergeCells count="5">
    <mergeCell ref="A8:A10"/>
    <mergeCell ref="B8:B10"/>
    <mergeCell ref="C8:C10"/>
    <mergeCell ref="D8:D9"/>
    <mergeCell ref="E8:I9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A3" sqref="A3"/>
    </sheetView>
  </sheetViews>
  <sheetFormatPr baseColWidth="10" defaultRowHeight="12.75"/>
  <cols>
    <col min="1" max="1" width="31.5703125" style="3" customWidth="1"/>
    <col min="2" max="4" width="11.42578125" style="3"/>
    <col min="5" max="5" width="4.85546875" style="3" customWidth="1"/>
    <col min="6" max="6" width="11.42578125" style="3"/>
    <col min="7" max="7" width="5.85546875" style="3" customWidth="1"/>
    <col min="8" max="8" width="11.42578125" style="3"/>
    <col min="9" max="9" width="5.140625" style="3" customWidth="1"/>
    <col min="10" max="16384" width="11.42578125" style="3"/>
  </cols>
  <sheetData>
    <row r="1" spans="1:11" ht="23.25">
      <c r="A1" s="17" t="s">
        <v>13</v>
      </c>
      <c r="B1" s="18"/>
      <c r="C1" s="19"/>
      <c r="D1" s="19"/>
      <c r="E1" s="19"/>
      <c r="F1" s="19"/>
      <c r="G1" s="19"/>
      <c r="H1"/>
      <c r="I1"/>
      <c r="J1" s="363"/>
      <c r="K1" s="363"/>
    </row>
    <row r="2" spans="1:11" ht="15">
      <c r="A2" s="20" t="s">
        <v>14</v>
      </c>
      <c r="B2" s="18"/>
      <c r="C2" s="19"/>
      <c r="D2" s="19"/>
      <c r="E2" s="19"/>
      <c r="F2" s="19"/>
      <c r="G2" s="19"/>
      <c r="H2"/>
      <c r="I2"/>
    </row>
    <row r="3" spans="1:11" ht="15">
      <c r="A3" s="366" t="s">
        <v>307</v>
      </c>
      <c r="B3" s="18"/>
      <c r="C3" s="19"/>
      <c r="D3" s="19"/>
      <c r="E3" s="19"/>
      <c r="F3" s="19"/>
      <c r="G3" s="19"/>
      <c r="H3"/>
      <c r="I3"/>
      <c r="J3" s="379"/>
      <c r="K3" s="379"/>
    </row>
    <row r="4" spans="1:11" ht="15">
      <c r="A4" s="20"/>
      <c r="B4" s="18"/>
      <c r="C4" s="19"/>
      <c r="D4" s="19"/>
      <c r="E4" s="19"/>
      <c r="F4" s="19"/>
      <c r="G4" s="19"/>
      <c r="H4"/>
      <c r="I4"/>
      <c r="J4" s="382"/>
      <c r="K4" s="382"/>
    </row>
    <row r="5" spans="1:11" ht="15">
      <c r="A5" s="20" t="s">
        <v>16</v>
      </c>
      <c r="B5" s="18"/>
      <c r="C5" s="19"/>
      <c r="D5" s="19"/>
      <c r="E5" s="19"/>
      <c r="F5" s="19"/>
      <c r="G5" s="19"/>
      <c r="H5"/>
      <c r="I5"/>
      <c r="J5" s="400"/>
      <c r="K5" s="400"/>
    </row>
    <row r="6" spans="1:11">
      <c r="A6" s="363" t="s">
        <v>4</v>
      </c>
      <c r="B6" s="363"/>
      <c r="C6" s="363"/>
      <c r="D6" s="363"/>
      <c r="E6" s="363"/>
      <c r="F6" s="363"/>
      <c r="G6" s="363"/>
      <c r="H6" s="363"/>
      <c r="I6" s="363"/>
      <c r="J6" s="394"/>
      <c r="K6" s="394"/>
    </row>
    <row r="7" spans="1:11" ht="13.5" thickBot="1">
      <c r="J7" s="397"/>
      <c r="K7" s="397"/>
    </row>
    <row r="8" spans="1:11" ht="13.5" thickBot="1">
      <c r="A8" s="374" t="s">
        <v>0</v>
      </c>
      <c r="B8" s="374" t="s">
        <v>1</v>
      </c>
      <c r="C8" s="374" t="s">
        <v>2</v>
      </c>
      <c r="D8" s="376" t="s">
        <v>294</v>
      </c>
      <c r="E8" s="377"/>
      <c r="F8" s="376" t="s">
        <v>295</v>
      </c>
      <c r="G8" s="377"/>
      <c r="H8" s="376" t="s">
        <v>296</v>
      </c>
      <c r="I8" s="378"/>
      <c r="J8" s="389" t="s">
        <v>297</v>
      </c>
      <c r="K8" s="389"/>
    </row>
    <row r="9" spans="1:11" ht="13.5" thickBot="1">
      <c r="A9" s="375"/>
      <c r="B9" s="375"/>
      <c r="C9" s="375"/>
      <c r="D9" s="380">
        <v>2017</v>
      </c>
      <c r="E9" s="381"/>
      <c r="F9" s="380">
        <v>2017</v>
      </c>
      <c r="G9" s="381"/>
      <c r="H9" s="380">
        <v>2017</v>
      </c>
      <c r="I9" s="381"/>
      <c r="J9" s="390">
        <v>2017</v>
      </c>
      <c r="K9" s="391"/>
    </row>
    <row r="10" spans="1:11" ht="25.5">
      <c r="A10" s="357" t="s">
        <v>298</v>
      </c>
      <c r="B10" s="358" t="s">
        <v>299</v>
      </c>
      <c r="C10" s="358" t="s">
        <v>300</v>
      </c>
      <c r="D10" s="383">
        <v>8905.51</v>
      </c>
      <c r="E10" s="384"/>
      <c r="F10" s="383"/>
      <c r="G10" s="384"/>
      <c r="H10" s="398"/>
      <c r="I10" s="399"/>
      <c r="J10" s="383"/>
      <c r="K10" s="384"/>
    </row>
    <row r="11" spans="1:11" ht="15.75" customHeight="1">
      <c r="A11" s="359" t="s">
        <v>301</v>
      </c>
      <c r="B11" s="360" t="s">
        <v>302</v>
      </c>
      <c r="C11" s="360" t="s">
        <v>300</v>
      </c>
      <c r="D11" s="385">
        <v>1.1000000000000001E-3</v>
      </c>
      <c r="E11" s="386"/>
      <c r="F11" s="385"/>
      <c r="G11" s="386"/>
      <c r="H11" s="385"/>
      <c r="I11" s="386"/>
      <c r="J11" s="385"/>
      <c r="K11" s="386"/>
    </row>
    <row r="12" spans="1:11" ht="38.25">
      <c r="A12" s="359" t="s">
        <v>303</v>
      </c>
      <c r="B12" s="360" t="s">
        <v>3</v>
      </c>
      <c r="C12" s="360" t="s">
        <v>304</v>
      </c>
      <c r="D12" s="395">
        <v>0</v>
      </c>
      <c r="E12" s="396"/>
      <c r="F12" s="392"/>
      <c r="G12" s="393"/>
      <c r="H12" s="392"/>
      <c r="I12" s="393"/>
      <c r="J12" s="392"/>
      <c r="K12" s="393"/>
    </row>
    <row r="13" spans="1:11" ht="13.5" thickBot="1">
      <c r="A13" s="361" t="s">
        <v>305</v>
      </c>
      <c r="B13" s="362" t="s">
        <v>306</v>
      </c>
      <c r="C13" s="362" t="s">
        <v>300</v>
      </c>
      <c r="D13" s="387">
        <v>0.98</v>
      </c>
      <c r="E13" s="388"/>
      <c r="F13" s="387"/>
      <c r="G13" s="388"/>
      <c r="H13" s="387"/>
      <c r="I13" s="388"/>
      <c r="J13" s="364"/>
      <c r="K13" s="365"/>
    </row>
  </sheetData>
  <mergeCells count="31">
    <mergeCell ref="D13:E13"/>
    <mergeCell ref="F13:G13"/>
    <mergeCell ref="D11:E11"/>
    <mergeCell ref="F11:G11"/>
    <mergeCell ref="H11:I11"/>
    <mergeCell ref="J6:K6"/>
    <mergeCell ref="D12:E12"/>
    <mergeCell ref="F12:G12"/>
    <mergeCell ref="H12:I12"/>
    <mergeCell ref="J7:K7"/>
    <mergeCell ref="D10:E10"/>
    <mergeCell ref="F10:G10"/>
    <mergeCell ref="H10:I10"/>
    <mergeCell ref="J10:K10"/>
    <mergeCell ref="J11:K11"/>
    <mergeCell ref="H13:I13"/>
    <mergeCell ref="J8:K8"/>
    <mergeCell ref="J9:K9"/>
    <mergeCell ref="J12:K12"/>
    <mergeCell ref="H8:I8"/>
    <mergeCell ref="J3:K3"/>
    <mergeCell ref="D9:E9"/>
    <mergeCell ref="F9:G9"/>
    <mergeCell ref="H9:I9"/>
    <mergeCell ref="J4:K4"/>
    <mergeCell ref="J5:K5"/>
    <mergeCell ref="A8:A9"/>
    <mergeCell ref="B8:B9"/>
    <mergeCell ref="C8:C9"/>
    <mergeCell ref="D8:E8"/>
    <mergeCell ref="F8:G8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9:C25"/>
  <sheetViews>
    <sheetView workbookViewId="0">
      <selection activeCell="F11" sqref="F11"/>
    </sheetView>
  </sheetViews>
  <sheetFormatPr baseColWidth="10" defaultRowHeight="15"/>
  <cols>
    <col min="1" max="1" width="41.7109375" customWidth="1"/>
    <col min="2" max="2" width="0.140625" customWidth="1"/>
    <col min="3" max="3" width="43.28515625" customWidth="1"/>
  </cols>
  <sheetData>
    <row r="9" spans="1:3">
      <c r="A9" s="53" t="s">
        <v>6</v>
      </c>
      <c r="B9" s="54"/>
      <c r="C9" s="54" t="s">
        <v>7</v>
      </c>
    </row>
    <row r="10" spans="1:3">
      <c r="A10" s="54"/>
      <c r="B10" s="54"/>
      <c r="C10" s="54"/>
    </row>
    <row r="11" spans="1:3">
      <c r="A11" s="53"/>
      <c r="B11" s="54"/>
      <c r="C11" s="54"/>
    </row>
    <row r="12" spans="1:3">
      <c r="A12" s="54"/>
      <c r="B12" s="54"/>
      <c r="C12" s="54"/>
    </row>
    <row r="13" spans="1:3">
      <c r="A13" s="6" t="s">
        <v>6</v>
      </c>
      <c r="B13" s="55"/>
      <c r="C13" s="7" t="s">
        <v>7</v>
      </c>
    </row>
    <row r="14" spans="1:3">
      <c r="A14" s="1"/>
      <c r="B14" s="1"/>
      <c r="C14" s="8"/>
    </row>
    <row r="15" spans="1:3">
      <c r="A15" s="9" t="s">
        <v>8</v>
      </c>
      <c r="B15" s="1"/>
      <c r="C15" s="10" t="s">
        <v>9</v>
      </c>
    </row>
    <row r="16" spans="1:3">
      <c r="A16" s="1"/>
      <c r="B16" s="1"/>
      <c r="C16" s="8"/>
    </row>
    <row r="17" spans="1:3">
      <c r="A17" s="11" t="s">
        <v>72</v>
      </c>
      <c r="B17" s="56"/>
      <c r="C17" s="11" t="s">
        <v>73</v>
      </c>
    </row>
    <row r="18" spans="1:3">
      <c r="A18" s="12" t="s">
        <v>10</v>
      </c>
      <c r="B18" s="13"/>
      <c r="C18" s="14">
        <v>460000</v>
      </c>
    </row>
    <row r="19" spans="1:3">
      <c r="A19" s="13"/>
      <c r="B19" s="13"/>
      <c r="C19" s="15">
        <v>0.77</v>
      </c>
    </row>
    <row r="20" spans="1:3">
      <c r="A20" s="12" t="s">
        <v>11</v>
      </c>
      <c r="B20" s="13"/>
      <c r="C20" s="14">
        <v>50000</v>
      </c>
    </row>
    <row r="21" spans="1:3">
      <c r="A21" s="13"/>
      <c r="B21" s="13"/>
      <c r="C21" s="16">
        <v>0.38</v>
      </c>
    </row>
    <row r="22" spans="1:3">
      <c r="A22" s="12" t="s">
        <v>5</v>
      </c>
      <c r="B22" s="13"/>
      <c r="C22" s="14">
        <v>15000</v>
      </c>
    </row>
    <row r="23" spans="1:3">
      <c r="A23" s="13"/>
      <c r="B23" s="13"/>
      <c r="C23" s="15">
        <v>0.11</v>
      </c>
    </row>
    <row r="24" spans="1:3">
      <c r="A24" s="13" t="s">
        <v>12</v>
      </c>
      <c r="B24" s="13"/>
      <c r="C24" s="13">
        <v>400</v>
      </c>
    </row>
    <row r="25" spans="1:3">
      <c r="A25" s="13"/>
      <c r="B25" s="13"/>
      <c r="C25" s="15">
        <v>0.66</v>
      </c>
    </row>
  </sheetData>
  <pageMargins left="0.70866141732283472" right="0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B20" sqref="B20"/>
    </sheetView>
  </sheetViews>
  <sheetFormatPr baseColWidth="10" defaultRowHeight="12.75"/>
  <cols>
    <col min="1" max="1" width="50.140625" style="60" customWidth="1"/>
    <col min="2" max="16384" width="11.42578125" style="60"/>
  </cols>
  <sheetData>
    <row r="1" spans="1:8" ht="15">
      <c r="A1" s="57" t="s">
        <v>74</v>
      </c>
      <c r="B1" s="58"/>
      <c r="C1" s="59"/>
      <c r="D1" s="59"/>
      <c r="E1" s="59"/>
      <c r="F1" s="59"/>
      <c r="G1" s="59"/>
      <c r="H1"/>
    </row>
    <row r="2" spans="1:8" ht="15">
      <c r="A2" s="58" t="s">
        <v>75</v>
      </c>
      <c r="B2" s="58"/>
      <c r="C2" s="58"/>
      <c r="D2" s="59"/>
      <c r="E2" s="59"/>
      <c r="F2" s="59"/>
      <c r="G2" s="59"/>
      <c r="H2"/>
    </row>
    <row r="3" spans="1:8" ht="15">
      <c r="A3" s="61" t="s">
        <v>76</v>
      </c>
      <c r="B3" s="62"/>
      <c r="C3" s="62"/>
      <c r="D3" s="62"/>
      <c r="E3" s="59"/>
      <c r="F3" s="59"/>
      <c r="G3" s="59"/>
      <c r="H3"/>
    </row>
    <row r="4" spans="1:8" ht="15">
      <c r="A4" s="61" t="s">
        <v>77</v>
      </c>
      <c r="B4" s="58"/>
      <c r="C4" s="59"/>
      <c r="D4" s="59"/>
      <c r="E4" s="59"/>
      <c r="F4" s="59"/>
      <c r="G4" s="59"/>
      <c r="H4"/>
    </row>
    <row r="5" spans="1:8" ht="15">
      <c r="A5" s="61"/>
      <c r="B5" s="58"/>
      <c r="C5" s="59"/>
      <c r="D5" s="59"/>
      <c r="E5" s="59"/>
      <c r="F5" s="59"/>
      <c r="G5" s="59"/>
      <c r="H5"/>
    </row>
    <row r="6" spans="1:8" ht="15">
      <c r="A6" s="63" t="s">
        <v>4</v>
      </c>
      <c r="B6" s="401" t="s">
        <v>78</v>
      </c>
      <c r="C6" s="401"/>
      <c r="D6" s="401"/>
      <c r="E6" s="59"/>
      <c r="F6" s="59"/>
      <c r="G6" s="59"/>
      <c r="H6"/>
    </row>
    <row r="7" spans="1:8" ht="15.75" thickBot="1">
      <c r="A7" s="64" t="s">
        <v>79</v>
      </c>
      <c r="B7" s="59"/>
      <c r="C7" s="59"/>
      <c r="D7" s="59"/>
      <c r="E7" s="59"/>
      <c r="F7" s="59"/>
      <c r="G7" s="59"/>
      <c r="H7"/>
    </row>
    <row r="8" spans="1:8" ht="37.5" thickTop="1" thickBot="1">
      <c r="A8" s="65" t="s">
        <v>0</v>
      </c>
      <c r="B8" s="66" t="s">
        <v>1</v>
      </c>
      <c r="C8" s="66" t="s">
        <v>2</v>
      </c>
      <c r="D8" s="67" t="s">
        <v>80</v>
      </c>
      <c r="E8" s="68" t="s">
        <v>81</v>
      </c>
      <c r="F8" s="68" t="s">
        <v>82</v>
      </c>
      <c r="G8" s="68" t="s">
        <v>83</v>
      </c>
      <c r="H8"/>
    </row>
    <row r="9" spans="1:8" ht="20.100000000000001" customHeight="1" thickTop="1">
      <c r="A9" s="69" t="s">
        <v>84</v>
      </c>
      <c r="B9" s="69" t="s">
        <v>85</v>
      </c>
      <c r="C9" s="69" t="s">
        <v>86</v>
      </c>
      <c r="D9" s="70">
        <v>0</v>
      </c>
      <c r="E9" s="70">
        <v>5</v>
      </c>
      <c r="F9" s="69">
        <v>8</v>
      </c>
      <c r="G9" s="69">
        <v>10</v>
      </c>
      <c r="H9" s="71"/>
    </row>
    <row r="10" spans="1:8" ht="20.100000000000001" customHeight="1">
      <c r="A10" s="69" t="s">
        <v>87</v>
      </c>
      <c r="B10" s="69" t="str">
        <f>+B9</f>
        <v>Cant.</v>
      </c>
      <c r="C10" s="69" t="s">
        <v>86</v>
      </c>
      <c r="D10" s="70">
        <v>30</v>
      </c>
      <c r="E10" s="70">
        <v>120</v>
      </c>
      <c r="F10" s="70">
        <v>140</v>
      </c>
      <c r="G10" s="70">
        <v>200</v>
      </c>
      <c r="H10" s="71"/>
    </row>
    <row r="11" spans="1:8" ht="20.100000000000001" customHeight="1">
      <c r="A11" s="69" t="s">
        <v>88</v>
      </c>
      <c r="B11" s="69" t="str">
        <f>+B10</f>
        <v>Cant.</v>
      </c>
      <c r="C11" s="69" t="s">
        <v>86</v>
      </c>
      <c r="D11" s="70">
        <v>150</v>
      </c>
      <c r="E11" s="70">
        <v>600</v>
      </c>
      <c r="F11" s="70">
        <v>800</v>
      </c>
      <c r="G11" s="70">
        <v>1200</v>
      </c>
      <c r="H11" s="72"/>
    </row>
    <row r="12" spans="1:8" ht="20.100000000000001" customHeight="1">
      <c r="A12" s="69" t="s">
        <v>89</v>
      </c>
      <c r="B12" s="69" t="str">
        <f>+B11</f>
        <v>Cant.</v>
      </c>
      <c r="C12" s="69" t="s">
        <v>86</v>
      </c>
      <c r="D12" s="70">
        <v>0</v>
      </c>
      <c r="E12" s="70">
        <v>100</v>
      </c>
      <c r="F12" s="70">
        <v>130</v>
      </c>
      <c r="G12" s="70">
        <v>180</v>
      </c>
      <c r="H12" s="71"/>
    </row>
    <row r="13" spans="1:8" ht="20.100000000000001" customHeight="1">
      <c r="A13" s="69" t="s">
        <v>90</v>
      </c>
      <c r="B13" s="69" t="str">
        <f>+B12</f>
        <v>Cant.</v>
      </c>
      <c r="C13" s="69" t="s">
        <v>86</v>
      </c>
      <c r="D13" s="70">
        <v>0</v>
      </c>
      <c r="E13" s="70">
        <v>6</v>
      </c>
      <c r="F13" s="70">
        <v>8</v>
      </c>
      <c r="G13" s="70">
        <v>10</v>
      </c>
      <c r="H13" s="73"/>
    </row>
    <row r="14" spans="1:8" ht="20.100000000000001" customHeight="1">
      <c r="A14" s="74" t="s">
        <v>91</v>
      </c>
      <c r="B14" s="59"/>
      <c r="C14" s="59"/>
      <c r="D14" s="75">
        <f>SUM(D9:D13)</f>
        <v>180</v>
      </c>
      <c r="E14" s="76"/>
      <c r="F14" s="76"/>
      <c r="G14" s="76"/>
    </row>
    <row r="15" spans="1:8">
      <c r="A15" s="77"/>
      <c r="B15" s="59"/>
      <c r="C15" s="59"/>
      <c r="D15" s="78"/>
      <c r="E15" s="76"/>
      <c r="F15" s="76"/>
      <c r="G15" s="76"/>
    </row>
    <row r="16" spans="1:8">
      <c r="A16" s="79"/>
      <c r="B16" s="80"/>
      <c r="C16" s="80"/>
      <c r="D16" s="80"/>
      <c r="E16" s="76"/>
      <c r="F16" s="76"/>
      <c r="G16" s="76"/>
    </row>
    <row r="17" spans="1:7">
      <c r="A17" s="80"/>
      <c r="B17" s="80"/>
      <c r="C17" s="80"/>
      <c r="D17" s="80"/>
      <c r="E17" s="76"/>
      <c r="F17" s="76"/>
      <c r="G17" s="76"/>
    </row>
    <row r="18" spans="1:7">
      <c r="A18" s="80"/>
      <c r="B18" s="81"/>
      <c r="C18" s="81"/>
      <c r="D18" s="81"/>
      <c r="E18" s="76"/>
      <c r="F18" s="76"/>
      <c r="G18" s="76"/>
    </row>
    <row r="19" spans="1:7">
      <c r="A19" s="82"/>
      <c r="B19" s="81"/>
      <c r="C19" s="81"/>
      <c r="D19" s="81"/>
      <c r="E19" s="76"/>
      <c r="F19" s="76"/>
      <c r="G19" s="76"/>
    </row>
    <row r="20" spans="1:7">
      <c r="A20" s="82"/>
      <c r="B20" s="81"/>
      <c r="C20" s="81"/>
      <c r="D20" s="81"/>
      <c r="E20" s="76"/>
      <c r="F20" s="76"/>
      <c r="G20" s="76"/>
    </row>
    <row r="21" spans="1:7">
      <c r="A21" s="83"/>
      <c r="B21" s="59"/>
      <c r="C21" s="59"/>
      <c r="D21" s="76"/>
      <c r="E21" s="76"/>
      <c r="F21" s="76"/>
      <c r="G21" s="76"/>
    </row>
    <row r="22" spans="1:7" ht="15">
      <c r="A22" s="402"/>
      <c r="B22" s="402"/>
      <c r="C22" s="402"/>
      <c r="D22" s="76"/>
      <c r="E22" s="76"/>
      <c r="F22" s="76"/>
      <c r="G22" s="76"/>
    </row>
  </sheetData>
  <mergeCells count="2">
    <mergeCell ref="B6:D6"/>
    <mergeCell ref="A22:C2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75"/>
  <sheetViews>
    <sheetView topLeftCell="C58" workbookViewId="0">
      <selection activeCell="N22" sqref="N22"/>
    </sheetView>
  </sheetViews>
  <sheetFormatPr baseColWidth="10" defaultColWidth="9.7109375" defaultRowHeight="12.75"/>
  <cols>
    <col min="1" max="1" width="60.42578125" style="3" customWidth="1"/>
    <col min="2" max="4" width="9.7109375" style="3"/>
    <col min="5" max="5" width="14.28515625" style="3" customWidth="1"/>
    <col min="6" max="7" width="9.7109375" style="3"/>
    <col min="8" max="10" width="0" style="3" hidden="1" customWidth="1"/>
    <col min="11" max="11" width="9.7109375" style="3"/>
    <col min="12" max="12" width="7.28515625" style="3" customWidth="1"/>
    <col min="13" max="14" width="9.7109375" style="4"/>
    <col min="15" max="16384" width="9.7109375" style="3"/>
  </cols>
  <sheetData>
    <row r="1" spans="1:15">
      <c r="A1" s="5" t="s">
        <v>92</v>
      </c>
      <c r="B1" s="5"/>
    </row>
    <row r="2" spans="1:15" ht="15.75">
      <c r="A2" s="5" t="s">
        <v>93</v>
      </c>
    </row>
    <row r="3" spans="1:15" ht="15.75">
      <c r="A3" s="5"/>
      <c r="B3" s="84" t="s">
        <v>94</v>
      </c>
    </row>
    <row r="4" spans="1:15" ht="13.5" thickBot="1">
      <c r="A4" s="5" t="s">
        <v>4</v>
      </c>
      <c r="B4" s="5"/>
      <c r="L4" s="85"/>
    </row>
    <row r="5" spans="1:15">
      <c r="A5" s="405" t="s">
        <v>0</v>
      </c>
      <c r="B5" s="407" t="s">
        <v>1</v>
      </c>
      <c r="C5" s="407" t="s">
        <v>2</v>
      </c>
      <c r="D5" s="407" t="s">
        <v>95</v>
      </c>
      <c r="E5" s="409" t="s">
        <v>96</v>
      </c>
      <c r="F5" s="86">
        <v>2017</v>
      </c>
      <c r="G5" s="411" t="s">
        <v>97</v>
      </c>
      <c r="H5" s="411" t="s">
        <v>98</v>
      </c>
      <c r="I5" s="411" t="s">
        <v>99</v>
      </c>
      <c r="J5" s="411" t="s">
        <v>100</v>
      </c>
      <c r="K5" s="87">
        <v>2017</v>
      </c>
      <c r="L5" s="88"/>
      <c r="M5" s="89"/>
      <c r="N5" s="89"/>
    </row>
    <row r="6" spans="1:15">
      <c r="A6" s="406"/>
      <c r="B6" s="408"/>
      <c r="C6" s="408"/>
      <c r="D6" s="408"/>
      <c r="E6" s="410"/>
      <c r="F6" s="413" t="s">
        <v>101</v>
      </c>
      <c r="G6" s="412"/>
      <c r="H6" s="412"/>
      <c r="I6" s="412"/>
      <c r="J6" s="412"/>
      <c r="K6" s="415" t="s">
        <v>102</v>
      </c>
      <c r="L6" s="403" t="s">
        <v>103</v>
      </c>
      <c r="M6" s="90"/>
      <c r="N6" s="90"/>
      <c r="O6" s="91"/>
    </row>
    <row r="7" spans="1:15">
      <c r="A7" s="406"/>
      <c r="B7" s="408"/>
      <c r="C7" s="408"/>
      <c r="D7" s="408"/>
      <c r="E7" s="410"/>
      <c r="F7" s="414"/>
      <c r="G7" s="412"/>
      <c r="H7" s="412"/>
      <c r="I7" s="412"/>
      <c r="J7" s="412"/>
      <c r="K7" s="414"/>
      <c r="L7" s="404"/>
      <c r="M7" s="92"/>
      <c r="N7" s="92"/>
      <c r="O7" s="91"/>
    </row>
    <row r="8" spans="1:15">
      <c r="A8" s="93" t="s">
        <v>104</v>
      </c>
      <c r="B8" s="94"/>
      <c r="C8" s="95"/>
      <c r="D8" s="96"/>
      <c r="E8" s="97"/>
      <c r="F8" s="98"/>
      <c r="G8" s="98"/>
      <c r="H8" s="99"/>
      <c r="I8" s="98"/>
      <c r="J8" s="99"/>
      <c r="K8" s="100"/>
      <c r="L8" s="101"/>
      <c r="O8" s="91"/>
    </row>
    <row r="9" spans="1:15">
      <c r="A9" s="102" t="s">
        <v>105</v>
      </c>
      <c r="B9" s="103" t="s">
        <v>106</v>
      </c>
      <c r="C9" s="104"/>
      <c r="D9" s="105"/>
      <c r="E9" s="106"/>
      <c r="F9" s="107">
        <f>SUM(F10:F23)</f>
        <v>6.5</v>
      </c>
      <c r="G9" s="108">
        <f>SUM(G10:G23)</f>
        <v>0</v>
      </c>
      <c r="H9" s="109">
        <f>SUM(H10:H23)</f>
        <v>0</v>
      </c>
      <c r="I9" s="108">
        <f>SUM(I10:I23)</f>
        <v>0</v>
      </c>
      <c r="J9" s="109">
        <f>SUM(J10:J23)</f>
        <v>0</v>
      </c>
      <c r="K9" s="110"/>
      <c r="L9" s="111"/>
      <c r="O9" s="91"/>
    </row>
    <row r="10" spans="1:15" s="119" customFormat="1">
      <c r="A10" s="112" t="s">
        <v>107</v>
      </c>
      <c r="B10" s="103"/>
      <c r="C10" s="103" t="s">
        <v>108</v>
      </c>
      <c r="D10" s="113"/>
      <c r="E10" s="114">
        <v>0</v>
      </c>
      <c r="F10" s="115">
        <v>1</v>
      </c>
      <c r="G10" s="116">
        <v>0</v>
      </c>
      <c r="H10" s="117"/>
      <c r="I10" s="116"/>
      <c r="J10" s="117"/>
      <c r="K10" s="110">
        <f>SUM(K11:K12)</f>
        <v>0.55000000000000004</v>
      </c>
      <c r="L10" s="111" t="s">
        <v>109</v>
      </c>
      <c r="M10" s="118"/>
      <c r="N10" s="118"/>
    </row>
    <row r="11" spans="1:15" s="119" customFormat="1">
      <c r="A11" s="120" t="s">
        <v>110</v>
      </c>
      <c r="B11" s="103"/>
      <c r="C11" s="103"/>
      <c r="D11" s="113"/>
      <c r="E11" s="114">
        <v>0</v>
      </c>
      <c r="F11" s="115">
        <v>1</v>
      </c>
      <c r="G11" s="116">
        <v>0</v>
      </c>
      <c r="H11" s="117"/>
      <c r="I11" s="116"/>
      <c r="J11" s="117"/>
      <c r="K11" s="110">
        <v>0.3</v>
      </c>
      <c r="L11" s="111" t="s">
        <v>109</v>
      </c>
      <c r="M11" s="118"/>
      <c r="N11" s="118"/>
    </row>
    <row r="12" spans="1:15" s="119" customFormat="1">
      <c r="A12" s="121" t="s">
        <v>111</v>
      </c>
      <c r="B12" s="103"/>
      <c r="C12" s="122"/>
      <c r="D12" s="113">
        <v>103</v>
      </c>
      <c r="E12" s="114">
        <v>0</v>
      </c>
      <c r="F12" s="115">
        <v>1</v>
      </c>
      <c r="G12" s="116">
        <v>0</v>
      </c>
      <c r="H12" s="117"/>
      <c r="I12" s="116"/>
      <c r="J12" s="117"/>
      <c r="K12" s="110">
        <v>0.25</v>
      </c>
      <c r="L12" s="111" t="s">
        <v>109</v>
      </c>
      <c r="M12" s="118"/>
      <c r="N12" s="118"/>
    </row>
    <row r="13" spans="1:15" s="119" customFormat="1">
      <c r="A13" s="123" t="s">
        <v>112</v>
      </c>
      <c r="B13" s="103"/>
      <c r="C13" s="103"/>
      <c r="D13" s="113"/>
      <c r="E13" s="114">
        <v>0</v>
      </c>
      <c r="F13" s="124">
        <v>0</v>
      </c>
      <c r="G13" s="116"/>
      <c r="H13" s="117"/>
      <c r="I13" s="116"/>
      <c r="J13" s="117"/>
      <c r="K13" s="110">
        <v>0</v>
      </c>
      <c r="L13" s="111" t="s">
        <v>109</v>
      </c>
      <c r="M13" s="118"/>
      <c r="N13" s="118"/>
    </row>
    <row r="14" spans="1:15" s="119" customFormat="1">
      <c r="A14" s="123" t="s">
        <v>113</v>
      </c>
      <c r="B14" s="103"/>
      <c r="C14" s="103"/>
      <c r="D14" s="113"/>
      <c r="E14" s="114"/>
      <c r="F14" s="124">
        <v>0</v>
      </c>
      <c r="G14" s="116"/>
      <c r="H14" s="117"/>
      <c r="I14" s="116"/>
      <c r="J14" s="117"/>
      <c r="K14" s="110">
        <v>0</v>
      </c>
      <c r="L14" s="111"/>
      <c r="M14" s="118"/>
      <c r="N14" s="118"/>
    </row>
    <row r="15" spans="1:15" s="119" customFormat="1">
      <c r="A15" s="123" t="s">
        <v>114</v>
      </c>
      <c r="B15" s="103"/>
      <c r="C15" s="103"/>
      <c r="D15" s="113"/>
      <c r="E15" s="114">
        <v>0</v>
      </c>
      <c r="F15" s="124">
        <v>0</v>
      </c>
      <c r="G15" s="116"/>
      <c r="H15" s="117"/>
      <c r="I15" s="116"/>
      <c r="J15" s="117"/>
      <c r="K15" s="110">
        <v>0</v>
      </c>
      <c r="L15" s="111"/>
      <c r="M15" s="118"/>
      <c r="N15" s="118"/>
    </row>
    <row r="16" spans="1:15" s="119" customFormat="1">
      <c r="A16" s="123" t="s">
        <v>115</v>
      </c>
      <c r="B16" s="103"/>
      <c r="C16" s="103"/>
      <c r="D16" s="113"/>
      <c r="E16" s="114"/>
      <c r="F16" s="124">
        <v>0</v>
      </c>
      <c r="G16" s="116"/>
      <c r="H16" s="117"/>
      <c r="I16" s="116"/>
      <c r="J16" s="117"/>
      <c r="K16" s="110">
        <v>0</v>
      </c>
      <c r="L16" s="111"/>
      <c r="M16" s="118"/>
      <c r="N16" s="118"/>
    </row>
    <row r="17" spans="1:15" s="119" customFormat="1">
      <c r="A17" s="123" t="s">
        <v>116</v>
      </c>
      <c r="B17" s="103"/>
      <c r="C17" s="103"/>
      <c r="D17" s="113"/>
      <c r="E17" s="114">
        <v>0</v>
      </c>
      <c r="F17" s="124">
        <v>0</v>
      </c>
      <c r="G17" s="116"/>
      <c r="H17" s="117"/>
      <c r="I17" s="116"/>
      <c r="J17" s="117"/>
      <c r="K17" s="110">
        <v>0</v>
      </c>
      <c r="L17" s="111"/>
      <c r="M17" s="118"/>
      <c r="N17" s="118"/>
    </row>
    <row r="18" spans="1:15" s="119" customFormat="1">
      <c r="A18" s="123" t="s">
        <v>117</v>
      </c>
      <c r="B18" s="103"/>
      <c r="C18" s="103"/>
      <c r="D18" s="113"/>
      <c r="E18" s="114"/>
      <c r="F18" s="124">
        <v>0</v>
      </c>
      <c r="G18" s="116"/>
      <c r="H18" s="117"/>
      <c r="I18" s="116"/>
      <c r="J18" s="117"/>
      <c r="K18" s="110">
        <v>0</v>
      </c>
      <c r="L18" s="111"/>
      <c r="M18" s="118"/>
      <c r="N18" s="118"/>
    </row>
    <row r="19" spans="1:15" s="119" customFormat="1">
      <c r="A19" s="125" t="s">
        <v>118</v>
      </c>
      <c r="B19" s="103"/>
      <c r="C19" s="103" t="s">
        <v>119</v>
      </c>
      <c r="D19" s="113">
        <v>103</v>
      </c>
      <c r="E19" s="114">
        <v>12065046</v>
      </c>
      <c r="F19" s="115">
        <v>0.5</v>
      </c>
      <c r="G19" s="116">
        <v>0</v>
      </c>
      <c r="H19" s="117"/>
      <c r="I19" s="116"/>
      <c r="J19" s="117"/>
      <c r="K19" s="110">
        <v>0.25</v>
      </c>
      <c r="L19" s="111" t="s">
        <v>109</v>
      </c>
      <c r="M19" s="118"/>
      <c r="N19" s="118"/>
    </row>
    <row r="20" spans="1:15" s="119" customFormat="1">
      <c r="A20" s="121" t="s">
        <v>120</v>
      </c>
      <c r="B20" s="104"/>
      <c r="C20" s="103" t="s">
        <v>121</v>
      </c>
      <c r="D20" s="113"/>
      <c r="E20" s="114">
        <v>0</v>
      </c>
      <c r="F20" s="115">
        <v>1</v>
      </c>
      <c r="G20" s="116">
        <v>0</v>
      </c>
      <c r="H20" s="117"/>
      <c r="I20" s="116"/>
      <c r="J20" s="117"/>
      <c r="K20" s="110">
        <v>1</v>
      </c>
      <c r="L20" s="111" t="s">
        <v>109</v>
      </c>
      <c r="M20" s="118"/>
      <c r="N20" s="118"/>
    </row>
    <row r="21" spans="1:15" s="119" customFormat="1">
      <c r="A21" s="121" t="s">
        <v>122</v>
      </c>
      <c r="B21" s="103"/>
      <c r="C21" s="103" t="s">
        <v>123</v>
      </c>
      <c r="D21" s="113">
        <v>103</v>
      </c>
      <c r="E21" s="114">
        <v>1707538</v>
      </c>
      <c r="F21" s="115">
        <v>1</v>
      </c>
      <c r="G21" s="116">
        <v>0</v>
      </c>
      <c r="H21" s="117"/>
      <c r="I21" s="116"/>
      <c r="J21" s="117"/>
      <c r="K21" s="110">
        <v>0.25</v>
      </c>
      <c r="L21" s="111" t="s">
        <v>109</v>
      </c>
      <c r="M21" s="118"/>
      <c r="N21" s="118"/>
    </row>
    <row r="22" spans="1:15" s="119" customFormat="1">
      <c r="A22" s="121" t="s">
        <v>124</v>
      </c>
      <c r="B22" s="103"/>
      <c r="C22" s="103" t="s">
        <v>125</v>
      </c>
      <c r="D22" s="113"/>
      <c r="E22" s="114"/>
      <c r="F22" s="115">
        <v>0.5</v>
      </c>
      <c r="G22" s="116">
        <v>0</v>
      </c>
      <c r="H22" s="117"/>
      <c r="I22" s="116"/>
      <c r="J22" s="117"/>
      <c r="K22" s="110">
        <v>1</v>
      </c>
      <c r="L22" s="111" t="s">
        <v>109</v>
      </c>
      <c r="M22" s="118"/>
      <c r="N22" s="118"/>
    </row>
    <row r="23" spans="1:15" s="119" customFormat="1">
      <c r="A23" s="121" t="s">
        <v>126</v>
      </c>
      <c r="B23" s="103"/>
      <c r="C23" s="103" t="s">
        <v>127</v>
      </c>
      <c r="D23" s="113"/>
      <c r="E23" s="114"/>
      <c r="F23" s="115">
        <v>0.5</v>
      </c>
      <c r="G23" s="116">
        <v>0</v>
      </c>
      <c r="H23" s="117"/>
      <c r="I23" s="116"/>
      <c r="J23" s="117"/>
      <c r="K23" s="110">
        <v>1</v>
      </c>
      <c r="L23" s="111" t="s">
        <v>109</v>
      </c>
      <c r="M23" s="118"/>
      <c r="N23" s="118"/>
    </row>
    <row r="24" spans="1:15">
      <c r="A24" s="102" t="s">
        <v>128</v>
      </c>
      <c r="B24" s="103" t="s">
        <v>106</v>
      </c>
      <c r="C24" s="103"/>
      <c r="D24" s="126"/>
      <c r="E24" s="127"/>
      <c r="F24" s="108">
        <f>SUM(F25:F28)</f>
        <v>4</v>
      </c>
      <c r="G24" s="108">
        <f>SUM(G25:G28)</f>
        <v>0</v>
      </c>
      <c r="H24" s="109">
        <f>SUM(H25:H28)</f>
        <v>0</v>
      </c>
      <c r="I24" s="108">
        <f>SUM(I25:I28)</f>
        <v>0</v>
      </c>
      <c r="J24" s="109">
        <f>SUM(J25:J28)</f>
        <v>0</v>
      </c>
      <c r="K24" s="110"/>
      <c r="L24" s="111"/>
      <c r="O24" s="91"/>
    </row>
    <row r="25" spans="1:15" s="119" customFormat="1">
      <c r="A25" s="120" t="s">
        <v>129</v>
      </c>
      <c r="B25" s="103"/>
      <c r="C25" s="103" t="s">
        <v>130</v>
      </c>
      <c r="D25" s="113"/>
      <c r="E25" s="114"/>
      <c r="F25" s="115">
        <v>1</v>
      </c>
      <c r="G25" s="116">
        <v>0</v>
      </c>
      <c r="H25" s="117"/>
      <c r="I25" s="116"/>
      <c r="J25" s="117"/>
      <c r="K25" s="110">
        <v>1</v>
      </c>
      <c r="L25" s="111"/>
      <c r="M25" s="118"/>
      <c r="N25" s="118"/>
    </row>
    <row r="26" spans="1:15" s="119" customFormat="1">
      <c r="A26" s="120" t="s">
        <v>131</v>
      </c>
      <c r="B26" s="103" t="s">
        <v>132</v>
      </c>
      <c r="C26" s="103" t="s">
        <v>133</v>
      </c>
      <c r="D26" s="113"/>
      <c r="E26" s="114">
        <v>700000</v>
      </c>
      <c r="F26" s="115">
        <v>1</v>
      </c>
      <c r="G26" s="116">
        <v>0</v>
      </c>
      <c r="H26" s="117"/>
      <c r="I26" s="116"/>
      <c r="J26" s="117"/>
      <c r="K26" s="110">
        <v>1</v>
      </c>
      <c r="L26" s="111" t="s">
        <v>109</v>
      </c>
      <c r="M26" s="118"/>
      <c r="N26" s="118"/>
    </row>
    <row r="27" spans="1:15" s="119" customFormat="1">
      <c r="A27" s="120" t="s">
        <v>134</v>
      </c>
      <c r="B27" s="103"/>
      <c r="C27" s="103" t="s">
        <v>135</v>
      </c>
      <c r="D27" s="113"/>
      <c r="E27" s="114">
        <v>0</v>
      </c>
      <c r="F27" s="115">
        <v>1</v>
      </c>
      <c r="G27" s="116">
        <v>0</v>
      </c>
      <c r="H27" s="117"/>
      <c r="I27" s="116"/>
      <c r="J27" s="117"/>
      <c r="K27" s="110">
        <v>1</v>
      </c>
      <c r="L27" s="111" t="s">
        <v>109</v>
      </c>
      <c r="M27" s="118"/>
      <c r="N27" s="118"/>
    </row>
    <row r="28" spans="1:15" s="119" customFormat="1">
      <c r="A28" s="120" t="s">
        <v>136</v>
      </c>
      <c r="B28" s="103" t="s">
        <v>137</v>
      </c>
      <c r="C28" s="103" t="s">
        <v>138</v>
      </c>
      <c r="D28" s="113">
        <v>103</v>
      </c>
      <c r="E28" s="114">
        <v>215600</v>
      </c>
      <c r="F28" s="115">
        <v>1</v>
      </c>
      <c r="G28" s="116">
        <v>0</v>
      </c>
      <c r="H28" s="117"/>
      <c r="I28" s="116"/>
      <c r="J28" s="117"/>
      <c r="K28" s="110">
        <v>1</v>
      </c>
      <c r="L28" s="111" t="s">
        <v>109</v>
      </c>
      <c r="M28" s="118"/>
      <c r="N28" s="118"/>
    </row>
    <row r="29" spans="1:15" s="119" customFormat="1">
      <c r="A29" s="102" t="s">
        <v>139</v>
      </c>
      <c r="B29" s="103" t="s">
        <v>106</v>
      </c>
      <c r="C29" s="103"/>
      <c r="D29" s="126"/>
      <c r="E29" s="127"/>
      <c r="F29" s="108">
        <f>SUM(F30:F35)</f>
        <v>0</v>
      </c>
      <c r="G29" s="108">
        <f>SUM(G30:G35)</f>
        <v>0</v>
      </c>
      <c r="H29" s="109">
        <f>SUM(H30:H35)</f>
        <v>0</v>
      </c>
      <c r="I29" s="108">
        <f>SUM(I30:I35)</f>
        <v>0</v>
      </c>
      <c r="J29" s="109">
        <f>SUM(J30:J35)</f>
        <v>0</v>
      </c>
      <c r="K29" s="110"/>
      <c r="L29" s="111"/>
      <c r="M29" s="118"/>
      <c r="N29" s="118"/>
    </row>
    <row r="30" spans="1:15" s="119" customFormat="1">
      <c r="A30" s="123" t="s">
        <v>140</v>
      </c>
      <c r="B30" s="103"/>
      <c r="C30" s="103"/>
      <c r="D30" s="113"/>
      <c r="E30" s="114">
        <v>0</v>
      </c>
      <c r="F30" s="124">
        <v>0</v>
      </c>
      <c r="G30" s="116"/>
      <c r="H30" s="117"/>
      <c r="I30" s="116"/>
      <c r="J30" s="117"/>
      <c r="K30" s="110">
        <v>0</v>
      </c>
      <c r="L30" s="111"/>
      <c r="M30" s="118"/>
      <c r="N30" s="118"/>
    </row>
    <row r="31" spans="1:15" s="119" customFormat="1">
      <c r="A31" s="123" t="s">
        <v>141</v>
      </c>
      <c r="B31" s="103"/>
      <c r="C31" s="103"/>
      <c r="D31" s="113">
        <v>103</v>
      </c>
      <c r="E31" s="114">
        <v>240000</v>
      </c>
      <c r="F31" s="124">
        <v>0</v>
      </c>
      <c r="G31" s="116"/>
      <c r="H31" s="117"/>
      <c r="I31" s="116"/>
      <c r="J31" s="117"/>
      <c r="K31" s="110">
        <v>0</v>
      </c>
      <c r="L31" s="111"/>
      <c r="M31" s="118"/>
      <c r="N31" s="118"/>
    </row>
    <row r="32" spans="1:15" s="119" customFormat="1">
      <c r="A32" s="123" t="s">
        <v>142</v>
      </c>
      <c r="B32" s="103"/>
      <c r="C32" s="103"/>
      <c r="D32" s="113"/>
      <c r="E32" s="114">
        <v>700000</v>
      </c>
      <c r="F32" s="124">
        <v>0</v>
      </c>
      <c r="G32" s="116"/>
      <c r="H32" s="117"/>
      <c r="I32" s="116"/>
      <c r="J32" s="117"/>
      <c r="K32" s="110">
        <v>0</v>
      </c>
      <c r="L32" s="111"/>
      <c r="M32" s="118"/>
      <c r="N32" s="118"/>
    </row>
    <row r="33" spans="1:15" s="119" customFormat="1">
      <c r="A33" s="123" t="s">
        <v>143</v>
      </c>
      <c r="B33" s="103"/>
      <c r="C33" s="103"/>
      <c r="D33" s="113"/>
      <c r="E33" s="114">
        <v>0</v>
      </c>
      <c r="F33" s="124">
        <v>0</v>
      </c>
      <c r="G33" s="116"/>
      <c r="H33" s="117"/>
      <c r="I33" s="116"/>
      <c r="J33" s="117"/>
      <c r="K33" s="110">
        <v>0</v>
      </c>
      <c r="L33" s="111"/>
      <c r="M33" s="118"/>
      <c r="N33" s="118"/>
    </row>
    <row r="34" spans="1:15" s="119" customFormat="1">
      <c r="A34" s="123" t="s">
        <v>144</v>
      </c>
      <c r="B34" s="103"/>
      <c r="C34" s="103"/>
      <c r="D34" s="113"/>
      <c r="E34" s="114">
        <v>0</v>
      </c>
      <c r="F34" s="124">
        <v>0</v>
      </c>
      <c r="G34" s="116"/>
      <c r="H34" s="117"/>
      <c r="I34" s="116"/>
      <c r="J34" s="117"/>
      <c r="K34" s="110">
        <v>0</v>
      </c>
      <c r="L34" s="111"/>
      <c r="M34" s="118"/>
      <c r="N34" s="118"/>
    </row>
    <row r="35" spans="1:15" s="119" customFormat="1">
      <c r="A35" s="123" t="s">
        <v>145</v>
      </c>
      <c r="B35" s="103"/>
      <c r="C35" s="103"/>
      <c r="D35" s="113"/>
      <c r="E35" s="114">
        <v>0</v>
      </c>
      <c r="F35" s="124">
        <v>0</v>
      </c>
      <c r="G35" s="116"/>
      <c r="H35" s="117"/>
      <c r="I35" s="116"/>
      <c r="J35" s="117"/>
      <c r="K35" s="110">
        <v>0</v>
      </c>
      <c r="L35" s="111"/>
      <c r="M35" s="118"/>
      <c r="N35" s="118"/>
    </row>
    <row r="36" spans="1:15">
      <c r="A36" s="128" t="s">
        <v>146</v>
      </c>
      <c r="B36" s="103" t="s">
        <v>147</v>
      </c>
      <c r="C36" s="103" t="s">
        <v>148</v>
      </c>
      <c r="D36" s="105"/>
      <c r="E36" s="106"/>
      <c r="F36" s="108">
        <f t="shared" ref="F36:K36" si="0">F37</f>
        <v>20000</v>
      </c>
      <c r="G36" s="108">
        <f t="shared" si="0"/>
        <v>2000</v>
      </c>
      <c r="H36" s="109">
        <f t="shared" si="0"/>
        <v>0</v>
      </c>
      <c r="I36" s="108">
        <f t="shared" si="0"/>
        <v>0</v>
      </c>
      <c r="J36" s="109">
        <f t="shared" si="0"/>
        <v>0</v>
      </c>
      <c r="K36" s="108">
        <f t="shared" si="0"/>
        <v>20000</v>
      </c>
      <c r="L36" s="111" t="s">
        <v>149</v>
      </c>
      <c r="O36" s="91"/>
    </row>
    <row r="37" spans="1:15" s="119" customFormat="1">
      <c r="A37" s="120" t="s">
        <v>150</v>
      </c>
      <c r="B37" s="103"/>
      <c r="C37" s="103"/>
      <c r="D37" s="113"/>
      <c r="E37" s="114">
        <v>3147000</v>
      </c>
      <c r="F37" s="115">
        <v>20000</v>
      </c>
      <c r="G37" s="116">
        <v>2000</v>
      </c>
      <c r="H37" s="117"/>
      <c r="I37" s="116"/>
      <c r="J37" s="117"/>
      <c r="K37" s="110">
        <v>20000</v>
      </c>
      <c r="L37" s="111" t="s">
        <v>149</v>
      </c>
      <c r="M37" s="118"/>
      <c r="N37" s="118"/>
    </row>
    <row r="38" spans="1:15">
      <c r="A38" s="128" t="s">
        <v>151</v>
      </c>
      <c r="B38" s="103" t="s">
        <v>147</v>
      </c>
      <c r="C38" s="103"/>
      <c r="D38" s="105">
        <v>103</v>
      </c>
      <c r="E38" s="106">
        <v>0</v>
      </c>
      <c r="F38" s="108">
        <f>F39+F40</f>
        <v>35000</v>
      </c>
      <c r="G38" s="108">
        <f>G39+G40</f>
        <v>2500</v>
      </c>
      <c r="H38" s="109">
        <f>H39+H40</f>
        <v>0</v>
      </c>
      <c r="I38" s="108">
        <f>I39+I40</f>
        <v>0</v>
      </c>
      <c r="J38" s="109">
        <f>J39+J40</f>
        <v>0</v>
      </c>
      <c r="K38" s="110">
        <v>25000</v>
      </c>
      <c r="L38" s="111"/>
      <c r="O38" s="91"/>
    </row>
    <row r="39" spans="1:15" s="119" customFormat="1">
      <c r="A39" s="120" t="s">
        <v>150</v>
      </c>
      <c r="B39" s="103"/>
      <c r="C39" s="103" t="s">
        <v>152</v>
      </c>
      <c r="D39" s="113"/>
      <c r="E39" s="114">
        <v>0</v>
      </c>
      <c r="F39" s="115">
        <v>30000</v>
      </c>
      <c r="G39" s="116">
        <v>2500</v>
      </c>
      <c r="H39" s="117"/>
      <c r="I39" s="116"/>
      <c r="J39" s="117"/>
      <c r="K39" s="110">
        <v>30000</v>
      </c>
      <c r="L39" s="111" t="s">
        <v>149</v>
      </c>
      <c r="M39" s="118"/>
      <c r="N39" s="118"/>
    </row>
    <row r="40" spans="1:15" s="119" customFormat="1">
      <c r="A40" s="120" t="s">
        <v>153</v>
      </c>
      <c r="B40" s="103"/>
      <c r="C40" s="103" t="s">
        <v>154</v>
      </c>
      <c r="D40" s="113"/>
      <c r="E40" s="114">
        <v>0</v>
      </c>
      <c r="F40" s="115">
        <v>5000</v>
      </c>
      <c r="G40" s="116">
        <v>0</v>
      </c>
      <c r="H40" s="117"/>
      <c r="I40" s="116"/>
      <c r="J40" s="117"/>
      <c r="K40" s="110">
        <v>5000</v>
      </c>
      <c r="L40" s="111" t="s">
        <v>155</v>
      </c>
      <c r="M40" s="118"/>
      <c r="N40" s="118"/>
    </row>
    <row r="41" spans="1:15">
      <c r="A41" s="128" t="s">
        <v>156</v>
      </c>
      <c r="B41" s="103" t="s">
        <v>106</v>
      </c>
      <c r="C41" s="103"/>
      <c r="D41" s="105"/>
      <c r="E41" s="106"/>
      <c r="F41" s="108">
        <f>SUM(F42:F42)</f>
        <v>6</v>
      </c>
      <c r="G41" s="108">
        <f>SUM(G42:G42)</f>
        <v>0</v>
      </c>
      <c r="H41" s="109">
        <f>SUM(H42:H42)</f>
        <v>0</v>
      </c>
      <c r="I41" s="108">
        <f>SUM(I42:I42)</f>
        <v>0</v>
      </c>
      <c r="J41" s="109">
        <f>SUM(J42:J42)</f>
        <v>0</v>
      </c>
      <c r="K41" s="110">
        <v>6</v>
      </c>
      <c r="L41" s="111"/>
      <c r="O41" s="91"/>
    </row>
    <row r="42" spans="1:15" s="119" customFormat="1" ht="30.75" customHeight="1">
      <c r="A42" s="129" t="s">
        <v>157</v>
      </c>
      <c r="B42" s="103"/>
      <c r="C42" s="103"/>
      <c r="D42" s="113"/>
      <c r="E42" s="114">
        <v>0</v>
      </c>
      <c r="F42" s="115">
        <v>6</v>
      </c>
      <c r="G42" s="130">
        <v>0</v>
      </c>
      <c r="H42" s="131"/>
      <c r="I42" s="130"/>
      <c r="J42" s="131"/>
      <c r="K42" s="110">
        <v>6</v>
      </c>
      <c r="L42" s="111"/>
      <c r="M42" s="118"/>
      <c r="N42" s="118"/>
    </row>
    <row r="43" spans="1:15">
      <c r="A43" s="132" t="s">
        <v>158</v>
      </c>
      <c r="B43" s="103" t="s">
        <v>106</v>
      </c>
      <c r="C43" s="103" t="s">
        <v>159</v>
      </c>
      <c r="D43" s="133"/>
      <c r="E43" s="134">
        <v>5574420</v>
      </c>
      <c r="F43" s="108">
        <v>8</v>
      </c>
      <c r="G43" s="135">
        <f>+G44</f>
        <v>0</v>
      </c>
      <c r="H43" s="136">
        <f>+H44</f>
        <v>0</v>
      </c>
      <c r="I43" s="135">
        <f>+I44</f>
        <v>0</v>
      </c>
      <c r="J43" s="136">
        <f>+J44</f>
        <v>0</v>
      </c>
      <c r="K43" s="110">
        <v>8</v>
      </c>
      <c r="L43" s="111" t="s">
        <v>149</v>
      </c>
      <c r="O43" s="91"/>
    </row>
    <row r="44" spans="1:15" ht="28.5" customHeight="1">
      <c r="A44" s="129" t="s">
        <v>160</v>
      </c>
      <c r="B44" s="103"/>
      <c r="C44" s="103"/>
      <c r="D44" s="113"/>
      <c r="E44" s="114">
        <v>0</v>
      </c>
      <c r="F44" s="115">
        <v>1</v>
      </c>
      <c r="G44" s="130">
        <v>0</v>
      </c>
      <c r="H44" s="131"/>
      <c r="I44" s="130"/>
      <c r="J44" s="131"/>
      <c r="K44" s="110">
        <v>1</v>
      </c>
      <c r="L44" s="111"/>
      <c r="O44" s="91"/>
    </row>
    <row r="45" spans="1:15">
      <c r="A45" s="137" t="s">
        <v>161</v>
      </c>
      <c r="B45" s="103" t="s">
        <v>106</v>
      </c>
      <c r="C45" s="103" t="s">
        <v>162</v>
      </c>
      <c r="D45" s="105"/>
      <c r="E45" s="106">
        <v>0</v>
      </c>
      <c r="F45" s="108">
        <v>4</v>
      </c>
      <c r="G45" s="108">
        <v>0</v>
      </c>
      <c r="H45" s="109"/>
      <c r="I45" s="108"/>
      <c r="J45" s="109">
        <v>0</v>
      </c>
      <c r="K45" s="110">
        <v>4</v>
      </c>
      <c r="L45" s="111"/>
      <c r="O45" s="91"/>
    </row>
    <row r="46" spans="1:15">
      <c r="A46" s="137" t="s">
        <v>163</v>
      </c>
      <c r="B46" s="103"/>
      <c r="C46" s="103"/>
      <c r="D46" s="105"/>
      <c r="E46" s="106">
        <v>0</v>
      </c>
      <c r="F46" s="108">
        <f t="shared" ref="F46:K46" si="1">SUM(F47:F50)</f>
        <v>3.8</v>
      </c>
      <c r="G46" s="108">
        <f t="shared" si="1"/>
        <v>0</v>
      </c>
      <c r="H46" s="108">
        <f t="shared" si="1"/>
        <v>0</v>
      </c>
      <c r="I46" s="108">
        <f t="shared" si="1"/>
        <v>0</v>
      </c>
      <c r="J46" s="108">
        <f t="shared" si="1"/>
        <v>0</v>
      </c>
      <c r="K46" s="108">
        <f t="shared" si="1"/>
        <v>3.8</v>
      </c>
      <c r="L46" s="111"/>
      <c r="O46" s="91"/>
    </row>
    <row r="47" spans="1:15">
      <c r="A47" s="120" t="s">
        <v>164</v>
      </c>
      <c r="B47" s="103"/>
      <c r="C47" s="103" t="s">
        <v>165</v>
      </c>
      <c r="D47" s="113"/>
      <c r="E47" s="114">
        <v>0</v>
      </c>
      <c r="F47" s="115">
        <v>1</v>
      </c>
      <c r="G47" s="138"/>
      <c r="H47" s="139"/>
      <c r="I47" s="138"/>
      <c r="J47" s="139"/>
      <c r="K47" s="110">
        <v>1</v>
      </c>
      <c r="L47" s="111"/>
      <c r="O47" s="91"/>
    </row>
    <row r="48" spans="1:15">
      <c r="A48" s="120" t="s">
        <v>166</v>
      </c>
      <c r="B48" s="103"/>
      <c r="C48" s="103" t="s">
        <v>167</v>
      </c>
      <c r="D48" s="113"/>
      <c r="E48" s="114">
        <v>0</v>
      </c>
      <c r="F48" s="115">
        <v>0.8</v>
      </c>
      <c r="G48" s="138"/>
      <c r="H48" s="139"/>
      <c r="I48" s="138"/>
      <c r="J48" s="139"/>
      <c r="K48" s="110">
        <v>0.8</v>
      </c>
      <c r="L48" s="111"/>
      <c r="O48" s="91"/>
    </row>
    <row r="49" spans="1:15">
      <c r="A49" s="120" t="s">
        <v>168</v>
      </c>
      <c r="B49" s="103"/>
      <c r="C49" s="103" t="s">
        <v>169</v>
      </c>
      <c r="D49" s="113"/>
      <c r="E49" s="114">
        <v>0</v>
      </c>
      <c r="F49" s="115">
        <v>1</v>
      </c>
      <c r="G49" s="138"/>
      <c r="H49" s="139"/>
      <c r="I49" s="138"/>
      <c r="J49" s="139"/>
      <c r="K49" s="110">
        <v>1</v>
      </c>
      <c r="L49" s="111"/>
      <c r="O49" s="91"/>
    </row>
    <row r="50" spans="1:15">
      <c r="A50" s="120" t="s">
        <v>170</v>
      </c>
      <c r="B50" s="103"/>
      <c r="C50" s="103" t="s">
        <v>171</v>
      </c>
      <c r="D50" s="113"/>
      <c r="E50" s="114">
        <v>0</v>
      </c>
      <c r="F50" s="115">
        <v>1</v>
      </c>
      <c r="G50" s="138"/>
      <c r="H50" s="139"/>
      <c r="I50" s="138"/>
      <c r="J50" s="139" t="s">
        <v>172</v>
      </c>
      <c r="K50" s="110">
        <v>1</v>
      </c>
      <c r="L50" s="111"/>
      <c r="O50" s="91"/>
    </row>
    <row r="51" spans="1:15">
      <c r="A51" s="140" t="s">
        <v>173</v>
      </c>
      <c r="B51" s="103"/>
      <c r="C51" s="103"/>
      <c r="D51" s="141"/>
      <c r="E51" s="142"/>
      <c r="F51" s="143"/>
      <c r="G51" s="116"/>
      <c r="H51" s="117"/>
      <c r="I51" s="116"/>
      <c r="J51" s="117"/>
      <c r="K51" s="110"/>
      <c r="L51" s="111"/>
      <c r="O51" s="91"/>
    </row>
    <row r="52" spans="1:15">
      <c r="A52" s="144" t="s">
        <v>174</v>
      </c>
      <c r="B52" s="103" t="s">
        <v>175</v>
      </c>
      <c r="C52" s="103" t="s">
        <v>176</v>
      </c>
      <c r="D52" s="145"/>
      <c r="E52" s="146">
        <v>0</v>
      </c>
      <c r="F52" s="108">
        <f t="shared" ref="F52:K52" si="2">SUM(F53:F60)</f>
        <v>124</v>
      </c>
      <c r="G52" s="108">
        <f t="shared" si="2"/>
        <v>76</v>
      </c>
      <c r="H52" s="109">
        <f t="shared" si="2"/>
        <v>0</v>
      </c>
      <c r="I52" s="108">
        <f t="shared" si="2"/>
        <v>0</v>
      </c>
      <c r="J52" s="109">
        <f t="shared" si="2"/>
        <v>0</v>
      </c>
      <c r="K52" s="108">
        <f t="shared" si="2"/>
        <v>124</v>
      </c>
      <c r="L52" s="147"/>
      <c r="O52" s="91"/>
    </row>
    <row r="53" spans="1:15">
      <c r="A53" s="148" t="s">
        <v>177</v>
      </c>
      <c r="B53" s="103" t="s">
        <v>175</v>
      </c>
      <c r="C53" s="103" t="s">
        <v>176</v>
      </c>
      <c r="D53" s="141"/>
      <c r="E53" s="142">
        <v>0</v>
      </c>
      <c r="F53" s="116">
        <v>1</v>
      </c>
      <c r="G53" s="116">
        <v>1</v>
      </c>
      <c r="H53" s="117"/>
      <c r="I53" s="116"/>
      <c r="J53" s="117"/>
      <c r="K53" s="116">
        <v>1</v>
      </c>
      <c r="L53" s="111"/>
      <c r="O53" s="91"/>
    </row>
    <row r="54" spans="1:15">
      <c r="A54" s="148" t="s">
        <v>178</v>
      </c>
      <c r="B54" s="103" t="s">
        <v>175</v>
      </c>
      <c r="C54" s="103" t="s">
        <v>176</v>
      </c>
      <c r="D54" s="141"/>
      <c r="E54" s="142">
        <v>0</v>
      </c>
      <c r="F54" s="116">
        <v>69</v>
      </c>
      <c r="G54" s="116">
        <v>69</v>
      </c>
      <c r="H54" s="117"/>
      <c r="I54" s="116"/>
      <c r="J54" s="117"/>
      <c r="K54" s="116">
        <v>69</v>
      </c>
      <c r="L54" s="111"/>
      <c r="O54" s="91"/>
    </row>
    <row r="55" spans="1:15">
      <c r="A55" s="148" t="s">
        <v>179</v>
      </c>
      <c r="B55" s="103" t="s">
        <v>175</v>
      </c>
      <c r="C55" s="103" t="s">
        <v>176</v>
      </c>
      <c r="D55" s="141"/>
      <c r="E55" s="142">
        <v>0</v>
      </c>
      <c r="F55" s="116">
        <v>0</v>
      </c>
      <c r="G55" s="116">
        <v>0</v>
      </c>
      <c r="H55" s="117"/>
      <c r="I55" s="116"/>
      <c r="J55" s="117"/>
      <c r="K55" s="116">
        <v>0</v>
      </c>
      <c r="L55" s="111"/>
      <c r="O55" s="91"/>
    </row>
    <row r="56" spans="1:15">
      <c r="A56" s="148" t="s">
        <v>180</v>
      </c>
      <c r="B56" s="103" t="s">
        <v>175</v>
      </c>
      <c r="C56" s="103" t="s">
        <v>176</v>
      </c>
      <c r="D56" s="141"/>
      <c r="E56" s="142">
        <v>0</v>
      </c>
      <c r="F56" s="149">
        <v>4</v>
      </c>
      <c r="G56" s="149">
        <v>4</v>
      </c>
      <c r="H56" s="150"/>
      <c r="I56" s="149"/>
      <c r="J56" s="150"/>
      <c r="K56" s="149">
        <v>4</v>
      </c>
      <c r="L56" s="111"/>
      <c r="O56" s="91"/>
    </row>
    <row r="57" spans="1:15">
      <c r="A57" s="148" t="s">
        <v>181</v>
      </c>
      <c r="B57" s="103" t="s">
        <v>175</v>
      </c>
      <c r="C57" s="103" t="s">
        <v>176</v>
      </c>
      <c r="D57" s="141"/>
      <c r="E57" s="142">
        <v>0</v>
      </c>
      <c r="F57" s="116">
        <f>3+45</f>
        <v>48</v>
      </c>
      <c r="G57" s="116">
        <v>0</v>
      </c>
      <c r="H57" s="117"/>
      <c r="I57" s="116"/>
      <c r="J57" s="117"/>
      <c r="K57" s="116">
        <f>3+45</f>
        <v>48</v>
      </c>
      <c r="L57" s="111"/>
      <c r="O57" s="91"/>
    </row>
    <row r="58" spans="1:15">
      <c r="A58" s="148" t="s">
        <v>182</v>
      </c>
      <c r="B58" s="103" t="s">
        <v>175</v>
      </c>
      <c r="C58" s="103" t="s">
        <v>176</v>
      </c>
      <c r="D58" s="141"/>
      <c r="E58" s="142">
        <v>0</v>
      </c>
      <c r="F58" s="116">
        <v>0</v>
      </c>
      <c r="G58" s="116">
        <v>0</v>
      </c>
      <c r="H58" s="117"/>
      <c r="I58" s="116"/>
      <c r="J58" s="117"/>
      <c r="K58" s="116">
        <v>0</v>
      </c>
      <c r="L58" s="111"/>
      <c r="O58" s="91"/>
    </row>
    <row r="59" spans="1:15">
      <c r="A59" s="148" t="s">
        <v>183</v>
      </c>
      <c r="B59" s="103" t="s">
        <v>175</v>
      </c>
      <c r="C59" s="103" t="s">
        <v>176</v>
      </c>
      <c r="D59" s="141"/>
      <c r="E59" s="142">
        <v>0</v>
      </c>
      <c r="F59" s="149">
        <v>2</v>
      </c>
      <c r="G59" s="149">
        <v>2</v>
      </c>
      <c r="H59" s="150"/>
      <c r="I59" s="149"/>
      <c r="J59" s="150"/>
      <c r="K59" s="149">
        <v>2</v>
      </c>
      <c r="L59" s="111"/>
      <c r="O59" s="91"/>
    </row>
    <row r="60" spans="1:15">
      <c r="A60" s="140" t="s">
        <v>184</v>
      </c>
      <c r="B60" s="103"/>
      <c r="C60" s="103"/>
      <c r="D60" s="141"/>
      <c r="E60" s="142"/>
      <c r="F60" s="115"/>
      <c r="G60" s="115"/>
      <c r="H60" s="151"/>
      <c r="I60" s="115"/>
      <c r="J60" s="151"/>
      <c r="K60" s="110"/>
      <c r="L60" s="111"/>
      <c r="O60" s="91"/>
    </row>
    <row r="61" spans="1:15">
      <c r="A61" s="148" t="s">
        <v>185</v>
      </c>
      <c r="B61" s="103" t="s">
        <v>106</v>
      </c>
      <c r="C61" s="103" t="s">
        <v>176</v>
      </c>
      <c r="D61" s="141"/>
      <c r="E61" s="142">
        <v>0</v>
      </c>
      <c r="F61" s="152">
        <f t="shared" ref="F61:K61" si="3">SUM(F62:F64)</f>
        <v>100</v>
      </c>
      <c r="G61" s="152">
        <f t="shared" si="3"/>
        <v>80</v>
      </c>
      <c r="H61" s="153">
        <f t="shared" si="3"/>
        <v>0</v>
      </c>
      <c r="I61" s="152">
        <f t="shared" si="3"/>
        <v>0</v>
      </c>
      <c r="J61" s="153">
        <f t="shared" si="3"/>
        <v>0</v>
      </c>
      <c r="K61" s="152">
        <f t="shared" si="3"/>
        <v>100</v>
      </c>
      <c r="L61" s="154"/>
      <c r="O61" s="91"/>
    </row>
    <row r="62" spans="1:15">
      <c r="A62" s="148" t="s">
        <v>186</v>
      </c>
      <c r="B62" s="103" t="s">
        <v>106</v>
      </c>
      <c r="C62" s="103" t="s">
        <v>176</v>
      </c>
      <c r="D62" s="141"/>
      <c r="E62" s="142">
        <v>0</v>
      </c>
      <c r="F62" s="116">
        <f>20+4</f>
        <v>24</v>
      </c>
      <c r="G62" s="116">
        <v>20</v>
      </c>
      <c r="H62" s="117"/>
      <c r="I62" s="116"/>
      <c r="J62" s="117"/>
      <c r="K62" s="110">
        <v>24</v>
      </c>
      <c r="L62" s="111"/>
      <c r="M62" s="155"/>
      <c r="O62" s="91"/>
    </row>
    <row r="63" spans="1:15">
      <c r="A63" s="148" t="s">
        <v>187</v>
      </c>
      <c r="B63" s="103" t="s">
        <v>106</v>
      </c>
      <c r="C63" s="103" t="s">
        <v>176</v>
      </c>
      <c r="D63" s="141"/>
      <c r="E63" s="142">
        <v>0</v>
      </c>
      <c r="F63" s="116">
        <f>18</f>
        <v>18</v>
      </c>
      <c r="G63" s="116">
        <v>18</v>
      </c>
      <c r="H63" s="117"/>
      <c r="I63" s="116"/>
      <c r="J63" s="117"/>
      <c r="K63" s="110">
        <v>18</v>
      </c>
      <c r="L63" s="111"/>
      <c r="O63" s="91"/>
    </row>
    <row r="64" spans="1:15">
      <c r="A64" s="148" t="s">
        <v>188</v>
      </c>
      <c r="B64" s="103" t="s">
        <v>106</v>
      </c>
      <c r="C64" s="103" t="s">
        <v>176</v>
      </c>
      <c r="D64" s="141"/>
      <c r="E64" s="142">
        <v>0</v>
      </c>
      <c r="F64" s="115">
        <f t="shared" ref="F64:K64" si="4">SUM(F65:F70)</f>
        <v>58</v>
      </c>
      <c r="G64" s="115">
        <f t="shared" si="4"/>
        <v>42</v>
      </c>
      <c r="H64" s="151">
        <f t="shared" si="4"/>
        <v>0</v>
      </c>
      <c r="I64" s="115">
        <f t="shared" si="4"/>
        <v>0</v>
      </c>
      <c r="J64" s="151">
        <f t="shared" si="4"/>
        <v>0</v>
      </c>
      <c r="K64" s="143">
        <f t="shared" si="4"/>
        <v>58</v>
      </c>
      <c r="L64" s="111"/>
    </row>
    <row r="65" spans="1:12">
      <c r="A65" s="148" t="s">
        <v>189</v>
      </c>
      <c r="B65" s="103" t="s">
        <v>106</v>
      </c>
      <c r="C65" s="103" t="s">
        <v>176</v>
      </c>
      <c r="D65" s="141"/>
      <c r="E65" s="142">
        <v>0</v>
      </c>
      <c r="F65" s="116">
        <v>11</v>
      </c>
      <c r="G65" s="116">
        <v>10</v>
      </c>
      <c r="H65" s="117"/>
      <c r="I65" s="116"/>
      <c r="J65" s="117"/>
      <c r="K65" s="110">
        <v>11</v>
      </c>
      <c r="L65" s="111"/>
    </row>
    <row r="66" spans="1:12">
      <c r="A66" s="148" t="s">
        <v>190</v>
      </c>
      <c r="B66" s="103" t="s">
        <v>106</v>
      </c>
      <c r="C66" s="103" t="s">
        <v>176</v>
      </c>
      <c r="D66" s="141"/>
      <c r="E66" s="142">
        <v>0</v>
      </c>
      <c r="F66" s="116">
        <v>10</v>
      </c>
      <c r="G66" s="116">
        <v>9</v>
      </c>
      <c r="H66" s="117"/>
      <c r="I66" s="116"/>
      <c r="J66" s="117"/>
      <c r="K66" s="110">
        <v>10</v>
      </c>
      <c r="L66" s="111"/>
    </row>
    <row r="67" spans="1:12">
      <c r="A67" s="148" t="s">
        <v>191</v>
      </c>
      <c r="B67" s="103" t="s">
        <v>106</v>
      </c>
      <c r="C67" s="103" t="s">
        <v>176</v>
      </c>
      <c r="D67" s="141"/>
      <c r="E67" s="142">
        <v>0</v>
      </c>
      <c r="F67" s="116">
        <v>1</v>
      </c>
      <c r="G67" s="116">
        <v>1</v>
      </c>
      <c r="H67" s="117"/>
      <c r="I67" s="116"/>
      <c r="J67" s="117"/>
      <c r="K67" s="110">
        <v>1</v>
      </c>
      <c r="L67" s="111"/>
    </row>
    <row r="68" spans="1:12">
      <c r="A68" s="148" t="s">
        <v>192</v>
      </c>
      <c r="B68" s="103" t="s">
        <v>106</v>
      </c>
      <c r="C68" s="103" t="s">
        <v>176</v>
      </c>
      <c r="D68" s="156" t="s">
        <v>193</v>
      </c>
      <c r="E68" s="157" t="s">
        <v>194</v>
      </c>
      <c r="F68" s="116">
        <f>8+2</f>
        <v>10</v>
      </c>
      <c r="G68" s="116">
        <v>8</v>
      </c>
      <c r="H68" s="117"/>
      <c r="I68" s="116"/>
      <c r="J68" s="117"/>
      <c r="K68" s="110">
        <v>10</v>
      </c>
      <c r="L68" s="111"/>
    </row>
    <row r="69" spans="1:12">
      <c r="A69" s="148" t="s">
        <v>195</v>
      </c>
      <c r="B69" s="103" t="s">
        <v>106</v>
      </c>
      <c r="C69" s="103" t="s">
        <v>176</v>
      </c>
      <c r="D69" s="141"/>
      <c r="E69" s="142"/>
      <c r="F69" s="116">
        <v>2</v>
      </c>
      <c r="G69" s="116">
        <v>0</v>
      </c>
      <c r="H69" s="117"/>
      <c r="I69" s="116"/>
      <c r="J69" s="117"/>
      <c r="K69" s="110">
        <v>2</v>
      </c>
      <c r="L69" s="111"/>
    </row>
    <row r="70" spans="1:12">
      <c r="A70" s="148" t="s">
        <v>196</v>
      </c>
      <c r="B70" s="103" t="s">
        <v>106</v>
      </c>
      <c r="C70" s="103" t="s">
        <v>176</v>
      </c>
      <c r="D70" s="141"/>
      <c r="E70" s="142">
        <v>0</v>
      </c>
      <c r="F70" s="116">
        <v>24</v>
      </c>
      <c r="G70" s="116">
        <v>14</v>
      </c>
      <c r="H70" s="117"/>
      <c r="I70" s="116"/>
      <c r="J70" s="117"/>
      <c r="K70" s="110">
        <v>24</v>
      </c>
      <c r="L70" s="111"/>
    </row>
    <row r="71" spans="1:12">
      <c r="A71" s="148" t="s">
        <v>197</v>
      </c>
      <c r="B71" s="103" t="s">
        <v>106</v>
      </c>
      <c r="C71" s="103" t="s">
        <v>176</v>
      </c>
      <c r="D71" s="141"/>
      <c r="E71" s="142">
        <v>0</v>
      </c>
      <c r="F71" s="158">
        <f>SUM(F72:F73)</f>
        <v>82</v>
      </c>
      <c r="G71" s="158">
        <f>SUM(G72:G73)</f>
        <v>82</v>
      </c>
      <c r="H71" s="159">
        <f>SUM(H72:H73)</f>
        <v>0</v>
      </c>
      <c r="I71" s="158">
        <f>SUM(I72:I73)</f>
        <v>0</v>
      </c>
      <c r="J71" s="159">
        <f>SUM(J72:J73)</f>
        <v>0</v>
      </c>
      <c r="K71" s="143">
        <v>82</v>
      </c>
      <c r="L71" s="111"/>
    </row>
    <row r="72" spans="1:12">
      <c r="A72" s="148" t="s">
        <v>198</v>
      </c>
      <c r="B72" s="103" t="s">
        <v>106</v>
      </c>
      <c r="C72" s="103" t="s">
        <v>176</v>
      </c>
      <c r="D72" s="141"/>
      <c r="E72" s="142">
        <v>0</v>
      </c>
      <c r="F72" s="116">
        <v>51</v>
      </c>
      <c r="G72" s="116">
        <v>51</v>
      </c>
      <c r="H72" s="160"/>
      <c r="I72" s="116"/>
      <c r="J72" s="117"/>
      <c r="K72" s="110">
        <v>51</v>
      </c>
      <c r="L72" s="111"/>
    </row>
    <row r="73" spans="1:12" ht="13.5" thickBot="1">
      <c r="A73" s="161" t="s">
        <v>199</v>
      </c>
      <c r="B73" s="162" t="s">
        <v>106</v>
      </c>
      <c r="C73" s="162" t="s">
        <v>176</v>
      </c>
      <c r="D73" s="163"/>
      <c r="E73" s="164">
        <v>0</v>
      </c>
      <c r="F73" s="165">
        <v>31</v>
      </c>
      <c r="G73" s="165">
        <v>31</v>
      </c>
      <c r="H73" s="166"/>
      <c r="I73" s="165"/>
      <c r="J73" s="167"/>
      <c r="K73" s="168">
        <v>31</v>
      </c>
      <c r="L73" s="169"/>
    </row>
    <row r="75" spans="1:12">
      <c r="A75" s="170"/>
    </row>
  </sheetData>
  <mergeCells count="12">
    <mergeCell ref="L6:L7"/>
    <mergeCell ref="A5:A7"/>
    <mergeCell ref="B5:B7"/>
    <mergeCell ref="C5:C7"/>
    <mergeCell ref="D5:D7"/>
    <mergeCell ref="E5:E7"/>
    <mergeCell ref="G5:G7"/>
    <mergeCell ref="H5:H7"/>
    <mergeCell ref="I5:I7"/>
    <mergeCell ref="J5:J7"/>
    <mergeCell ref="F6:F7"/>
    <mergeCell ref="K6:K7"/>
  </mergeCells>
  <conditionalFormatting sqref="G47:J50 F25:F28">
    <cfRule type="cellIs" dxfId="2" priority="1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A36" sqref="A36"/>
    </sheetView>
  </sheetViews>
  <sheetFormatPr baseColWidth="10" defaultRowHeight="15"/>
  <cols>
    <col min="1" max="1" width="34.7109375" customWidth="1"/>
    <col min="2" max="2" width="11.42578125" style="226"/>
    <col min="4" max="4" width="11.42578125" style="235"/>
    <col min="8" max="8" width="11.42578125" style="236"/>
  </cols>
  <sheetData>
    <row r="1" spans="1:10" ht="18.75">
      <c r="A1" s="171"/>
      <c r="B1" s="172"/>
      <c r="C1" s="173"/>
      <c r="D1" s="174"/>
      <c r="E1" s="173"/>
      <c r="F1" s="173"/>
      <c r="G1" s="173"/>
      <c r="H1" s="175"/>
    </row>
    <row r="2" spans="1:10">
      <c r="A2" s="423" t="s">
        <v>74</v>
      </c>
      <c r="B2" s="423"/>
      <c r="C2" s="423"/>
      <c r="D2" s="423"/>
      <c r="E2" s="423"/>
      <c r="F2" s="423"/>
      <c r="G2" s="423"/>
      <c r="H2" s="423"/>
    </row>
    <row r="3" spans="1:10">
      <c r="A3" s="423" t="s">
        <v>200</v>
      </c>
      <c r="B3" s="423"/>
      <c r="C3" s="423"/>
      <c r="D3" s="423"/>
      <c r="E3" s="423"/>
      <c r="F3" s="423"/>
      <c r="G3" s="423"/>
      <c r="H3" s="423"/>
    </row>
    <row r="4" spans="1:10">
      <c r="A4" s="176" t="s">
        <v>201</v>
      </c>
      <c r="B4" s="177"/>
      <c r="C4" s="176"/>
      <c r="D4" s="176"/>
      <c r="E4" s="176"/>
      <c r="F4" s="176"/>
      <c r="G4" s="176"/>
      <c r="H4" s="178"/>
    </row>
    <row r="5" spans="1:10">
      <c r="A5" s="176"/>
      <c r="B5" s="177"/>
      <c r="C5" s="176"/>
      <c r="D5" s="176"/>
      <c r="E5" s="176"/>
      <c r="F5" s="176"/>
      <c r="G5" s="176"/>
      <c r="H5" s="178"/>
    </row>
    <row r="6" spans="1:10" ht="15.75" thickBot="1">
      <c r="A6" s="424" t="s">
        <v>202</v>
      </c>
      <c r="B6" s="424"/>
      <c r="C6" s="424"/>
      <c r="D6" s="424"/>
      <c r="E6" s="424"/>
      <c r="F6" s="424"/>
      <c r="G6" s="424"/>
      <c r="H6" s="424"/>
    </row>
    <row r="7" spans="1:10" ht="19.5" thickTop="1">
      <c r="A7" s="425" t="s">
        <v>203</v>
      </c>
      <c r="B7" s="179"/>
      <c r="C7" s="428" t="s">
        <v>204</v>
      </c>
      <c r="D7" s="428" t="s">
        <v>205</v>
      </c>
      <c r="E7" s="432" t="s">
        <v>18</v>
      </c>
      <c r="F7" s="433"/>
      <c r="G7" s="433"/>
      <c r="H7" s="433"/>
      <c r="I7" s="434"/>
    </row>
    <row r="8" spans="1:10" ht="18.75">
      <c r="A8" s="426"/>
      <c r="B8" s="180"/>
      <c r="C8" s="429"/>
      <c r="D8" s="431"/>
      <c r="E8" s="435">
        <v>2017</v>
      </c>
      <c r="F8" s="435"/>
      <c r="G8" s="435"/>
      <c r="H8" s="435"/>
      <c r="I8" s="435"/>
    </row>
    <row r="9" spans="1:10" ht="18.75">
      <c r="A9" s="426"/>
      <c r="B9" s="180"/>
      <c r="C9" s="429"/>
      <c r="D9" s="429"/>
      <c r="E9" s="416" t="s">
        <v>20</v>
      </c>
      <c r="F9" s="436" t="s">
        <v>206</v>
      </c>
      <c r="G9" s="416" t="s">
        <v>207</v>
      </c>
      <c r="H9" s="416" t="s">
        <v>208</v>
      </c>
      <c r="I9" s="419" t="s">
        <v>209</v>
      </c>
    </row>
    <row r="10" spans="1:10" ht="18.75">
      <c r="A10" s="426"/>
      <c r="B10" s="180"/>
      <c r="C10" s="429"/>
      <c r="D10" s="429"/>
      <c r="E10" s="417"/>
      <c r="F10" s="417"/>
      <c r="G10" s="417"/>
      <c r="H10" s="417"/>
      <c r="I10" s="420"/>
    </row>
    <row r="11" spans="1:10" ht="18.75">
      <c r="A11" s="427"/>
      <c r="B11" s="180"/>
      <c r="C11" s="430"/>
      <c r="D11" s="430"/>
      <c r="E11" s="418"/>
      <c r="F11" s="418"/>
      <c r="G11" s="418"/>
      <c r="H11" s="418"/>
      <c r="I11" s="421"/>
    </row>
    <row r="12" spans="1:10">
      <c r="A12" s="422" t="s">
        <v>210</v>
      </c>
      <c r="B12" s="422"/>
      <c r="C12" s="422"/>
      <c r="D12" s="422"/>
      <c r="E12" s="422"/>
      <c r="F12" s="422"/>
      <c r="G12" s="422"/>
      <c r="H12" s="422"/>
      <c r="I12" s="13"/>
    </row>
    <row r="13" spans="1:10">
      <c r="A13" s="181" t="s">
        <v>211</v>
      </c>
      <c r="B13" s="182"/>
      <c r="C13" s="183" t="s">
        <v>3</v>
      </c>
      <c r="D13" s="184"/>
      <c r="E13" s="185"/>
      <c r="F13" s="185"/>
      <c r="G13" s="185"/>
      <c r="H13" s="186"/>
    </row>
    <row r="14" spans="1:10">
      <c r="A14" s="187" t="s">
        <v>212</v>
      </c>
      <c r="B14" s="188" t="s">
        <v>213</v>
      </c>
      <c r="C14" s="189" t="s">
        <v>214</v>
      </c>
      <c r="D14" s="190" t="s">
        <v>215</v>
      </c>
      <c r="E14" s="191">
        <v>16500</v>
      </c>
      <c r="F14" s="192">
        <v>6735</v>
      </c>
      <c r="G14" s="191">
        <v>16500</v>
      </c>
      <c r="H14" s="193">
        <v>17500</v>
      </c>
      <c r="I14" s="193">
        <v>14688</v>
      </c>
      <c r="J14" s="194"/>
    </row>
    <row r="15" spans="1:10">
      <c r="A15" s="195" t="s">
        <v>216</v>
      </c>
      <c r="B15" s="196" t="s">
        <v>213</v>
      </c>
      <c r="C15" s="197" t="s">
        <v>214</v>
      </c>
      <c r="D15" s="198" t="s">
        <v>217</v>
      </c>
      <c r="E15" s="199">
        <v>15700</v>
      </c>
      <c r="F15" s="200">
        <v>5672</v>
      </c>
      <c r="G15" s="199">
        <v>15700</v>
      </c>
      <c r="H15" s="201">
        <v>16000</v>
      </c>
      <c r="I15" s="202">
        <v>11119</v>
      </c>
      <c r="J15" s="194"/>
    </row>
    <row r="16" spans="1:10">
      <c r="A16" s="195" t="s">
        <v>218</v>
      </c>
      <c r="B16" s="196" t="s">
        <v>219</v>
      </c>
      <c r="C16" s="197" t="s">
        <v>220</v>
      </c>
      <c r="D16" s="198" t="s">
        <v>215</v>
      </c>
      <c r="E16" s="203">
        <v>1</v>
      </c>
      <c r="F16" s="200">
        <v>0</v>
      </c>
      <c r="G16" s="203">
        <v>1</v>
      </c>
      <c r="H16" s="201">
        <v>4</v>
      </c>
      <c r="I16" s="202">
        <v>3</v>
      </c>
      <c r="J16" s="194"/>
    </row>
    <row r="17" spans="1:10">
      <c r="A17" s="195" t="s">
        <v>216</v>
      </c>
      <c r="B17" s="196" t="s">
        <v>219</v>
      </c>
      <c r="C17" s="197" t="s">
        <v>220</v>
      </c>
      <c r="D17" s="198" t="s">
        <v>217</v>
      </c>
      <c r="E17" s="203">
        <v>0</v>
      </c>
      <c r="F17" s="200">
        <v>0</v>
      </c>
      <c r="G17" s="203">
        <v>0</v>
      </c>
      <c r="H17" s="201">
        <v>0</v>
      </c>
      <c r="I17" s="202">
        <v>0</v>
      </c>
      <c r="J17" s="194"/>
    </row>
    <row r="18" spans="1:10">
      <c r="A18" s="195" t="s">
        <v>221</v>
      </c>
      <c r="B18" s="196" t="s">
        <v>222</v>
      </c>
      <c r="C18" s="197" t="s">
        <v>223</v>
      </c>
      <c r="D18" s="198" t="s">
        <v>224</v>
      </c>
      <c r="E18" s="203"/>
      <c r="F18" s="200"/>
      <c r="G18" s="203"/>
      <c r="H18" s="201"/>
      <c r="I18" s="202">
        <f>SUM(F18:H18)</f>
        <v>0</v>
      </c>
      <c r="J18" s="194"/>
    </row>
    <row r="19" spans="1:10">
      <c r="A19" s="195" t="s">
        <v>225</v>
      </c>
      <c r="B19" s="196" t="s">
        <v>222</v>
      </c>
      <c r="C19" s="197" t="s">
        <v>223</v>
      </c>
      <c r="D19" s="198" t="s">
        <v>224</v>
      </c>
      <c r="E19" s="204"/>
      <c r="F19" s="200"/>
      <c r="G19" s="204"/>
      <c r="H19" s="201"/>
      <c r="I19" s="202">
        <f>SUM(F19:H19)</f>
        <v>0</v>
      </c>
      <c r="J19" s="194"/>
    </row>
    <row r="20" spans="1:10">
      <c r="A20" s="195" t="s">
        <v>221</v>
      </c>
      <c r="B20" s="205" t="s">
        <v>226</v>
      </c>
      <c r="C20" s="206" t="s">
        <v>227</v>
      </c>
      <c r="D20" s="198" t="s">
        <v>224</v>
      </c>
      <c r="E20" s="207"/>
      <c r="F20" s="208"/>
      <c r="G20" s="207"/>
      <c r="H20" s="202"/>
      <c r="I20" s="202">
        <f>SUM(F20:H20)</f>
        <v>0</v>
      </c>
      <c r="J20" s="194"/>
    </row>
    <row r="21" spans="1:10">
      <c r="A21" s="195" t="s">
        <v>225</v>
      </c>
      <c r="B21" s="205" t="s">
        <v>226</v>
      </c>
      <c r="C21" s="206" t="s">
        <v>227</v>
      </c>
      <c r="D21" s="198" t="s">
        <v>224</v>
      </c>
      <c r="E21" s="207"/>
      <c r="F21" s="208"/>
      <c r="G21" s="207"/>
      <c r="H21" s="202"/>
      <c r="I21" s="202">
        <f>SUM(F21:H21)</f>
        <v>0</v>
      </c>
      <c r="J21" s="194"/>
    </row>
    <row r="22" spans="1:10">
      <c r="A22" s="195" t="s">
        <v>218</v>
      </c>
      <c r="B22" s="196" t="s">
        <v>222</v>
      </c>
      <c r="C22" s="206" t="s">
        <v>223</v>
      </c>
      <c r="D22" s="198" t="s">
        <v>215</v>
      </c>
      <c r="E22" s="203">
        <v>1</v>
      </c>
      <c r="F22" s="200">
        <v>0</v>
      </c>
      <c r="G22" s="203">
        <v>1</v>
      </c>
      <c r="H22" s="201">
        <v>3</v>
      </c>
      <c r="I22" s="202">
        <v>3</v>
      </c>
      <c r="J22" s="194"/>
    </row>
    <row r="23" spans="1:10">
      <c r="A23" s="195" t="s">
        <v>216</v>
      </c>
      <c r="B23" s="196" t="s">
        <v>222</v>
      </c>
      <c r="C23" s="206" t="s">
        <v>223</v>
      </c>
      <c r="D23" s="198" t="s">
        <v>217</v>
      </c>
      <c r="E23" s="203">
        <v>0</v>
      </c>
      <c r="F23" s="200">
        <v>0</v>
      </c>
      <c r="G23" s="203">
        <v>0</v>
      </c>
      <c r="H23" s="201">
        <v>0</v>
      </c>
      <c r="I23" s="202">
        <v>0</v>
      </c>
      <c r="J23" s="194"/>
    </row>
    <row r="24" spans="1:10">
      <c r="A24" s="195" t="s">
        <v>218</v>
      </c>
      <c r="B24" s="196" t="s">
        <v>226</v>
      </c>
      <c r="C24" s="206" t="s">
        <v>227</v>
      </c>
      <c r="D24" s="198" t="s">
        <v>215</v>
      </c>
      <c r="E24" s="203">
        <v>4</v>
      </c>
      <c r="F24" s="200">
        <v>1</v>
      </c>
      <c r="G24" s="203">
        <v>4</v>
      </c>
      <c r="H24" s="201">
        <v>4</v>
      </c>
      <c r="I24" s="202">
        <v>6</v>
      </c>
      <c r="J24" s="194"/>
    </row>
    <row r="25" spans="1:10">
      <c r="A25" s="195" t="s">
        <v>216</v>
      </c>
      <c r="B25" s="196" t="s">
        <v>226</v>
      </c>
      <c r="C25" s="206" t="s">
        <v>227</v>
      </c>
      <c r="D25" s="198" t="s">
        <v>217</v>
      </c>
      <c r="E25" s="203">
        <v>5</v>
      </c>
      <c r="F25" s="200">
        <v>1</v>
      </c>
      <c r="G25" s="203">
        <v>5</v>
      </c>
      <c r="H25" s="201">
        <v>4</v>
      </c>
      <c r="I25" s="202">
        <v>9</v>
      </c>
      <c r="J25" s="194"/>
    </row>
    <row r="26" spans="1:10">
      <c r="A26" s="195" t="s">
        <v>218</v>
      </c>
      <c r="B26" s="205" t="s">
        <v>228</v>
      </c>
      <c r="C26" s="206" t="s">
        <v>229</v>
      </c>
      <c r="D26" s="198" t="s">
        <v>215</v>
      </c>
      <c r="E26" s="204">
        <v>0</v>
      </c>
      <c r="F26" s="209">
        <v>0</v>
      </c>
      <c r="G26" s="204">
        <v>0</v>
      </c>
      <c r="H26" s="210">
        <v>0</v>
      </c>
      <c r="I26" s="202">
        <v>0</v>
      </c>
      <c r="J26" s="194"/>
    </row>
    <row r="27" spans="1:10">
      <c r="A27" s="211" t="s">
        <v>216</v>
      </c>
      <c r="B27" s="212" t="s">
        <v>228</v>
      </c>
      <c r="C27" s="213" t="s">
        <v>229</v>
      </c>
      <c r="D27" s="214" t="s">
        <v>217</v>
      </c>
      <c r="E27" s="215">
        <v>0</v>
      </c>
      <c r="F27" s="216">
        <v>0</v>
      </c>
      <c r="G27" s="217">
        <v>0</v>
      </c>
      <c r="H27" s="217">
        <v>0</v>
      </c>
      <c r="I27" s="217">
        <v>0</v>
      </c>
      <c r="J27" s="194"/>
    </row>
    <row r="28" spans="1:10">
      <c r="A28" s="218" t="s">
        <v>230</v>
      </c>
      <c r="B28" s="219" t="s">
        <v>231</v>
      </c>
      <c r="C28" s="220" t="s">
        <v>232</v>
      </c>
      <c r="D28" s="221"/>
      <c r="E28" s="222"/>
      <c r="F28" s="223">
        <v>0</v>
      </c>
      <c r="G28" s="222"/>
      <c r="H28" s="224"/>
      <c r="I28" s="225"/>
    </row>
    <row r="29" spans="1:10" ht="15.75">
      <c r="A29" s="230" t="s">
        <v>233</v>
      </c>
      <c r="B29" s="231"/>
      <c r="C29" s="227"/>
      <c r="D29" s="228"/>
      <c r="E29" s="229"/>
      <c r="F29" s="229"/>
      <c r="G29" s="229"/>
      <c r="H29" s="229"/>
    </row>
    <row r="30" spans="1:10" ht="15.75">
      <c r="A30" s="232" t="s">
        <v>234</v>
      </c>
      <c r="B30" s="231"/>
      <c r="C30" s="227"/>
      <c r="D30" s="228"/>
      <c r="E30" s="229"/>
      <c r="F30" s="229"/>
      <c r="G30" s="229"/>
      <c r="H30" s="229"/>
    </row>
    <row r="31" spans="1:10">
      <c r="A31" s="233" t="s">
        <v>235</v>
      </c>
      <c r="B31" s="234"/>
    </row>
    <row r="32" spans="1:10">
      <c r="A32" s="233" t="s">
        <v>236</v>
      </c>
      <c r="B32" s="234"/>
    </row>
    <row r="33" spans="1:2">
      <c r="A33" s="233" t="s">
        <v>237</v>
      </c>
      <c r="B33" s="234"/>
    </row>
    <row r="34" spans="1:2">
      <c r="A34" s="233" t="s">
        <v>238</v>
      </c>
      <c r="B34" s="234"/>
    </row>
    <row r="35" spans="1:2">
      <c r="A35" s="233" t="s">
        <v>239</v>
      </c>
      <c r="B35" s="234"/>
    </row>
    <row r="36" spans="1:2">
      <c r="A36" s="233" t="s">
        <v>240</v>
      </c>
      <c r="B36" s="234"/>
    </row>
    <row r="37" spans="1:2">
      <c r="A37" s="237" t="s">
        <v>241</v>
      </c>
      <c r="B37" s="238"/>
    </row>
    <row r="38" spans="1:2">
      <c r="A38" s="239"/>
      <c r="B38" s="240"/>
    </row>
    <row r="39" spans="1:2">
      <c r="A39" s="241"/>
      <c r="B39" s="242"/>
    </row>
  </sheetData>
  <mergeCells count="14">
    <mergeCell ref="G9:G11"/>
    <mergeCell ref="H9:H11"/>
    <mergeCell ref="I9:I11"/>
    <mergeCell ref="A12:H12"/>
    <mergeCell ref="A2:H2"/>
    <mergeCell ref="A3:H3"/>
    <mergeCell ref="A6:H6"/>
    <mergeCell ref="A7:A11"/>
    <mergeCell ref="C7:C11"/>
    <mergeCell ref="D7:D11"/>
    <mergeCell ref="E7:I7"/>
    <mergeCell ref="E8:I8"/>
    <mergeCell ref="E9:E11"/>
    <mergeCell ref="F9:F11"/>
  </mergeCells>
  <conditionalFormatting sqref="G45:H52 G40:H43 G66:I66 G57:I57 I40:I52 G12:I12 G14:I38">
    <cfRule type="cellIs" dxfId="1" priority="2" stopIfTrue="1" operator="equal">
      <formula>0</formula>
    </cfRule>
  </conditionalFormatting>
  <conditionalFormatting sqref="G59:H78 B58:K58 B44:K44 C39:K39 B41:K41 B53:K56 G40:I40 G42:I43 G45:I52 G57:I57 I59:I66 C29:D38 B29:B39 C11:K11 C13:K13 C12:E12 C14:D21 B11:B21 G12:I12 G14:I38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3:AC24"/>
  <sheetViews>
    <sheetView workbookViewId="0">
      <selection activeCell="L9" sqref="L9"/>
    </sheetView>
  </sheetViews>
  <sheetFormatPr baseColWidth="10" defaultRowHeight="15.75"/>
  <cols>
    <col min="1" max="16384" width="11.42578125" style="243"/>
  </cols>
  <sheetData>
    <row r="3" spans="1:29" ht="21">
      <c r="A3" s="244" t="s">
        <v>242</v>
      </c>
    </row>
    <row r="4" spans="1:29" ht="18.75">
      <c r="A4" s="245"/>
      <c r="B4" s="245"/>
      <c r="C4" s="246"/>
    </row>
    <row r="5" spans="1:29">
      <c r="A5" s="246" t="s">
        <v>243</v>
      </c>
    </row>
    <row r="6" spans="1:29">
      <c r="A6" s="246"/>
    </row>
    <row r="7" spans="1:29" ht="16.5" thickBot="1">
      <c r="A7" s="437" t="s">
        <v>244</v>
      </c>
      <c r="B7" s="437"/>
      <c r="C7" s="437"/>
      <c r="D7" s="247"/>
      <c r="E7" s="247"/>
      <c r="F7" s="247"/>
      <c r="G7" s="247"/>
      <c r="H7" s="247"/>
      <c r="I7" s="247"/>
      <c r="J7" s="247"/>
      <c r="K7" s="248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</row>
    <row r="8" spans="1:29" ht="16.5" thickBot="1">
      <c r="A8" s="438" t="s">
        <v>203</v>
      </c>
      <c r="B8" s="441" t="s">
        <v>245</v>
      </c>
      <c r="C8" s="250"/>
      <c r="D8" s="251"/>
      <c r="E8" s="251"/>
      <c r="F8" s="251"/>
      <c r="G8" s="251"/>
      <c r="H8" s="251"/>
      <c r="I8" s="251"/>
      <c r="J8" s="251"/>
      <c r="K8" s="252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</row>
    <row r="9" spans="1:29">
      <c r="A9" s="439"/>
      <c r="B9" s="442"/>
      <c r="C9" s="253" t="s">
        <v>246</v>
      </c>
      <c r="D9" s="254">
        <v>2017</v>
      </c>
      <c r="E9" s="255">
        <v>2017</v>
      </c>
      <c r="F9" s="255">
        <v>2017</v>
      </c>
      <c r="G9" s="255">
        <v>2017</v>
      </c>
      <c r="H9" s="255">
        <v>2017</v>
      </c>
      <c r="I9" s="255">
        <v>2016</v>
      </c>
      <c r="J9" s="255">
        <v>2017</v>
      </c>
      <c r="K9" s="256">
        <v>2018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</row>
    <row r="10" spans="1:29">
      <c r="A10" s="439"/>
      <c r="B10" s="442"/>
      <c r="C10" s="253" t="s">
        <v>247</v>
      </c>
      <c r="D10" s="257" t="s">
        <v>248</v>
      </c>
      <c r="E10" s="258" t="s">
        <v>249</v>
      </c>
      <c r="F10" s="258" t="s">
        <v>250</v>
      </c>
      <c r="G10" s="258" t="s">
        <v>251</v>
      </c>
      <c r="H10" s="258" t="s">
        <v>252</v>
      </c>
      <c r="I10" s="258" t="s">
        <v>253</v>
      </c>
      <c r="J10" s="258" t="s">
        <v>254</v>
      </c>
      <c r="K10" s="259" t="s">
        <v>255</v>
      </c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</row>
    <row r="11" spans="1:29" ht="16.5" thickBot="1">
      <c r="A11" s="439"/>
      <c r="B11" s="442"/>
      <c r="C11" s="260" t="s">
        <v>256</v>
      </c>
      <c r="D11" s="257" t="s">
        <v>257</v>
      </c>
      <c r="E11" s="258" t="s">
        <v>258</v>
      </c>
      <c r="F11" s="258" t="s">
        <v>259</v>
      </c>
      <c r="G11" s="258" t="s">
        <v>257</v>
      </c>
      <c r="H11" s="258"/>
      <c r="I11" s="258"/>
      <c r="J11" s="258" t="s">
        <v>260</v>
      </c>
      <c r="K11" s="259" t="s">
        <v>260</v>
      </c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</row>
    <row r="12" spans="1:29" ht="16.5" thickBot="1">
      <c r="A12" s="440"/>
      <c r="B12" s="443"/>
      <c r="C12" s="261"/>
      <c r="D12" s="262"/>
      <c r="E12" s="262"/>
      <c r="F12" s="262"/>
      <c r="G12" s="262"/>
      <c r="H12" s="262"/>
      <c r="I12" s="262"/>
      <c r="J12" s="262"/>
      <c r="K12" s="263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</row>
    <row r="13" spans="1:29">
      <c r="A13" s="444" t="s">
        <v>261</v>
      </c>
      <c r="B13" s="445"/>
      <c r="C13" s="445"/>
      <c r="D13" s="264"/>
      <c r="E13" s="264"/>
      <c r="F13" s="264"/>
      <c r="G13" s="264"/>
      <c r="H13" s="264"/>
      <c r="I13" s="264"/>
      <c r="J13" s="264"/>
      <c r="K13" s="265"/>
    </row>
    <row r="14" spans="1:29" s="266" customFormat="1">
      <c r="A14" s="267" t="s">
        <v>262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9"/>
    </row>
    <row r="15" spans="1:29" ht="24">
      <c r="A15" s="270" t="s">
        <v>263</v>
      </c>
      <c r="B15" s="271"/>
      <c r="C15" s="271"/>
      <c r="D15" s="272"/>
      <c r="E15" s="272"/>
      <c r="F15" s="272"/>
      <c r="G15" s="272"/>
      <c r="H15" s="272"/>
      <c r="I15" s="272"/>
      <c r="J15" s="272"/>
      <c r="K15" s="265"/>
    </row>
    <row r="16" spans="1:29" ht="51">
      <c r="A16" s="273" t="s">
        <v>264</v>
      </c>
      <c r="B16" s="274"/>
      <c r="C16" s="275" t="s">
        <v>265</v>
      </c>
      <c r="D16" s="276">
        <f>4*20*7</f>
        <v>560</v>
      </c>
      <c r="E16" s="276"/>
      <c r="F16" s="277"/>
      <c r="G16" s="277"/>
      <c r="H16" s="277">
        <f t="shared" ref="H16:H21" si="0">SUM(D16:G16)</f>
        <v>560</v>
      </c>
      <c r="I16" s="277">
        <v>2322</v>
      </c>
      <c r="J16" s="277">
        <f>+(10+3+2+3)*11*20</f>
        <v>3960</v>
      </c>
      <c r="K16" s="278"/>
    </row>
    <row r="17" spans="1:11" s="266" customFormat="1">
      <c r="A17" s="279"/>
      <c r="B17" s="280"/>
      <c r="C17" s="281"/>
      <c r="D17" s="282"/>
      <c r="E17" s="282"/>
      <c r="F17" s="283"/>
      <c r="G17" s="283"/>
      <c r="H17" s="277">
        <f t="shared" si="0"/>
        <v>0</v>
      </c>
      <c r="I17" s="283">
        <v>0</v>
      </c>
      <c r="J17" s="283"/>
      <c r="K17" s="284"/>
    </row>
    <row r="18" spans="1:11" s="266" customFormat="1">
      <c r="A18" s="285"/>
      <c r="B18" s="280"/>
      <c r="C18" s="281"/>
      <c r="D18" s="280"/>
      <c r="E18" s="280"/>
      <c r="F18" s="283"/>
      <c r="G18" s="283"/>
      <c r="H18" s="277">
        <f t="shared" si="0"/>
        <v>0</v>
      </c>
      <c r="I18" s="283">
        <v>0</v>
      </c>
      <c r="J18" s="283"/>
      <c r="K18" s="284"/>
    </row>
    <row r="19" spans="1:11" s="266" customFormat="1" ht="39">
      <c r="A19" s="286" t="s">
        <v>266</v>
      </c>
      <c r="B19" s="274"/>
      <c r="C19" s="275" t="s">
        <v>265</v>
      </c>
      <c r="D19" s="287">
        <v>2</v>
      </c>
      <c r="E19" s="287"/>
      <c r="F19" s="288"/>
      <c r="G19" s="288"/>
      <c r="H19" s="277">
        <f>SUM(D19:G19)</f>
        <v>2</v>
      </c>
      <c r="I19" s="288">
        <v>384</v>
      </c>
      <c r="J19" s="288">
        <f>23*10*5</f>
        <v>1150</v>
      </c>
      <c r="K19" s="289"/>
    </row>
    <row r="20" spans="1:11" s="266" customFormat="1" ht="39">
      <c r="A20" s="286" t="s">
        <v>267</v>
      </c>
      <c r="B20" s="274"/>
      <c r="C20" s="275" t="s">
        <v>265</v>
      </c>
      <c r="D20" s="287">
        <v>193</v>
      </c>
      <c r="E20" s="287"/>
      <c r="F20" s="288"/>
      <c r="G20" s="288"/>
      <c r="H20" s="277">
        <f>SUM(D20:G20)</f>
        <v>193</v>
      </c>
      <c r="I20" s="288">
        <v>10</v>
      </c>
      <c r="J20" s="288">
        <v>50</v>
      </c>
      <c r="K20" s="289"/>
    </row>
    <row r="21" spans="1:11" s="266" customFormat="1" ht="26.25">
      <c r="A21" s="286" t="s">
        <v>268</v>
      </c>
      <c r="B21" s="274"/>
      <c r="C21" s="275" t="s">
        <v>265</v>
      </c>
      <c r="D21" s="287">
        <v>225</v>
      </c>
      <c r="E21" s="287"/>
      <c r="F21" s="288"/>
      <c r="G21" s="288"/>
      <c r="H21" s="277">
        <f t="shared" si="0"/>
        <v>225</v>
      </c>
      <c r="I21" s="288">
        <v>2029</v>
      </c>
      <c r="J21" s="288">
        <v>1600</v>
      </c>
      <c r="K21" s="289"/>
    </row>
    <row r="22" spans="1:11" s="266" customFormat="1">
      <c r="A22" s="290"/>
      <c r="B22" s="291"/>
      <c r="C22" s="291"/>
      <c r="D22" s="291"/>
      <c r="E22" s="291"/>
      <c r="F22" s="292"/>
      <c r="G22" s="292"/>
      <c r="H22" s="292"/>
      <c r="I22" s="292"/>
      <c r="J22" s="292"/>
      <c r="K22" s="293"/>
    </row>
    <row r="23" spans="1:11" s="266" customFormat="1" ht="16.5" thickBot="1">
      <c r="A23" s="294"/>
      <c r="B23" s="295"/>
      <c r="C23" s="295"/>
      <c r="D23" s="295"/>
      <c r="E23" s="295"/>
      <c r="F23" s="295"/>
      <c r="G23" s="295"/>
      <c r="H23" s="295"/>
      <c r="I23" s="295"/>
      <c r="J23" s="295"/>
      <c r="K23" s="296"/>
    </row>
    <row r="24" spans="1:11" s="266" customFormat="1">
      <c r="A24" s="297"/>
      <c r="B24" s="298"/>
      <c r="C24" s="298"/>
      <c r="D24" s="280"/>
      <c r="E24" s="280"/>
      <c r="F24" s="280"/>
      <c r="G24" s="280"/>
      <c r="H24" s="280"/>
      <c r="I24" s="280"/>
      <c r="J24" s="280"/>
    </row>
  </sheetData>
  <mergeCells count="4">
    <mergeCell ref="A7:C7"/>
    <mergeCell ref="A8:A12"/>
    <mergeCell ref="B8:B12"/>
    <mergeCell ref="A13:C13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1:Z42"/>
  <sheetViews>
    <sheetView topLeftCell="A4" workbookViewId="0">
      <selection activeCell="J22" sqref="J22"/>
    </sheetView>
  </sheetViews>
  <sheetFormatPr baseColWidth="10" defaultRowHeight="15"/>
  <cols>
    <col min="1" max="4" width="11.42578125" style="300"/>
    <col min="5" max="5" width="11.42578125" style="301"/>
    <col min="6" max="16384" width="11.42578125" style="300"/>
  </cols>
  <sheetData>
    <row r="11" spans="1:26" ht="21">
      <c r="A11" s="299" t="s">
        <v>269</v>
      </c>
    </row>
    <row r="12" spans="1:26" ht="18.75">
      <c r="A12" s="302"/>
      <c r="B12" s="302"/>
      <c r="C12" s="303"/>
    </row>
    <row r="13" spans="1:26" ht="21">
      <c r="A13" s="299" t="s">
        <v>270</v>
      </c>
    </row>
    <row r="14" spans="1:26" ht="16.5" thickBot="1">
      <c r="A14" s="303"/>
    </row>
    <row r="15" spans="1:26" ht="24.75" thickTop="1" thickBot="1">
      <c r="A15" s="446" t="s">
        <v>244</v>
      </c>
      <c r="B15" s="447"/>
      <c r="C15" s="447"/>
      <c r="D15" s="448"/>
      <c r="E15" s="448"/>
      <c r="F15" s="448"/>
      <c r="G15" s="448"/>
      <c r="H15" s="449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</row>
    <row r="16" spans="1:26" ht="16.5" thickTop="1" thickBot="1">
      <c r="A16" s="450" t="s">
        <v>203</v>
      </c>
      <c r="B16" s="453" t="s">
        <v>245</v>
      </c>
      <c r="C16" s="305"/>
      <c r="D16" s="306"/>
      <c r="E16" s="307"/>
      <c r="F16" s="308"/>
      <c r="G16" s="308"/>
      <c r="H16" s="309"/>
      <c r="I16" s="304"/>
      <c r="J16" s="304"/>
      <c r="K16" s="304"/>
      <c r="L16" s="304"/>
      <c r="M16" s="304"/>
      <c r="N16" s="304"/>
      <c r="O16" s="304"/>
      <c r="P16" s="304"/>
      <c r="Q16" s="304"/>
      <c r="R16" s="304"/>
      <c r="S16" s="304"/>
      <c r="T16" s="304"/>
      <c r="U16" s="304"/>
      <c r="V16" s="304"/>
      <c r="W16" s="304"/>
      <c r="X16" s="304"/>
      <c r="Y16" s="304"/>
      <c r="Z16" s="304"/>
    </row>
    <row r="17" spans="1:26">
      <c r="A17" s="451"/>
      <c r="B17" s="454"/>
      <c r="C17" s="310" t="s">
        <v>246</v>
      </c>
      <c r="D17" s="311">
        <v>2017</v>
      </c>
      <c r="E17" s="311">
        <v>2017</v>
      </c>
      <c r="F17" s="311">
        <v>2017</v>
      </c>
      <c r="G17" s="311">
        <v>2017</v>
      </c>
      <c r="H17" s="312">
        <v>2017</v>
      </c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</row>
    <row r="18" spans="1:26">
      <c r="A18" s="451"/>
      <c r="B18" s="454"/>
      <c r="C18" s="310" t="s">
        <v>247</v>
      </c>
      <c r="D18" s="310" t="s">
        <v>248</v>
      </c>
      <c r="E18" s="313" t="s">
        <v>249</v>
      </c>
      <c r="F18" s="310" t="s">
        <v>250</v>
      </c>
      <c r="G18" s="310" t="s">
        <v>271</v>
      </c>
      <c r="H18" s="314" t="s">
        <v>255</v>
      </c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</row>
    <row r="19" spans="1:26">
      <c r="A19" s="451"/>
      <c r="B19" s="454"/>
      <c r="C19" s="310" t="s">
        <v>256</v>
      </c>
      <c r="D19" s="310" t="s">
        <v>257</v>
      </c>
      <c r="E19" s="315" t="s">
        <v>258</v>
      </c>
      <c r="F19" s="310" t="s">
        <v>259</v>
      </c>
      <c r="G19" s="310" t="s">
        <v>257</v>
      </c>
      <c r="H19" s="314" t="s">
        <v>260</v>
      </c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</row>
    <row r="20" spans="1:26" ht="15.75" thickBot="1">
      <c r="A20" s="452"/>
      <c r="B20" s="455"/>
      <c r="C20" s="316"/>
      <c r="D20" s="316"/>
      <c r="E20" s="317"/>
      <c r="F20" s="316"/>
      <c r="G20" s="316"/>
      <c r="H20" s="318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</row>
    <row r="21" spans="1:26" s="319" customFormat="1" ht="22.5" thickTop="1" thickBot="1">
      <c r="A21" s="456" t="s">
        <v>272</v>
      </c>
      <c r="B21" s="457"/>
      <c r="C21" s="457"/>
      <c r="D21" s="458"/>
      <c r="E21" s="458"/>
      <c r="F21" s="458"/>
      <c r="G21" s="458"/>
      <c r="H21" s="459"/>
    </row>
    <row r="22" spans="1:26" s="304" customFormat="1" ht="16.5" thickTop="1" thickBot="1">
      <c r="A22" s="320"/>
      <c r="B22" s="321"/>
      <c r="C22" s="322"/>
      <c r="D22" s="323"/>
      <c r="E22" s="324"/>
      <c r="F22" s="324"/>
      <c r="G22" s="325"/>
      <c r="H22" s="325"/>
      <c r="J22" s="304" t="s">
        <v>293</v>
      </c>
    </row>
    <row r="23" spans="1:26" s="304" customFormat="1" ht="22.5" thickTop="1" thickBot="1">
      <c r="A23" s="326" t="s">
        <v>273</v>
      </c>
      <c r="B23" s="327"/>
      <c r="C23" s="327"/>
      <c r="D23" s="327"/>
      <c r="E23" s="328"/>
      <c r="F23" s="327"/>
      <c r="G23" s="327"/>
      <c r="H23" s="329"/>
    </row>
    <row r="24" spans="1:26" s="304" customFormat="1" ht="64.5" thickTop="1">
      <c r="A24" s="330" t="s">
        <v>274</v>
      </c>
      <c r="B24" s="331" t="s">
        <v>3</v>
      </c>
      <c r="C24" s="332" t="s">
        <v>275</v>
      </c>
      <c r="D24" s="333">
        <v>19</v>
      </c>
      <c r="E24" s="333"/>
      <c r="F24" s="333"/>
      <c r="G24" s="333"/>
      <c r="H24" s="334">
        <v>23</v>
      </c>
      <c r="I24" s="2"/>
    </row>
    <row r="25" spans="1:26" s="304" customFormat="1" ht="51">
      <c r="A25" s="335" t="s">
        <v>276</v>
      </c>
      <c r="B25" s="336" t="s">
        <v>3</v>
      </c>
      <c r="C25" s="337" t="s">
        <v>275</v>
      </c>
      <c r="D25" s="338">
        <v>0</v>
      </c>
      <c r="E25" s="338"/>
      <c r="F25" s="338"/>
      <c r="G25" s="338"/>
      <c r="H25" s="339">
        <v>0</v>
      </c>
    </row>
    <row r="26" spans="1:26" s="304" customFormat="1" ht="51">
      <c r="A26" s="335" t="s">
        <v>277</v>
      </c>
      <c r="B26" s="336" t="s">
        <v>3</v>
      </c>
      <c r="C26" s="337" t="s">
        <v>275</v>
      </c>
      <c r="D26" s="338">
        <v>4</v>
      </c>
      <c r="E26" s="338"/>
      <c r="F26" s="338"/>
      <c r="G26" s="338"/>
      <c r="H26" s="339">
        <v>4</v>
      </c>
    </row>
    <row r="27" spans="1:26" s="304" customFormat="1" ht="63.75">
      <c r="A27" s="335" t="s">
        <v>278</v>
      </c>
      <c r="B27" s="336" t="s">
        <v>3</v>
      </c>
      <c r="C27" s="337" t="s">
        <v>275</v>
      </c>
      <c r="D27" s="338">
        <v>4</v>
      </c>
      <c r="E27" s="338"/>
      <c r="F27" s="338"/>
      <c r="G27" s="338"/>
      <c r="H27" s="339">
        <v>23</v>
      </c>
    </row>
    <row r="28" spans="1:26" s="304" customFormat="1" ht="51">
      <c r="A28" s="335" t="s">
        <v>279</v>
      </c>
      <c r="B28" s="336" t="s">
        <v>3</v>
      </c>
      <c r="C28" s="337" t="s">
        <v>275</v>
      </c>
      <c r="D28" s="338">
        <v>0</v>
      </c>
      <c r="E28" s="338"/>
      <c r="F28" s="338"/>
      <c r="G28" s="338"/>
      <c r="H28" s="339">
        <v>0</v>
      </c>
    </row>
    <row r="29" spans="1:26" s="304" customFormat="1" ht="51">
      <c r="A29" s="335" t="s">
        <v>280</v>
      </c>
      <c r="B29" s="336" t="s">
        <v>3</v>
      </c>
      <c r="C29" s="337" t="s">
        <v>275</v>
      </c>
      <c r="D29" s="338">
        <v>0</v>
      </c>
      <c r="E29" s="338"/>
      <c r="F29" s="338"/>
      <c r="G29" s="338"/>
      <c r="H29" s="339">
        <v>3</v>
      </c>
    </row>
    <row r="30" spans="1:26" s="304" customFormat="1" ht="63.75">
      <c r="A30" s="335" t="s">
        <v>281</v>
      </c>
      <c r="B30" s="340" t="s">
        <v>3</v>
      </c>
      <c r="C30" s="341" t="s">
        <v>275</v>
      </c>
      <c r="D30" s="338">
        <v>23</v>
      </c>
      <c r="E30" s="338"/>
      <c r="F30" s="338"/>
      <c r="G30" s="338"/>
      <c r="H30" s="339">
        <v>29</v>
      </c>
    </row>
    <row r="31" spans="1:26" s="304" customFormat="1" ht="51">
      <c r="A31" s="335" t="s">
        <v>282</v>
      </c>
      <c r="B31" s="336" t="s">
        <v>3</v>
      </c>
      <c r="C31" s="337" t="s">
        <v>275</v>
      </c>
      <c r="D31" s="338">
        <v>8</v>
      </c>
      <c r="E31" s="338"/>
      <c r="F31" s="338"/>
      <c r="G31" s="338"/>
      <c r="H31" s="339">
        <v>8</v>
      </c>
    </row>
    <row r="32" spans="1:26" s="304" customFormat="1" ht="51">
      <c r="A32" s="335" t="s">
        <v>283</v>
      </c>
      <c r="B32" s="336" t="s">
        <v>3</v>
      </c>
      <c r="C32" s="337" t="s">
        <v>275</v>
      </c>
      <c r="D32" s="338">
        <v>0</v>
      </c>
      <c r="E32" s="338"/>
      <c r="F32" s="338"/>
      <c r="G32" s="338"/>
      <c r="H32" s="339">
        <v>0</v>
      </c>
    </row>
    <row r="33" spans="1:11" s="304" customFormat="1" ht="76.5">
      <c r="A33" s="335" t="s">
        <v>284</v>
      </c>
      <c r="B33" s="336" t="s">
        <v>3</v>
      </c>
      <c r="C33" s="337" t="s">
        <v>275</v>
      </c>
      <c r="D33" s="338">
        <v>2</v>
      </c>
      <c r="E33" s="338"/>
      <c r="F33" s="338"/>
      <c r="G33" s="338"/>
      <c r="H33" s="339">
        <v>17</v>
      </c>
    </row>
    <row r="34" spans="1:11" s="304" customFormat="1" ht="63.75">
      <c r="A34" s="335" t="s">
        <v>285</v>
      </c>
      <c r="B34" s="336" t="s">
        <v>3</v>
      </c>
      <c r="C34" s="337" t="s">
        <v>275</v>
      </c>
      <c r="D34" s="338">
        <v>2</v>
      </c>
      <c r="E34" s="338"/>
      <c r="F34" s="338"/>
      <c r="G34" s="338"/>
      <c r="H34" s="339">
        <v>6</v>
      </c>
    </row>
    <row r="35" spans="1:11" s="304" customFormat="1" ht="64.5" thickBot="1">
      <c r="A35" s="342" t="s">
        <v>286</v>
      </c>
      <c r="B35" s="343" t="s">
        <v>3</v>
      </c>
      <c r="C35" s="344" t="s">
        <v>275</v>
      </c>
      <c r="D35" s="345">
        <v>0</v>
      </c>
      <c r="E35" s="345"/>
      <c r="F35" s="345"/>
      <c r="G35" s="345"/>
      <c r="H35" s="346">
        <v>0</v>
      </c>
    </row>
    <row r="36" spans="1:11" s="304" customFormat="1" ht="16.5" thickTop="1" thickBot="1">
      <c r="A36" s="347"/>
      <c r="B36" s="321"/>
      <c r="C36" s="322"/>
      <c r="D36" s="323"/>
      <c r="E36" s="324"/>
      <c r="F36" s="324"/>
      <c r="G36" s="324"/>
      <c r="H36" s="324"/>
    </row>
    <row r="37" spans="1:11" s="304" customFormat="1" ht="22.5" thickTop="1" thickBot="1">
      <c r="A37" s="348" t="s">
        <v>287</v>
      </c>
      <c r="B37" s="349"/>
      <c r="C37" s="349"/>
      <c r="D37" s="349"/>
      <c r="E37" s="350"/>
      <c r="F37" s="349"/>
      <c r="G37" s="349"/>
      <c r="H37" s="351"/>
    </row>
    <row r="38" spans="1:11" ht="39" thickTop="1">
      <c r="A38" s="330" t="s">
        <v>288</v>
      </c>
      <c r="B38" s="352" t="s">
        <v>3</v>
      </c>
      <c r="C38" s="333" t="s">
        <v>275</v>
      </c>
      <c r="D38" s="333">
        <v>5</v>
      </c>
      <c r="E38" s="333"/>
      <c r="F38" s="333"/>
      <c r="G38" s="333"/>
      <c r="H38" s="334">
        <v>5</v>
      </c>
    </row>
    <row r="39" spans="1:11" ht="51" customHeight="1">
      <c r="A39" s="335" t="s">
        <v>289</v>
      </c>
      <c r="B39" s="353" t="s">
        <v>3</v>
      </c>
      <c r="C39" s="338" t="s">
        <v>275</v>
      </c>
      <c r="D39" s="338">
        <v>3</v>
      </c>
      <c r="E39" s="338"/>
      <c r="F39" s="338"/>
      <c r="G39" s="338"/>
      <c r="H39" s="339">
        <v>8</v>
      </c>
      <c r="K39" s="354"/>
    </row>
    <row r="40" spans="1:11" ht="38.25">
      <c r="A40" s="335" t="s">
        <v>290</v>
      </c>
      <c r="B40" s="353" t="s">
        <v>3</v>
      </c>
      <c r="C40" s="338" t="s">
        <v>291</v>
      </c>
      <c r="D40" s="338">
        <v>2</v>
      </c>
      <c r="E40" s="338"/>
      <c r="F40" s="338"/>
      <c r="G40" s="338"/>
      <c r="H40" s="339">
        <v>6</v>
      </c>
      <c r="K40" s="355"/>
    </row>
    <row r="41" spans="1:11" ht="69" customHeight="1" thickBot="1">
      <c r="A41" s="342" t="s">
        <v>292</v>
      </c>
      <c r="B41" s="356" t="s">
        <v>3</v>
      </c>
      <c r="C41" s="345" t="s">
        <v>275</v>
      </c>
      <c r="D41" s="345">
        <v>1</v>
      </c>
      <c r="E41" s="345"/>
      <c r="F41" s="345"/>
      <c r="G41" s="345"/>
      <c r="H41" s="346">
        <v>4</v>
      </c>
      <c r="K41" s="354"/>
    </row>
    <row r="42" spans="1:11" ht="15.75" thickTop="1"/>
  </sheetData>
  <mergeCells count="4">
    <mergeCell ref="A15:H15"/>
    <mergeCell ref="A16:A20"/>
    <mergeCell ref="B16:B20"/>
    <mergeCell ref="A21:H21"/>
  </mergeCells>
  <pageMargins left="0.59055118110236227" right="0" top="0" bottom="0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10702</vt:lpstr>
      <vt:lpstr>10703</vt:lpstr>
      <vt:lpstr>10706</vt:lpstr>
      <vt:lpstr>10707</vt:lpstr>
      <vt:lpstr>10722</vt:lpstr>
      <vt:lpstr>10731</vt:lpstr>
      <vt:lpstr>10732</vt:lpstr>
      <vt:lpstr>10740</vt:lpstr>
      <vt:lpstr>10740a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svizioli</dc:creator>
  <cp:lastModifiedBy>Usuario</cp:lastModifiedBy>
  <cp:lastPrinted>2017-05-15T12:21:41Z</cp:lastPrinted>
  <dcterms:created xsi:type="dcterms:W3CDTF">2016-08-03T12:45:17Z</dcterms:created>
  <dcterms:modified xsi:type="dcterms:W3CDTF">2017-05-15T12:21:43Z</dcterms:modified>
</cp:coreProperties>
</file>