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W11" i="1"/>
  <c r="U39"/>
  <c r="Q12"/>
  <c r="Q13"/>
  <c r="Q14"/>
  <c r="Q15"/>
  <c r="Q17"/>
  <c r="Q18"/>
  <c r="Q19"/>
  <c r="Q20"/>
  <c r="Q21"/>
  <c r="Q22"/>
  <c r="Q23"/>
  <c r="Q24"/>
  <c r="Q25"/>
  <c r="Q26"/>
  <c r="Q32"/>
  <c r="Q35"/>
  <c r="Q36"/>
  <c r="Q38"/>
  <c r="Q39"/>
  <c r="Q41"/>
  <c r="Q11"/>
  <c r="P12"/>
  <c r="P13"/>
  <c r="P14"/>
  <c r="P15"/>
  <c r="P18"/>
  <c r="P19"/>
  <c r="P20"/>
  <c r="P21"/>
  <c r="P22"/>
  <c r="P23"/>
  <c r="P24"/>
  <c r="P25"/>
  <c r="P26"/>
  <c r="P35"/>
  <c r="P36"/>
  <c r="P38"/>
  <c r="P39"/>
  <c r="P41"/>
  <c r="P11"/>
  <c r="O41"/>
  <c r="O39"/>
  <c r="O38"/>
  <c r="O36"/>
  <c r="O35"/>
  <c r="O30"/>
  <c r="P30" s="1"/>
  <c r="O26"/>
  <c r="O25"/>
  <c r="O24"/>
  <c r="O23"/>
  <c r="O22"/>
  <c r="O21"/>
  <c r="O20"/>
  <c r="O19"/>
  <c r="O18"/>
  <c r="O17"/>
  <c r="P17" s="1"/>
  <c r="O15"/>
  <c r="O14"/>
  <c r="O13"/>
  <c r="O12"/>
  <c r="O11"/>
  <c r="N34"/>
  <c r="L41"/>
  <c r="M41" s="1"/>
  <c r="N41" s="1"/>
  <c r="L39"/>
  <c r="M39" s="1"/>
  <c r="N39" s="1"/>
  <c r="L35"/>
  <c r="M35" s="1"/>
  <c r="N35" s="1"/>
  <c r="L32"/>
  <c r="M32" s="1"/>
  <c r="N32" s="1"/>
  <c r="O32" s="1"/>
  <c r="P32" s="1"/>
  <c r="L30"/>
  <c r="M30" s="1"/>
  <c r="N30" s="1"/>
  <c r="Q30" s="1"/>
  <c r="L29"/>
  <c r="M29" s="1"/>
  <c r="L26"/>
  <c r="L24"/>
  <c r="M24" s="1"/>
  <c r="N24" s="1"/>
  <c r="L23"/>
  <c r="M23" s="1"/>
  <c r="N23" s="1"/>
  <c r="L20"/>
  <c r="M20" s="1"/>
  <c r="N20" s="1"/>
  <c r="L19"/>
  <c r="M19" s="1"/>
  <c r="N19" s="1"/>
  <c r="L15"/>
  <c r="M15" s="1"/>
  <c r="N15" s="1"/>
  <c r="L14"/>
  <c r="M14" s="1"/>
  <c r="N14" s="1"/>
  <c r="L13"/>
  <c r="M13" s="1"/>
  <c r="N13" s="1"/>
  <c r="L11"/>
  <c r="M11" s="1"/>
  <c r="N11" s="1"/>
  <c r="K41"/>
  <c r="J41"/>
  <c r="G41"/>
  <c r="I40"/>
  <c r="K39"/>
  <c r="J39"/>
  <c r="I39"/>
  <c r="G39"/>
  <c r="K38"/>
  <c r="J38"/>
  <c r="L38" s="1"/>
  <c r="M38" s="1"/>
  <c r="N38" s="1"/>
  <c r="I38"/>
  <c r="G38"/>
  <c r="I37"/>
  <c r="K36"/>
  <c r="J36"/>
  <c r="L36" s="1"/>
  <c r="M36" s="1"/>
  <c r="N36" s="1"/>
  <c r="I36"/>
  <c r="G36"/>
  <c r="K35"/>
  <c r="J35"/>
  <c r="I35"/>
  <c r="G35"/>
  <c r="I34"/>
  <c r="K33"/>
  <c r="J33"/>
  <c r="L33" s="1"/>
  <c r="G33"/>
  <c r="K32"/>
  <c r="J32"/>
  <c r="I32"/>
  <c r="G32"/>
  <c r="K31"/>
  <c r="J31"/>
  <c r="L31" s="1"/>
  <c r="M31" s="1"/>
  <c r="N31" s="1"/>
  <c r="Q31" s="1"/>
  <c r="I31"/>
  <c r="G31"/>
  <c r="K30"/>
  <c r="J30"/>
  <c r="I30"/>
  <c r="I33" s="1"/>
  <c r="G30"/>
  <c r="K29"/>
  <c r="J29"/>
  <c r="H29"/>
  <c r="H33" s="1"/>
  <c r="G29"/>
  <c r="K26"/>
  <c r="J26"/>
  <c r="I26"/>
  <c r="K25"/>
  <c r="J25"/>
  <c r="L25" s="1"/>
  <c r="M25" s="1"/>
  <c r="N25" s="1"/>
  <c r="I25"/>
  <c r="G25"/>
  <c r="K24"/>
  <c r="J24"/>
  <c r="I24"/>
  <c r="G24"/>
  <c r="K23"/>
  <c r="J23"/>
  <c r="I23"/>
  <c r="G23"/>
  <c r="K22"/>
  <c r="J22"/>
  <c r="L22" s="1"/>
  <c r="M22" s="1"/>
  <c r="N22" s="1"/>
  <c r="I22"/>
  <c r="G22"/>
  <c r="K21"/>
  <c r="J21"/>
  <c r="L21" s="1"/>
  <c r="M21" s="1"/>
  <c r="N21" s="1"/>
  <c r="I21"/>
  <c r="G21"/>
  <c r="K20"/>
  <c r="J20"/>
  <c r="I20"/>
  <c r="G20"/>
  <c r="K19"/>
  <c r="J19"/>
  <c r="I19"/>
  <c r="G19"/>
  <c r="K18"/>
  <c r="J18"/>
  <c r="L18" s="1"/>
  <c r="M18" s="1"/>
  <c r="N18" s="1"/>
  <c r="I18"/>
  <c r="G18"/>
  <c r="K17"/>
  <c r="J17"/>
  <c r="L17" s="1"/>
  <c r="M17" s="1"/>
  <c r="I17"/>
  <c r="G17"/>
  <c r="I16"/>
  <c r="K15"/>
  <c r="J15"/>
  <c r="I15"/>
  <c r="G15"/>
  <c r="K14"/>
  <c r="J14"/>
  <c r="I14"/>
  <c r="G14"/>
  <c r="K13"/>
  <c r="J13"/>
  <c r="I13"/>
  <c r="G13"/>
  <c r="K12"/>
  <c r="J12"/>
  <c r="L12" s="1"/>
  <c r="M12" s="1"/>
  <c r="N12" s="1"/>
  <c r="I12"/>
  <c r="G12"/>
  <c r="K11"/>
  <c r="J11"/>
  <c r="I11"/>
  <c r="G11"/>
  <c r="G10"/>
  <c r="O31" l="1"/>
  <c r="P31" s="1"/>
  <c r="N17"/>
  <c r="M26"/>
  <c r="N26" s="1"/>
  <c r="M33"/>
  <c r="N33" s="1"/>
  <c r="N29"/>
  <c r="G26"/>
  <c r="I41"/>
  <c r="H41"/>
  <c r="Q33" l="1"/>
  <c r="O33"/>
  <c r="P33" s="1"/>
  <c r="Q29"/>
  <c r="O29"/>
  <c r="P29" s="1"/>
</calcChain>
</file>

<file path=xl/sharedStrings.xml><?xml version="1.0" encoding="utf-8"?>
<sst xmlns="http://schemas.openxmlformats.org/spreadsheetml/2006/main" count="78" uniqueCount="53">
  <si>
    <t xml:space="preserve">  </t>
  </si>
  <si>
    <t>PROGRAMA</t>
  </si>
  <si>
    <t>CTA BNA Nº</t>
  </si>
  <si>
    <t>MARZO</t>
  </si>
  <si>
    <t>ABRIL</t>
  </si>
  <si>
    <t>NOTTI</t>
  </si>
  <si>
    <t>PROG. FENILCETONURIA  E HIPOTIROIDISMO</t>
  </si>
  <si>
    <t>62900257/81</t>
  </si>
  <si>
    <t>PROG. ASISTENCIA ENF FIBROQUISTICAS</t>
  </si>
  <si>
    <t>62900376/03</t>
  </si>
  <si>
    <t>PROG. MALTRATO NIÑEZ Y ADOLESCENCIA</t>
  </si>
  <si>
    <t>62900258/84</t>
  </si>
  <si>
    <t>PROG.OXIGENOTERAPIA DOMICILIARIA NIÑOS</t>
  </si>
  <si>
    <t>SUBTOTAL</t>
  </si>
  <si>
    <t>SUBSECRETARÍA  SALUD</t>
  </si>
  <si>
    <t>PROGRAMA DE HEMODIALISIS</t>
  </si>
  <si>
    <t>62800855/08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</si>
  <si>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</si>
  <si>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</si>
  <si>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</si>
  <si>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</si>
  <si>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</si>
  <si>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</si>
  <si>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</si>
  <si>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</si>
  <si>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</si>
  <si>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PROG. ATENCION PACIENTE ONCOLOGICO</t>
  </si>
  <si>
    <t>PROG. DE ABLACION E IMPLANTES</t>
  </si>
  <si>
    <t>PROG. ATENCION PACIENTE VIRUS HIV</t>
  </si>
  <si>
    <t>PROG. DE TUMORES</t>
  </si>
  <si>
    <t>LENCINAS</t>
  </si>
  <si>
    <t>PROG. DE OXIGENOTERAPIA DOMICILIARIA PARA ADULTOS</t>
  </si>
  <si>
    <t>62802626/72</t>
  </si>
  <si>
    <t>SCARAVELLI</t>
  </si>
  <si>
    <t>PROG. DE OBESIDAD MORBIDA</t>
  </si>
  <si>
    <t>53000357/13</t>
  </si>
  <si>
    <t>TOTAL GENERAL</t>
  </si>
  <si>
    <t>OP</t>
  </si>
  <si>
    <t>FECHA</t>
  </si>
  <si>
    <t>MAYO</t>
  </si>
  <si>
    <t>JUNIO</t>
  </si>
  <si>
    <t>JULIO</t>
  </si>
  <si>
    <t>7033/7035</t>
  </si>
  <si>
    <t>AGOSTO</t>
  </si>
  <si>
    <t>SEPTIEMBRE</t>
  </si>
  <si>
    <t>ACUMULADO PS AL 04/08/17</t>
  </si>
  <si>
    <t>TOTAL TRANSFERIDO</t>
  </si>
  <si>
    <t>T. G.P.</t>
  </si>
  <si>
    <t>OCTUBRE</t>
  </si>
  <si>
    <t>T.G.P</t>
  </si>
  <si>
    <t>NOVIEMBRE</t>
  </si>
  <si>
    <t>DICIEMBRE</t>
  </si>
  <si>
    <t>Distribucion de Fondos Transferidos por el IPJC - Ley 8930 /16. EJERCICIO: 2017  al 13/12/2017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</si>
</sst>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_ &quot;$&quot;\ * #,##0.00_ ;_ &quot;$&quot;\ * \-#,##0.00_ ;_ &quot;$&quot;\ * &quot;-&quot;??_ ;_ @_ "/>
    <numFmt numFmtId="165" formatCode="_(&quot;$&quot;* #,##0.00_);_(&quot;$&quot;* \(#,##0.00\);_(&quot;$&quot;* &quot;-&quot;??_);_(@_)"/>
    <numFmt numFmtId="166" formatCode="000\-00\-0000"/>
    <numFmt numFmtId="167" formatCode="_ * #,##0.00_ ;_ * \-#,##0.00_ ;_ * &quot;-&quot;??_ ;_ @_ "/>
    <numFmt numFmtId="168" formatCode="dd\-mm\-yy;@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16"/>
      <color indexed="18"/>
      <name val="Arial"/>
      <family val="2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sz val="1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</cellStyleXfs>
  <cellXfs count="80">
    <xf numFmtId="0" fontId="0" fillId="0" borderId="0" xfId="0"/>
    <xf numFmtId="0" fontId="0" fillId="0" borderId="0" xfId="0" applyProtection="1">
      <protection hidden="1"/>
    </xf>
    <xf numFmtId="165" fontId="2" fillId="0" borderId="0" xfId="1" applyNumberForma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protection hidden="1"/>
    </xf>
    <xf numFmtId="0" fontId="0" fillId="0" borderId="0" xfId="0" applyBorder="1" applyProtection="1">
      <protection hidden="1"/>
    </xf>
    <xf numFmtId="0" fontId="4" fillId="0" borderId="0" xfId="0" applyFont="1" applyBorder="1" applyAlignment="1" applyProtection="1">
      <alignment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0" fillId="0" borderId="0" xfId="0" applyBorder="1"/>
    <xf numFmtId="0" fontId="4" fillId="0" borderId="0" xfId="0" applyFont="1" applyBorder="1" applyAlignment="1" applyProtection="1">
      <alignment horizontal="center" wrapText="1"/>
      <protection hidden="1"/>
    </xf>
    <xf numFmtId="43" fontId="0" fillId="0" borderId="0" xfId="0" applyNumberFormat="1"/>
    <xf numFmtId="0" fontId="7" fillId="0" borderId="0" xfId="0" applyFont="1"/>
    <xf numFmtId="43" fontId="9" fillId="0" borderId="1" xfId="0" applyNumberFormat="1" applyFont="1" applyBorder="1"/>
    <xf numFmtId="43" fontId="9" fillId="0" borderId="1" xfId="0" applyNumberFormat="1" applyFont="1" applyFill="1" applyBorder="1"/>
    <xf numFmtId="43" fontId="9" fillId="0" borderId="9" xfId="0" applyNumberFormat="1" applyFont="1" applyBorder="1"/>
    <xf numFmtId="43" fontId="10" fillId="0" borderId="1" xfId="0" applyNumberFormat="1" applyFont="1" applyBorder="1"/>
    <xf numFmtId="43" fontId="10" fillId="0" borderId="0" xfId="0" applyNumberFormat="1" applyFont="1"/>
    <xf numFmtId="43" fontId="10" fillId="0" borderId="1" xfId="0" applyNumberFormat="1" applyFont="1" applyFill="1" applyBorder="1"/>
    <xf numFmtId="43" fontId="11" fillId="0" borderId="9" xfId="0" applyNumberFormat="1" applyFont="1" applyBorder="1"/>
    <xf numFmtId="43" fontId="9" fillId="0" borderId="0" xfId="0" applyNumberFormat="1" applyFont="1"/>
    <xf numFmtId="43" fontId="9" fillId="0" borderId="0" xfId="0" applyNumberFormat="1" applyFont="1" applyFill="1"/>
    <xf numFmtId="43" fontId="9" fillId="0" borderId="0" xfId="0" applyNumberFormat="1" applyFont="1" applyBorder="1"/>
    <xf numFmtId="0" fontId="9" fillId="0" borderId="1" xfId="0" applyFont="1" applyBorder="1"/>
    <xf numFmtId="43" fontId="9" fillId="0" borderId="3" xfId="0" applyNumberFormat="1" applyFont="1" applyBorder="1"/>
    <xf numFmtId="43" fontId="11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168" fontId="9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43" fontId="7" fillId="2" borderId="1" xfId="0" applyNumberFormat="1" applyFont="1" applyFill="1" applyBorder="1" applyAlignment="1">
      <alignment horizontal="center"/>
    </xf>
    <xf numFmtId="166" fontId="12" fillId="0" borderId="1" xfId="2" applyNumberFormat="1" applyFont="1" applyFill="1" applyBorder="1" applyAlignment="1"/>
    <xf numFmtId="0" fontId="7" fillId="0" borderId="2" xfId="0" applyFont="1" applyBorder="1"/>
    <xf numFmtId="166" fontId="7" fillId="0" borderId="4" xfId="3" applyNumberFormat="1" applyFont="1" applyFill="1" applyBorder="1" applyAlignment="1"/>
    <xf numFmtId="43" fontId="7" fillId="0" borderId="1" xfId="1" applyNumberFormat="1" applyFont="1" applyFill="1" applyBorder="1"/>
    <xf numFmtId="166" fontId="13" fillId="0" borderId="6" xfId="3" applyNumberFormat="1" applyFont="1" applyBorder="1" applyAlignment="1"/>
    <xf numFmtId="166" fontId="13" fillId="0" borderId="6" xfId="3" applyNumberFormat="1" applyFont="1" applyFill="1" applyBorder="1" applyAlignment="1"/>
    <xf numFmtId="166" fontId="7" fillId="0" borderId="6" xfId="3" applyNumberFormat="1" applyFont="1" applyFill="1" applyBorder="1" applyAlignment="1"/>
    <xf numFmtId="0" fontId="7" fillId="0" borderId="0" xfId="0" applyFont="1" applyBorder="1"/>
    <xf numFmtId="166" fontId="13" fillId="0" borderId="0" xfId="3" applyNumberFormat="1" applyFont="1" applyBorder="1"/>
    <xf numFmtId="167" fontId="13" fillId="0" borderId="0" xfId="4" applyNumberFormat="1" applyFont="1" applyBorder="1"/>
    <xf numFmtId="166" fontId="12" fillId="0" borderId="1" xfId="3" applyNumberFormat="1" applyFont="1" applyBorder="1" applyAlignment="1"/>
    <xf numFmtId="43" fontId="7" fillId="0" borderId="1" xfId="1" applyNumberFormat="1" applyFont="1" applyBorder="1"/>
    <xf numFmtId="166" fontId="12" fillId="0" borderId="2" xfId="3" applyNumberFormat="1" applyFont="1" applyBorder="1" applyAlignment="1"/>
    <xf numFmtId="43" fontId="13" fillId="0" borderId="0" xfId="4" applyNumberFormat="1" applyFont="1" applyBorder="1"/>
    <xf numFmtId="166" fontId="13" fillId="0" borderId="2" xfId="3" applyNumberFormat="1" applyFont="1" applyBorder="1" applyAlignment="1"/>
    <xf numFmtId="0" fontId="7" fillId="0" borderId="1" xfId="1" applyNumberFormat="1" applyFont="1" applyBorder="1"/>
    <xf numFmtId="43" fontId="11" fillId="0" borderId="9" xfId="0" applyNumberFormat="1" applyFont="1" applyFill="1" applyBorder="1"/>
    <xf numFmtId="43" fontId="7" fillId="2" borderId="2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43" fontId="9" fillId="0" borderId="2" xfId="0" applyNumberFormat="1" applyFont="1" applyBorder="1"/>
    <xf numFmtId="43" fontId="11" fillId="0" borderId="2" xfId="0" applyNumberFormat="1" applyFont="1" applyBorder="1"/>
    <xf numFmtId="43" fontId="2" fillId="0" borderId="3" xfId="0" applyNumberFormat="1" applyFont="1" applyBorder="1" applyAlignment="1">
      <alignment horizontal="center"/>
    </xf>
    <xf numFmtId="43" fontId="2" fillId="0" borderId="5" xfId="0" applyNumberFormat="1" applyFont="1" applyBorder="1" applyAlignment="1">
      <alignment horizontal="center"/>
    </xf>
    <xf numFmtId="43" fontId="2" fillId="0" borderId="7" xfId="0" applyNumberFormat="1" applyFont="1" applyBorder="1" applyAlignment="1">
      <alignment horizontal="center"/>
    </xf>
    <xf numFmtId="43" fontId="2" fillId="0" borderId="3" xfId="0" applyNumberFormat="1" applyFont="1" applyBorder="1" applyAlignment="1">
      <alignment horizontal="center"/>
    </xf>
    <xf numFmtId="43" fontId="2" fillId="0" borderId="5" xfId="0" applyNumberFormat="1" applyFont="1" applyBorder="1" applyAlignment="1">
      <alignment horizontal="center"/>
    </xf>
    <xf numFmtId="43" fontId="2" fillId="0" borderId="7" xfId="0" applyNumberFormat="1" applyFont="1" applyBorder="1" applyAlignment="1">
      <alignment horizontal="center"/>
    </xf>
    <xf numFmtId="43" fontId="2" fillId="0" borderId="2" xfId="0" applyNumberFormat="1" applyFont="1" applyBorder="1" applyAlignment="1">
      <alignment horizontal="center"/>
    </xf>
    <xf numFmtId="43" fontId="0" fillId="0" borderId="2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43" fontId="2" fillId="0" borderId="3" xfId="0" applyNumberFormat="1" applyFont="1" applyBorder="1" applyAlignment="1">
      <alignment horizontal="center"/>
    </xf>
    <xf numFmtId="43" fontId="2" fillId="0" borderId="5" xfId="0" applyNumberFormat="1" applyFont="1" applyBorder="1" applyAlignment="1">
      <alignment horizontal="center"/>
    </xf>
    <xf numFmtId="43" fontId="2" fillId="0" borderId="7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5" xfId="0" applyNumberFormat="1" applyFont="1" applyFill="1" applyBorder="1" applyAlignment="1">
      <alignment horizontal="center"/>
    </xf>
    <xf numFmtId="43" fontId="15" fillId="0" borderId="1" xfId="0" applyNumberFormat="1" applyFont="1" applyBorder="1" applyAlignment="1">
      <alignment horizontal="center" vertical="center"/>
    </xf>
  </cellXfs>
  <cellStyles count="5">
    <cellStyle name="Moneda" xfId="1" builtinId="4"/>
    <cellStyle name="Normal" xfId="0" builtinId="0"/>
    <cellStyle name="Normal 4" xfId="2"/>
    <cellStyle name="Normal 5" xfId="3"/>
    <cellStyle name="Normal 6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4048125</xdr:colOff>
      <xdr:row>0</xdr:row>
      <xdr:rowOff>0</xdr:rowOff>
    </xdr:from>
    <xdr:to>
      <xdr:col>6</xdr:col>
      <xdr:colOff>114300</xdr:colOff>
      <xdr:row>5</xdr:row>
      <xdr:rowOff>104775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10275" y="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8</xdr:col>
      <xdr:colOff>1133475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W44"/>
  <sheetViews>
    <sheetView showGridLines="0" tabSelected="1" topLeftCell="K12" workbookViewId="0">
      <selection activeCell="W9" sqref="W9"/>
    </sheetView>
  </sheetViews>
  <sheetFormatPr baseColWidth="10" defaultRowHeight="12.75"/>
  <cols>
    <col min="1" max="1" width="3" customWidth="1"/>
    <col min="2" max="2" width="18" customWidth="1"/>
    <col min="3" max="3" width="63.28515625" customWidth="1"/>
    <col min="4" max="4" width="14.5703125" bestFit="1" customWidth="1"/>
    <col min="5" max="5" width="16.85546875" bestFit="1" customWidth="1"/>
    <col min="6" max="6" width="18.85546875" customWidth="1"/>
    <col min="7" max="7" width="14.5703125" bestFit="1" customWidth="1"/>
    <col min="8" max="8" width="16.140625" customWidth="1"/>
    <col min="9" max="9" width="17.28515625" customWidth="1"/>
    <col min="10" max="11" width="14.5703125" bestFit="1" customWidth="1"/>
    <col min="12" max="12" width="14.5703125" customWidth="1"/>
    <col min="13" max="13" width="15.28515625" bestFit="1" customWidth="1"/>
    <col min="14" max="16" width="15.28515625" customWidth="1"/>
    <col min="17" max="17" width="23.5703125" bestFit="1" customWidth="1"/>
    <col min="18" max="18" width="15.42578125" bestFit="1" customWidth="1"/>
    <col min="19" max="22" width="15.42578125" customWidth="1"/>
    <col min="23" max="23" width="20.28515625" bestFit="1" customWidth="1"/>
  </cols>
  <sheetData>
    <row r="1" spans="2:23" s="1" customFormat="1" ht="10.5" customHeight="1">
      <c r="E1" s="2"/>
      <c r="H1" s="2"/>
    </row>
    <row r="2" spans="2:23" s="1" customFormat="1" ht="10.5" customHeight="1">
      <c r="E2" s="2"/>
      <c r="H2" s="2"/>
    </row>
    <row r="3" spans="2:23" s="1" customFormat="1" ht="10.5" customHeight="1">
      <c r="E3" s="2"/>
      <c r="H3" s="2"/>
    </row>
    <row r="4" spans="2:23" s="1" customFormat="1" ht="10.5" customHeight="1">
      <c r="E4" s="2"/>
      <c r="H4" s="2"/>
    </row>
    <row r="5" spans="2:23" s="1" customFormat="1" ht="10.5" customHeight="1">
      <c r="E5" s="2"/>
      <c r="H5" s="2"/>
    </row>
    <row r="6" spans="2:23" s="3" customFormat="1" ht="10.5" customHeight="1">
      <c r="C6" s="4"/>
      <c r="D6" s="4"/>
      <c r="E6" s="4"/>
      <c r="F6" s="4"/>
      <c r="G6" s="4"/>
      <c r="H6" s="4"/>
      <c r="I6" s="4"/>
    </row>
    <row r="7" spans="2:23" s="5" customFormat="1" ht="10.5" customHeight="1">
      <c r="C7" s="9"/>
      <c r="D7" s="9"/>
      <c r="E7" s="9"/>
      <c r="F7" s="9"/>
      <c r="G7" s="9"/>
      <c r="H7" s="6"/>
      <c r="I7" s="7"/>
    </row>
    <row r="8" spans="2:23" ht="10.5" customHeight="1">
      <c r="F8" s="8"/>
      <c r="G8" s="8"/>
    </row>
    <row r="9" spans="2:23" s="8" customFormat="1" ht="69" customHeight="1" thickBot="1">
      <c r="B9" s="70" t="s">
        <v>52</v>
      </c>
      <c r="C9" s="70"/>
      <c r="D9" s="70"/>
      <c r="E9" s="70"/>
      <c r="F9" s="70"/>
      <c r="G9" s="70"/>
      <c r="H9" s="70"/>
      <c r="I9" s="70"/>
    </row>
    <row r="10" spans="2:23" ht="13.5" thickBot="1">
      <c r="B10" s="11" t="s">
        <v>0</v>
      </c>
      <c r="C10" s="32" t="s">
        <v>1</v>
      </c>
      <c r="D10" s="33" t="s">
        <v>2</v>
      </c>
      <c r="E10" s="32" t="s">
        <v>3</v>
      </c>
      <c r="F10" s="32" t="s">
        <v>3</v>
      </c>
      <c r="G10" s="34" t="str">
        <f>F10</f>
        <v>MARZO</v>
      </c>
      <c r="H10" s="32" t="s">
        <v>4</v>
      </c>
      <c r="I10" s="32" t="s">
        <v>4</v>
      </c>
      <c r="J10" s="32" t="s">
        <v>4</v>
      </c>
      <c r="K10" s="34" t="s">
        <v>39</v>
      </c>
      <c r="L10" s="34" t="s">
        <v>39</v>
      </c>
      <c r="M10" s="34" t="s">
        <v>40</v>
      </c>
      <c r="N10" s="52" t="s">
        <v>41</v>
      </c>
      <c r="O10" s="34" t="s">
        <v>41</v>
      </c>
      <c r="P10" s="34" t="s">
        <v>43</v>
      </c>
      <c r="Q10" s="53" t="s">
        <v>45</v>
      </c>
      <c r="R10" s="34" t="s">
        <v>44</v>
      </c>
      <c r="S10" s="34" t="s">
        <v>44</v>
      </c>
      <c r="T10" s="34" t="s">
        <v>48</v>
      </c>
      <c r="U10" s="34" t="s">
        <v>50</v>
      </c>
      <c r="V10" s="34" t="s">
        <v>51</v>
      </c>
      <c r="W10" s="34" t="s">
        <v>46</v>
      </c>
    </row>
    <row r="11" spans="2:23">
      <c r="B11" s="64" t="s">
        <v>5</v>
      </c>
      <c r="C11" s="35" t="s">
        <v>6</v>
      </c>
      <c r="D11" s="36" t="s">
        <v>7</v>
      </c>
      <c r="E11" s="12">
        <v>58333.333333333336</v>
      </c>
      <c r="F11" s="12">
        <v>58333.333333333336</v>
      </c>
      <c r="G11" s="12">
        <f t="shared" ref="G11:G41" si="0">F11</f>
        <v>58333.333333333336</v>
      </c>
      <c r="H11" s="13"/>
      <c r="I11" s="12">
        <f>E11</f>
        <v>58333.333333333336</v>
      </c>
      <c r="J11" s="12">
        <f>E11</f>
        <v>58333.333333333336</v>
      </c>
      <c r="K11" s="12">
        <f>E11</f>
        <v>58333.333333333336</v>
      </c>
      <c r="L11" s="14">
        <f>J11</f>
        <v>58333.333333333336</v>
      </c>
      <c r="M11" s="14">
        <f>L11</f>
        <v>58333.333333333336</v>
      </c>
      <c r="N11" s="14">
        <f>M11</f>
        <v>58333.333333333336</v>
      </c>
      <c r="O11" s="12">
        <f>N11</f>
        <v>58333.333333333336</v>
      </c>
      <c r="P11" s="14">
        <f>O11*2</f>
        <v>116666.66666666667</v>
      </c>
      <c r="Q11" s="54">
        <f>N11*12</f>
        <v>700000</v>
      </c>
      <c r="R11" s="62" t="s">
        <v>47</v>
      </c>
      <c r="S11" s="62" t="s">
        <v>47</v>
      </c>
      <c r="T11" s="67" t="s">
        <v>49</v>
      </c>
      <c r="U11" s="56"/>
      <c r="V11" s="59"/>
      <c r="W11" s="79">
        <f>Q41+R41+S41+T41+U41+V41</f>
        <v>152375000</v>
      </c>
    </row>
    <row r="12" spans="2:23">
      <c r="B12" s="64"/>
      <c r="C12" s="35" t="s">
        <v>8</v>
      </c>
      <c r="D12" s="36" t="s">
        <v>9</v>
      </c>
      <c r="E12" s="12">
        <v>79166.666666666672</v>
      </c>
      <c r="F12" s="12">
        <v>79166.666666666672</v>
      </c>
      <c r="G12" s="12">
        <f t="shared" si="0"/>
        <v>79166.666666666672</v>
      </c>
      <c r="H12" s="13"/>
      <c r="I12" s="12">
        <f t="shared" ref="I12:I40" si="1">E12</f>
        <v>79166.666666666672</v>
      </c>
      <c r="J12" s="12">
        <f t="shared" ref="J12:J41" si="2">E12</f>
        <v>79166.666666666672</v>
      </c>
      <c r="K12" s="12">
        <f t="shared" ref="K12:K41" si="3">E12</f>
        <v>79166.666666666672</v>
      </c>
      <c r="L12" s="12">
        <f t="shared" ref="L12:L41" si="4">J12</f>
        <v>79166.666666666672</v>
      </c>
      <c r="M12" s="14">
        <f t="shared" ref="M12:M15" si="5">L12</f>
        <v>79166.666666666672</v>
      </c>
      <c r="N12" s="14">
        <f t="shared" ref="N12:O41" si="6">M12</f>
        <v>79166.666666666672</v>
      </c>
      <c r="O12" s="12">
        <f t="shared" si="6"/>
        <v>79166.666666666672</v>
      </c>
      <c r="P12" s="14">
        <f t="shared" ref="P12:P41" si="7">O12*2</f>
        <v>158333.33333333334</v>
      </c>
      <c r="Q12" s="54">
        <f t="shared" ref="Q12:Q41" si="8">N12*12</f>
        <v>950000</v>
      </c>
      <c r="R12" s="63"/>
      <c r="S12" s="63"/>
      <c r="T12" s="68"/>
      <c r="U12" s="57"/>
      <c r="V12" s="60"/>
      <c r="W12" s="79"/>
    </row>
    <row r="13" spans="2:23">
      <c r="B13" s="64"/>
      <c r="C13" s="35" t="s">
        <v>10</v>
      </c>
      <c r="D13" s="36" t="s">
        <v>11</v>
      </c>
      <c r="E13" s="12">
        <v>66666.666666666672</v>
      </c>
      <c r="F13" s="12">
        <v>66666.666666666672</v>
      </c>
      <c r="G13" s="12">
        <f t="shared" si="0"/>
        <v>66666.666666666672</v>
      </c>
      <c r="H13" s="13"/>
      <c r="I13" s="12">
        <f t="shared" si="1"/>
        <v>66666.666666666672</v>
      </c>
      <c r="J13" s="12">
        <f t="shared" si="2"/>
        <v>66666.666666666672</v>
      </c>
      <c r="K13" s="12">
        <f t="shared" si="3"/>
        <v>66666.666666666672</v>
      </c>
      <c r="L13" s="12">
        <f t="shared" si="4"/>
        <v>66666.666666666672</v>
      </c>
      <c r="M13" s="14">
        <f t="shared" si="5"/>
        <v>66666.666666666672</v>
      </c>
      <c r="N13" s="14">
        <f t="shared" si="6"/>
        <v>66666.666666666672</v>
      </c>
      <c r="O13" s="12">
        <f t="shared" si="6"/>
        <v>66666.666666666672</v>
      </c>
      <c r="P13" s="14">
        <f t="shared" si="7"/>
        <v>133333.33333333334</v>
      </c>
      <c r="Q13" s="54">
        <f t="shared" si="8"/>
        <v>800000</v>
      </c>
      <c r="R13" s="63"/>
      <c r="S13" s="63"/>
      <c r="T13" s="68"/>
      <c r="U13" s="57"/>
      <c r="V13" s="60"/>
      <c r="W13" s="79"/>
    </row>
    <row r="14" spans="2:23">
      <c r="B14" s="64"/>
      <c r="C14" s="35" t="s">
        <v>12</v>
      </c>
      <c r="D14" s="36" t="s">
        <v>9</v>
      </c>
      <c r="E14" s="12">
        <v>79166.666666666672</v>
      </c>
      <c r="F14" s="12">
        <v>79166.666666666672</v>
      </c>
      <c r="G14" s="12">
        <f t="shared" si="0"/>
        <v>79166.666666666672</v>
      </c>
      <c r="H14" s="13"/>
      <c r="I14" s="12">
        <f t="shared" si="1"/>
        <v>79166.666666666672</v>
      </c>
      <c r="J14" s="12">
        <f t="shared" si="2"/>
        <v>79166.666666666672</v>
      </c>
      <c r="K14" s="12">
        <f t="shared" si="3"/>
        <v>79166.666666666672</v>
      </c>
      <c r="L14" s="12">
        <f t="shared" si="4"/>
        <v>79166.666666666672</v>
      </c>
      <c r="M14" s="14">
        <f t="shared" si="5"/>
        <v>79166.666666666672</v>
      </c>
      <c r="N14" s="14">
        <f t="shared" si="6"/>
        <v>79166.666666666672</v>
      </c>
      <c r="O14" s="12">
        <f t="shared" si="6"/>
        <v>79166.666666666672</v>
      </c>
      <c r="P14" s="14">
        <f t="shared" si="7"/>
        <v>158333.33333333334</v>
      </c>
      <c r="Q14" s="54">
        <f t="shared" si="8"/>
        <v>950000</v>
      </c>
      <c r="R14" s="63"/>
      <c r="S14" s="63"/>
      <c r="T14" s="68"/>
      <c r="U14" s="57"/>
      <c r="V14" s="60"/>
      <c r="W14" s="79"/>
    </row>
    <row r="15" spans="2:23" ht="14.25">
      <c r="B15" s="11"/>
      <c r="C15" s="65" t="s">
        <v>13</v>
      </c>
      <c r="D15" s="72"/>
      <c r="E15" s="15">
        <v>283333.33333333337</v>
      </c>
      <c r="F15" s="15">
        <v>283333.33333333337</v>
      </c>
      <c r="G15" s="16">
        <f t="shared" si="0"/>
        <v>283333.33333333337</v>
      </c>
      <c r="H15" s="17"/>
      <c r="I15" s="15">
        <f t="shared" si="1"/>
        <v>283333.33333333337</v>
      </c>
      <c r="J15" s="15">
        <f t="shared" si="2"/>
        <v>283333.33333333337</v>
      </c>
      <c r="K15" s="15">
        <f>E15</f>
        <v>283333.33333333337</v>
      </c>
      <c r="L15" s="15">
        <f t="shared" si="4"/>
        <v>283333.33333333337</v>
      </c>
      <c r="M15" s="18">
        <f t="shared" si="5"/>
        <v>283333.33333333337</v>
      </c>
      <c r="N15" s="18">
        <f t="shared" si="6"/>
        <v>283333.33333333337</v>
      </c>
      <c r="O15" s="24">
        <f t="shared" si="6"/>
        <v>283333.33333333337</v>
      </c>
      <c r="P15" s="18">
        <f t="shared" si="7"/>
        <v>566666.66666666674</v>
      </c>
      <c r="Q15" s="55">
        <f t="shared" si="8"/>
        <v>3400000.0000000005</v>
      </c>
      <c r="R15" s="63"/>
      <c r="S15" s="63"/>
      <c r="T15" s="68"/>
      <c r="U15" s="57"/>
      <c r="V15" s="60"/>
      <c r="W15" s="79"/>
    </row>
    <row r="16" spans="2:23">
      <c r="B16" s="11"/>
      <c r="C16" s="11"/>
      <c r="D16" s="11"/>
      <c r="E16" s="19"/>
      <c r="F16" s="19"/>
      <c r="G16" s="12"/>
      <c r="H16" s="20"/>
      <c r="I16" s="12">
        <f t="shared" si="1"/>
        <v>0</v>
      </c>
      <c r="J16" s="19"/>
      <c r="K16" s="21"/>
      <c r="L16" s="19"/>
      <c r="M16" s="20"/>
      <c r="N16" s="21"/>
      <c r="O16" s="10"/>
      <c r="P16" s="10"/>
      <c r="Q16" s="10"/>
      <c r="R16" s="63"/>
      <c r="S16" s="63"/>
      <c r="T16" s="68"/>
      <c r="U16" s="57"/>
      <c r="V16" s="60"/>
      <c r="W16" s="79"/>
    </row>
    <row r="17" spans="2:23">
      <c r="B17" s="73" t="s">
        <v>14</v>
      </c>
      <c r="C17" s="37" t="s">
        <v>15</v>
      </c>
      <c r="D17" s="38" t="s">
        <v>16</v>
      </c>
      <c r="E17" s="12">
        <v>2017083.3333333333</v>
      </c>
      <c r="F17" s="12">
        <v>2017083.3333333333</v>
      </c>
      <c r="G17" s="12">
        <f t="shared" si="0"/>
        <v>2017083.3333333333</v>
      </c>
      <c r="H17" s="13"/>
      <c r="I17" s="12">
        <f t="shared" si="1"/>
        <v>2017083.3333333333</v>
      </c>
      <c r="J17" s="12">
        <f t="shared" si="2"/>
        <v>2017083.3333333333</v>
      </c>
      <c r="K17" s="12">
        <f t="shared" si="3"/>
        <v>2017083.3333333333</v>
      </c>
      <c r="L17" s="12">
        <f t="shared" si="4"/>
        <v>2017083.3333333333</v>
      </c>
      <c r="M17" s="12">
        <f>L17</f>
        <v>2017083.3333333333</v>
      </c>
      <c r="N17" s="12">
        <f t="shared" si="6"/>
        <v>2017083.3333333333</v>
      </c>
      <c r="O17" s="12">
        <f t="shared" si="6"/>
        <v>2017083.3333333333</v>
      </c>
      <c r="P17" s="12">
        <f t="shared" si="7"/>
        <v>4034166.6666666665</v>
      </c>
      <c r="Q17" s="54">
        <f t="shared" si="8"/>
        <v>24205000</v>
      </c>
      <c r="R17" s="63"/>
      <c r="S17" s="63"/>
      <c r="T17" s="68"/>
      <c r="U17" s="57"/>
      <c r="V17" s="60"/>
      <c r="W17" s="79"/>
    </row>
    <row r="18" spans="2:23" ht="14.25">
      <c r="B18" s="74"/>
      <c r="C18" s="39" t="s">
        <v>17</v>
      </c>
      <c r="D18" s="38" t="s">
        <v>16</v>
      </c>
      <c r="E18" s="12">
        <v>16666.666666666668</v>
      </c>
      <c r="F18" s="12">
        <v>16666.666666666668</v>
      </c>
      <c r="G18" s="12">
        <f t="shared" si="0"/>
        <v>16666.666666666668</v>
      </c>
      <c r="H18" s="13"/>
      <c r="I18" s="12">
        <f t="shared" si="1"/>
        <v>16666.666666666668</v>
      </c>
      <c r="J18" s="12">
        <f t="shared" si="2"/>
        <v>16666.666666666668</v>
      </c>
      <c r="K18" s="12">
        <f t="shared" si="3"/>
        <v>16666.666666666668</v>
      </c>
      <c r="L18" s="12">
        <f t="shared" si="4"/>
        <v>16666.666666666668</v>
      </c>
      <c r="M18" s="12">
        <f t="shared" ref="M18:M25" si="9">L18</f>
        <v>16666.666666666668</v>
      </c>
      <c r="N18" s="14">
        <f t="shared" si="6"/>
        <v>16666.666666666668</v>
      </c>
      <c r="O18" s="12">
        <f t="shared" si="6"/>
        <v>16666.666666666668</v>
      </c>
      <c r="P18" s="12">
        <f t="shared" si="7"/>
        <v>33333.333333333336</v>
      </c>
      <c r="Q18" s="54">
        <f t="shared" si="8"/>
        <v>200000</v>
      </c>
      <c r="R18" s="63"/>
      <c r="S18" s="63"/>
      <c r="T18" s="68"/>
      <c r="U18" s="57"/>
      <c r="V18" s="60"/>
      <c r="W18" s="79"/>
    </row>
    <row r="19" spans="2:23" ht="14.25">
      <c r="B19" s="74"/>
      <c r="C19" s="39" t="s">
        <v>18</v>
      </c>
      <c r="D19" s="38" t="s">
        <v>16</v>
      </c>
      <c r="E19" s="12">
        <v>91666.666666666672</v>
      </c>
      <c r="F19" s="12">
        <v>91666.666666666672</v>
      </c>
      <c r="G19" s="12">
        <f t="shared" si="0"/>
        <v>91666.666666666672</v>
      </c>
      <c r="H19" s="13"/>
      <c r="I19" s="12">
        <f t="shared" si="1"/>
        <v>91666.666666666672</v>
      </c>
      <c r="J19" s="12">
        <f t="shared" si="2"/>
        <v>91666.666666666672</v>
      </c>
      <c r="K19" s="12">
        <f t="shared" si="3"/>
        <v>91666.666666666672</v>
      </c>
      <c r="L19" s="12">
        <f t="shared" si="4"/>
        <v>91666.666666666672</v>
      </c>
      <c r="M19" s="12">
        <f t="shared" si="9"/>
        <v>91666.666666666672</v>
      </c>
      <c r="N19" s="14">
        <f t="shared" si="6"/>
        <v>91666.666666666672</v>
      </c>
      <c r="O19" s="12">
        <f t="shared" si="6"/>
        <v>91666.666666666672</v>
      </c>
      <c r="P19" s="12">
        <f t="shared" si="7"/>
        <v>183333.33333333334</v>
      </c>
      <c r="Q19" s="54">
        <f t="shared" si="8"/>
        <v>1100000</v>
      </c>
      <c r="R19" s="63"/>
      <c r="S19" s="63"/>
      <c r="T19" s="68"/>
      <c r="U19" s="57"/>
      <c r="V19" s="60"/>
      <c r="W19" s="79"/>
    </row>
    <row r="20" spans="2:23" ht="14.25">
      <c r="B20" s="74"/>
      <c r="C20" s="39" t="s">
        <v>19</v>
      </c>
      <c r="D20" s="38" t="s">
        <v>16</v>
      </c>
      <c r="E20" s="12">
        <v>4166.666666666667</v>
      </c>
      <c r="F20" s="12">
        <v>4166.666666666667</v>
      </c>
      <c r="G20" s="12">
        <f t="shared" si="0"/>
        <v>4166.666666666667</v>
      </c>
      <c r="H20" s="13"/>
      <c r="I20" s="12">
        <f t="shared" si="1"/>
        <v>4166.666666666667</v>
      </c>
      <c r="J20" s="12">
        <f t="shared" si="2"/>
        <v>4166.666666666667</v>
      </c>
      <c r="K20" s="12">
        <f t="shared" si="3"/>
        <v>4166.666666666667</v>
      </c>
      <c r="L20" s="12">
        <f t="shared" si="4"/>
        <v>4166.666666666667</v>
      </c>
      <c r="M20" s="12">
        <f t="shared" si="9"/>
        <v>4166.666666666667</v>
      </c>
      <c r="N20" s="14">
        <f t="shared" si="6"/>
        <v>4166.666666666667</v>
      </c>
      <c r="O20" s="12">
        <f t="shared" si="6"/>
        <v>4166.666666666667</v>
      </c>
      <c r="P20" s="12">
        <f t="shared" si="7"/>
        <v>8333.3333333333339</v>
      </c>
      <c r="Q20" s="54">
        <f t="shared" si="8"/>
        <v>50000</v>
      </c>
      <c r="R20" s="63"/>
      <c r="S20" s="63"/>
      <c r="T20" s="68"/>
      <c r="U20" s="57"/>
      <c r="V20" s="60"/>
      <c r="W20" s="79"/>
    </row>
    <row r="21" spans="2:23" ht="14.25">
      <c r="B21" s="74"/>
      <c r="C21" s="39" t="s">
        <v>20</v>
      </c>
      <c r="D21" s="38" t="s">
        <v>16</v>
      </c>
      <c r="E21" s="12">
        <v>12500</v>
      </c>
      <c r="F21" s="12">
        <v>12500</v>
      </c>
      <c r="G21" s="12">
        <f t="shared" si="0"/>
        <v>12500</v>
      </c>
      <c r="H21" s="13"/>
      <c r="I21" s="12">
        <f t="shared" si="1"/>
        <v>12500</v>
      </c>
      <c r="J21" s="12">
        <f t="shared" si="2"/>
        <v>12500</v>
      </c>
      <c r="K21" s="12">
        <f t="shared" si="3"/>
        <v>12500</v>
      </c>
      <c r="L21" s="12">
        <f t="shared" si="4"/>
        <v>12500</v>
      </c>
      <c r="M21" s="12">
        <f t="shared" si="9"/>
        <v>12500</v>
      </c>
      <c r="N21" s="14">
        <f t="shared" si="6"/>
        <v>12500</v>
      </c>
      <c r="O21" s="12">
        <f t="shared" si="6"/>
        <v>12500</v>
      </c>
      <c r="P21" s="12">
        <f t="shared" si="7"/>
        <v>25000</v>
      </c>
      <c r="Q21" s="54">
        <f t="shared" si="8"/>
        <v>150000</v>
      </c>
      <c r="R21" s="63"/>
      <c r="S21" s="63"/>
      <c r="T21" s="68"/>
      <c r="U21" s="57"/>
      <c r="V21" s="60"/>
      <c r="W21" s="79"/>
    </row>
    <row r="22" spans="2:23" ht="14.25">
      <c r="B22" s="74"/>
      <c r="C22" s="40" t="s">
        <v>21</v>
      </c>
      <c r="D22" s="38" t="s">
        <v>16</v>
      </c>
      <c r="E22" s="12">
        <v>11666.666666666666</v>
      </c>
      <c r="F22" s="12">
        <v>11666.666666666666</v>
      </c>
      <c r="G22" s="12">
        <f t="shared" si="0"/>
        <v>11666.666666666666</v>
      </c>
      <c r="H22" s="13"/>
      <c r="I22" s="12">
        <f t="shared" si="1"/>
        <v>11666.666666666666</v>
      </c>
      <c r="J22" s="12">
        <f t="shared" si="2"/>
        <v>11666.666666666666</v>
      </c>
      <c r="K22" s="12">
        <f t="shared" si="3"/>
        <v>11666.666666666666</v>
      </c>
      <c r="L22" s="12">
        <f t="shared" si="4"/>
        <v>11666.666666666666</v>
      </c>
      <c r="M22" s="12">
        <f t="shared" si="9"/>
        <v>11666.666666666666</v>
      </c>
      <c r="N22" s="14">
        <f t="shared" si="6"/>
        <v>11666.666666666666</v>
      </c>
      <c r="O22" s="12">
        <f t="shared" si="6"/>
        <v>11666.666666666666</v>
      </c>
      <c r="P22" s="12">
        <f t="shared" si="7"/>
        <v>23333.333333333332</v>
      </c>
      <c r="Q22" s="54">
        <f t="shared" si="8"/>
        <v>140000</v>
      </c>
      <c r="R22" s="63"/>
      <c r="S22" s="63"/>
      <c r="T22" s="68"/>
      <c r="U22" s="57"/>
      <c r="V22" s="60"/>
      <c r="W22" s="79"/>
    </row>
    <row r="23" spans="2:23" ht="14.25">
      <c r="B23" s="74"/>
      <c r="C23" s="40" t="s">
        <v>22</v>
      </c>
      <c r="D23" s="38" t="s">
        <v>16</v>
      </c>
      <c r="E23" s="12">
        <v>1250</v>
      </c>
      <c r="F23" s="12">
        <v>1250</v>
      </c>
      <c r="G23" s="12">
        <f t="shared" si="0"/>
        <v>1250</v>
      </c>
      <c r="H23" s="13"/>
      <c r="I23" s="12">
        <f t="shared" si="1"/>
        <v>1250</v>
      </c>
      <c r="J23" s="12">
        <f t="shared" si="2"/>
        <v>1250</v>
      </c>
      <c r="K23" s="12">
        <f t="shared" si="3"/>
        <v>1250</v>
      </c>
      <c r="L23" s="12">
        <f t="shared" si="4"/>
        <v>1250</v>
      </c>
      <c r="M23" s="12">
        <f t="shared" si="9"/>
        <v>1250</v>
      </c>
      <c r="N23" s="14">
        <f t="shared" si="6"/>
        <v>1250</v>
      </c>
      <c r="O23" s="12">
        <f t="shared" si="6"/>
        <v>1250</v>
      </c>
      <c r="P23" s="12">
        <f t="shared" si="7"/>
        <v>2500</v>
      </c>
      <c r="Q23" s="54">
        <f t="shared" si="8"/>
        <v>15000</v>
      </c>
      <c r="R23" s="63"/>
      <c r="S23" s="63"/>
      <c r="T23" s="68"/>
      <c r="U23" s="57"/>
      <c r="V23" s="60"/>
      <c r="W23" s="79"/>
    </row>
    <row r="24" spans="2:23" ht="14.25">
      <c r="B24" s="74"/>
      <c r="C24" s="40" t="s">
        <v>23</v>
      </c>
      <c r="D24" s="38" t="s">
        <v>16</v>
      </c>
      <c r="E24" s="12">
        <v>75000</v>
      </c>
      <c r="F24" s="12">
        <v>75000</v>
      </c>
      <c r="G24" s="12">
        <f t="shared" si="0"/>
        <v>75000</v>
      </c>
      <c r="H24" s="13"/>
      <c r="I24" s="12">
        <f t="shared" si="1"/>
        <v>75000</v>
      </c>
      <c r="J24" s="12">
        <f t="shared" si="2"/>
        <v>75000</v>
      </c>
      <c r="K24" s="12">
        <f t="shared" si="3"/>
        <v>75000</v>
      </c>
      <c r="L24" s="12">
        <f t="shared" si="4"/>
        <v>75000</v>
      </c>
      <c r="M24" s="12">
        <f t="shared" si="9"/>
        <v>75000</v>
      </c>
      <c r="N24" s="14">
        <f t="shared" si="6"/>
        <v>75000</v>
      </c>
      <c r="O24" s="12">
        <f t="shared" si="6"/>
        <v>75000</v>
      </c>
      <c r="P24" s="12">
        <f t="shared" si="7"/>
        <v>150000</v>
      </c>
      <c r="Q24" s="54">
        <f t="shared" si="8"/>
        <v>900000</v>
      </c>
      <c r="R24" s="63"/>
      <c r="S24" s="63"/>
      <c r="T24" s="68"/>
      <c r="U24" s="57"/>
      <c r="V24" s="60"/>
      <c r="W24" s="79"/>
    </row>
    <row r="25" spans="2:23">
      <c r="B25" s="74"/>
      <c r="C25" s="41" t="s">
        <v>24</v>
      </c>
      <c r="D25" s="38" t="s">
        <v>16</v>
      </c>
      <c r="E25" s="12">
        <v>58333.333333333336</v>
      </c>
      <c r="F25" s="12">
        <v>58333.333333333336</v>
      </c>
      <c r="G25" s="12">
        <f t="shared" si="0"/>
        <v>58333.333333333336</v>
      </c>
      <c r="H25" s="12"/>
      <c r="I25" s="12">
        <f t="shared" si="1"/>
        <v>58333.333333333336</v>
      </c>
      <c r="J25" s="12">
        <f t="shared" si="2"/>
        <v>58333.333333333336</v>
      </c>
      <c r="K25" s="12">
        <f t="shared" si="3"/>
        <v>58333.333333333336</v>
      </c>
      <c r="L25" s="12">
        <f t="shared" si="4"/>
        <v>58333.333333333336</v>
      </c>
      <c r="M25" s="12">
        <f t="shared" si="9"/>
        <v>58333.333333333336</v>
      </c>
      <c r="N25" s="14">
        <f t="shared" si="6"/>
        <v>58333.333333333336</v>
      </c>
      <c r="O25" s="12">
        <f t="shared" si="6"/>
        <v>58333.333333333336</v>
      </c>
      <c r="P25" s="12">
        <f t="shared" si="7"/>
        <v>116666.66666666667</v>
      </c>
      <c r="Q25" s="54">
        <f t="shared" si="8"/>
        <v>700000</v>
      </c>
      <c r="R25" s="63"/>
      <c r="S25" s="63"/>
      <c r="T25" s="68"/>
      <c r="U25" s="57"/>
      <c r="V25" s="60"/>
      <c r="W25" s="79"/>
    </row>
    <row r="26" spans="2:23" ht="14.25">
      <c r="B26" s="75"/>
      <c r="C26" s="76" t="s">
        <v>13</v>
      </c>
      <c r="D26" s="65"/>
      <c r="E26" s="15">
        <v>2288333.333333333</v>
      </c>
      <c r="F26" s="15">
        <v>2288333.333333333</v>
      </c>
      <c r="G26" s="15">
        <f>SUM(G17:G25)</f>
        <v>2288333.333333333</v>
      </c>
      <c r="H26" s="15"/>
      <c r="I26" s="15">
        <f t="shared" si="1"/>
        <v>2288333.333333333</v>
      </c>
      <c r="J26" s="15">
        <f t="shared" si="2"/>
        <v>2288333.333333333</v>
      </c>
      <c r="K26" s="15">
        <f>E26</f>
        <v>2288333.333333333</v>
      </c>
      <c r="L26" s="15">
        <f t="shared" si="4"/>
        <v>2288333.333333333</v>
      </c>
      <c r="M26" s="15">
        <f>SUM(M17:M25)</f>
        <v>2288333.333333333</v>
      </c>
      <c r="N26" s="51">
        <f t="shared" si="6"/>
        <v>2288333.333333333</v>
      </c>
      <c r="O26" s="51">
        <f t="shared" si="6"/>
        <v>2288333.333333333</v>
      </c>
      <c r="P26" s="24">
        <f t="shared" si="7"/>
        <v>4576666.666666666</v>
      </c>
      <c r="Q26" s="55">
        <f t="shared" si="8"/>
        <v>27459999.999999996</v>
      </c>
      <c r="R26" s="63"/>
      <c r="S26" s="63"/>
      <c r="T26" s="68"/>
      <c r="U26" s="57"/>
      <c r="V26" s="60"/>
      <c r="W26" s="79"/>
    </row>
    <row r="27" spans="2:23" ht="14.25">
      <c r="B27" s="42"/>
      <c r="C27" s="43"/>
      <c r="D27" s="44"/>
      <c r="E27" s="19"/>
      <c r="F27" s="19"/>
      <c r="G27" s="21"/>
      <c r="H27" s="21"/>
      <c r="I27" s="21"/>
      <c r="J27" s="19"/>
      <c r="K27" s="21"/>
      <c r="L27" s="19"/>
      <c r="M27" s="19"/>
      <c r="N27" s="19"/>
      <c r="O27" s="10"/>
      <c r="P27" s="21"/>
      <c r="Q27" s="21"/>
      <c r="R27" s="63"/>
      <c r="S27" s="63"/>
      <c r="T27" s="68"/>
      <c r="U27" s="57"/>
      <c r="V27" s="60"/>
      <c r="W27" s="79"/>
    </row>
    <row r="28" spans="2:23" ht="14.25">
      <c r="B28" s="42"/>
      <c r="C28" s="77"/>
      <c r="D28" s="77"/>
      <c r="E28" s="19"/>
      <c r="F28" s="19"/>
      <c r="G28" s="21"/>
      <c r="H28" s="21"/>
      <c r="I28" s="21"/>
      <c r="J28" s="19"/>
      <c r="K28" s="21"/>
      <c r="L28" s="19"/>
      <c r="M28" s="19"/>
      <c r="N28" s="19"/>
      <c r="O28" s="10"/>
      <c r="P28" s="21"/>
      <c r="Q28" s="21"/>
      <c r="R28" s="63"/>
      <c r="S28" s="63"/>
      <c r="T28" s="68"/>
      <c r="U28" s="57"/>
      <c r="V28" s="60"/>
      <c r="W28" s="79"/>
    </row>
    <row r="29" spans="2:23">
      <c r="B29" s="71" t="s">
        <v>25</v>
      </c>
      <c r="C29" s="45" t="s">
        <v>26</v>
      </c>
      <c r="D29" s="46" t="s">
        <v>16</v>
      </c>
      <c r="E29" s="12">
        <v>3916666.6666666665</v>
      </c>
      <c r="F29" s="12">
        <v>3916666.6666666665</v>
      </c>
      <c r="G29" s="12">
        <f t="shared" si="0"/>
        <v>3916666.6666666665</v>
      </c>
      <c r="H29" s="12">
        <f>E29</f>
        <v>3916666.6666666665</v>
      </c>
      <c r="I29" s="22"/>
      <c r="J29" s="12">
        <f t="shared" si="2"/>
        <v>3916666.6666666665</v>
      </c>
      <c r="K29" s="12">
        <f t="shared" si="3"/>
        <v>3916666.6666666665</v>
      </c>
      <c r="L29" s="12">
        <f t="shared" si="4"/>
        <v>3916666.6666666665</v>
      </c>
      <c r="M29" s="12">
        <f>L29</f>
        <v>3916666.6666666665</v>
      </c>
      <c r="N29" s="12">
        <f t="shared" si="6"/>
        <v>3916666.6666666665</v>
      </c>
      <c r="O29" s="12">
        <f t="shared" si="6"/>
        <v>3916666.6666666665</v>
      </c>
      <c r="P29" s="12">
        <f t="shared" si="7"/>
        <v>7833333.333333333</v>
      </c>
      <c r="Q29" s="54">
        <f t="shared" si="8"/>
        <v>47000000</v>
      </c>
      <c r="R29" s="63"/>
      <c r="S29" s="63"/>
      <c r="T29" s="68"/>
      <c r="U29" s="57"/>
      <c r="V29" s="60"/>
      <c r="W29" s="79"/>
    </row>
    <row r="30" spans="2:23">
      <c r="B30" s="71"/>
      <c r="C30" s="47" t="s">
        <v>27</v>
      </c>
      <c r="D30" s="46" t="s">
        <v>16</v>
      </c>
      <c r="E30" s="12">
        <v>1000000</v>
      </c>
      <c r="F30" s="12">
        <v>1000000</v>
      </c>
      <c r="G30" s="12">
        <f t="shared" si="0"/>
        <v>1000000</v>
      </c>
      <c r="H30" s="12"/>
      <c r="I30" s="12">
        <f t="shared" si="1"/>
        <v>1000000</v>
      </c>
      <c r="J30" s="12">
        <f t="shared" si="2"/>
        <v>1000000</v>
      </c>
      <c r="K30" s="12">
        <f t="shared" si="3"/>
        <v>1000000</v>
      </c>
      <c r="L30" s="12">
        <f t="shared" si="4"/>
        <v>1000000</v>
      </c>
      <c r="M30" s="12">
        <f t="shared" ref="M30:M32" si="10">L30</f>
        <v>1000000</v>
      </c>
      <c r="N30" s="12">
        <f t="shared" si="6"/>
        <v>1000000</v>
      </c>
      <c r="O30" s="12">
        <f t="shared" si="6"/>
        <v>1000000</v>
      </c>
      <c r="P30" s="14">
        <f t="shared" si="7"/>
        <v>2000000</v>
      </c>
      <c r="Q30" s="54">
        <f t="shared" si="8"/>
        <v>12000000</v>
      </c>
      <c r="R30" s="63"/>
      <c r="S30" s="63"/>
      <c r="T30" s="68"/>
      <c r="U30" s="57"/>
      <c r="V30" s="60"/>
      <c r="W30" s="79"/>
    </row>
    <row r="31" spans="2:23">
      <c r="B31" s="71"/>
      <c r="C31" s="47" t="s">
        <v>28</v>
      </c>
      <c r="D31" s="46" t="s">
        <v>16</v>
      </c>
      <c r="E31" s="12">
        <v>375000</v>
      </c>
      <c r="F31" s="12">
        <v>375000</v>
      </c>
      <c r="G31" s="12">
        <f t="shared" si="0"/>
        <v>375000</v>
      </c>
      <c r="H31" s="12"/>
      <c r="I31" s="12">
        <f t="shared" si="1"/>
        <v>375000</v>
      </c>
      <c r="J31" s="12">
        <f t="shared" si="2"/>
        <v>375000</v>
      </c>
      <c r="K31" s="12">
        <f t="shared" si="3"/>
        <v>375000</v>
      </c>
      <c r="L31" s="12">
        <f t="shared" si="4"/>
        <v>375000</v>
      </c>
      <c r="M31" s="12">
        <f t="shared" si="10"/>
        <v>375000</v>
      </c>
      <c r="N31" s="12">
        <f t="shared" si="6"/>
        <v>375000</v>
      </c>
      <c r="O31" s="12">
        <f t="shared" si="6"/>
        <v>375000</v>
      </c>
      <c r="P31" s="14">
        <f t="shared" si="7"/>
        <v>750000</v>
      </c>
      <c r="Q31" s="54">
        <f t="shared" si="8"/>
        <v>4500000</v>
      </c>
      <c r="R31" s="63"/>
      <c r="S31" s="63"/>
      <c r="T31" s="68"/>
      <c r="U31" s="57"/>
      <c r="V31" s="60"/>
      <c r="W31" s="79"/>
    </row>
    <row r="32" spans="2:23">
      <c r="B32" s="71"/>
      <c r="C32" s="47" t="s">
        <v>29</v>
      </c>
      <c r="D32" s="46" t="s">
        <v>16</v>
      </c>
      <c r="E32" s="12">
        <v>1250</v>
      </c>
      <c r="F32" s="12">
        <v>1250</v>
      </c>
      <c r="G32" s="12">
        <f t="shared" si="0"/>
        <v>1250</v>
      </c>
      <c r="H32" s="12"/>
      <c r="I32" s="12">
        <f t="shared" si="1"/>
        <v>1250</v>
      </c>
      <c r="J32" s="12">
        <f t="shared" si="2"/>
        <v>1250</v>
      </c>
      <c r="K32" s="12">
        <f t="shared" si="3"/>
        <v>1250</v>
      </c>
      <c r="L32" s="12">
        <f t="shared" si="4"/>
        <v>1250</v>
      </c>
      <c r="M32" s="12">
        <f t="shared" si="10"/>
        <v>1250</v>
      </c>
      <c r="N32" s="12">
        <f t="shared" si="6"/>
        <v>1250</v>
      </c>
      <c r="O32" s="12">
        <f t="shared" si="6"/>
        <v>1250</v>
      </c>
      <c r="P32" s="14">
        <f t="shared" si="7"/>
        <v>2500</v>
      </c>
      <c r="Q32" s="54">
        <f t="shared" si="8"/>
        <v>15000</v>
      </c>
      <c r="R32" s="63"/>
      <c r="S32" s="63"/>
      <c r="T32" s="68"/>
      <c r="U32" s="57"/>
      <c r="V32" s="60"/>
      <c r="W32" s="79"/>
    </row>
    <row r="33" spans="2:23" ht="14.25">
      <c r="B33" s="71"/>
      <c r="C33" s="65" t="s">
        <v>13</v>
      </c>
      <c r="D33" s="65"/>
      <c r="E33" s="15">
        <v>5292916.666666666</v>
      </c>
      <c r="F33" s="15">
        <v>5292916.666666666</v>
      </c>
      <c r="G33" s="15">
        <f t="shared" si="0"/>
        <v>5292916.666666666</v>
      </c>
      <c r="H33" s="15">
        <f>H29</f>
        <v>3916666.6666666665</v>
      </c>
      <c r="I33" s="15">
        <f>SUM(I30:I32)</f>
        <v>1376250</v>
      </c>
      <c r="J33" s="15">
        <f t="shared" si="2"/>
        <v>5292916.666666666</v>
      </c>
      <c r="K33" s="15">
        <f t="shared" si="3"/>
        <v>5292916.666666666</v>
      </c>
      <c r="L33" s="15">
        <f t="shared" si="4"/>
        <v>5292916.666666666</v>
      </c>
      <c r="M33" s="15">
        <f>SUM(M29:M32)</f>
        <v>5292916.666666666</v>
      </c>
      <c r="N33" s="18">
        <f t="shared" si="6"/>
        <v>5292916.666666666</v>
      </c>
      <c r="O33" s="24">
        <f t="shared" si="6"/>
        <v>5292916.666666666</v>
      </c>
      <c r="P33" s="24">
        <f t="shared" si="7"/>
        <v>10585833.333333332</v>
      </c>
      <c r="Q33" s="55">
        <f t="shared" si="8"/>
        <v>63514999.999999993</v>
      </c>
      <c r="R33" s="63"/>
      <c r="S33" s="63"/>
      <c r="T33" s="68"/>
      <c r="U33" s="57"/>
      <c r="V33" s="60"/>
      <c r="W33" s="79"/>
    </row>
    <row r="34" spans="2:23" ht="14.25">
      <c r="B34" s="42"/>
      <c r="C34" s="43"/>
      <c r="D34" s="48"/>
      <c r="E34" s="19"/>
      <c r="F34" s="19"/>
      <c r="G34" s="19"/>
      <c r="H34" s="19"/>
      <c r="I34" s="12">
        <f t="shared" si="1"/>
        <v>0</v>
      </c>
      <c r="J34" s="19"/>
      <c r="K34" s="21"/>
      <c r="L34" s="19"/>
      <c r="M34" s="19"/>
      <c r="N34" s="19">
        <f t="shared" si="6"/>
        <v>0</v>
      </c>
      <c r="O34" s="12"/>
      <c r="P34" s="19"/>
      <c r="Q34" s="19"/>
      <c r="R34" s="63"/>
      <c r="S34" s="63"/>
      <c r="T34" s="68"/>
      <c r="U34" s="57"/>
      <c r="V34" s="60"/>
      <c r="W34" s="79"/>
    </row>
    <row r="35" spans="2:23" ht="14.25">
      <c r="B35" s="64" t="s">
        <v>30</v>
      </c>
      <c r="C35" s="49" t="s">
        <v>31</v>
      </c>
      <c r="D35" s="50" t="s">
        <v>32</v>
      </c>
      <c r="E35" s="12">
        <v>58333.333333333336</v>
      </c>
      <c r="F35" s="12">
        <v>58333.333333333336</v>
      </c>
      <c r="G35" s="12">
        <f t="shared" si="0"/>
        <v>58333.333333333336</v>
      </c>
      <c r="H35" s="12"/>
      <c r="I35" s="12">
        <f t="shared" si="1"/>
        <v>58333.333333333336</v>
      </c>
      <c r="J35" s="12">
        <f t="shared" si="2"/>
        <v>58333.333333333336</v>
      </c>
      <c r="K35" s="12">
        <f t="shared" si="3"/>
        <v>58333.333333333336</v>
      </c>
      <c r="L35" s="12">
        <f t="shared" si="4"/>
        <v>58333.333333333336</v>
      </c>
      <c r="M35" s="12">
        <f>L35</f>
        <v>58333.333333333336</v>
      </c>
      <c r="N35" s="12">
        <f t="shared" si="6"/>
        <v>58333.333333333336</v>
      </c>
      <c r="O35" s="12">
        <f t="shared" si="6"/>
        <v>58333.333333333336</v>
      </c>
      <c r="P35" s="12">
        <f t="shared" si="7"/>
        <v>116666.66666666667</v>
      </c>
      <c r="Q35" s="54">
        <f t="shared" si="8"/>
        <v>700000</v>
      </c>
      <c r="R35" s="63"/>
      <c r="S35" s="63"/>
      <c r="T35" s="68"/>
      <c r="U35" s="57"/>
      <c r="V35" s="60"/>
      <c r="W35" s="79"/>
    </row>
    <row r="36" spans="2:23" ht="14.25">
      <c r="B36" s="64"/>
      <c r="C36" s="65" t="s">
        <v>13</v>
      </c>
      <c r="D36" s="65"/>
      <c r="E36" s="15">
        <v>58333.333333333336</v>
      </c>
      <c r="F36" s="15">
        <v>58333.333333333336</v>
      </c>
      <c r="G36" s="15">
        <f>F36</f>
        <v>58333.333333333336</v>
      </c>
      <c r="H36" s="15"/>
      <c r="I36" s="15">
        <f t="shared" si="1"/>
        <v>58333.333333333336</v>
      </c>
      <c r="J36" s="15">
        <f t="shared" si="2"/>
        <v>58333.333333333336</v>
      </c>
      <c r="K36" s="15">
        <f t="shared" si="3"/>
        <v>58333.333333333336</v>
      </c>
      <c r="L36" s="15">
        <f t="shared" si="4"/>
        <v>58333.333333333336</v>
      </c>
      <c r="M36" s="15">
        <f>L36</f>
        <v>58333.333333333336</v>
      </c>
      <c r="N36" s="24">
        <f t="shared" si="6"/>
        <v>58333.333333333336</v>
      </c>
      <c r="O36" s="24">
        <f t="shared" si="6"/>
        <v>58333.333333333336</v>
      </c>
      <c r="P36" s="24">
        <f t="shared" si="7"/>
        <v>116666.66666666667</v>
      </c>
      <c r="Q36" s="55">
        <f t="shared" si="8"/>
        <v>700000</v>
      </c>
      <c r="R36" s="63"/>
      <c r="S36" s="63"/>
      <c r="T36" s="68"/>
      <c r="U36" s="57"/>
      <c r="V36" s="60"/>
      <c r="W36" s="79"/>
    </row>
    <row r="37" spans="2:23" ht="14.25">
      <c r="B37" s="42"/>
      <c r="C37" s="43"/>
      <c r="D37" s="48"/>
      <c r="E37" s="19"/>
      <c r="F37" s="19"/>
      <c r="G37" s="19"/>
      <c r="H37" s="19"/>
      <c r="I37" s="12">
        <f t="shared" si="1"/>
        <v>0</v>
      </c>
      <c r="J37" s="19"/>
      <c r="K37" s="21"/>
      <c r="L37" s="19"/>
      <c r="M37" s="19"/>
      <c r="N37" s="19"/>
      <c r="O37" s="19"/>
      <c r="P37" s="19"/>
      <c r="Q37" s="19"/>
      <c r="R37" s="63"/>
      <c r="S37" s="63"/>
      <c r="T37" s="68"/>
      <c r="U37" s="57"/>
      <c r="V37" s="60"/>
      <c r="W37" s="79"/>
    </row>
    <row r="38" spans="2:23" ht="14.25">
      <c r="B38" s="64" t="s">
        <v>33</v>
      </c>
      <c r="C38" s="39" t="s">
        <v>34</v>
      </c>
      <c r="D38" s="46" t="s">
        <v>35</v>
      </c>
      <c r="E38" s="23">
        <v>25000</v>
      </c>
      <c r="F38" s="23">
        <v>25000</v>
      </c>
      <c r="G38" s="12">
        <f t="shared" si="0"/>
        <v>25000</v>
      </c>
      <c r="H38" s="12"/>
      <c r="I38" s="12">
        <f t="shared" si="1"/>
        <v>25000</v>
      </c>
      <c r="J38" s="12">
        <f t="shared" si="2"/>
        <v>25000</v>
      </c>
      <c r="K38" s="12">
        <f t="shared" si="3"/>
        <v>25000</v>
      </c>
      <c r="L38" s="12">
        <f t="shared" si="4"/>
        <v>25000</v>
      </c>
      <c r="M38" s="12">
        <f>L38</f>
        <v>25000</v>
      </c>
      <c r="N38" s="12">
        <f t="shared" si="6"/>
        <v>25000</v>
      </c>
      <c r="O38" s="12">
        <f t="shared" si="6"/>
        <v>25000</v>
      </c>
      <c r="P38" s="12">
        <f t="shared" si="7"/>
        <v>50000</v>
      </c>
      <c r="Q38" s="54">
        <f t="shared" si="8"/>
        <v>300000</v>
      </c>
      <c r="R38" s="63"/>
      <c r="S38" s="63"/>
      <c r="T38" s="68"/>
      <c r="U38" s="57"/>
      <c r="V38" s="60"/>
      <c r="W38" s="79"/>
    </row>
    <row r="39" spans="2:23" ht="14.25">
      <c r="B39" s="64"/>
      <c r="C39" s="65" t="s">
        <v>13</v>
      </c>
      <c r="D39" s="65"/>
      <c r="E39" s="15">
        <v>25000</v>
      </c>
      <c r="F39" s="15">
        <v>25000</v>
      </c>
      <c r="G39" s="15">
        <f>F39</f>
        <v>25000</v>
      </c>
      <c r="H39" s="15"/>
      <c r="I39" s="24">
        <f t="shared" si="1"/>
        <v>25000</v>
      </c>
      <c r="J39" s="15">
        <f t="shared" si="2"/>
        <v>25000</v>
      </c>
      <c r="K39" s="15">
        <f t="shared" si="3"/>
        <v>25000</v>
      </c>
      <c r="L39" s="15">
        <f t="shared" si="4"/>
        <v>25000</v>
      </c>
      <c r="M39" s="15">
        <f>L39</f>
        <v>25000</v>
      </c>
      <c r="N39" s="24">
        <f t="shared" si="6"/>
        <v>25000</v>
      </c>
      <c r="O39" s="24">
        <f t="shared" si="6"/>
        <v>25000</v>
      </c>
      <c r="P39" s="24">
        <f t="shared" si="7"/>
        <v>50000</v>
      </c>
      <c r="Q39" s="55">
        <f t="shared" si="8"/>
        <v>300000</v>
      </c>
      <c r="R39" s="63"/>
      <c r="S39" s="63"/>
      <c r="T39" s="69"/>
      <c r="U39" s="58" t="str">
        <f>T11</f>
        <v>T.G.P</v>
      </c>
      <c r="V39" s="61" t="s">
        <v>49</v>
      </c>
      <c r="W39" s="79"/>
    </row>
    <row r="40" spans="2:23">
      <c r="B40" s="11"/>
      <c r="C40" s="11"/>
      <c r="D40" s="11"/>
      <c r="E40" s="19"/>
      <c r="F40" s="19"/>
      <c r="G40" s="19"/>
      <c r="H40" s="19"/>
      <c r="I40" s="12">
        <f t="shared" si="1"/>
        <v>0</v>
      </c>
      <c r="J40" s="19"/>
      <c r="K40" s="21"/>
      <c r="L40" s="19"/>
      <c r="M40" s="19"/>
      <c r="N40" s="19"/>
      <c r="O40" s="10"/>
      <c r="P40" s="21"/>
      <c r="Q40" s="19"/>
      <c r="R40" s="10"/>
      <c r="S40" s="10"/>
      <c r="T40" s="10"/>
      <c r="U40" s="10"/>
      <c r="V40" s="10"/>
      <c r="W40" s="79"/>
    </row>
    <row r="41" spans="2:23" ht="14.25">
      <c r="B41" s="66" t="s">
        <v>36</v>
      </c>
      <c r="C41" s="66"/>
      <c r="D41" s="66"/>
      <c r="E41" s="15">
        <v>7947916.6666666651</v>
      </c>
      <c r="F41" s="15">
        <v>7947916.6666666651</v>
      </c>
      <c r="G41" s="15">
        <f t="shared" si="0"/>
        <v>7947916.6666666651</v>
      </c>
      <c r="H41" s="15">
        <f>H29</f>
        <v>3916666.6666666665</v>
      </c>
      <c r="I41" s="15">
        <f>I39+I36+I32+I31+I30+I26+I15</f>
        <v>4031250</v>
      </c>
      <c r="J41" s="15">
        <f t="shared" si="2"/>
        <v>7947916.6666666651</v>
      </c>
      <c r="K41" s="15">
        <f t="shared" si="3"/>
        <v>7947916.6666666651</v>
      </c>
      <c r="L41" s="15">
        <f t="shared" si="4"/>
        <v>7947916.6666666651</v>
      </c>
      <c r="M41" s="15">
        <f>L41</f>
        <v>7947916.6666666651</v>
      </c>
      <c r="N41" s="24">
        <f t="shared" si="6"/>
        <v>7947916.6666666651</v>
      </c>
      <c r="O41" s="24">
        <f t="shared" si="6"/>
        <v>7947916.6666666651</v>
      </c>
      <c r="P41" s="24">
        <f t="shared" si="7"/>
        <v>15895833.33333333</v>
      </c>
      <c r="Q41" s="12">
        <f t="shared" si="8"/>
        <v>95374999.999999985</v>
      </c>
      <c r="R41" s="54">
        <v>10000000</v>
      </c>
      <c r="S41" s="54">
        <v>7000000</v>
      </c>
      <c r="T41" s="54">
        <v>10000000</v>
      </c>
      <c r="U41" s="54">
        <v>15000000</v>
      </c>
      <c r="V41" s="54">
        <v>15000000</v>
      </c>
      <c r="W41" s="79"/>
    </row>
    <row r="42" spans="2:23" ht="14.25">
      <c r="B42" s="65" t="s">
        <v>37</v>
      </c>
      <c r="C42" s="65"/>
      <c r="D42" s="65"/>
      <c r="E42" s="25">
        <v>2050</v>
      </c>
      <c r="F42" s="25">
        <v>2831</v>
      </c>
      <c r="G42" s="25">
        <v>3077</v>
      </c>
      <c r="H42" s="25">
        <v>3468</v>
      </c>
      <c r="I42" s="25">
        <v>3713</v>
      </c>
      <c r="J42" s="26">
        <v>4034</v>
      </c>
      <c r="K42" s="27">
        <v>4182</v>
      </c>
      <c r="L42" s="28">
        <v>4897</v>
      </c>
      <c r="M42" s="28">
        <v>5233</v>
      </c>
      <c r="N42" s="28">
        <v>6619</v>
      </c>
      <c r="O42" s="28">
        <v>6814</v>
      </c>
      <c r="P42" s="28" t="s">
        <v>42</v>
      </c>
      <c r="Q42" s="19"/>
      <c r="R42" s="28">
        <v>8013</v>
      </c>
      <c r="S42" s="28">
        <v>8648</v>
      </c>
      <c r="T42" s="28">
        <v>8877</v>
      </c>
      <c r="U42" s="28">
        <v>9710</v>
      </c>
      <c r="V42" s="78">
        <v>10867</v>
      </c>
      <c r="W42" s="79"/>
    </row>
    <row r="43" spans="2:23" ht="14.25">
      <c r="B43" s="65" t="s">
        <v>38</v>
      </c>
      <c r="C43" s="65"/>
      <c r="D43" s="65"/>
      <c r="E43" s="29">
        <v>42800</v>
      </c>
      <c r="F43" s="30">
        <v>42817</v>
      </c>
      <c r="G43" s="30">
        <v>42824</v>
      </c>
      <c r="H43" s="30">
        <v>42837</v>
      </c>
      <c r="I43" s="30">
        <v>42846</v>
      </c>
      <c r="J43" s="30">
        <v>42852</v>
      </c>
      <c r="K43" s="30">
        <v>42859</v>
      </c>
      <c r="L43" s="30">
        <v>42884</v>
      </c>
      <c r="M43" s="30">
        <v>42894</v>
      </c>
      <c r="N43" s="30">
        <v>42937</v>
      </c>
      <c r="O43" s="30">
        <v>42943</v>
      </c>
      <c r="P43" s="30">
        <v>42951</v>
      </c>
      <c r="Q43" s="31"/>
      <c r="R43" s="30">
        <v>42986</v>
      </c>
      <c r="S43" s="30">
        <v>43007</v>
      </c>
      <c r="T43" s="30">
        <v>43014</v>
      </c>
      <c r="U43" s="30">
        <v>43042</v>
      </c>
      <c r="V43" s="30">
        <v>43082</v>
      </c>
      <c r="W43" s="79"/>
    </row>
    <row r="44" spans="2:23">
      <c r="Q44" s="10"/>
    </row>
  </sheetData>
  <mergeCells count="19">
    <mergeCell ref="B42:D42"/>
    <mergeCell ref="B43:D43"/>
    <mergeCell ref="B9:I9"/>
    <mergeCell ref="B29:B33"/>
    <mergeCell ref="C33:D33"/>
    <mergeCell ref="B35:B36"/>
    <mergeCell ref="C36:D36"/>
    <mergeCell ref="B11:B14"/>
    <mergeCell ref="C15:D15"/>
    <mergeCell ref="B17:B26"/>
    <mergeCell ref="C26:D26"/>
    <mergeCell ref="C28:D28"/>
    <mergeCell ref="R11:R39"/>
    <mergeCell ref="B38:B39"/>
    <mergeCell ref="C39:D39"/>
    <mergeCell ref="B41:D41"/>
    <mergeCell ref="S11:S39"/>
    <mergeCell ref="T11:T39"/>
    <mergeCell ref="W11:W43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2017-12-13T13:19:20Z</dcterms:modified>
</cp:coreProperties>
</file>