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I37" i="1"/>
  <c r="I34"/>
  <c r="I33"/>
  <c r="I31"/>
  <c r="I28"/>
  <c r="I29"/>
  <c r="I30"/>
  <c r="I27"/>
  <c r="I16"/>
  <c r="I17"/>
  <c r="I18"/>
  <c r="I19"/>
  <c r="I20"/>
  <c r="I21"/>
  <c r="I22"/>
  <c r="I23"/>
  <c r="I24"/>
  <c r="I15"/>
  <c r="I10"/>
  <c r="I11"/>
  <c r="I12"/>
  <c r="I13"/>
  <c r="I9"/>
  <c r="H37"/>
  <c r="H34"/>
  <c r="H33"/>
  <c r="H30"/>
  <c r="H29"/>
  <c r="H28"/>
  <c r="H27"/>
  <c r="H31" s="1"/>
  <c r="H23"/>
  <c r="H22"/>
  <c r="H21"/>
  <c r="H20"/>
  <c r="H19"/>
  <c r="H18"/>
  <c r="H17"/>
  <c r="H16"/>
  <c r="H24" s="1"/>
  <c r="H15"/>
  <c r="H12"/>
  <c r="H11"/>
  <c r="H10"/>
  <c r="H9"/>
  <c r="H13" s="1"/>
  <c r="D34"/>
  <c r="D37" s="1"/>
  <c r="E37" s="1"/>
  <c r="F37" s="1"/>
  <c r="G37" s="1"/>
  <c r="F33"/>
  <c r="G33" s="1"/>
  <c r="E33"/>
  <c r="E31"/>
  <c r="F31" s="1"/>
  <c r="G31" s="1"/>
  <c r="D31"/>
  <c r="E30"/>
  <c r="F30" s="1"/>
  <c r="G30" s="1"/>
  <c r="E29"/>
  <c r="F29" s="1"/>
  <c r="G29" s="1"/>
  <c r="G28"/>
  <c r="F28"/>
  <c r="E28"/>
  <c r="E27"/>
  <c r="F27" s="1"/>
  <c r="G27" s="1"/>
  <c r="E24"/>
  <c r="F24" s="1"/>
  <c r="G24" s="1"/>
  <c r="D24"/>
  <c r="E23"/>
  <c r="F23" s="1"/>
  <c r="G23" s="1"/>
  <c r="E22"/>
  <c r="F22" s="1"/>
  <c r="G22" s="1"/>
  <c r="G21"/>
  <c r="F21"/>
  <c r="E21"/>
  <c r="F20"/>
  <c r="G20" s="1"/>
  <c r="E20"/>
  <c r="E19"/>
  <c r="F19" s="1"/>
  <c r="G19" s="1"/>
  <c r="E18"/>
  <c r="F18" s="1"/>
  <c r="G18" s="1"/>
  <c r="G17"/>
  <c r="F17"/>
  <c r="E17"/>
  <c r="E16"/>
  <c r="F16" s="1"/>
  <c r="G16" s="1"/>
  <c r="E15"/>
  <c r="F15" s="1"/>
  <c r="G15" s="1"/>
  <c r="D13"/>
  <c r="E13" s="1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34" l="1"/>
  <c r="F34" s="1"/>
  <c r="G34" s="1"/>
</calcChain>
</file>

<file path=xl/sharedStrings.xml><?xml version="1.0" encoding="utf-8"?>
<sst xmlns="http://schemas.openxmlformats.org/spreadsheetml/2006/main" count="38" uniqueCount="34">
  <si>
    <t xml:space="preserve">  </t>
  </si>
  <si>
    <t>PROGRAMA</t>
  </si>
  <si>
    <t>MARZO</t>
  </si>
  <si>
    <t>NOTTI</t>
  </si>
  <si>
    <t>PROG. FENILCETONURIA  E HIPOTIROIDISMO</t>
  </si>
  <si>
    <t>PROG. ASISTENCIA ENF FIBROQUISTICAS</t>
  </si>
  <si>
    <t>PROG. MALTRATO NIÑEZ Y ADOLESCENCIA</t>
  </si>
  <si>
    <t>PROG.OXIGENOTERAPIA DOMICILIARIA NIÑOS</t>
  </si>
  <si>
    <t>SUBTOTAL</t>
  </si>
  <si>
    <t>SUBSECRETARÍA  SALUD</t>
  </si>
  <si>
    <t>PROGRAMA DE HEMODIALISIS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</si>
  <si>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</si>
  <si>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</si>
  <si>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</si>
  <si>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</si>
  <si>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</si>
  <si>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</si>
  <si>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</si>
  <si>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</si>
  <si>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</si>
  <si>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LENCINAS</t>
  </si>
  <si>
    <t>PROG. DE OXIGENOTERAPIA DOMICILIARIA PARA ADULTOS</t>
  </si>
  <si>
    <t>TOTAL GENERAL</t>
  </si>
  <si>
    <t>OP</t>
  </si>
  <si>
    <t>FECHA</t>
  </si>
  <si>
    <t>TOTAL ANUAL</t>
  </si>
  <si>
    <t>TOTAL CUOTA (10)</t>
  </si>
  <si>
    <t>COOP. CENTRAL- ONCOLOGICO</t>
  </si>
  <si>
    <t>COOP. CENTRAL -INCAIMEN</t>
  </si>
  <si>
    <t>COOP. CENTRAL- SIDA</t>
  </si>
  <si>
    <t>COOP. CENTRAL-PROG. DE TUMORES</t>
  </si>
  <si>
    <t>ABRIL</t>
  </si>
  <si>
    <t>16 y 26/04/2018</t>
  </si>
  <si>
    <t>AL  26-04-18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</si>
</sst>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000\-00\-0000"/>
  </numFmts>
  <fonts count="1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165" fontId="2" fillId="0" borderId="0"/>
    <xf numFmtId="165" fontId="2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164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6" fontId="6" fillId="0" borderId="1" xfId="1" applyNumberFormat="1" applyFont="1" applyFill="1" applyBorder="1" applyAlignment="1"/>
    <xf numFmtId="164" fontId="0" fillId="0" borderId="1" xfId="0" applyNumberFormat="1" applyBorder="1"/>
    <xf numFmtId="164" fontId="0" fillId="0" borderId="1" xfId="0" applyNumberFormat="1" applyFont="1" applyBorder="1"/>
    <xf numFmtId="164" fontId="5" fillId="0" borderId="1" xfId="0" applyNumberFormat="1" applyFont="1" applyBorder="1"/>
    <xf numFmtId="166" fontId="7" fillId="0" borderId="4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0" borderId="6" xfId="2" applyNumberFormat="1" applyFont="1" applyFill="1" applyBorder="1" applyAlignment="1"/>
    <xf numFmtId="164" fontId="0" fillId="0" borderId="1" xfId="0" applyNumberFormat="1" applyFill="1" applyBorder="1"/>
    <xf numFmtId="166" fontId="7" fillId="0" borderId="6" xfId="2" applyNumberFormat="1" applyFont="1" applyFill="1" applyBorder="1" applyAlignment="1"/>
    <xf numFmtId="166" fontId="1" fillId="0" borderId="0" xfId="2" applyNumberFormat="1" applyFont="1" applyBorder="1"/>
    <xf numFmtId="166" fontId="6" fillId="0" borderId="1" xfId="2" applyNumberFormat="1" applyFont="1" applyBorder="1" applyAlignment="1"/>
    <xf numFmtId="164" fontId="0" fillId="0" borderId="2" xfId="0" applyNumberFormat="1" applyBorder="1"/>
    <xf numFmtId="166" fontId="6" fillId="0" borderId="2" xfId="2" applyNumberFormat="1" applyFont="1" applyBorder="1" applyAlignment="1"/>
    <xf numFmtId="164" fontId="5" fillId="0" borderId="2" xfId="0" applyNumberFormat="1" applyFont="1" applyBorder="1"/>
    <xf numFmtId="166" fontId="1" fillId="0" borderId="2" xfId="2" applyNumberFormat="1" applyFont="1" applyBorder="1" applyAlignment="1"/>
    <xf numFmtId="164" fontId="8" fillId="3" borderId="1" xfId="0" applyNumberFormat="1" applyFont="1" applyFill="1" applyBorder="1"/>
    <xf numFmtId="164" fontId="0" fillId="2" borderId="1" xfId="0" applyNumberFormat="1" applyFill="1" applyBorder="1"/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0" xfId="0" applyNumberFormat="1" applyFont="1" applyBorder="1"/>
    <xf numFmtId="164" fontId="3" fillId="0" borderId="1" xfId="0" applyNumberFormat="1" applyFont="1" applyBorder="1"/>
    <xf numFmtId="164" fontId="9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Border="1"/>
  </cellXfs>
  <cellStyles count="4">
    <cellStyle name="Normal" xfId="0" builtinId="0"/>
    <cellStyle name="Normal 4" xfId="1"/>
    <cellStyle name="Normal 5" xfId="2"/>
    <cellStyle name="Normal 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2876550</xdr:colOff>
      <xdr:row>5</xdr:row>
      <xdr:rowOff>104775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0275" y="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1</xdr:col>
      <xdr:colOff>0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9"/>
  <sheetViews>
    <sheetView showGridLines="0" tabSelected="1" topLeftCell="A10" workbookViewId="0">
      <selection activeCell="L21" sqref="L21"/>
    </sheetView>
  </sheetViews>
  <sheetFormatPr baseColWidth="10" defaultRowHeight="12.75"/>
  <cols>
    <col min="1" max="1" width="3" customWidth="1"/>
    <col min="3" max="3" width="56" bestFit="1" customWidth="1"/>
    <col min="4" max="4" width="17.28515625" bestFit="1" customWidth="1"/>
    <col min="5" max="5" width="17.42578125" bestFit="1" customWidth="1"/>
    <col min="6" max="7" width="15.42578125" bestFit="1" customWidth="1"/>
    <col min="8" max="8" width="15.42578125" customWidth="1"/>
    <col min="9" max="9" width="15.42578125" bestFit="1" customWidth="1"/>
    <col min="11" max="11" width="13.85546875" bestFit="1" customWidth="1"/>
  </cols>
  <sheetData>
    <row r="1" spans="2:11" s="1" customFormat="1" ht="10.5" customHeight="1"/>
    <row r="2" spans="2:11" s="1" customFormat="1" ht="10.5" customHeight="1"/>
    <row r="3" spans="2:11" s="1" customFormat="1" ht="10.5" customHeight="1"/>
    <row r="4" spans="2:11" s="1" customFormat="1" ht="10.5" customHeight="1"/>
    <row r="5" spans="2:11" s="1" customFormat="1" ht="10.5" customHeight="1"/>
    <row r="6" spans="2:11" s="2" customFormat="1" ht="9" customHeight="1"/>
    <row r="7" spans="2:11" s="3" customFormat="1" ht="6" customHeight="1"/>
    <row r="8" spans="2:11" ht="21.75" customHeight="1">
      <c r="B8" t="s">
        <v>0</v>
      </c>
      <c r="C8" s="6" t="s">
        <v>1</v>
      </c>
      <c r="D8" s="7" t="s">
        <v>25</v>
      </c>
      <c r="E8" s="7" t="s">
        <v>26</v>
      </c>
      <c r="F8" s="7" t="s">
        <v>2</v>
      </c>
      <c r="G8" s="7" t="s">
        <v>2</v>
      </c>
      <c r="H8" s="7" t="s">
        <v>31</v>
      </c>
      <c r="I8" s="7" t="s">
        <v>33</v>
      </c>
    </row>
    <row r="9" spans="2:11" s="4" customFormat="1">
      <c r="B9" s="33" t="s">
        <v>3</v>
      </c>
      <c r="C9" s="8" t="s">
        <v>4</v>
      </c>
      <c r="D9" s="9">
        <v>829864</v>
      </c>
      <c r="E9" s="9">
        <f>D9/10</f>
        <v>82986.399999999994</v>
      </c>
      <c r="F9" s="10">
        <f>E9</f>
        <v>82986.399999999994</v>
      </c>
      <c r="G9" s="9">
        <f>F9</f>
        <v>82986.399999999994</v>
      </c>
      <c r="H9" s="9">
        <f>G9</f>
        <v>82986.399999999994</v>
      </c>
      <c r="I9" s="31">
        <f>SUM(F9:H9)</f>
        <v>248959.19999999998</v>
      </c>
      <c r="J9" s="40"/>
      <c r="K9" s="40"/>
    </row>
    <row r="10" spans="2:11">
      <c r="B10" s="33"/>
      <c r="C10" s="8" t="s">
        <v>5</v>
      </c>
      <c r="D10" s="9">
        <v>1240000</v>
      </c>
      <c r="E10" s="9">
        <f t="shared" ref="E10:E37" si="0">D10/10</f>
        <v>124000</v>
      </c>
      <c r="F10" s="10">
        <f t="shared" ref="F10:H37" si="1">E10</f>
        <v>124000</v>
      </c>
      <c r="G10" s="9">
        <f t="shared" si="1"/>
        <v>124000</v>
      </c>
      <c r="H10" s="9">
        <f t="shared" si="1"/>
        <v>124000</v>
      </c>
      <c r="I10" s="31">
        <f t="shared" ref="I10:I13" si="2">SUM(F10:H10)</f>
        <v>372000</v>
      </c>
      <c r="J10" s="40"/>
      <c r="K10" s="40"/>
    </row>
    <row r="11" spans="2:11">
      <c r="B11" s="33"/>
      <c r="C11" s="8" t="s">
        <v>6</v>
      </c>
      <c r="D11" s="9">
        <v>950000</v>
      </c>
      <c r="E11" s="9">
        <f t="shared" si="0"/>
        <v>95000</v>
      </c>
      <c r="F11" s="10">
        <f t="shared" si="1"/>
        <v>95000</v>
      </c>
      <c r="G11" s="9">
        <f t="shared" si="1"/>
        <v>95000</v>
      </c>
      <c r="H11" s="9">
        <f t="shared" si="1"/>
        <v>95000</v>
      </c>
      <c r="I11" s="31">
        <f t="shared" si="2"/>
        <v>285000</v>
      </c>
      <c r="J11" s="40"/>
      <c r="K11" s="40"/>
    </row>
    <row r="12" spans="2:11">
      <c r="B12" s="33"/>
      <c r="C12" s="8" t="s">
        <v>7</v>
      </c>
      <c r="D12" s="9">
        <v>801398</v>
      </c>
      <c r="E12" s="9">
        <f t="shared" si="0"/>
        <v>80139.8</v>
      </c>
      <c r="F12" s="10">
        <f t="shared" si="1"/>
        <v>80139.8</v>
      </c>
      <c r="G12" s="9">
        <f t="shared" si="1"/>
        <v>80139.8</v>
      </c>
      <c r="H12" s="9">
        <f t="shared" si="1"/>
        <v>80139.8</v>
      </c>
      <c r="I12" s="31">
        <f t="shared" si="2"/>
        <v>240419.40000000002</v>
      </c>
      <c r="J12" s="40"/>
      <c r="K12" s="40"/>
    </row>
    <row r="13" spans="2:11" ht="15">
      <c r="C13" s="27" t="s">
        <v>8</v>
      </c>
      <c r="D13" s="11">
        <f>SUM(D9:D12)</f>
        <v>3821262</v>
      </c>
      <c r="E13" s="11">
        <f t="shared" si="0"/>
        <v>382126.2</v>
      </c>
      <c r="F13" s="11">
        <f t="shared" si="1"/>
        <v>382126.2</v>
      </c>
      <c r="G13" s="11">
        <f t="shared" si="1"/>
        <v>382126.2</v>
      </c>
      <c r="H13" s="11">
        <f>SUM(H9:H12)</f>
        <v>382126.2</v>
      </c>
      <c r="I13" s="32">
        <f t="shared" si="2"/>
        <v>1146378.6000000001</v>
      </c>
      <c r="J13" s="40"/>
      <c r="K13" s="40"/>
    </row>
    <row r="14" spans="2:11">
      <c r="E14" s="5"/>
      <c r="F14" s="5"/>
      <c r="G14" s="5"/>
      <c r="I14" s="30"/>
      <c r="J14" s="40"/>
      <c r="K14" s="40"/>
    </row>
    <row r="15" spans="2:11">
      <c r="B15" s="34" t="s">
        <v>9</v>
      </c>
      <c r="C15" s="12" t="s">
        <v>10</v>
      </c>
      <c r="D15" s="9">
        <v>28966138</v>
      </c>
      <c r="E15" s="9">
        <f t="shared" si="0"/>
        <v>2896613.8</v>
      </c>
      <c r="F15" s="9">
        <f t="shared" si="1"/>
        <v>2896613.8</v>
      </c>
      <c r="G15" s="9">
        <f t="shared" si="1"/>
        <v>2896613.8</v>
      </c>
      <c r="H15" s="9">
        <f>G15</f>
        <v>2896613.8</v>
      </c>
      <c r="I15" s="31">
        <f>SUM(F15:H15)</f>
        <v>8689841.3999999985</v>
      </c>
      <c r="J15" s="40"/>
      <c r="K15" s="40"/>
    </row>
    <row r="16" spans="2:11" ht="15">
      <c r="B16" s="35"/>
      <c r="C16" s="13" t="s">
        <v>11</v>
      </c>
      <c r="D16" s="9">
        <v>50000</v>
      </c>
      <c r="E16" s="9">
        <f t="shared" si="0"/>
        <v>5000</v>
      </c>
      <c r="F16" s="9">
        <f t="shared" si="1"/>
        <v>5000</v>
      </c>
      <c r="G16" s="9">
        <f t="shared" si="1"/>
        <v>5000</v>
      </c>
      <c r="H16" s="9">
        <f t="shared" si="1"/>
        <v>5000</v>
      </c>
      <c r="I16" s="31">
        <f t="shared" ref="I16:I24" si="3">SUM(F16:H16)</f>
        <v>15000</v>
      </c>
      <c r="J16" s="40"/>
      <c r="K16" s="40"/>
    </row>
    <row r="17" spans="2:11" ht="12.75" customHeight="1">
      <c r="B17" s="35"/>
      <c r="C17" s="13" t="s">
        <v>12</v>
      </c>
      <c r="D17" s="9">
        <v>250000</v>
      </c>
      <c r="E17" s="9">
        <f t="shared" si="0"/>
        <v>25000</v>
      </c>
      <c r="F17" s="9">
        <f t="shared" si="1"/>
        <v>25000</v>
      </c>
      <c r="G17" s="9">
        <f t="shared" si="1"/>
        <v>25000</v>
      </c>
      <c r="H17" s="9">
        <f t="shared" si="1"/>
        <v>25000</v>
      </c>
      <c r="I17" s="31">
        <f t="shared" si="3"/>
        <v>75000</v>
      </c>
      <c r="J17" s="40"/>
      <c r="K17" s="40"/>
    </row>
    <row r="18" spans="2:11" ht="15">
      <c r="B18" s="35"/>
      <c r="C18" s="13" t="s">
        <v>13</v>
      </c>
      <c r="D18" s="9">
        <v>200000</v>
      </c>
      <c r="E18" s="9">
        <f t="shared" si="0"/>
        <v>20000</v>
      </c>
      <c r="F18" s="9">
        <f t="shared" si="1"/>
        <v>20000</v>
      </c>
      <c r="G18" s="9">
        <f t="shared" si="1"/>
        <v>20000</v>
      </c>
      <c r="H18" s="9">
        <f t="shared" si="1"/>
        <v>20000</v>
      </c>
      <c r="I18" s="31">
        <f t="shared" si="3"/>
        <v>60000</v>
      </c>
      <c r="J18" s="40"/>
      <c r="K18" s="40"/>
    </row>
    <row r="19" spans="2:11" ht="15">
      <c r="B19" s="35"/>
      <c r="C19" s="13" t="s">
        <v>14</v>
      </c>
      <c r="D19" s="9">
        <v>150000</v>
      </c>
      <c r="E19" s="9">
        <f t="shared" si="0"/>
        <v>15000</v>
      </c>
      <c r="F19" s="9">
        <f t="shared" si="1"/>
        <v>15000</v>
      </c>
      <c r="G19" s="9">
        <f t="shared" si="1"/>
        <v>15000</v>
      </c>
      <c r="H19" s="9">
        <f t="shared" si="1"/>
        <v>15000</v>
      </c>
      <c r="I19" s="31">
        <f t="shared" si="3"/>
        <v>45000</v>
      </c>
      <c r="J19" s="40"/>
      <c r="K19" s="40"/>
    </row>
    <row r="20" spans="2:11" ht="15">
      <c r="B20" s="35"/>
      <c r="C20" s="14" t="s">
        <v>15</v>
      </c>
      <c r="D20" s="15">
        <v>1500000</v>
      </c>
      <c r="E20" s="9">
        <f t="shared" si="0"/>
        <v>150000</v>
      </c>
      <c r="F20" s="9">
        <f t="shared" si="1"/>
        <v>150000</v>
      </c>
      <c r="G20" s="9">
        <f t="shared" si="1"/>
        <v>150000</v>
      </c>
      <c r="H20" s="9">
        <f t="shared" si="1"/>
        <v>150000</v>
      </c>
      <c r="I20" s="31">
        <f t="shared" si="3"/>
        <v>450000</v>
      </c>
      <c r="J20" s="40"/>
      <c r="K20" s="40"/>
    </row>
    <row r="21" spans="2:11" ht="15">
      <c r="B21" s="35"/>
      <c r="C21" s="14" t="s">
        <v>16</v>
      </c>
      <c r="D21" s="15">
        <v>15000</v>
      </c>
      <c r="E21" s="9">
        <f t="shared" si="0"/>
        <v>1500</v>
      </c>
      <c r="F21" s="9">
        <f t="shared" si="1"/>
        <v>1500</v>
      </c>
      <c r="G21" s="9">
        <f t="shared" si="1"/>
        <v>1500</v>
      </c>
      <c r="H21" s="9">
        <f t="shared" si="1"/>
        <v>1500</v>
      </c>
      <c r="I21" s="31">
        <f t="shared" si="3"/>
        <v>4500</v>
      </c>
      <c r="J21" s="40"/>
      <c r="K21" s="40"/>
    </row>
    <row r="22" spans="2:11" ht="15">
      <c r="B22" s="35"/>
      <c r="C22" s="14" t="s">
        <v>17</v>
      </c>
      <c r="D22" s="15">
        <v>1000000</v>
      </c>
      <c r="E22" s="9">
        <f t="shared" si="0"/>
        <v>100000</v>
      </c>
      <c r="F22" s="9">
        <f t="shared" si="1"/>
        <v>100000</v>
      </c>
      <c r="G22" s="9">
        <f t="shared" si="1"/>
        <v>100000</v>
      </c>
      <c r="H22" s="9">
        <f t="shared" si="1"/>
        <v>100000</v>
      </c>
      <c r="I22" s="31">
        <f t="shared" si="3"/>
        <v>300000</v>
      </c>
      <c r="J22" s="40"/>
      <c r="K22" s="40"/>
    </row>
    <row r="23" spans="2:11">
      <c r="B23" s="35"/>
      <c r="C23" s="16" t="s">
        <v>18</v>
      </c>
      <c r="D23" s="15">
        <v>700000</v>
      </c>
      <c r="E23" s="9">
        <f t="shared" si="0"/>
        <v>70000</v>
      </c>
      <c r="F23" s="9">
        <f t="shared" si="1"/>
        <v>70000</v>
      </c>
      <c r="G23" s="9">
        <f t="shared" si="1"/>
        <v>70000</v>
      </c>
      <c r="H23" s="9">
        <f t="shared" si="1"/>
        <v>70000</v>
      </c>
      <c r="I23" s="31">
        <f t="shared" si="3"/>
        <v>210000</v>
      </c>
      <c r="J23" s="40"/>
      <c r="K23" s="40"/>
    </row>
    <row r="24" spans="2:11" ht="15">
      <c r="B24" s="36"/>
      <c r="C24" s="28" t="s">
        <v>8</v>
      </c>
      <c r="D24" s="11">
        <f>SUM(D15:D23)</f>
        <v>32831138</v>
      </c>
      <c r="E24" s="11">
        <f t="shared" si="0"/>
        <v>3283113.8</v>
      </c>
      <c r="F24" s="11">
        <f t="shared" si="1"/>
        <v>3283113.8</v>
      </c>
      <c r="G24" s="11">
        <f t="shared" si="1"/>
        <v>3283113.8</v>
      </c>
      <c r="H24" s="11">
        <f>SUM(H15:H23)</f>
        <v>3283113.8</v>
      </c>
      <c r="I24" s="32">
        <f t="shared" si="3"/>
        <v>9849341.3999999985</v>
      </c>
      <c r="J24" s="40"/>
      <c r="K24" s="40"/>
    </row>
    <row r="25" spans="2:11" ht="15">
      <c r="B25" s="4"/>
      <c r="C25" s="17"/>
      <c r="D25" s="4"/>
      <c r="E25" s="5"/>
      <c r="F25" s="5"/>
      <c r="G25" s="5"/>
      <c r="I25" s="30"/>
      <c r="J25" s="40"/>
      <c r="K25" s="40"/>
    </row>
    <row r="26" spans="2:11" ht="15">
      <c r="B26" s="4"/>
      <c r="C26" s="29"/>
      <c r="E26" s="5"/>
      <c r="F26" s="5"/>
      <c r="G26" s="5"/>
      <c r="I26" s="30"/>
      <c r="J26" s="40"/>
      <c r="K26" s="40"/>
    </row>
    <row r="27" spans="2:11">
      <c r="B27" s="37" t="s">
        <v>19</v>
      </c>
      <c r="C27" s="18" t="s">
        <v>27</v>
      </c>
      <c r="D27" s="9">
        <v>50000000</v>
      </c>
      <c r="E27" s="9">
        <f t="shared" si="0"/>
        <v>5000000</v>
      </c>
      <c r="F27" s="19">
        <f t="shared" si="1"/>
        <v>5000000</v>
      </c>
      <c r="G27" s="9">
        <f t="shared" si="1"/>
        <v>5000000</v>
      </c>
      <c r="H27" s="9">
        <f>G27</f>
        <v>5000000</v>
      </c>
      <c r="I27" s="31">
        <f>SUM(F27:H27)</f>
        <v>15000000</v>
      </c>
      <c r="J27" s="40"/>
      <c r="K27" s="40"/>
    </row>
    <row r="28" spans="2:11">
      <c r="B28" s="37"/>
      <c r="C28" s="20" t="s">
        <v>28</v>
      </c>
      <c r="D28" s="9">
        <v>14000000</v>
      </c>
      <c r="E28" s="9">
        <f t="shared" si="0"/>
        <v>1400000</v>
      </c>
      <c r="F28" s="19">
        <f t="shared" si="1"/>
        <v>1400000</v>
      </c>
      <c r="G28" s="9">
        <f t="shared" si="1"/>
        <v>1400000</v>
      </c>
      <c r="H28" s="24">
        <f t="shared" si="1"/>
        <v>1400000</v>
      </c>
      <c r="I28" s="31">
        <f t="shared" ref="I28:I30" si="4">SUM(F28:H28)</f>
        <v>4200000</v>
      </c>
      <c r="J28" s="40"/>
      <c r="K28" s="40"/>
    </row>
    <row r="29" spans="2:11" ht="12.75" customHeight="1">
      <c r="B29" s="37"/>
      <c r="C29" s="20" t="s">
        <v>29</v>
      </c>
      <c r="D29" s="9">
        <v>5000000</v>
      </c>
      <c r="E29" s="9">
        <f t="shared" si="0"/>
        <v>500000</v>
      </c>
      <c r="F29" s="19">
        <f t="shared" si="1"/>
        <v>500000</v>
      </c>
      <c r="G29" s="9">
        <f t="shared" si="1"/>
        <v>500000</v>
      </c>
      <c r="H29" s="9">
        <f t="shared" si="1"/>
        <v>500000</v>
      </c>
      <c r="I29" s="31">
        <f t="shared" si="4"/>
        <v>1500000</v>
      </c>
      <c r="J29" s="40"/>
      <c r="K29" s="40"/>
    </row>
    <row r="30" spans="2:11">
      <c r="B30" s="37"/>
      <c r="C30" s="20" t="s">
        <v>30</v>
      </c>
      <c r="D30" s="9">
        <v>15000</v>
      </c>
      <c r="E30" s="9">
        <f t="shared" si="0"/>
        <v>1500</v>
      </c>
      <c r="F30" s="19">
        <f t="shared" si="1"/>
        <v>1500</v>
      </c>
      <c r="G30" s="9">
        <f t="shared" si="1"/>
        <v>1500</v>
      </c>
      <c r="H30" s="9">
        <f t="shared" si="1"/>
        <v>1500</v>
      </c>
      <c r="I30" s="31">
        <f t="shared" si="4"/>
        <v>4500</v>
      </c>
      <c r="J30" s="40"/>
      <c r="K30" s="40"/>
    </row>
    <row r="31" spans="2:11" ht="15">
      <c r="B31" s="37"/>
      <c r="C31" s="27" t="s">
        <v>8</v>
      </c>
      <c r="D31" s="11">
        <f>SUM(D27:D30)</f>
        <v>69015000</v>
      </c>
      <c r="E31" s="11">
        <f t="shared" si="0"/>
        <v>6901500</v>
      </c>
      <c r="F31" s="21">
        <f t="shared" si="1"/>
        <v>6901500</v>
      </c>
      <c r="G31" s="11">
        <f t="shared" si="1"/>
        <v>6901500</v>
      </c>
      <c r="H31" s="11">
        <f>SUM(H27:H30)</f>
        <v>6901500</v>
      </c>
      <c r="I31" s="32">
        <f>SUM(F31:H31)</f>
        <v>20704500</v>
      </c>
      <c r="J31" s="40"/>
      <c r="K31" s="40"/>
    </row>
    <row r="32" spans="2:11" ht="15">
      <c r="B32" s="4"/>
      <c r="C32" s="17"/>
      <c r="D32" s="4"/>
      <c r="E32" s="5"/>
      <c r="I32" s="30"/>
      <c r="J32" s="40"/>
      <c r="K32" s="40"/>
    </row>
    <row r="33" spans="2:11" ht="15">
      <c r="B33" s="33" t="s">
        <v>20</v>
      </c>
      <c r="C33" s="22" t="s">
        <v>21</v>
      </c>
      <c r="D33" s="15">
        <v>1000000</v>
      </c>
      <c r="E33" s="9">
        <f t="shared" si="0"/>
        <v>100000</v>
      </c>
      <c r="F33" s="9">
        <f t="shared" si="1"/>
        <v>100000</v>
      </c>
      <c r="G33" s="9">
        <f t="shared" si="1"/>
        <v>100000</v>
      </c>
      <c r="H33" s="9">
        <f>G33</f>
        <v>100000</v>
      </c>
      <c r="I33" s="31">
        <f>SUM(F33:H33)</f>
        <v>300000</v>
      </c>
      <c r="J33" s="40"/>
      <c r="K33" s="40"/>
    </row>
    <row r="34" spans="2:11" ht="15">
      <c r="B34" s="33"/>
      <c r="C34" s="27" t="s">
        <v>8</v>
      </c>
      <c r="D34" s="11">
        <f>SUM(D33)</f>
        <v>1000000</v>
      </c>
      <c r="E34" s="11">
        <f t="shared" si="0"/>
        <v>100000</v>
      </c>
      <c r="F34" s="11">
        <f t="shared" si="1"/>
        <v>100000</v>
      </c>
      <c r="G34" s="11">
        <f t="shared" si="1"/>
        <v>100000</v>
      </c>
      <c r="H34" s="11">
        <f>G34</f>
        <v>100000</v>
      </c>
      <c r="I34" s="32">
        <f>SUM(F34:H34)</f>
        <v>300000</v>
      </c>
      <c r="J34" s="40"/>
      <c r="K34" s="40"/>
    </row>
    <row r="35" spans="2:11" ht="15">
      <c r="B35" s="4"/>
      <c r="C35" s="17"/>
      <c r="D35" s="4"/>
      <c r="E35" s="5"/>
      <c r="F35" s="5"/>
      <c r="G35" s="5"/>
      <c r="I35" s="30"/>
      <c r="J35" s="40"/>
    </row>
    <row r="36" spans="2:11">
      <c r="E36" s="5"/>
      <c r="F36" s="5"/>
      <c r="G36" s="5"/>
      <c r="I36" s="30"/>
      <c r="J36" s="40"/>
    </row>
    <row r="37" spans="2:11" ht="15">
      <c r="B37" s="38" t="s">
        <v>22</v>
      </c>
      <c r="C37" s="38"/>
      <c r="D37" s="23">
        <f>D34+D31+D24+D13</f>
        <v>106667400</v>
      </c>
      <c r="E37" s="11">
        <f t="shared" si="0"/>
        <v>10666740</v>
      </c>
      <c r="F37" s="24">
        <f t="shared" si="1"/>
        <v>10666740</v>
      </c>
      <c r="G37" s="24">
        <f t="shared" si="1"/>
        <v>10666740</v>
      </c>
      <c r="H37" s="24">
        <f>G37</f>
        <v>10666740</v>
      </c>
      <c r="I37" s="32">
        <f>SUM(F37:H37)</f>
        <v>32000220</v>
      </c>
      <c r="J37" s="40"/>
      <c r="K37" s="39"/>
    </row>
    <row r="38" spans="2:11" ht="15">
      <c r="C38" s="27" t="s">
        <v>23</v>
      </c>
      <c r="F38" s="25">
        <v>43187</v>
      </c>
      <c r="G38" s="25">
        <v>43187</v>
      </c>
      <c r="H38" s="25" t="s">
        <v>32</v>
      </c>
    </row>
    <row r="39" spans="2:11" ht="15">
      <c r="C39" s="27" t="s">
        <v>24</v>
      </c>
      <c r="E39" s="5"/>
      <c r="F39" s="26">
        <v>2753</v>
      </c>
      <c r="G39" s="26">
        <v>2753</v>
      </c>
      <c r="H39" s="26">
        <v>3208</v>
      </c>
    </row>
  </sheetData>
  <mergeCells count="5">
    <mergeCell ref="B9:B12"/>
    <mergeCell ref="B15:B24"/>
    <mergeCell ref="B27:B31"/>
    <mergeCell ref="B33:B34"/>
    <mergeCell ref="B37:C37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2018-04-26T13:27:09Z</dcterms:modified>
</cp:coreProperties>
</file>