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0" windowWidth="16395" windowHeight="9210"/>
  </bookViews>
  <sheets>
    <sheet name="Hoja1" sheetId="1" r:id="rId1"/>
    <sheet name="Hoja2" sheetId="2" r:id="rId2"/>
  </sheets>
  <calcPr calcId="124519"/>
</workbook>
</file>

<file path=xl/calcChain.xml><?xml version="1.0" encoding="utf-8"?>
<calcChain xmlns="http://schemas.openxmlformats.org/spreadsheetml/2006/main">
  <c r="N10" i="1"/>
  <c r="N11"/>
  <c r="N12"/>
  <c r="N13"/>
  <c r="N15"/>
  <c r="N16"/>
  <c r="N17"/>
  <c r="N18"/>
  <c r="N19"/>
  <c r="N20"/>
  <c r="N21"/>
  <c r="N22"/>
  <c r="N23"/>
  <c r="N24"/>
  <c r="N27"/>
  <c r="N28"/>
  <c r="N29"/>
  <c r="N30"/>
  <c r="N31"/>
  <c r="N33"/>
  <c r="N34"/>
  <c r="N37"/>
  <c r="N9"/>
  <c r="M37"/>
  <c r="L37"/>
  <c r="K13"/>
  <c r="K15"/>
  <c r="K16"/>
  <c r="K17"/>
  <c r="K18"/>
  <c r="K19"/>
  <c r="K20"/>
  <c r="K21"/>
  <c r="K22"/>
  <c r="K23"/>
  <c r="K24"/>
  <c r="K27"/>
  <c r="K28"/>
  <c r="K29"/>
  <c r="K30"/>
  <c r="K31"/>
  <c r="K33"/>
  <c r="K34"/>
  <c r="K37"/>
  <c r="K10"/>
  <c r="K11"/>
  <c r="K12"/>
  <c r="K9"/>
  <c r="J10"/>
  <c r="J11"/>
  <c r="J12"/>
  <c r="J13"/>
  <c r="J15"/>
  <c r="J16"/>
  <c r="J17"/>
  <c r="J18"/>
  <c r="J19"/>
  <c r="J20"/>
  <c r="J21"/>
  <c r="J22"/>
  <c r="J23"/>
  <c r="J24"/>
  <c r="J27"/>
  <c r="J28"/>
  <c r="J29"/>
  <c r="J30"/>
  <c r="J31"/>
  <c r="J33"/>
  <c r="J34"/>
  <c r="J37"/>
  <c r="J9"/>
  <c r="I24"/>
  <c r="H24"/>
  <c r="I10"/>
  <c r="I11"/>
  <c r="I12"/>
  <c r="I13"/>
  <c r="I15"/>
  <c r="I16"/>
  <c r="I17"/>
  <c r="I18"/>
  <c r="I19"/>
  <c r="I20"/>
  <c r="I21"/>
  <c r="I22"/>
  <c r="I23"/>
  <c r="I27"/>
  <c r="I28"/>
  <c r="I29"/>
  <c r="I30"/>
  <c r="I33"/>
  <c r="I34"/>
  <c r="I9"/>
  <c r="H37"/>
  <c r="H34"/>
  <c r="H33"/>
  <c r="H30"/>
  <c r="H29"/>
  <c r="H28"/>
  <c r="H27"/>
  <c r="H31" s="1"/>
  <c r="I31" s="1"/>
  <c r="I37" s="1"/>
  <c r="H23"/>
  <c r="H22"/>
  <c r="H21"/>
  <c r="H20"/>
  <c r="H19"/>
  <c r="H18"/>
  <c r="H17"/>
  <c r="H16"/>
  <c r="H15"/>
  <c r="H12"/>
  <c r="H11"/>
  <c r="H10"/>
  <c r="H9"/>
  <c r="H13" s="1"/>
  <c r="D34"/>
  <c r="D37" s="1"/>
  <c r="E37" s="1"/>
  <c r="F37" s="1"/>
  <c r="G37" s="1"/>
  <c r="F33"/>
  <c r="G33" s="1"/>
  <c r="E33"/>
  <c r="E31"/>
  <c r="F31" s="1"/>
  <c r="G31" s="1"/>
  <c r="D31"/>
  <c r="E30"/>
  <c r="F30" s="1"/>
  <c r="G30" s="1"/>
  <c r="E29"/>
  <c r="F29" s="1"/>
  <c r="G29" s="1"/>
  <c r="G28"/>
  <c r="F28"/>
  <c r="E28"/>
  <c r="E27"/>
  <c r="F27" s="1"/>
  <c r="G27" s="1"/>
  <c r="E24"/>
  <c r="F24" s="1"/>
  <c r="G24" s="1"/>
  <c r="D24"/>
  <c r="E23"/>
  <c r="F23" s="1"/>
  <c r="G23" s="1"/>
  <c r="E22"/>
  <c r="F22" s="1"/>
  <c r="G22" s="1"/>
  <c r="G21"/>
  <c r="F21"/>
  <c r="E21"/>
  <c r="F20"/>
  <c r="G20" s="1"/>
  <c r="E20"/>
  <c r="E19"/>
  <c r="F19" s="1"/>
  <c r="G19" s="1"/>
  <c r="E18"/>
  <c r="F18" s="1"/>
  <c r="G18" s="1"/>
  <c r="G17"/>
  <c r="F17"/>
  <c r="E17"/>
  <c r="E16"/>
  <c r="F16" s="1"/>
  <c r="G16" s="1"/>
  <c r="E15"/>
  <c r="F15" s="1"/>
  <c r="G15" s="1"/>
  <c r="D13"/>
  <c r="E13" s="1"/>
  <c r="F13" s="1"/>
  <c r="G13" s="1"/>
  <c r="E12"/>
  <c r="F12" s="1"/>
  <c r="G12" s="1"/>
  <c r="E11"/>
  <c r="F11" s="1"/>
  <c r="G11" s="1"/>
  <c r="E10"/>
  <c r="F10" s="1"/>
  <c r="G10" s="1"/>
  <c r="E9"/>
  <c r="F9" s="1"/>
  <c r="G9" s="1"/>
  <c r="E34" l="1"/>
  <c r="F34" s="1"/>
  <c r="G34" s="1"/>
</calcChain>
</file>

<file path=xl/sharedStrings.xml><?xml version="1.0" encoding="utf-8"?>
<sst xmlns="http://schemas.openxmlformats.org/spreadsheetml/2006/main" count="43" uniqueCount="37">
  <si>
    <t xml:space="preserve">  </t>
  </si>
  <si>
    <t>PROGRAMA</t>
  </si>
  <si>
    <t>MARZO</t>
  </si>
  <si>
    <t>NOTTI</t>
  </si>
  <si>
    <t>PROG. FENILCETONURIA  E HIPOTIROIDISMO</t>
  </si>
  <si>
    <t>PROG. ASISTENCIA ENF FIBROQUISTICAS</t>
  </si>
  <si>
    <t>PROG. MALTRATO NIÑEZ Y ADOLESCENCIA</t>
  </si>
  <si>
    <t>PROG.OXIGENOTERAPIA DOMICILIARIA NIÑOS</t>
  </si>
  <si>
    <t>SUBTOTAL</t>
  </si>
  <si>
    <t>SUBSECRETARÍA  SALUD</t>
  </si>
  <si>
    <t>PROGRAMA DE HEMODIALISIS</t>
  </si>
  <si>
    <t>SALUD REPRODUCTIVA</t>
  </si>
  <si>
    <t>PREV. ASISTENCIAL Y TRATAMIENTOS DE DIABETICOS</t>
  </si>
  <si>
    <t>TRAT Y REH. DE ANOMALIAS CONG. CRANEOF.</t>
  </si>
  <si>
    <t>PROG. DE ZOONOSIS, HIDATIDOSIS Y CHAGAS</t>
  </si>
  <si>
    <t>PROG. PREVENCION PATOLOGÍAS VISUALES</t>
  </si>
  <si>
    <t>PROG. DE PREV. Y TRAT. ENF. CARDIOVASC.</t>
  </si>
  <si>
    <t>PROG. DE HEPATITIS VIRALES</t>
  </si>
  <si>
    <t>PROG. DETECCION PRECOZ DE CANCER CUELLO UTERO, UTERO Y MAMA</t>
  </si>
  <si>
    <t>MINISTERIO SALUD, DESARROLLO SOCIAL Y DEPORTES</t>
  </si>
  <si>
    <t>LENCINAS</t>
  </si>
  <si>
    <t>PROG. DE OXIGENOTERAPIA DOMICILIARIA PARA ADULTOS</t>
  </si>
  <si>
    <t>TOTAL GENERAL</t>
  </si>
  <si>
    <t>OP</t>
  </si>
  <si>
    <t>FECHA</t>
  </si>
  <si>
    <t>TOTAL ANUAL</t>
  </si>
  <si>
    <t>TOTAL CUOTA (10)</t>
  </si>
  <si>
    <t>COOP. CENTRAL- ONCOLOGICO</t>
  </si>
  <si>
    <t>COOP. CENTRAL -INCAIMEN</t>
  </si>
  <si>
    <t>COOP. CENTRAL- SIDA</t>
  </si>
  <si>
    <t>COOP. CENTRAL-PROG. DE TUMORES</t>
  </si>
  <si>
    <t>ABRIL</t>
  </si>
  <si>
    <t>16 y 26/04/2018</t>
  </si>
  <si>
    <t>MAYO</t>
  </si>
  <si>
    <t>JUNIO</t>
  </si>
  <si>
    <t>JULIO</t>
  </si>
  <si>
    <t>TOTAL AL 11/07/18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</si>
</sst>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164" formatCode="_-* #,##0.00\ _€_-;\-* #,##0.00\ _€_-;_-* &quot;-&quot;??\ _€_-;_-@_-"/>
    <numFmt numFmtId="165" formatCode="_(&quot;$&quot;* #,##0.00_);_(&quot;$&quot;* \(#,##0.00\);_(&quot;$&quot;* &quot;-&quot;??_);_(@_)"/>
    <numFmt numFmtId="166" formatCode="000\-00\-0000"/>
  </numFmts>
  <fonts count="10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i/>
      <sz val="9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165" fontId="2" fillId="0" borderId="0"/>
    <xf numFmtId="165" fontId="2" fillId="0" borderId="0"/>
    <xf numFmtId="165" fontId="2" fillId="0" borderId="0"/>
  </cellStyleXfs>
  <cellXfs count="44">
    <xf numFmtId="0" fontId="0" fillId="0" borderId="0" xfId="0"/>
    <xf numFmtId="0" fontId="0" fillId="0" borderId="0" xfId="0" applyProtection="1">
      <protection hidden="1"/>
    </xf>
    <xf numFmtId="0" fontId="4" fillId="0" borderId="0" xfId="0" applyFont="1" applyProtection="1">
      <protection hidden="1"/>
    </xf>
    <xf numFmtId="0" fontId="0" fillId="0" borderId="0" xfId="0" applyBorder="1" applyProtection="1">
      <protection hidden="1"/>
    </xf>
    <xf numFmtId="0" fontId="0" fillId="0" borderId="0" xfId="0" applyBorder="1"/>
    <xf numFmtId="164" fontId="0" fillId="0" borderId="0" xfId="0" applyNumberFormat="1"/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166" fontId="6" fillId="0" borderId="1" xfId="1" applyNumberFormat="1" applyFont="1" applyFill="1" applyBorder="1" applyAlignment="1"/>
    <xf numFmtId="164" fontId="0" fillId="0" borderId="1" xfId="0" applyNumberFormat="1" applyBorder="1"/>
    <xf numFmtId="164" fontId="0" fillId="0" borderId="1" xfId="0" applyNumberFormat="1" applyFont="1" applyBorder="1"/>
    <xf numFmtId="164" fontId="5" fillId="0" borderId="1" xfId="0" applyNumberFormat="1" applyFont="1" applyBorder="1"/>
    <xf numFmtId="166" fontId="7" fillId="0" borderId="4" xfId="2" applyNumberFormat="1" applyFont="1" applyFill="1" applyBorder="1" applyAlignment="1"/>
    <xf numFmtId="166" fontId="1" fillId="0" borderId="6" xfId="2" applyNumberFormat="1" applyFont="1" applyBorder="1" applyAlignment="1"/>
    <xf numFmtId="166" fontId="1" fillId="0" borderId="6" xfId="2" applyNumberFormat="1" applyFont="1" applyFill="1" applyBorder="1" applyAlignment="1"/>
    <xf numFmtId="164" fontId="0" fillId="0" borderId="1" xfId="0" applyNumberFormat="1" applyFill="1" applyBorder="1"/>
    <xf numFmtId="166" fontId="7" fillId="0" borderId="6" xfId="2" applyNumberFormat="1" applyFont="1" applyFill="1" applyBorder="1" applyAlignment="1"/>
    <xf numFmtId="166" fontId="1" fillId="0" borderId="0" xfId="2" applyNumberFormat="1" applyFont="1" applyBorder="1"/>
    <xf numFmtId="166" fontId="6" fillId="0" borderId="1" xfId="2" applyNumberFormat="1" applyFont="1" applyBorder="1" applyAlignment="1"/>
    <xf numFmtId="164" fontId="0" fillId="0" borderId="2" xfId="0" applyNumberFormat="1" applyBorder="1"/>
    <xf numFmtId="166" fontId="6" fillId="0" borderId="2" xfId="2" applyNumberFormat="1" applyFont="1" applyBorder="1" applyAlignment="1"/>
    <xf numFmtId="164" fontId="5" fillId="0" borderId="2" xfId="0" applyNumberFormat="1" applyFont="1" applyBorder="1"/>
    <xf numFmtId="166" fontId="1" fillId="0" borderId="2" xfId="2" applyNumberFormat="1" applyFont="1" applyBorder="1" applyAlignment="1"/>
    <xf numFmtId="164" fontId="8" fillId="3" borderId="1" xfId="0" applyNumberFormat="1" applyFont="1" applyFill="1" applyBorder="1"/>
    <xf numFmtId="16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164" fontId="3" fillId="0" borderId="0" xfId="0" applyNumberFormat="1" applyFont="1" applyBorder="1"/>
    <xf numFmtId="164" fontId="3" fillId="0" borderId="1" xfId="0" applyNumberFormat="1" applyFont="1" applyBorder="1"/>
    <xf numFmtId="164" fontId="9" fillId="0" borderId="1" xfId="0" applyNumberFormat="1" applyFont="1" applyBorder="1"/>
    <xf numFmtId="43" fontId="0" fillId="0" borderId="0" xfId="0" applyNumberFormat="1" applyBorder="1"/>
    <xf numFmtId="0" fontId="3" fillId="2" borderId="1" xfId="0" applyFont="1" applyFill="1" applyBorder="1" applyAlignment="1">
      <alignment horizontal="center"/>
    </xf>
    <xf numFmtId="164" fontId="3" fillId="0" borderId="0" xfId="0" applyNumberFormat="1" applyFont="1" applyFill="1" applyBorder="1"/>
    <xf numFmtId="14" fontId="0" fillId="0" borderId="1" xfId="0" applyNumberFormat="1" applyBorder="1" applyAlignment="1">
      <alignment horizontal="center"/>
    </xf>
    <xf numFmtId="0" fontId="0" fillId="0" borderId="1" xfId="0" applyFill="1" applyBorder="1" applyAlignment="1">
      <alignment horizontal="center"/>
    </xf>
    <xf numFmtId="164" fontId="9" fillId="2" borderId="1" xfId="0" applyNumberFormat="1" applyFont="1" applyFill="1" applyBorder="1"/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8" fillId="0" borderId="1" xfId="0" applyFont="1" applyBorder="1" applyAlignment="1">
      <alignment horizontal="center"/>
    </xf>
  </cellXfs>
  <cellStyles count="4">
    <cellStyle name="Normal" xfId="0" builtinId="0"/>
    <cellStyle name="Normal 4" xfId="1"/>
    <cellStyle name="Normal 5" xfId="2"/>
    <cellStyle name="Normal 6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561975</xdr:colOff>
      <xdr:row>0</xdr:row>
      <xdr:rowOff>76200</xdr:rowOff>
    </xdr:from>
    <xdr:to>
      <xdr:col>3</xdr:col>
      <xdr:colOff>466725</xdr:colOff>
      <xdr:row>6</xdr:row>
      <xdr:rowOff>66675</xdr:rowOff>
    </xdr:to>
    <xdr:pic>
      <xdr:nvPicPr>
        <xdr:cNvPr id="1025" name="0 Imagen" descr="PAPEL MEMBRETADO-02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24000" y="76200"/>
          <a:ext cx="3638550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171450</xdr:colOff>
      <xdr:row>7</xdr:row>
      <xdr:rowOff>11431</xdr:rowOff>
    </xdr:from>
    <xdr:to>
      <xdr:col>1</xdr:col>
      <xdr:colOff>0</xdr:colOff>
      <xdr:row>7</xdr:row>
      <xdr:rowOff>57150</xdr:rowOff>
    </xdr:to>
    <xdr:sp macro="" textlink="">
      <xdr:nvSpPr>
        <xdr:cNvPr id="1026" name="Rectangle 140"/>
        <xdr:cNvSpPr>
          <a:spLocks noChangeArrowheads="1"/>
        </xdr:cNvSpPr>
      </xdr:nvSpPr>
      <xdr:spPr bwMode="auto">
        <a:xfrm>
          <a:off x="171450" y="944881"/>
          <a:ext cx="13896975" cy="45719"/>
        </a:xfrm>
        <a:prstGeom prst="rect">
          <a:avLst/>
        </a:prstGeom>
        <a:solidFill>
          <a:srgbClr val="17479E"/>
        </a:solidFill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O39"/>
  <sheetViews>
    <sheetView showGridLines="0" tabSelected="1" topLeftCell="A4" workbookViewId="0">
      <selection activeCell="A13" sqref="A13"/>
    </sheetView>
  </sheetViews>
  <sheetFormatPr baseColWidth="10" defaultRowHeight="12.75"/>
  <cols>
    <col min="1" max="1" width="3" customWidth="1"/>
    <col min="3" max="3" width="56" bestFit="1" customWidth="1"/>
    <col min="4" max="4" width="17.28515625" bestFit="1" customWidth="1"/>
    <col min="5" max="5" width="17.42578125" bestFit="1" customWidth="1"/>
    <col min="6" max="7" width="15.42578125" bestFit="1" customWidth="1"/>
    <col min="8" max="13" width="15.42578125" customWidth="1"/>
    <col min="14" max="14" width="17.42578125" bestFit="1" customWidth="1"/>
    <col min="15" max="15" width="13.85546875" bestFit="1" customWidth="1"/>
  </cols>
  <sheetData>
    <row r="1" spans="2:15" s="1" customFormat="1" ht="10.5" customHeight="1"/>
    <row r="2" spans="2:15" s="1" customFormat="1" ht="10.5" customHeight="1"/>
    <row r="3" spans="2:15" s="1" customFormat="1" ht="10.5" customHeight="1"/>
    <row r="4" spans="2:15" s="1" customFormat="1" ht="10.5" customHeight="1"/>
    <row r="5" spans="2:15" s="1" customFormat="1" ht="10.5" customHeight="1"/>
    <row r="6" spans="2:15" s="2" customFormat="1" ht="9" customHeight="1"/>
    <row r="7" spans="2:15" s="3" customFormat="1" ht="6" customHeight="1"/>
    <row r="8" spans="2:15" ht="21.75" customHeight="1">
      <c r="B8" t="s">
        <v>0</v>
      </c>
      <c r="C8" s="6" t="s">
        <v>1</v>
      </c>
      <c r="D8" s="7" t="s">
        <v>25</v>
      </c>
      <c r="E8" s="7" t="s">
        <v>26</v>
      </c>
      <c r="F8" s="7" t="s">
        <v>2</v>
      </c>
      <c r="G8" s="7" t="s">
        <v>2</v>
      </c>
      <c r="H8" s="7" t="s">
        <v>31</v>
      </c>
      <c r="I8" s="33" t="s">
        <v>31</v>
      </c>
      <c r="J8" s="33" t="s">
        <v>33</v>
      </c>
      <c r="K8" s="33" t="s">
        <v>34</v>
      </c>
      <c r="L8" s="33" t="s">
        <v>34</v>
      </c>
      <c r="M8" s="33" t="s">
        <v>35</v>
      </c>
      <c r="N8" s="33" t="s">
        <v>36</v>
      </c>
    </row>
    <row r="9" spans="2:15" s="4" customFormat="1">
      <c r="B9" s="38" t="s">
        <v>3</v>
      </c>
      <c r="C9" s="8" t="s">
        <v>4</v>
      </c>
      <c r="D9" s="9">
        <v>829864</v>
      </c>
      <c r="E9" s="9">
        <f>D9/10</f>
        <v>82986.399999999994</v>
      </c>
      <c r="F9" s="10">
        <f>E9</f>
        <v>82986.399999999994</v>
      </c>
      <c r="G9" s="9">
        <f>F9</f>
        <v>82986.399999999994</v>
      </c>
      <c r="H9" s="9">
        <f>G9</f>
        <v>82986.399999999994</v>
      </c>
      <c r="I9" s="30">
        <f>H9</f>
        <v>82986.399999999994</v>
      </c>
      <c r="J9" s="30">
        <f>E9*2</f>
        <v>165972.79999999999</v>
      </c>
      <c r="K9" s="30">
        <f>I9</f>
        <v>82986.399999999994</v>
      </c>
      <c r="L9" s="30">
        <v>82986.399999999994</v>
      </c>
      <c r="M9" s="30">
        <v>82986.399999999994</v>
      </c>
      <c r="N9" s="30">
        <f>SUM(F9:M9)</f>
        <v>746877.6</v>
      </c>
      <c r="O9" s="32"/>
    </row>
    <row r="10" spans="2:15">
      <c r="B10" s="38"/>
      <c r="C10" s="8" t="s">
        <v>5</v>
      </c>
      <c r="D10" s="9">
        <v>1240000</v>
      </c>
      <c r="E10" s="9">
        <f t="shared" ref="E10:E37" si="0">D10/10</f>
        <v>124000</v>
      </c>
      <c r="F10" s="10">
        <f t="shared" ref="F10:H37" si="1">E10</f>
        <v>124000</v>
      </c>
      <c r="G10" s="9">
        <f t="shared" si="1"/>
        <v>124000</v>
      </c>
      <c r="H10" s="9">
        <f t="shared" si="1"/>
        <v>124000</v>
      </c>
      <c r="I10" s="30">
        <f t="shared" ref="I10:I34" si="2">H10</f>
        <v>124000</v>
      </c>
      <c r="J10" s="30">
        <f t="shared" ref="J10:J37" si="3">E10*2</f>
        <v>248000</v>
      </c>
      <c r="K10" s="30">
        <f t="shared" ref="K10:K37" si="4">I10</f>
        <v>124000</v>
      </c>
      <c r="L10" s="30">
        <v>124000</v>
      </c>
      <c r="M10" s="30">
        <v>124000</v>
      </c>
      <c r="N10" s="30">
        <f t="shared" ref="N10:N37" si="5">SUM(F10:M10)</f>
        <v>1116000</v>
      </c>
      <c r="O10" s="32"/>
    </row>
    <row r="11" spans="2:15">
      <c r="B11" s="38"/>
      <c r="C11" s="8" t="s">
        <v>6</v>
      </c>
      <c r="D11" s="9">
        <v>950000</v>
      </c>
      <c r="E11" s="9">
        <f t="shared" si="0"/>
        <v>95000</v>
      </c>
      <c r="F11" s="10">
        <f t="shared" si="1"/>
        <v>95000</v>
      </c>
      <c r="G11" s="9">
        <f t="shared" si="1"/>
        <v>95000</v>
      </c>
      <c r="H11" s="9">
        <f t="shared" si="1"/>
        <v>95000</v>
      </c>
      <c r="I11" s="30">
        <f t="shared" si="2"/>
        <v>95000</v>
      </c>
      <c r="J11" s="30">
        <f t="shared" si="3"/>
        <v>190000</v>
      </c>
      <c r="K11" s="30">
        <f t="shared" si="4"/>
        <v>95000</v>
      </c>
      <c r="L11" s="30">
        <v>95000</v>
      </c>
      <c r="M11" s="30">
        <v>95000</v>
      </c>
      <c r="N11" s="30">
        <f t="shared" si="5"/>
        <v>855000</v>
      </c>
      <c r="O11" s="32"/>
    </row>
    <row r="12" spans="2:15">
      <c r="B12" s="38"/>
      <c r="C12" s="8" t="s">
        <v>7</v>
      </c>
      <c r="D12" s="9">
        <v>801398</v>
      </c>
      <c r="E12" s="9">
        <f t="shared" si="0"/>
        <v>80139.8</v>
      </c>
      <c r="F12" s="10">
        <f t="shared" si="1"/>
        <v>80139.8</v>
      </c>
      <c r="G12" s="9">
        <f t="shared" si="1"/>
        <v>80139.8</v>
      </c>
      <c r="H12" s="9">
        <f t="shared" si="1"/>
        <v>80139.8</v>
      </c>
      <c r="I12" s="30">
        <f t="shared" si="2"/>
        <v>80139.8</v>
      </c>
      <c r="J12" s="30">
        <f t="shared" si="3"/>
        <v>160279.6</v>
      </c>
      <c r="K12" s="30">
        <f t="shared" si="4"/>
        <v>80139.8</v>
      </c>
      <c r="L12" s="30">
        <v>80139.8</v>
      </c>
      <c r="M12" s="30">
        <v>80139.8</v>
      </c>
      <c r="N12" s="30">
        <f t="shared" si="5"/>
        <v>721258.20000000019</v>
      </c>
      <c r="O12" s="32"/>
    </row>
    <row r="13" spans="2:15" ht="15">
      <c r="C13" s="26" t="s">
        <v>8</v>
      </c>
      <c r="D13" s="11">
        <f>SUM(D9:D12)</f>
        <v>3821262</v>
      </c>
      <c r="E13" s="11">
        <f t="shared" si="0"/>
        <v>382126.2</v>
      </c>
      <c r="F13" s="11">
        <f t="shared" si="1"/>
        <v>382126.2</v>
      </c>
      <c r="G13" s="11">
        <f t="shared" si="1"/>
        <v>382126.2</v>
      </c>
      <c r="H13" s="11">
        <f>SUM(H9:H12)</f>
        <v>382126.2</v>
      </c>
      <c r="I13" s="31">
        <f t="shared" si="2"/>
        <v>382126.2</v>
      </c>
      <c r="J13" s="31">
        <f t="shared" si="3"/>
        <v>764252.4</v>
      </c>
      <c r="K13" s="31">
        <f t="shared" si="4"/>
        <v>382126.2</v>
      </c>
      <c r="L13" s="31">
        <v>382126.2</v>
      </c>
      <c r="M13" s="31">
        <v>382126.2</v>
      </c>
      <c r="N13" s="31">
        <f t="shared" si="5"/>
        <v>3439135.8000000007</v>
      </c>
      <c r="O13" s="32"/>
    </row>
    <row r="14" spans="2:15">
      <c r="E14" s="5"/>
      <c r="F14" s="5"/>
      <c r="G14" s="5"/>
      <c r="I14" s="34"/>
      <c r="J14" s="34"/>
      <c r="K14" s="34"/>
      <c r="L14" s="34"/>
      <c r="M14" s="34"/>
      <c r="N14" s="34"/>
      <c r="O14" s="34"/>
    </row>
    <row r="15" spans="2:15">
      <c r="B15" s="39" t="s">
        <v>9</v>
      </c>
      <c r="C15" s="12" t="s">
        <v>10</v>
      </c>
      <c r="D15" s="9">
        <v>28966138</v>
      </c>
      <c r="E15" s="9">
        <f t="shared" si="0"/>
        <v>2896613.8</v>
      </c>
      <c r="F15" s="9">
        <f t="shared" si="1"/>
        <v>2896613.8</v>
      </c>
      <c r="G15" s="9">
        <f t="shared" si="1"/>
        <v>2896613.8</v>
      </c>
      <c r="H15" s="9">
        <f>G15</f>
        <v>2896613.8</v>
      </c>
      <c r="I15" s="30">
        <f t="shared" si="2"/>
        <v>2896613.8</v>
      </c>
      <c r="J15" s="30">
        <f t="shared" si="3"/>
        <v>5793227.5999999996</v>
      </c>
      <c r="K15" s="30">
        <f t="shared" si="4"/>
        <v>2896613.8</v>
      </c>
      <c r="L15" s="30">
        <v>2896613.8</v>
      </c>
      <c r="M15" s="30">
        <v>2896613.8</v>
      </c>
      <c r="N15" s="30">
        <f t="shared" si="5"/>
        <v>26069524.199999999</v>
      </c>
      <c r="O15" s="32"/>
    </row>
    <row r="16" spans="2:15" ht="15">
      <c r="B16" s="40"/>
      <c r="C16" s="13" t="s">
        <v>11</v>
      </c>
      <c r="D16" s="9">
        <v>50000</v>
      </c>
      <c r="E16" s="9">
        <f t="shared" si="0"/>
        <v>5000</v>
      </c>
      <c r="F16" s="9">
        <f t="shared" si="1"/>
        <v>5000</v>
      </c>
      <c r="G16" s="9">
        <f t="shared" si="1"/>
        <v>5000</v>
      </c>
      <c r="H16" s="9">
        <f t="shared" si="1"/>
        <v>5000</v>
      </c>
      <c r="I16" s="30">
        <f t="shared" si="2"/>
        <v>5000</v>
      </c>
      <c r="J16" s="30">
        <f t="shared" si="3"/>
        <v>10000</v>
      </c>
      <c r="K16" s="30">
        <f t="shared" si="4"/>
        <v>5000</v>
      </c>
      <c r="L16" s="30">
        <v>5000</v>
      </c>
      <c r="M16" s="30">
        <v>5000</v>
      </c>
      <c r="N16" s="30">
        <f t="shared" si="5"/>
        <v>45000</v>
      </c>
      <c r="O16" s="32"/>
    </row>
    <row r="17" spans="2:15" ht="12.75" customHeight="1">
      <c r="B17" s="40"/>
      <c r="C17" s="13" t="s">
        <v>12</v>
      </c>
      <c r="D17" s="9">
        <v>250000</v>
      </c>
      <c r="E17" s="9">
        <f t="shared" si="0"/>
        <v>25000</v>
      </c>
      <c r="F17" s="9">
        <f t="shared" si="1"/>
        <v>25000</v>
      </c>
      <c r="G17" s="9">
        <f t="shared" si="1"/>
        <v>25000</v>
      </c>
      <c r="H17" s="9">
        <f t="shared" si="1"/>
        <v>25000</v>
      </c>
      <c r="I17" s="30">
        <f t="shared" si="2"/>
        <v>25000</v>
      </c>
      <c r="J17" s="30">
        <f t="shared" si="3"/>
        <v>50000</v>
      </c>
      <c r="K17" s="30">
        <f t="shared" si="4"/>
        <v>25000</v>
      </c>
      <c r="L17" s="30">
        <v>25000</v>
      </c>
      <c r="M17" s="30">
        <v>25000</v>
      </c>
      <c r="N17" s="30">
        <f t="shared" si="5"/>
        <v>225000</v>
      </c>
      <c r="O17" s="32"/>
    </row>
    <row r="18" spans="2:15" ht="15">
      <c r="B18" s="40"/>
      <c r="C18" s="13" t="s">
        <v>13</v>
      </c>
      <c r="D18" s="9">
        <v>200000</v>
      </c>
      <c r="E18" s="9">
        <f t="shared" si="0"/>
        <v>20000</v>
      </c>
      <c r="F18" s="9">
        <f t="shared" si="1"/>
        <v>20000</v>
      </c>
      <c r="G18" s="9">
        <f t="shared" si="1"/>
        <v>20000</v>
      </c>
      <c r="H18" s="9">
        <f t="shared" si="1"/>
        <v>20000</v>
      </c>
      <c r="I18" s="30">
        <f t="shared" si="2"/>
        <v>20000</v>
      </c>
      <c r="J18" s="30">
        <f t="shared" si="3"/>
        <v>40000</v>
      </c>
      <c r="K18" s="30">
        <f t="shared" si="4"/>
        <v>20000</v>
      </c>
      <c r="L18" s="30">
        <v>20000</v>
      </c>
      <c r="M18" s="30">
        <v>20000</v>
      </c>
      <c r="N18" s="30">
        <f t="shared" si="5"/>
        <v>180000</v>
      </c>
      <c r="O18" s="32"/>
    </row>
    <row r="19" spans="2:15" ht="15">
      <c r="B19" s="40"/>
      <c r="C19" s="13" t="s">
        <v>14</v>
      </c>
      <c r="D19" s="9">
        <v>150000</v>
      </c>
      <c r="E19" s="9">
        <f t="shared" si="0"/>
        <v>15000</v>
      </c>
      <c r="F19" s="9">
        <f t="shared" si="1"/>
        <v>15000</v>
      </c>
      <c r="G19" s="9">
        <f t="shared" si="1"/>
        <v>15000</v>
      </c>
      <c r="H19" s="9">
        <f t="shared" si="1"/>
        <v>15000</v>
      </c>
      <c r="I19" s="30">
        <f t="shared" si="2"/>
        <v>15000</v>
      </c>
      <c r="J19" s="30">
        <f t="shared" si="3"/>
        <v>30000</v>
      </c>
      <c r="K19" s="30">
        <f t="shared" si="4"/>
        <v>15000</v>
      </c>
      <c r="L19" s="30">
        <v>15000</v>
      </c>
      <c r="M19" s="30">
        <v>15000</v>
      </c>
      <c r="N19" s="30">
        <f t="shared" si="5"/>
        <v>135000</v>
      </c>
      <c r="O19" s="32"/>
    </row>
    <row r="20" spans="2:15" ht="15">
      <c r="B20" s="40"/>
      <c r="C20" s="14" t="s">
        <v>15</v>
      </c>
      <c r="D20" s="15">
        <v>1500000</v>
      </c>
      <c r="E20" s="9">
        <f t="shared" si="0"/>
        <v>150000</v>
      </c>
      <c r="F20" s="9">
        <f t="shared" si="1"/>
        <v>150000</v>
      </c>
      <c r="G20" s="9">
        <f t="shared" si="1"/>
        <v>150000</v>
      </c>
      <c r="H20" s="9">
        <f t="shared" si="1"/>
        <v>150000</v>
      </c>
      <c r="I20" s="30">
        <f t="shared" si="2"/>
        <v>150000</v>
      </c>
      <c r="J20" s="30">
        <f t="shared" si="3"/>
        <v>300000</v>
      </c>
      <c r="K20" s="30">
        <f t="shared" si="4"/>
        <v>150000</v>
      </c>
      <c r="L20" s="30">
        <v>150000</v>
      </c>
      <c r="M20" s="30">
        <v>150000</v>
      </c>
      <c r="N20" s="30">
        <f t="shared" si="5"/>
        <v>1350000</v>
      </c>
      <c r="O20" s="32"/>
    </row>
    <row r="21" spans="2:15" ht="15">
      <c r="B21" s="40"/>
      <c r="C21" s="14" t="s">
        <v>16</v>
      </c>
      <c r="D21" s="15">
        <v>15000</v>
      </c>
      <c r="E21" s="9">
        <f t="shared" si="0"/>
        <v>1500</v>
      </c>
      <c r="F21" s="9">
        <f t="shared" si="1"/>
        <v>1500</v>
      </c>
      <c r="G21" s="9">
        <f t="shared" si="1"/>
        <v>1500</v>
      </c>
      <c r="H21" s="9">
        <f t="shared" si="1"/>
        <v>1500</v>
      </c>
      <c r="I21" s="30">
        <f t="shared" si="2"/>
        <v>1500</v>
      </c>
      <c r="J21" s="30">
        <f t="shared" si="3"/>
        <v>3000</v>
      </c>
      <c r="K21" s="30">
        <f t="shared" si="4"/>
        <v>1500</v>
      </c>
      <c r="L21" s="30">
        <v>1500</v>
      </c>
      <c r="M21" s="30">
        <v>1500</v>
      </c>
      <c r="N21" s="30">
        <f t="shared" si="5"/>
        <v>13500</v>
      </c>
      <c r="O21" s="32"/>
    </row>
    <row r="22" spans="2:15" ht="15">
      <c r="B22" s="40"/>
      <c r="C22" s="14" t="s">
        <v>17</v>
      </c>
      <c r="D22" s="15">
        <v>1000000</v>
      </c>
      <c r="E22" s="9">
        <f t="shared" si="0"/>
        <v>100000</v>
      </c>
      <c r="F22" s="9">
        <f t="shared" si="1"/>
        <v>100000</v>
      </c>
      <c r="G22" s="9">
        <f t="shared" si="1"/>
        <v>100000</v>
      </c>
      <c r="H22" s="9">
        <f t="shared" si="1"/>
        <v>100000</v>
      </c>
      <c r="I22" s="30">
        <f t="shared" si="2"/>
        <v>100000</v>
      </c>
      <c r="J22" s="30">
        <f t="shared" si="3"/>
        <v>200000</v>
      </c>
      <c r="K22" s="30">
        <f t="shared" si="4"/>
        <v>100000</v>
      </c>
      <c r="L22" s="30">
        <v>100000</v>
      </c>
      <c r="M22" s="30">
        <v>100000</v>
      </c>
      <c r="N22" s="30">
        <f t="shared" si="5"/>
        <v>900000</v>
      </c>
      <c r="O22" s="32"/>
    </row>
    <row r="23" spans="2:15">
      <c r="B23" s="40"/>
      <c r="C23" s="16" t="s">
        <v>18</v>
      </c>
      <c r="D23" s="15">
        <v>700000</v>
      </c>
      <c r="E23" s="9">
        <f t="shared" si="0"/>
        <v>70000</v>
      </c>
      <c r="F23" s="9">
        <f t="shared" si="1"/>
        <v>70000</v>
      </c>
      <c r="G23" s="9">
        <f t="shared" si="1"/>
        <v>70000</v>
      </c>
      <c r="H23" s="9">
        <f t="shared" si="1"/>
        <v>70000</v>
      </c>
      <c r="I23" s="30">
        <f t="shared" si="2"/>
        <v>70000</v>
      </c>
      <c r="J23" s="30">
        <f t="shared" si="3"/>
        <v>140000</v>
      </c>
      <c r="K23" s="30">
        <f t="shared" si="4"/>
        <v>70000</v>
      </c>
      <c r="L23" s="30">
        <v>70000</v>
      </c>
      <c r="M23" s="30">
        <v>70000</v>
      </c>
      <c r="N23" s="30">
        <f t="shared" si="5"/>
        <v>630000</v>
      </c>
      <c r="O23" s="32"/>
    </row>
    <row r="24" spans="2:15" ht="15">
      <c r="B24" s="41"/>
      <c r="C24" s="27" t="s">
        <v>8</v>
      </c>
      <c r="D24" s="11">
        <f>SUM(D15:D23)</f>
        <v>32831138</v>
      </c>
      <c r="E24" s="11">
        <f t="shared" si="0"/>
        <v>3283113.8</v>
      </c>
      <c r="F24" s="11">
        <f t="shared" si="1"/>
        <v>3283113.8</v>
      </c>
      <c r="G24" s="11">
        <f t="shared" si="1"/>
        <v>3283113.8</v>
      </c>
      <c r="H24" s="11">
        <f>SUM(H15:H23)</f>
        <v>3283113.8</v>
      </c>
      <c r="I24" s="31">
        <f>H24</f>
        <v>3283113.8</v>
      </c>
      <c r="J24" s="31">
        <f t="shared" si="3"/>
        <v>6566227.5999999996</v>
      </c>
      <c r="K24" s="31">
        <f t="shared" si="4"/>
        <v>3283113.8</v>
      </c>
      <c r="L24" s="31">
        <v>3283113.8</v>
      </c>
      <c r="M24" s="31">
        <v>3283113.8</v>
      </c>
      <c r="N24" s="31">
        <f t="shared" si="5"/>
        <v>29548024.199999999</v>
      </c>
      <c r="O24" s="32"/>
    </row>
    <row r="25" spans="2:15" ht="15">
      <c r="B25" s="4"/>
      <c r="C25" s="17"/>
      <c r="D25" s="4"/>
      <c r="E25" s="5"/>
      <c r="F25" s="5"/>
      <c r="G25" s="5"/>
      <c r="I25" s="29"/>
      <c r="J25" s="29"/>
      <c r="K25" s="29"/>
      <c r="L25" s="29"/>
      <c r="M25" s="29"/>
      <c r="N25" s="29"/>
      <c r="O25" s="32"/>
    </row>
    <row r="26" spans="2:15" ht="15">
      <c r="B26" s="4"/>
      <c r="C26" s="28"/>
      <c r="E26" s="5"/>
      <c r="F26" s="5"/>
      <c r="G26" s="5"/>
      <c r="I26" s="29"/>
      <c r="J26" s="29"/>
      <c r="K26" s="29"/>
      <c r="L26" s="29"/>
      <c r="M26" s="29"/>
      <c r="N26" s="29"/>
      <c r="O26" s="32"/>
    </row>
    <row r="27" spans="2:15">
      <c r="B27" s="42" t="s">
        <v>19</v>
      </c>
      <c r="C27" s="18" t="s">
        <v>27</v>
      </c>
      <c r="D27" s="9">
        <v>50000000</v>
      </c>
      <c r="E27" s="9">
        <f t="shared" si="0"/>
        <v>5000000</v>
      </c>
      <c r="F27" s="19">
        <f t="shared" si="1"/>
        <v>5000000</v>
      </c>
      <c r="G27" s="9">
        <f t="shared" si="1"/>
        <v>5000000</v>
      </c>
      <c r="H27" s="9">
        <f>G27</f>
        <v>5000000</v>
      </c>
      <c r="I27" s="30">
        <f t="shared" si="2"/>
        <v>5000000</v>
      </c>
      <c r="J27" s="30">
        <f t="shared" si="3"/>
        <v>10000000</v>
      </c>
      <c r="K27" s="30">
        <f t="shared" si="4"/>
        <v>5000000</v>
      </c>
      <c r="L27" s="30">
        <v>5000000</v>
      </c>
      <c r="M27" s="30">
        <v>5000000</v>
      </c>
      <c r="N27" s="30">
        <f t="shared" si="5"/>
        <v>45000000</v>
      </c>
      <c r="O27" s="32"/>
    </row>
    <row r="28" spans="2:15">
      <c r="B28" s="42"/>
      <c r="C28" s="20" t="s">
        <v>28</v>
      </c>
      <c r="D28" s="9">
        <v>14000000</v>
      </c>
      <c r="E28" s="9">
        <f t="shared" si="0"/>
        <v>1400000</v>
      </c>
      <c r="F28" s="19">
        <f t="shared" si="1"/>
        <v>1400000</v>
      </c>
      <c r="G28" s="9">
        <f t="shared" si="1"/>
        <v>1400000</v>
      </c>
      <c r="H28" s="30">
        <f t="shared" si="1"/>
        <v>1400000</v>
      </c>
      <c r="I28" s="30">
        <f t="shared" si="2"/>
        <v>1400000</v>
      </c>
      <c r="J28" s="30">
        <f t="shared" si="3"/>
        <v>2800000</v>
      </c>
      <c r="K28" s="30">
        <f t="shared" si="4"/>
        <v>1400000</v>
      </c>
      <c r="L28" s="30">
        <v>1400000</v>
      </c>
      <c r="M28" s="30">
        <v>1400000</v>
      </c>
      <c r="N28" s="30">
        <f t="shared" si="5"/>
        <v>12600000</v>
      </c>
      <c r="O28" s="32"/>
    </row>
    <row r="29" spans="2:15" ht="12.75" customHeight="1">
      <c r="B29" s="42"/>
      <c r="C29" s="20" t="s">
        <v>29</v>
      </c>
      <c r="D29" s="9">
        <v>5000000</v>
      </c>
      <c r="E29" s="9">
        <f t="shared" si="0"/>
        <v>500000</v>
      </c>
      <c r="F29" s="19">
        <f t="shared" si="1"/>
        <v>500000</v>
      </c>
      <c r="G29" s="9">
        <f t="shared" si="1"/>
        <v>500000</v>
      </c>
      <c r="H29" s="9">
        <f t="shared" si="1"/>
        <v>500000</v>
      </c>
      <c r="I29" s="30">
        <f t="shared" si="2"/>
        <v>500000</v>
      </c>
      <c r="J29" s="30">
        <f t="shared" si="3"/>
        <v>1000000</v>
      </c>
      <c r="K29" s="30">
        <f t="shared" si="4"/>
        <v>500000</v>
      </c>
      <c r="L29" s="30">
        <v>500000</v>
      </c>
      <c r="M29" s="30">
        <v>500000</v>
      </c>
      <c r="N29" s="30">
        <f t="shared" si="5"/>
        <v>4500000</v>
      </c>
      <c r="O29" s="32"/>
    </row>
    <row r="30" spans="2:15">
      <c r="B30" s="42"/>
      <c r="C30" s="20" t="s">
        <v>30</v>
      </c>
      <c r="D30" s="9">
        <v>15000</v>
      </c>
      <c r="E30" s="9">
        <f t="shared" si="0"/>
        <v>1500</v>
      </c>
      <c r="F30" s="19">
        <f t="shared" si="1"/>
        <v>1500</v>
      </c>
      <c r="G30" s="9">
        <f t="shared" si="1"/>
        <v>1500</v>
      </c>
      <c r="H30" s="9">
        <f t="shared" si="1"/>
        <v>1500</v>
      </c>
      <c r="I30" s="30">
        <f t="shared" si="2"/>
        <v>1500</v>
      </c>
      <c r="J30" s="30">
        <f t="shared" si="3"/>
        <v>3000</v>
      </c>
      <c r="K30" s="30">
        <f t="shared" si="4"/>
        <v>1500</v>
      </c>
      <c r="L30" s="30">
        <v>1500</v>
      </c>
      <c r="M30" s="30">
        <v>1500</v>
      </c>
      <c r="N30" s="30">
        <f t="shared" si="5"/>
        <v>13500</v>
      </c>
      <c r="O30" s="32"/>
    </row>
    <row r="31" spans="2:15" ht="15">
      <c r="B31" s="42"/>
      <c r="C31" s="26" t="s">
        <v>8</v>
      </c>
      <c r="D31" s="11">
        <f>SUM(D27:D30)</f>
        <v>69015000</v>
      </c>
      <c r="E31" s="11">
        <f t="shared" si="0"/>
        <v>6901500</v>
      </c>
      <c r="F31" s="21">
        <f t="shared" si="1"/>
        <v>6901500</v>
      </c>
      <c r="G31" s="11">
        <f t="shared" si="1"/>
        <v>6901500</v>
      </c>
      <c r="H31" s="11">
        <f>SUM(H27:H30)</f>
        <v>6901500</v>
      </c>
      <c r="I31" s="11">
        <f t="shared" si="2"/>
        <v>6901500</v>
      </c>
      <c r="J31" s="31">
        <f t="shared" si="3"/>
        <v>13803000</v>
      </c>
      <c r="K31" s="31">
        <f t="shared" si="4"/>
        <v>6901500</v>
      </c>
      <c r="L31" s="31">
        <v>6901500</v>
      </c>
      <c r="M31" s="31">
        <v>6901500</v>
      </c>
      <c r="N31" s="31">
        <f t="shared" si="5"/>
        <v>62113500</v>
      </c>
      <c r="O31" s="32"/>
    </row>
    <row r="32" spans="2:15" ht="15">
      <c r="B32" s="4"/>
      <c r="C32" s="17"/>
      <c r="D32" s="4"/>
      <c r="E32" s="5"/>
      <c r="I32" s="29"/>
      <c r="J32" s="29"/>
      <c r="K32" s="29"/>
      <c r="L32" s="29"/>
      <c r="M32" s="29"/>
      <c r="N32" s="29"/>
      <c r="O32" s="32"/>
    </row>
    <row r="33" spans="2:15" ht="15">
      <c r="B33" s="38" t="s">
        <v>20</v>
      </c>
      <c r="C33" s="22" t="s">
        <v>21</v>
      </c>
      <c r="D33" s="15">
        <v>1000000</v>
      </c>
      <c r="E33" s="9">
        <f t="shared" si="0"/>
        <v>100000</v>
      </c>
      <c r="F33" s="9">
        <f t="shared" si="1"/>
        <v>100000</v>
      </c>
      <c r="G33" s="9">
        <f t="shared" si="1"/>
        <v>100000</v>
      </c>
      <c r="H33" s="9">
        <f>G33</f>
        <v>100000</v>
      </c>
      <c r="I33" s="30">
        <f t="shared" si="2"/>
        <v>100000</v>
      </c>
      <c r="J33" s="30">
        <f t="shared" si="3"/>
        <v>200000</v>
      </c>
      <c r="K33" s="30">
        <f t="shared" si="4"/>
        <v>100000</v>
      </c>
      <c r="L33" s="30">
        <v>100000</v>
      </c>
      <c r="M33" s="30">
        <v>100000</v>
      </c>
      <c r="N33" s="30">
        <f t="shared" si="5"/>
        <v>900000</v>
      </c>
      <c r="O33" s="32"/>
    </row>
    <row r="34" spans="2:15" ht="15">
      <c r="B34" s="38"/>
      <c r="C34" s="26" t="s">
        <v>8</v>
      </c>
      <c r="D34" s="11">
        <f>SUM(D33)</f>
        <v>1000000</v>
      </c>
      <c r="E34" s="11">
        <f t="shared" si="0"/>
        <v>100000</v>
      </c>
      <c r="F34" s="11">
        <f t="shared" si="1"/>
        <v>100000</v>
      </c>
      <c r="G34" s="11">
        <f t="shared" si="1"/>
        <v>100000</v>
      </c>
      <c r="H34" s="11">
        <f>G34</f>
        <v>100000</v>
      </c>
      <c r="I34" s="31">
        <f t="shared" si="2"/>
        <v>100000</v>
      </c>
      <c r="J34" s="31">
        <f t="shared" si="3"/>
        <v>200000</v>
      </c>
      <c r="K34" s="31">
        <f t="shared" si="4"/>
        <v>100000</v>
      </c>
      <c r="L34" s="31">
        <v>100000</v>
      </c>
      <c r="M34" s="31">
        <v>100000</v>
      </c>
      <c r="N34" s="31">
        <f t="shared" si="5"/>
        <v>900000</v>
      </c>
      <c r="O34" s="32"/>
    </row>
    <row r="35" spans="2:15" ht="15">
      <c r="B35" s="4"/>
      <c r="C35" s="17"/>
      <c r="D35" s="4"/>
      <c r="E35" s="5"/>
      <c r="F35" s="5"/>
      <c r="G35" s="5"/>
      <c r="O35" s="32"/>
    </row>
    <row r="36" spans="2:15">
      <c r="E36" s="5"/>
      <c r="F36" s="5"/>
      <c r="G36" s="5"/>
      <c r="O36" s="32"/>
    </row>
    <row r="37" spans="2:15" ht="15">
      <c r="B37" s="43" t="s">
        <v>22</v>
      </c>
      <c r="C37" s="43"/>
      <c r="D37" s="23">
        <f>D34+D31+D24+D13</f>
        <v>106667400</v>
      </c>
      <c r="E37" s="11">
        <f t="shared" si="0"/>
        <v>10666740</v>
      </c>
      <c r="F37" s="37">
        <f t="shared" si="1"/>
        <v>10666740</v>
      </c>
      <c r="G37" s="37">
        <f t="shared" si="1"/>
        <v>10666740</v>
      </c>
      <c r="H37" s="37">
        <f>G37</f>
        <v>10666740</v>
      </c>
      <c r="I37" s="37">
        <f>I34+I31+I24+I13</f>
        <v>10666740</v>
      </c>
      <c r="J37" s="37">
        <f t="shared" si="3"/>
        <v>21333480</v>
      </c>
      <c r="K37" s="37">
        <f t="shared" si="4"/>
        <v>10666740</v>
      </c>
      <c r="L37" s="37">
        <f>K37</f>
        <v>10666740</v>
      </c>
      <c r="M37" s="37">
        <f>L37</f>
        <v>10666740</v>
      </c>
      <c r="N37" s="31">
        <f t="shared" si="5"/>
        <v>96000660</v>
      </c>
      <c r="O37" s="32"/>
    </row>
    <row r="38" spans="2:15" ht="15">
      <c r="C38" s="26" t="s">
        <v>23</v>
      </c>
      <c r="F38" s="24">
        <v>43187</v>
      </c>
      <c r="G38" s="24">
        <v>43187</v>
      </c>
      <c r="H38" s="24" t="s">
        <v>32</v>
      </c>
      <c r="I38" s="35">
        <v>43217</v>
      </c>
      <c r="J38" s="35">
        <v>43251</v>
      </c>
      <c r="K38" s="35">
        <v>43277</v>
      </c>
      <c r="L38" s="35">
        <v>43279</v>
      </c>
      <c r="M38" s="35">
        <v>43292</v>
      </c>
    </row>
    <row r="39" spans="2:15" ht="15">
      <c r="C39" s="26" t="s">
        <v>24</v>
      </c>
      <c r="E39" s="5"/>
      <c r="F39" s="25">
        <v>2753</v>
      </c>
      <c r="G39" s="25">
        <v>2753</v>
      </c>
      <c r="H39" s="25">
        <v>3208</v>
      </c>
      <c r="I39" s="36">
        <v>3637</v>
      </c>
      <c r="J39" s="36">
        <v>4825</v>
      </c>
      <c r="K39" s="36">
        <v>5309</v>
      </c>
      <c r="L39" s="36">
        <v>5510</v>
      </c>
      <c r="M39" s="36">
        <v>5845</v>
      </c>
    </row>
  </sheetData>
  <mergeCells count="5">
    <mergeCell ref="B9:B12"/>
    <mergeCell ref="B15:B24"/>
    <mergeCell ref="B27:B31"/>
    <mergeCell ref="B33:B34"/>
    <mergeCell ref="B37:C37"/>
  </mergeCells>
  <phoneticPr fontId="0" type="noConversion"/>
  <pageMargins left="0.75" right="0.75" top="1" bottom="1" header="0" footer="0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>Windows uE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crombaspaulam</dc:creator>
  <cp:lastModifiedBy>aguirremarian</cp:lastModifiedBy>
  <dcterms:created xsi:type="dcterms:W3CDTF">2016-10-14T11:51:54Z</dcterms:created>
  <dcterms:modified xsi:type="dcterms:W3CDTF">2018-07-11T16:20:41Z</dcterms:modified>
</cp:coreProperties>
</file>