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I31" i="1"/>
  <c r="I24"/>
  <c r="J24"/>
  <c r="K24"/>
  <c r="L24"/>
  <c r="M24"/>
  <c r="N24"/>
  <c r="H24"/>
  <c r="I13"/>
  <c r="J13"/>
  <c r="K13"/>
  <c r="L13"/>
  <c r="M13"/>
  <c r="N13"/>
  <c r="H13"/>
  <c r="G24"/>
  <c r="H31"/>
  <c r="J31"/>
  <c r="K31"/>
  <c r="L31"/>
  <c r="M31"/>
  <c r="G31"/>
  <c r="H34"/>
  <c r="I34"/>
  <c r="J34"/>
  <c r="K34"/>
  <c r="L34"/>
  <c r="M34"/>
  <c r="G34"/>
  <c r="G33"/>
  <c r="E9"/>
  <c r="F9" s="1"/>
  <c r="L37" l="1"/>
  <c r="J37"/>
  <c r="M37"/>
  <c r="G9"/>
  <c r="D24"/>
  <c r="D31"/>
  <c r="D13"/>
  <c r="N31" l="1"/>
  <c r="N34"/>
  <c r="D34"/>
  <c r="H33"/>
  <c r="E33"/>
  <c r="E31"/>
  <c r="E30"/>
  <c r="E29"/>
  <c r="E28"/>
  <c r="E27"/>
  <c r="E24"/>
  <c r="E23"/>
  <c r="E22"/>
  <c r="E21"/>
  <c r="E20"/>
  <c r="E19"/>
  <c r="E18"/>
  <c r="E17"/>
  <c r="E16"/>
  <c r="E15"/>
  <c r="E13"/>
  <c r="F13" s="1"/>
  <c r="G13" s="1"/>
  <c r="E12"/>
  <c r="E11"/>
  <c r="E10"/>
  <c r="H9"/>
  <c r="N37" l="1"/>
  <c r="G17"/>
  <c r="H17" s="1"/>
  <c r="F17"/>
  <c r="G21"/>
  <c r="H21" s="1"/>
  <c r="F21"/>
  <c r="H29"/>
  <c r="G29"/>
  <c r="F29"/>
  <c r="H11"/>
  <c r="F11"/>
  <c r="G11"/>
  <c r="F16"/>
  <c r="G16"/>
  <c r="H16" s="1"/>
  <c r="F20"/>
  <c r="G20"/>
  <c r="F23"/>
  <c r="G23"/>
  <c r="H23" s="1"/>
  <c r="F33"/>
  <c r="F34" s="1"/>
  <c r="H10"/>
  <c r="G10"/>
  <c r="F10"/>
  <c r="F15"/>
  <c r="G15"/>
  <c r="H15" s="1"/>
  <c r="F19"/>
  <c r="G19"/>
  <c r="H19" s="1"/>
  <c r="F22"/>
  <c r="G22"/>
  <c r="H22" s="1"/>
  <c r="G28"/>
  <c r="H28" s="1"/>
  <c r="F28"/>
  <c r="F18"/>
  <c r="G18"/>
  <c r="H18" s="1"/>
  <c r="G27"/>
  <c r="H27" s="1"/>
  <c r="F27"/>
  <c r="H30"/>
  <c r="G30"/>
  <c r="F30"/>
  <c r="F12"/>
  <c r="G12"/>
  <c r="H12" s="1"/>
  <c r="H20"/>
  <c r="D37"/>
  <c r="E37" s="1"/>
  <c r="E34"/>
  <c r="F31" l="1"/>
  <c r="F37"/>
  <c r="G37"/>
  <c r="F24"/>
  <c r="H37"/>
  <c r="K37" l="1"/>
  <c r="I37"/>
  <c r="O37" l="1"/>
  <c r="O39" s="1"/>
</calcChain>
</file>

<file path=xl/sharedStrings.xml><?xml version="1.0" encoding="utf-8"?>
<sst xmlns="http://schemas.openxmlformats.org/spreadsheetml/2006/main" count="45" uniqueCount="40">
  <si>
    <t xml:space="preserve">  </t>
  </si>
  <si>
    <t>PROGRAMA</t>
  </si>
  <si>
    <t>MARZO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</si>
  <si>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</si>
  <si>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</si>
  <si>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</si>
  <si>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</si>
  <si>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</si>
  <si>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</si>
  <si>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</si>
  <si>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</si>
  <si>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</si>
  <si>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</si>
  <si>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</si>
  <si>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</si>
  <si>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</si>
  <si>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</si>
  <si>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</si>
  <si>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</si>
  <si>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</si>
  <si>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</si>
  <si>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</si>
  <si>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</si>
  <si>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</si>
  <si>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</si>
  <si>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</si>
  <si>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COOP. CENTRAL- ONCOLOGICO</t>
  </si>
  <si>
    <t>COOP. CENTRAL -INCAIMEN</t>
  </si>
  <si>
    <t>COOP. CENTRAL- SIDA</t>
  </si>
  <si>
    <t>COOP. CENTRAL-PROG. DE TUMORES</t>
  </si>
  <si>
    <t>ABRIL</t>
  </si>
  <si>
    <t>JUNIO</t>
  </si>
  <si>
    <t xml:space="preserve">TOTAL </t>
  </si>
  <si>
    <t>**</t>
  </si>
  <si>
    <t xml:space="preserve">MAYO </t>
  </si>
  <si>
    <t>**TRANSFERIDO A BIBLIOTECAS POPULARES- LEY N°6971 07 FEBRERO 2019</t>
  </si>
  <si>
    <t>TOTAL POR CUOTA (10)</t>
  </si>
  <si>
    <t>FEBRERO (1-2)</t>
  </si>
  <si>
    <t>FEBRERO (3)</t>
  </si>
  <si>
    <t>MARZO (4)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</si>
</sst>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000\-00\-0000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49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43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43" fontId="0" fillId="0" borderId="1" xfId="0" applyNumberFormat="1" applyBorder="1"/>
    <xf numFmtId="43" fontId="0" fillId="0" borderId="1" xfId="0" applyNumberFormat="1" applyFont="1" applyBorder="1"/>
    <xf numFmtId="43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43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43" fontId="0" fillId="0" borderId="2" xfId="0" applyNumberFormat="1" applyBorder="1"/>
    <xf numFmtId="166" fontId="6" fillId="0" borderId="2" xfId="2" applyNumberFormat="1" applyFont="1" applyBorder="1" applyAlignment="1"/>
    <xf numFmtId="43" fontId="5" fillId="0" borderId="2" xfId="0" applyNumberFormat="1" applyFont="1" applyBorder="1"/>
    <xf numFmtId="166" fontId="1" fillId="0" borderId="2" xfId="2" applyNumberFormat="1" applyFont="1" applyBorder="1" applyAlignment="1"/>
    <xf numFmtId="43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3" fontId="3" fillId="0" borderId="0" xfId="0" applyNumberFormat="1" applyFont="1" applyBorder="1"/>
    <xf numFmtId="43" fontId="3" fillId="0" borderId="1" xfId="0" applyNumberFormat="1" applyFont="1" applyBorder="1"/>
    <xf numFmtId="43" fontId="9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43" fontId="3" fillId="0" borderId="0" xfId="0" applyNumberFormat="1" applyFon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43" fontId="9" fillId="2" borderId="1" xfId="0" applyNumberFormat="1" applyFont="1" applyFill="1" applyBorder="1"/>
    <xf numFmtId="164" fontId="9" fillId="2" borderId="1" xfId="0" applyNumberFormat="1" applyFont="1" applyFill="1" applyBorder="1"/>
    <xf numFmtId="0" fontId="3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3" fontId="5" fillId="2" borderId="1" xfId="0" applyNumberFormat="1" applyFont="1" applyFill="1" applyBorder="1"/>
    <xf numFmtId="0" fontId="10" fillId="0" borderId="0" xfId="0" applyFont="1"/>
    <xf numFmtId="0" fontId="11" fillId="2" borderId="1" xfId="0" applyFont="1" applyFill="1" applyBorder="1" applyAlignment="1">
      <alignment horizontal="center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42"/>
  <sheetViews>
    <sheetView showGridLines="0" tabSelected="1" topLeftCell="B1" workbookViewId="0">
      <selection activeCell="H43" sqref="H43"/>
    </sheetView>
  </sheetViews>
  <sheetFormatPr baseColWidth="10" defaultRowHeight="12.75"/>
  <cols>
    <col min="1" max="1" width="3" customWidth="1"/>
    <col min="3" max="3" width="56" bestFit="1" customWidth="1"/>
    <col min="4" max="4" width="21.85546875" customWidth="1"/>
    <col min="5" max="5" width="20.5703125" customWidth="1"/>
    <col min="6" max="6" width="15.5703125" bestFit="1" customWidth="1"/>
    <col min="7" max="7" width="15.42578125" bestFit="1" customWidth="1"/>
    <col min="8" max="8" width="15.42578125" customWidth="1"/>
    <col min="9" max="14" width="15.42578125" hidden="1" customWidth="1"/>
    <col min="15" max="15" width="16.7109375" customWidth="1"/>
  </cols>
  <sheetData>
    <row r="1" spans="2:15" s="1" customFormat="1" ht="10.5" customHeight="1"/>
    <row r="2" spans="2:15" s="1" customFormat="1" ht="10.5" customHeight="1"/>
    <row r="3" spans="2:15" s="1" customFormat="1" ht="10.5" customHeight="1"/>
    <row r="4" spans="2:15" s="1" customFormat="1" ht="10.5" customHeight="1"/>
    <row r="5" spans="2:15" s="1" customFormat="1" ht="10.5" customHeight="1"/>
    <row r="6" spans="2:15" s="2" customFormat="1" ht="9" customHeight="1"/>
    <row r="7" spans="2:15" s="3" customFormat="1" ht="6" customHeight="1"/>
    <row r="8" spans="2:15" ht="21.75" customHeight="1">
      <c r="B8" t="s">
        <v>0</v>
      </c>
      <c r="C8" s="6" t="s">
        <v>1</v>
      </c>
      <c r="D8" s="7" t="s">
        <v>25</v>
      </c>
      <c r="E8" s="48" t="s">
        <v>36</v>
      </c>
      <c r="F8" s="32" t="s">
        <v>37</v>
      </c>
      <c r="G8" s="32" t="s">
        <v>38</v>
      </c>
      <c r="H8" s="32" t="s">
        <v>39</v>
      </c>
      <c r="I8" s="32" t="s">
        <v>2</v>
      </c>
      <c r="J8" s="32" t="s">
        <v>2</v>
      </c>
      <c r="K8" s="32" t="s">
        <v>30</v>
      </c>
      <c r="L8" s="32" t="s">
        <v>34</v>
      </c>
      <c r="M8" s="32" t="s">
        <v>31</v>
      </c>
      <c r="N8" s="32" t="s">
        <v>31</v>
      </c>
      <c r="O8" s="32" t="s">
        <v>32</v>
      </c>
    </row>
    <row r="9" spans="2:15" s="4" customFormat="1">
      <c r="B9" s="41" t="s">
        <v>3</v>
      </c>
      <c r="C9" s="8" t="s">
        <v>4</v>
      </c>
      <c r="D9" s="9">
        <v>829864</v>
      </c>
      <c r="E9" s="9">
        <f>D9/10</f>
        <v>82986.399999999994</v>
      </c>
      <c r="F9" s="10">
        <f>E9*2</f>
        <v>165972.79999999999</v>
      </c>
      <c r="G9" s="9">
        <f>+E9</f>
        <v>82986.399999999994</v>
      </c>
      <c r="H9" s="9">
        <f>G9</f>
        <v>82986.399999999994</v>
      </c>
      <c r="I9" s="30"/>
      <c r="J9" s="30"/>
      <c r="K9" s="30"/>
      <c r="L9" s="30"/>
      <c r="M9" s="30"/>
      <c r="N9" s="30"/>
    </row>
    <row r="10" spans="2:15">
      <c r="B10" s="41"/>
      <c r="C10" s="8" t="s">
        <v>5</v>
      </c>
      <c r="D10" s="9">
        <v>1240000</v>
      </c>
      <c r="E10" s="9">
        <f t="shared" ref="E10:E37" si="0">D10/10</f>
        <v>124000</v>
      </c>
      <c r="F10" s="10">
        <f t="shared" ref="F10:F12" si="1">E10*2</f>
        <v>248000</v>
      </c>
      <c r="G10" s="9">
        <f t="shared" ref="G10:G12" si="2">+E10</f>
        <v>124000</v>
      </c>
      <c r="H10" s="9">
        <f t="shared" ref="F10:H34" si="3">G10</f>
        <v>124000</v>
      </c>
      <c r="I10" s="30"/>
      <c r="J10" s="30"/>
      <c r="K10" s="30"/>
      <c r="L10" s="30"/>
      <c r="M10" s="30"/>
      <c r="N10" s="30"/>
    </row>
    <row r="11" spans="2:15">
      <c r="B11" s="41"/>
      <c r="C11" s="8" t="s">
        <v>6</v>
      </c>
      <c r="D11" s="9">
        <v>950000</v>
      </c>
      <c r="E11" s="9">
        <f t="shared" si="0"/>
        <v>95000</v>
      </c>
      <c r="F11" s="10">
        <f t="shared" si="1"/>
        <v>190000</v>
      </c>
      <c r="G11" s="9">
        <f t="shared" si="2"/>
        <v>95000</v>
      </c>
      <c r="H11" s="9">
        <f t="shared" si="3"/>
        <v>95000</v>
      </c>
      <c r="I11" s="30"/>
      <c r="J11" s="30"/>
      <c r="K11" s="30"/>
      <c r="L11" s="30"/>
      <c r="M11" s="30"/>
      <c r="N11" s="30"/>
    </row>
    <row r="12" spans="2:15">
      <c r="B12" s="41"/>
      <c r="C12" s="8" t="s">
        <v>7</v>
      </c>
      <c r="D12" s="9">
        <v>801398</v>
      </c>
      <c r="E12" s="9">
        <f t="shared" si="0"/>
        <v>80139.8</v>
      </c>
      <c r="F12" s="10">
        <f t="shared" si="1"/>
        <v>160279.6</v>
      </c>
      <c r="G12" s="9">
        <f t="shared" si="2"/>
        <v>80139.8</v>
      </c>
      <c r="H12" s="9">
        <f t="shared" si="3"/>
        <v>80139.8</v>
      </c>
      <c r="I12" s="30"/>
      <c r="J12" s="30"/>
      <c r="K12" s="30"/>
      <c r="L12" s="30"/>
      <c r="M12" s="30"/>
      <c r="N12" s="30"/>
    </row>
    <row r="13" spans="2:15" ht="15">
      <c r="C13" s="26" t="s">
        <v>8</v>
      </c>
      <c r="D13" s="11">
        <f>SUM(D9:D12)</f>
        <v>3821262</v>
      </c>
      <c r="E13" s="11">
        <f t="shared" si="0"/>
        <v>382126.2</v>
      </c>
      <c r="F13" s="11">
        <f t="shared" si="3"/>
        <v>382126.2</v>
      </c>
      <c r="G13" s="11">
        <f t="shared" si="3"/>
        <v>382126.2</v>
      </c>
      <c r="H13" s="11">
        <f>SUM(H9:H12)</f>
        <v>382126.2</v>
      </c>
      <c r="I13" s="11">
        <f t="shared" ref="I13:N13" si="4">SUM(I9:I12)</f>
        <v>0</v>
      </c>
      <c r="J13" s="11">
        <f t="shared" si="4"/>
        <v>0</v>
      </c>
      <c r="K13" s="11">
        <f t="shared" si="4"/>
        <v>0</v>
      </c>
      <c r="L13" s="11">
        <f t="shared" si="4"/>
        <v>0</v>
      </c>
      <c r="M13" s="11">
        <f t="shared" si="4"/>
        <v>0</v>
      </c>
      <c r="N13" s="11">
        <f t="shared" si="4"/>
        <v>0</v>
      </c>
    </row>
    <row r="14" spans="2:15">
      <c r="E14" s="5"/>
      <c r="F14" s="5"/>
      <c r="G14" s="5"/>
      <c r="I14" s="33"/>
      <c r="J14" s="33"/>
      <c r="K14" s="33"/>
      <c r="L14" s="33"/>
      <c r="M14" s="33"/>
      <c r="N14" s="33"/>
    </row>
    <row r="15" spans="2:15">
      <c r="B15" s="42" t="s">
        <v>9</v>
      </c>
      <c r="C15" s="12" t="s">
        <v>10</v>
      </c>
      <c r="D15" s="9">
        <v>32143213</v>
      </c>
      <c r="E15" s="9">
        <f t="shared" si="0"/>
        <v>3214321.3</v>
      </c>
      <c r="F15" s="9">
        <f>E15*2</f>
        <v>6428642.5999999996</v>
      </c>
      <c r="G15" s="9">
        <f>+E15</f>
        <v>3214321.3</v>
      </c>
      <c r="H15" s="9">
        <f>G15</f>
        <v>3214321.3</v>
      </c>
      <c r="I15" s="30"/>
      <c r="J15" s="30"/>
      <c r="K15" s="30"/>
      <c r="L15" s="30"/>
      <c r="M15" s="30"/>
      <c r="N15" s="30"/>
    </row>
    <row r="16" spans="2:15" ht="15">
      <c r="B16" s="43"/>
      <c r="C16" s="13" t="s">
        <v>11</v>
      </c>
      <c r="D16" s="9">
        <v>250000</v>
      </c>
      <c r="E16" s="9">
        <f t="shared" si="0"/>
        <v>25000</v>
      </c>
      <c r="F16" s="9">
        <f t="shared" ref="F16:F23" si="5">E16*2</f>
        <v>50000</v>
      </c>
      <c r="G16" s="9">
        <f t="shared" ref="G16:G23" si="6">+E16</f>
        <v>25000</v>
      </c>
      <c r="H16" s="9">
        <f t="shared" si="3"/>
        <v>25000</v>
      </c>
      <c r="I16" s="30"/>
      <c r="J16" s="30"/>
      <c r="K16" s="30"/>
      <c r="L16" s="30"/>
      <c r="M16" s="30"/>
      <c r="N16" s="30"/>
    </row>
    <row r="17" spans="2:14" ht="12.75" customHeight="1">
      <c r="B17" s="43"/>
      <c r="C17" s="13" t="s">
        <v>12</v>
      </c>
      <c r="D17" s="9">
        <v>2500000</v>
      </c>
      <c r="E17" s="9">
        <f t="shared" si="0"/>
        <v>250000</v>
      </c>
      <c r="F17" s="9">
        <f t="shared" si="5"/>
        <v>500000</v>
      </c>
      <c r="G17" s="9">
        <f t="shared" si="6"/>
        <v>250000</v>
      </c>
      <c r="H17" s="9">
        <f t="shared" si="3"/>
        <v>250000</v>
      </c>
      <c r="I17" s="30"/>
      <c r="J17" s="30"/>
      <c r="K17" s="30"/>
      <c r="L17" s="30"/>
      <c r="M17" s="30"/>
      <c r="N17" s="30"/>
    </row>
    <row r="18" spans="2:14" ht="15">
      <c r="B18" s="43"/>
      <c r="C18" s="13" t="s">
        <v>13</v>
      </c>
      <c r="D18" s="9">
        <v>50000</v>
      </c>
      <c r="E18" s="9">
        <f t="shared" si="0"/>
        <v>5000</v>
      </c>
      <c r="F18" s="9">
        <f t="shared" si="5"/>
        <v>10000</v>
      </c>
      <c r="G18" s="9">
        <f t="shared" si="6"/>
        <v>5000</v>
      </c>
      <c r="H18" s="9">
        <f t="shared" si="3"/>
        <v>5000</v>
      </c>
      <c r="I18" s="30"/>
      <c r="J18" s="30"/>
      <c r="K18" s="30"/>
      <c r="L18" s="30"/>
      <c r="M18" s="30"/>
      <c r="N18" s="30"/>
    </row>
    <row r="19" spans="2:14" ht="15">
      <c r="B19" s="43"/>
      <c r="C19" s="13" t="s">
        <v>14</v>
      </c>
      <c r="D19" s="9">
        <v>200000</v>
      </c>
      <c r="E19" s="9">
        <f t="shared" si="0"/>
        <v>20000</v>
      </c>
      <c r="F19" s="9">
        <f t="shared" si="5"/>
        <v>40000</v>
      </c>
      <c r="G19" s="9">
        <f t="shared" si="6"/>
        <v>20000</v>
      </c>
      <c r="H19" s="9">
        <f t="shared" si="3"/>
        <v>20000</v>
      </c>
      <c r="I19" s="30"/>
      <c r="J19" s="30"/>
      <c r="K19" s="30"/>
      <c r="L19" s="30"/>
      <c r="M19" s="30"/>
      <c r="N19" s="30"/>
    </row>
    <row r="20" spans="2:14" ht="15">
      <c r="B20" s="43"/>
      <c r="C20" s="14" t="s">
        <v>15</v>
      </c>
      <c r="D20" s="15">
        <v>200000</v>
      </c>
      <c r="E20" s="9">
        <f t="shared" si="0"/>
        <v>20000</v>
      </c>
      <c r="F20" s="9">
        <f t="shared" si="5"/>
        <v>40000</v>
      </c>
      <c r="G20" s="9">
        <f t="shared" si="6"/>
        <v>20000</v>
      </c>
      <c r="H20" s="9">
        <f t="shared" si="3"/>
        <v>20000</v>
      </c>
      <c r="I20" s="30"/>
      <c r="J20" s="30"/>
      <c r="K20" s="30"/>
      <c r="L20" s="30"/>
      <c r="M20" s="30"/>
      <c r="N20" s="30"/>
    </row>
    <row r="21" spans="2:14" ht="15">
      <c r="B21" s="43"/>
      <c r="C21" s="14" t="s">
        <v>16</v>
      </c>
      <c r="D21" s="15">
        <v>15000</v>
      </c>
      <c r="E21" s="9">
        <f t="shared" si="0"/>
        <v>1500</v>
      </c>
      <c r="F21" s="9">
        <f t="shared" si="5"/>
        <v>3000</v>
      </c>
      <c r="G21" s="9">
        <f t="shared" si="6"/>
        <v>1500</v>
      </c>
      <c r="H21" s="9">
        <f t="shared" si="3"/>
        <v>1500</v>
      </c>
      <c r="I21" s="30"/>
      <c r="J21" s="30"/>
      <c r="K21" s="30"/>
      <c r="L21" s="30"/>
      <c r="M21" s="30"/>
      <c r="N21" s="30"/>
    </row>
    <row r="22" spans="2:14" ht="15">
      <c r="B22" s="43"/>
      <c r="C22" s="14" t="s">
        <v>17</v>
      </c>
      <c r="D22" s="15">
        <v>1000000</v>
      </c>
      <c r="E22" s="9">
        <f t="shared" si="0"/>
        <v>100000</v>
      </c>
      <c r="F22" s="9">
        <f t="shared" si="5"/>
        <v>200000</v>
      </c>
      <c r="G22" s="9">
        <f t="shared" si="6"/>
        <v>100000</v>
      </c>
      <c r="H22" s="9">
        <f t="shared" si="3"/>
        <v>100000</v>
      </c>
      <c r="I22" s="30"/>
      <c r="J22" s="30"/>
      <c r="K22" s="30"/>
      <c r="L22" s="30"/>
      <c r="M22" s="30"/>
      <c r="N22" s="30"/>
    </row>
    <row r="23" spans="2:14">
      <c r="B23" s="43"/>
      <c r="C23" s="16" t="s">
        <v>18</v>
      </c>
      <c r="D23" s="15">
        <v>700000</v>
      </c>
      <c r="E23" s="9">
        <f t="shared" si="0"/>
        <v>70000</v>
      </c>
      <c r="F23" s="9">
        <f t="shared" si="5"/>
        <v>140000</v>
      </c>
      <c r="G23" s="9">
        <f t="shared" si="6"/>
        <v>70000</v>
      </c>
      <c r="H23" s="9">
        <f t="shared" si="3"/>
        <v>70000</v>
      </c>
      <c r="I23" s="30"/>
      <c r="J23" s="30"/>
      <c r="K23" s="30"/>
      <c r="L23" s="30"/>
      <c r="M23" s="30"/>
      <c r="N23" s="30"/>
    </row>
    <row r="24" spans="2:14" ht="15">
      <c r="B24" s="44"/>
      <c r="C24" s="27" t="s">
        <v>8</v>
      </c>
      <c r="D24" s="11">
        <f>SUM(D15:D23)</f>
        <v>37058213</v>
      </c>
      <c r="E24" s="11">
        <f t="shared" si="0"/>
        <v>3705821.3</v>
      </c>
      <c r="F24" s="11">
        <f>SUM(F15:F23)</f>
        <v>7411642.5999999996</v>
      </c>
      <c r="G24" s="11">
        <f>SUM(G15:G23)</f>
        <v>3705821.3</v>
      </c>
      <c r="H24" s="11">
        <f>SUM(H15:H23)</f>
        <v>3705821.3</v>
      </c>
      <c r="I24" s="11">
        <f t="shared" ref="I24:N24" si="7">SUM(I15:I23)</f>
        <v>0</v>
      </c>
      <c r="J24" s="11">
        <f t="shared" si="7"/>
        <v>0</v>
      </c>
      <c r="K24" s="11">
        <f t="shared" si="7"/>
        <v>0</v>
      </c>
      <c r="L24" s="11">
        <f t="shared" si="7"/>
        <v>0</v>
      </c>
      <c r="M24" s="11">
        <f t="shared" si="7"/>
        <v>0</v>
      </c>
      <c r="N24" s="11">
        <f t="shared" si="7"/>
        <v>0</v>
      </c>
    </row>
    <row r="25" spans="2:14" ht="15">
      <c r="B25" s="4"/>
      <c r="C25" s="17"/>
      <c r="D25" s="4"/>
      <c r="E25" s="5"/>
      <c r="F25" s="5"/>
      <c r="G25" s="5"/>
      <c r="I25" s="29"/>
      <c r="J25" s="29"/>
      <c r="K25" s="29"/>
      <c r="L25" s="29"/>
      <c r="M25" s="29"/>
      <c r="N25" s="29"/>
    </row>
    <row r="26" spans="2:14" ht="15">
      <c r="B26" s="4"/>
      <c r="C26" s="28"/>
      <c r="E26" s="5"/>
      <c r="F26" s="5"/>
      <c r="G26" s="5"/>
      <c r="I26" s="29"/>
      <c r="J26" s="29"/>
      <c r="K26" s="29"/>
      <c r="L26" s="29"/>
      <c r="M26" s="29"/>
      <c r="N26" s="29"/>
    </row>
    <row r="27" spans="2:14">
      <c r="B27" s="45" t="s">
        <v>19</v>
      </c>
      <c r="C27" s="18" t="s">
        <v>26</v>
      </c>
      <c r="D27" s="9">
        <v>55000000</v>
      </c>
      <c r="E27" s="9">
        <f t="shared" si="0"/>
        <v>5500000</v>
      </c>
      <c r="F27" s="19">
        <f>E27*2</f>
        <v>11000000</v>
      </c>
      <c r="G27" s="9">
        <f>+E27</f>
        <v>5500000</v>
      </c>
      <c r="H27" s="9">
        <f>G27</f>
        <v>5500000</v>
      </c>
      <c r="I27" s="30"/>
      <c r="J27" s="30"/>
      <c r="K27" s="30"/>
      <c r="L27" s="30"/>
      <c r="M27" s="30"/>
      <c r="N27" s="30"/>
    </row>
    <row r="28" spans="2:14">
      <c r="B28" s="45"/>
      <c r="C28" s="20" t="s">
        <v>27</v>
      </c>
      <c r="D28" s="9">
        <v>16000000</v>
      </c>
      <c r="E28" s="9">
        <f t="shared" si="0"/>
        <v>1600000</v>
      </c>
      <c r="F28" s="19">
        <f t="shared" ref="F28:F30" si="8">E28*2</f>
        <v>3200000</v>
      </c>
      <c r="G28" s="9">
        <f t="shared" ref="G28:G30" si="9">+E28</f>
        <v>1600000</v>
      </c>
      <c r="H28" s="30">
        <f t="shared" si="3"/>
        <v>1600000</v>
      </c>
      <c r="I28" s="30"/>
      <c r="J28" s="30"/>
      <c r="K28" s="30"/>
      <c r="L28" s="30"/>
      <c r="M28" s="30"/>
      <c r="N28" s="30"/>
    </row>
    <row r="29" spans="2:14" ht="12.75" customHeight="1">
      <c r="B29" s="45"/>
      <c r="C29" s="20" t="s">
        <v>28</v>
      </c>
      <c r="D29" s="9">
        <v>6000000</v>
      </c>
      <c r="E29" s="9">
        <f t="shared" si="0"/>
        <v>600000</v>
      </c>
      <c r="F29" s="19">
        <f t="shared" si="8"/>
        <v>1200000</v>
      </c>
      <c r="G29" s="9">
        <f t="shared" si="9"/>
        <v>600000</v>
      </c>
      <c r="H29" s="9">
        <f t="shared" si="3"/>
        <v>600000</v>
      </c>
      <c r="I29" s="30"/>
      <c r="J29" s="30"/>
      <c r="K29" s="30"/>
      <c r="L29" s="30"/>
      <c r="M29" s="30"/>
      <c r="N29" s="30"/>
    </row>
    <row r="30" spans="2:14">
      <c r="B30" s="45"/>
      <c r="C30" s="20" t="s">
        <v>29</v>
      </c>
      <c r="D30" s="9">
        <v>15000</v>
      </c>
      <c r="E30" s="9">
        <f t="shared" si="0"/>
        <v>1500</v>
      </c>
      <c r="F30" s="19">
        <f t="shared" si="8"/>
        <v>3000</v>
      </c>
      <c r="G30" s="9">
        <f t="shared" si="9"/>
        <v>1500</v>
      </c>
      <c r="H30" s="9">
        <f t="shared" si="3"/>
        <v>1500</v>
      </c>
      <c r="I30" s="30"/>
      <c r="J30" s="30"/>
      <c r="K30" s="30"/>
      <c r="L30" s="30"/>
      <c r="M30" s="30"/>
      <c r="N30" s="30"/>
    </row>
    <row r="31" spans="2:14" ht="15">
      <c r="B31" s="45"/>
      <c r="C31" s="26" t="s">
        <v>8</v>
      </c>
      <c r="D31" s="11">
        <f>SUM(D27:D30)</f>
        <v>77015000</v>
      </c>
      <c r="E31" s="11">
        <f t="shared" si="0"/>
        <v>7701500</v>
      </c>
      <c r="F31" s="21">
        <f>SUM(F27:F30)</f>
        <v>15403000</v>
      </c>
      <c r="G31" s="11">
        <f>SUM(G27:G30)</f>
        <v>7701500</v>
      </c>
      <c r="H31" s="11">
        <f t="shared" ref="H31:M31" si="10">SUM(H27:H30)</f>
        <v>7701500</v>
      </c>
      <c r="I31" s="11">
        <f>SUM(I27:I30)</f>
        <v>0</v>
      </c>
      <c r="J31" s="11">
        <f t="shared" si="10"/>
        <v>0</v>
      </c>
      <c r="K31" s="11">
        <f t="shared" si="10"/>
        <v>0</v>
      </c>
      <c r="L31" s="11">
        <f t="shared" si="10"/>
        <v>0</v>
      </c>
      <c r="M31" s="11">
        <f t="shared" si="10"/>
        <v>0</v>
      </c>
      <c r="N31" s="31">
        <f t="shared" ref="N10:N37" si="11">M31</f>
        <v>0</v>
      </c>
    </row>
    <row r="32" spans="2:14" ht="15">
      <c r="B32" s="4"/>
      <c r="C32" s="17"/>
      <c r="D32" s="4"/>
      <c r="E32" s="5"/>
      <c r="I32" s="29"/>
      <c r="J32" s="29"/>
      <c r="K32" s="29"/>
      <c r="L32" s="29"/>
      <c r="M32" s="29"/>
      <c r="N32" s="29"/>
    </row>
    <row r="33" spans="2:16" ht="15">
      <c r="B33" s="41" t="s">
        <v>20</v>
      </c>
      <c r="C33" s="22" t="s">
        <v>21</v>
      </c>
      <c r="D33" s="15">
        <v>1000000</v>
      </c>
      <c r="E33" s="9">
        <f t="shared" si="0"/>
        <v>100000</v>
      </c>
      <c r="F33" s="9">
        <f>E33*2</f>
        <v>200000</v>
      </c>
      <c r="G33" s="9">
        <f>+E33</f>
        <v>100000</v>
      </c>
      <c r="H33" s="9">
        <f>G33</f>
        <v>100000</v>
      </c>
      <c r="I33" s="30"/>
      <c r="J33" s="30"/>
      <c r="K33" s="30"/>
      <c r="L33" s="30"/>
      <c r="M33" s="30"/>
      <c r="N33" s="30"/>
    </row>
    <row r="34" spans="2:16" ht="15">
      <c r="B34" s="41"/>
      <c r="C34" s="26" t="s">
        <v>8</v>
      </c>
      <c r="D34" s="11">
        <f>SUM(D33)</f>
        <v>1000000</v>
      </c>
      <c r="E34" s="11">
        <f t="shared" si="0"/>
        <v>100000</v>
      </c>
      <c r="F34" s="11">
        <f>SUM(F33)</f>
        <v>200000</v>
      </c>
      <c r="G34" s="11">
        <f>SUM(G33)</f>
        <v>100000</v>
      </c>
      <c r="H34" s="11">
        <f t="shared" ref="H34:M34" si="12">SUM(H33)</f>
        <v>100000</v>
      </c>
      <c r="I34" s="11">
        <f t="shared" si="12"/>
        <v>0</v>
      </c>
      <c r="J34" s="11">
        <f t="shared" si="12"/>
        <v>0</v>
      </c>
      <c r="K34" s="11">
        <f t="shared" si="12"/>
        <v>0</v>
      </c>
      <c r="L34" s="11">
        <f t="shared" si="12"/>
        <v>0</v>
      </c>
      <c r="M34" s="11">
        <f t="shared" si="12"/>
        <v>0</v>
      </c>
      <c r="N34" s="31">
        <f t="shared" si="11"/>
        <v>0</v>
      </c>
    </row>
    <row r="35" spans="2:16" ht="15">
      <c r="B35" s="4"/>
      <c r="C35" s="17"/>
      <c r="D35" s="4"/>
      <c r="E35" s="5"/>
      <c r="F35" s="5"/>
      <c r="G35" s="5"/>
    </row>
    <row r="36" spans="2:16">
      <c r="E36" s="5"/>
      <c r="F36" s="5"/>
      <c r="G36" s="5"/>
    </row>
    <row r="37" spans="2:16" ht="15">
      <c r="B37" s="40" t="s">
        <v>22</v>
      </c>
      <c r="C37" s="40"/>
      <c r="D37" s="23">
        <f>D34+D31+D24+D13</f>
        <v>118894475</v>
      </c>
      <c r="E37" s="11">
        <f t="shared" si="0"/>
        <v>11889447.5</v>
      </c>
      <c r="F37" s="46">
        <f>E37*2</f>
        <v>23778895</v>
      </c>
      <c r="G37" s="36">
        <f>+E37</f>
        <v>11889447.5</v>
      </c>
      <c r="H37" s="36">
        <f>G37</f>
        <v>11889447.5</v>
      </c>
      <c r="I37" s="36">
        <f>+I13+I24+I31+I34</f>
        <v>0</v>
      </c>
      <c r="J37" s="36">
        <f t="shared" ref="J37:N37" si="13">+J13+J24+J31+J34</f>
        <v>0</v>
      </c>
      <c r="K37" s="36">
        <f t="shared" si="13"/>
        <v>0</v>
      </c>
      <c r="L37" s="36">
        <f t="shared" si="13"/>
        <v>0</v>
      </c>
      <c r="M37" s="36">
        <f t="shared" si="13"/>
        <v>0</v>
      </c>
      <c r="N37" s="36">
        <f t="shared" si="13"/>
        <v>0</v>
      </c>
      <c r="O37" s="37">
        <f>SUM(F37:N37)</f>
        <v>47557790</v>
      </c>
    </row>
    <row r="38" spans="2:16" ht="15">
      <c r="C38" s="26" t="s">
        <v>24</v>
      </c>
      <c r="F38" s="24">
        <v>43503</v>
      </c>
      <c r="G38" s="24">
        <v>43524</v>
      </c>
      <c r="H38" s="24">
        <v>43530</v>
      </c>
      <c r="I38" s="34"/>
      <c r="J38" s="34"/>
      <c r="K38" s="34"/>
      <c r="L38" s="34"/>
      <c r="M38" s="34"/>
      <c r="N38" s="34"/>
      <c r="O38" s="37">
        <v>750000</v>
      </c>
      <c r="P38" s="39" t="s">
        <v>33</v>
      </c>
    </row>
    <row r="39" spans="2:16" ht="15">
      <c r="C39" s="26" t="s">
        <v>23</v>
      </c>
      <c r="E39" s="5"/>
      <c r="F39" s="25">
        <v>1717</v>
      </c>
      <c r="G39" s="25">
        <v>2221</v>
      </c>
      <c r="H39" s="25">
        <v>2222</v>
      </c>
      <c r="I39" s="35"/>
      <c r="J39" s="35"/>
      <c r="K39" s="35"/>
      <c r="L39" s="35"/>
      <c r="M39" s="35"/>
      <c r="N39" s="35"/>
      <c r="O39" s="37">
        <f>O37+O38</f>
        <v>48307790</v>
      </c>
    </row>
    <row r="42" spans="2:16">
      <c r="B42" s="38"/>
      <c r="C42" s="47" t="s">
        <v>35</v>
      </c>
    </row>
  </sheetData>
  <mergeCells count="5">
    <mergeCell ref="B37:C37"/>
    <mergeCell ref="B9:B12"/>
    <mergeCell ref="B15:B24"/>
    <mergeCell ref="B27:B31"/>
    <mergeCell ref="B33:B34"/>
  </mergeCells>
  <phoneticPr fontId="0" type="noConversion"/>
  <pageMargins left="0.23622047244094491" right="0.23622047244094491" top="0.98425196850393704" bottom="0.98425196850393704" header="0" footer="0"/>
  <pageSetup paperSize="9" scale="7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moyanoulises</cp:lastModifiedBy>
  <cp:lastPrinted>2019-03-06T13:41:27Z</cp:lastPrinted>
  <dcterms:created xsi:type="dcterms:W3CDTF">2016-10-14T11:51:54Z</dcterms:created>
  <dcterms:modified xsi:type="dcterms:W3CDTF">2019-03-06T13:41:48Z</dcterms:modified>
</cp:coreProperties>
</file>