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 activeTab="5"/>
  </bookViews>
  <sheets>
    <sheet name="10601" sheetId="6" r:id="rId1"/>
    <sheet name="10602" sheetId="10" r:id="rId2"/>
    <sheet name="10610" sheetId="9" r:id="rId3"/>
    <sheet name="10614" sheetId="11" r:id="rId4"/>
    <sheet name="50603" sheetId="7" r:id="rId5"/>
    <sheet name="50604" sheetId="8" r:id="rId6"/>
  </sheets>
  <externalReferences>
    <externalReference r:id="rId7"/>
    <externalReference r:id="rId8"/>
  </externalReferences>
  <definedNames>
    <definedName name="_xlnm.Print_Area" localSheetId="1">'10602'!$A$1:$G$15</definedName>
    <definedName name="_xlnm.Print_Area" localSheetId="2">'10610'!$A$1:$Q$42</definedName>
    <definedName name="_xlnm.Print_Area" localSheetId="4">'50603'!$A$1:$N$42</definedName>
    <definedName name="Excel_BuiltIn_Print_Titles" localSheetId="5">'[1]anexo 30 general 4º trimestre 2'!$1:$15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2'!$1:$15</definedName>
    <definedName name="Print_Titles_0_0" localSheetId="5">'[1]anexo 30 general 4º trimestre 2'!$1:$15</definedName>
    <definedName name="Print_Titles_0_0_0" localSheetId="5">'[1]anexo 30 general 4º trimestre 2'!$1:$15</definedName>
    <definedName name="Print_Titles_0_0_0_0" localSheetId="5">'[1]anexo 30 general 4º trimestre 2'!$1:$15</definedName>
    <definedName name="Print_Titles_0_0_0_0_0" localSheetId="5">'[1]anexo 30 general 4º trimestre 2'!$1:$15</definedName>
    <definedName name="Print_Titles_0_0_0_0_0_0" localSheetId="5">'[1]anexo 30 general 4º trimestre 2'!$1:$15</definedName>
    <definedName name="Print_Titles_0_0_0_0_0_0_0" localSheetId="5">'[1]anexo 30 general 4º trimestre 2'!$1:$15</definedName>
    <definedName name="Print_Titles_0_0_0_0_0_0_0_0" localSheetId="5">'[1]anexo 30 general 4º trimestre 2'!$1:$15</definedName>
    <definedName name="Print_Titles_0_0_0_0_0_0_0_0_0" localSheetId="5">'[1]anexo 30 general 4º trimestre 2'!$1:$15</definedName>
    <definedName name="Print_Titles_0_0_0_0_0_0_0_0_0_0" localSheetId="5">'[1]anexo 30 general 4º trimestre 2'!$1:$15</definedName>
    <definedName name="Print_Titles_0_0_0_0_0_0_0_0_0_0_0" localSheetId="5">'[1]anexo 30 general 4º trimestre 2'!$1:$15</definedName>
  </definedNames>
  <calcPr calcId="145621"/>
</workbook>
</file>

<file path=xl/calcChain.xml><?xml version="1.0" encoding="utf-8"?>
<calcChain xmlns="http://schemas.openxmlformats.org/spreadsheetml/2006/main">
  <c r="H15" i="10" l="1"/>
  <c r="G15" i="10"/>
  <c r="F15" i="10"/>
  <c r="E15" i="10"/>
  <c r="D15" i="10"/>
  <c r="K42" i="9" l="1"/>
  <c r="K41" i="9"/>
  <c r="K30" i="9"/>
  <c r="K24" i="9"/>
  <c r="K23" i="9" s="1"/>
  <c r="H119" i="8" l="1"/>
  <c r="G119" i="8"/>
  <c r="F119" i="8"/>
  <c r="D119" i="8"/>
  <c r="E119" i="8" s="1"/>
  <c r="C119" i="8"/>
  <c r="G113" i="8"/>
  <c r="H113" i="8" s="1"/>
  <c r="F113" i="8"/>
  <c r="D113" i="8"/>
  <c r="E113" i="8" s="1"/>
  <c r="C113" i="8"/>
  <c r="G112" i="8"/>
  <c r="F112" i="8"/>
  <c r="H112" i="8" s="1"/>
  <c r="E112" i="8"/>
  <c r="D112" i="8"/>
  <c r="C112" i="8"/>
  <c r="H111" i="8"/>
  <c r="G111" i="8"/>
  <c r="F111" i="8"/>
  <c r="D111" i="8"/>
  <c r="E111" i="8" s="1"/>
  <c r="C111" i="8"/>
  <c r="G107" i="8"/>
  <c r="F107" i="8"/>
  <c r="H107" i="8" s="1"/>
  <c r="E107" i="8"/>
  <c r="D107" i="8"/>
  <c r="C107" i="8"/>
  <c r="H106" i="8"/>
  <c r="G106" i="8"/>
  <c r="F106" i="8"/>
  <c r="D106" i="8"/>
  <c r="E106" i="8" s="1"/>
  <c r="C106" i="8"/>
  <c r="G105" i="8"/>
  <c r="F105" i="8"/>
  <c r="H105" i="8" s="1"/>
  <c r="E105" i="8"/>
  <c r="D105" i="8"/>
  <c r="C105" i="8"/>
  <c r="H101" i="8"/>
  <c r="G101" i="8"/>
  <c r="F101" i="8"/>
  <c r="D101" i="8"/>
  <c r="E101" i="8" s="1"/>
  <c r="C101" i="8"/>
  <c r="G100" i="8"/>
  <c r="F100" i="8"/>
  <c r="H100" i="8" s="1"/>
  <c r="E100" i="8"/>
  <c r="D100" i="8"/>
  <c r="C100" i="8"/>
  <c r="H99" i="8"/>
  <c r="G99" i="8"/>
  <c r="F99" i="8"/>
  <c r="D99" i="8"/>
  <c r="E99" i="8" s="1"/>
  <c r="C99" i="8"/>
  <c r="G95" i="8"/>
  <c r="F95" i="8"/>
  <c r="H95" i="8" s="1"/>
  <c r="E95" i="8"/>
  <c r="D95" i="8"/>
  <c r="C95" i="8"/>
  <c r="H94" i="8"/>
  <c r="G94" i="8"/>
  <c r="F94" i="8"/>
  <c r="D94" i="8"/>
  <c r="E94" i="8" s="1"/>
  <c r="C94" i="8"/>
  <c r="G93" i="8"/>
  <c r="F93" i="8"/>
  <c r="H93" i="8" s="1"/>
  <c r="E93" i="8"/>
  <c r="D93" i="8"/>
  <c r="C93" i="8"/>
  <c r="H92" i="8"/>
  <c r="G92" i="8"/>
  <c r="F92" i="8"/>
  <c r="D92" i="8"/>
  <c r="E92" i="8" s="1"/>
  <c r="C92" i="8"/>
  <c r="G87" i="8"/>
  <c r="F87" i="8"/>
  <c r="H87" i="8" s="1"/>
  <c r="E87" i="8"/>
  <c r="D87" i="8"/>
  <c r="C87" i="8"/>
  <c r="H86" i="8"/>
  <c r="G86" i="8"/>
  <c r="F86" i="8"/>
  <c r="D86" i="8"/>
  <c r="E86" i="8" s="1"/>
  <c r="C86" i="8"/>
  <c r="G85" i="8"/>
  <c r="F85" i="8"/>
  <c r="H85" i="8" s="1"/>
  <c r="E85" i="8"/>
  <c r="D85" i="8"/>
  <c r="C85" i="8"/>
  <c r="H84" i="8"/>
  <c r="G84" i="8"/>
  <c r="F84" i="8"/>
  <c r="D84" i="8"/>
  <c r="C84" i="8"/>
  <c r="H83" i="8"/>
  <c r="G83" i="8"/>
  <c r="F83" i="8"/>
  <c r="E83" i="8"/>
  <c r="D83" i="8"/>
  <c r="C83" i="8"/>
  <c r="G79" i="8"/>
  <c r="H79" i="8" s="1"/>
  <c r="F79" i="8"/>
  <c r="D79" i="8"/>
  <c r="C79" i="8"/>
  <c r="E79" i="8" s="1"/>
  <c r="H78" i="8"/>
  <c r="G78" i="8"/>
  <c r="F78" i="8"/>
  <c r="E78" i="8"/>
  <c r="D78" i="8"/>
  <c r="C78" i="8"/>
  <c r="G77" i="8"/>
  <c r="H77" i="8" s="1"/>
  <c r="F77" i="8"/>
  <c r="D77" i="8"/>
  <c r="C77" i="8"/>
  <c r="E77" i="8" s="1"/>
  <c r="H76" i="8"/>
  <c r="G76" i="8"/>
  <c r="F76" i="8"/>
  <c r="E76" i="8"/>
  <c r="D76" i="8"/>
  <c r="C76" i="8"/>
  <c r="G75" i="8"/>
  <c r="H75" i="8" s="1"/>
  <c r="F75" i="8"/>
  <c r="E75" i="8"/>
  <c r="D75" i="8"/>
  <c r="C75" i="8"/>
  <c r="H71" i="8"/>
  <c r="G71" i="8"/>
  <c r="F71" i="8"/>
  <c r="E71" i="8"/>
  <c r="D71" i="8"/>
  <c r="C71" i="8"/>
  <c r="G70" i="8"/>
  <c r="H70" i="8" s="1"/>
  <c r="F70" i="8"/>
  <c r="D70" i="8"/>
  <c r="C70" i="8"/>
  <c r="E70" i="8" s="1"/>
  <c r="H66" i="8"/>
  <c r="G66" i="8"/>
  <c r="F66" i="8"/>
  <c r="E66" i="8"/>
  <c r="D66" i="8"/>
  <c r="C66" i="8"/>
  <c r="G65" i="8"/>
  <c r="H65" i="8" s="1"/>
  <c r="F65" i="8"/>
  <c r="D65" i="8"/>
  <c r="C65" i="8"/>
  <c r="H64" i="8"/>
  <c r="G64" i="8"/>
  <c r="F64" i="8"/>
  <c r="D64" i="8"/>
  <c r="E64" i="8" s="1"/>
  <c r="C64" i="8"/>
  <c r="G63" i="8"/>
  <c r="F63" i="8"/>
  <c r="H63" i="8" s="1"/>
  <c r="E63" i="8"/>
  <c r="D63" i="8"/>
  <c r="C63" i="8"/>
  <c r="H62" i="8"/>
  <c r="G62" i="8"/>
  <c r="F62" i="8"/>
  <c r="D62" i="8"/>
  <c r="E62" i="8" s="1"/>
  <c r="C62" i="8"/>
  <c r="G61" i="8"/>
  <c r="F61" i="8"/>
  <c r="H61" i="8" s="1"/>
  <c r="E61" i="8"/>
  <c r="D61" i="8"/>
  <c r="C61" i="8"/>
  <c r="H60" i="8"/>
  <c r="G60" i="8"/>
  <c r="F60" i="8"/>
  <c r="D60" i="8"/>
  <c r="E60" i="8" s="1"/>
  <c r="C60" i="8"/>
  <c r="G59" i="8"/>
  <c r="F59" i="8"/>
  <c r="H59" i="8" s="1"/>
  <c r="E59" i="8"/>
  <c r="D59" i="8"/>
  <c r="C59" i="8"/>
  <c r="H58" i="8"/>
  <c r="G58" i="8"/>
  <c r="F58" i="8"/>
  <c r="D58" i="8"/>
  <c r="E58" i="8" s="1"/>
  <c r="C58" i="8"/>
  <c r="G57" i="8"/>
  <c r="F57" i="8"/>
  <c r="H57" i="8" s="1"/>
  <c r="E57" i="8"/>
  <c r="D57" i="8"/>
  <c r="C57" i="8"/>
  <c r="H56" i="8"/>
  <c r="G56" i="8"/>
  <c r="F56" i="8"/>
  <c r="D56" i="8"/>
  <c r="E56" i="8" s="1"/>
  <c r="C56" i="8"/>
  <c r="G52" i="8"/>
  <c r="F52" i="8"/>
  <c r="H52" i="8" s="1"/>
  <c r="E52" i="8"/>
  <c r="D52" i="8"/>
  <c r="C52" i="8"/>
  <c r="H51" i="8"/>
  <c r="G51" i="8"/>
  <c r="F51" i="8"/>
  <c r="D51" i="8"/>
  <c r="E51" i="8" s="1"/>
  <c r="C51" i="8"/>
  <c r="G50" i="8"/>
  <c r="F50" i="8"/>
  <c r="H50" i="8" s="1"/>
  <c r="E50" i="8"/>
  <c r="D50" i="8"/>
  <c r="C50" i="8"/>
  <c r="H49" i="8"/>
  <c r="G49" i="8"/>
  <c r="F49" i="8"/>
  <c r="D49" i="8"/>
  <c r="E49" i="8" s="1"/>
  <c r="C49" i="8"/>
  <c r="G48" i="8"/>
  <c r="F48" i="8"/>
  <c r="H48" i="8" s="1"/>
  <c r="E48" i="8"/>
  <c r="D48" i="8"/>
  <c r="C48" i="8"/>
  <c r="H47" i="8"/>
  <c r="G47" i="8"/>
  <c r="F47" i="8"/>
  <c r="D47" i="8"/>
  <c r="E47" i="8" s="1"/>
  <c r="C47" i="8"/>
  <c r="G46" i="8"/>
  <c r="F46" i="8"/>
  <c r="H46" i="8" s="1"/>
  <c r="E46" i="8"/>
  <c r="D46" i="8"/>
  <c r="C46" i="8"/>
  <c r="H45" i="8"/>
  <c r="G45" i="8"/>
  <c r="F45" i="8"/>
  <c r="D45" i="8"/>
  <c r="E45" i="8" s="1"/>
  <c r="C45" i="8"/>
  <c r="G44" i="8"/>
  <c r="F44" i="8"/>
  <c r="H44" i="8" s="1"/>
  <c r="E44" i="8"/>
  <c r="D44" i="8"/>
  <c r="C44" i="8"/>
  <c r="H43" i="8"/>
  <c r="G43" i="8"/>
  <c r="F43" i="8"/>
  <c r="D43" i="8"/>
  <c r="E43" i="8" s="1"/>
  <c r="C43" i="8"/>
  <c r="G42" i="8"/>
  <c r="F42" i="8"/>
  <c r="H42" i="8" s="1"/>
  <c r="E42" i="8"/>
  <c r="D42" i="8"/>
  <c r="C42" i="8"/>
  <c r="H41" i="8"/>
  <c r="G41" i="8"/>
  <c r="F41" i="8"/>
  <c r="D41" i="8"/>
  <c r="E41" i="8" s="1"/>
  <c r="C41" i="8"/>
  <c r="G40" i="8"/>
  <c r="F40" i="8"/>
  <c r="H40" i="8" s="1"/>
  <c r="E40" i="8"/>
  <c r="D40" i="8"/>
  <c r="C40" i="8"/>
  <c r="H39" i="8"/>
  <c r="G39" i="8"/>
  <c r="F39" i="8"/>
  <c r="D39" i="8"/>
  <c r="E39" i="8" s="1"/>
  <c r="C39" i="8"/>
  <c r="G38" i="8"/>
  <c r="F38" i="8"/>
  <c r="H38" i="8" s="1"/>
  <c r="E38" i="8"/>
  <c r="D38" i="8"/>
  <c r="C38" i="8"/>
  <c r="H37" i="8"/>
  <c r="G37" i="8"/>
  <c r="F37" i="8"/>
  <c r="D37" i="8"/>
  <c r="E37" i="8" s="1"/>
  <c r="C37" i="8"/>
  <c r="G36" i="8"/>
  <c r="F36" i="8"/>
  <c r="H36" i="8" s="1"/>
  <c r="E36" i="8"/>
  <c r="D36" i="8"/>
  <c r="C36" i="8"/>
  <c r="H35" i="8"/>
  <c r="G35" i="8"/>
  <c r="F35" i="8"/>
  <c r="D35" i="8"/>
  <c r="E35" i="8" s="1"/>
  <c r="C35" i="8"/>
  <c r="G34" i="8"/>
  <c r="F34" i="8"/>
  <c r="H34" i="8" s="1"/>
  <c r="E34" i="8"/>
  <c r="D34" i="8"/>
  <c r="C34" i="8"/>
  <c r="H33" i="8"/>
  <c r="G33" i="8"/>
  <c r="F33" i="8"/>
  <c r="D33" i="8"/>
  <c r="E33" i="8" s="1"/>
  <c r="C33" i="8"/>
  <c r="G32" i="8"/>
  <c r="F32" i="8"/>
  <c r="H32" i="8" s="1"/>
  <c r="E32" i="8"/>
  <c r="D32" i="8"/>
  <c r="C32" i="8"/>
  <c r="H31" i="8"/>
  <c r="G31" i="8"/>
  <c r="F31" i="8"/>
  <c r="D31" i="8"/>
  <c r="E31" i="8" s="1"/>
  <c r="C31" i="8"/>
  <c r="G30" i="8"/>
  <c r="F30" i="8"/>
  <c r="H30" i="8" s="1"/>
  <c r="E30" i="8"/>
  <c r="D30" i="8"/>
  <c r="C30" i="8"/>
  <c r="H29" i="8"/>
  <c r="G29" i="8"/>
  <c r="F29" i="8"/>
  <c r="D29" i="8"/>
  <c r="E29" i="8" s="1"/>
  <c r="C29" i="8"/>
  <c r="G28" i="8"/>
  <c r="F28" i="8"/>
  <c r="H28" i="8" s="1"/>
  <c r="E28" i="8"/>
  <c r="D28" i="8"/>
  <c r="C28" i="8"/>
  <c r="H27" i="8"/>
  <c r="G27" i="8"/>
  <c r="F27" i="8"/>
  <c r="D27" i="8"/>
  <c r="E27" i="8" s="1"/>
  <c r="C27" i="8"/>
  <c r="G26" i="8"/>
  <c r="F26" i="8"/>
  <c r="H26" i="8" s="1"/>
  <c r="E26" i="8"/>
  <c r="D26" i="8"/>
  <c r="C26" i="8"/>
  <c r="H25" i="8"/>
  <c r="G25" i="8"/>
  <c r="F25" i="8"/>
  <c r="D25" i="8"/>
  <c r="E25" i="8" s="1"/>
  <c r="C25" i="8"/>
  <c r="G24" i="8"/>
  <c r="F24" i="8"/>
  <c r="H24" i="8" s="1"/>
  <c r="E24" i="8"/>
  <c r="D24" i="8"/>
  <c r="C24" i="8"/>
  <c r="H23" i="8"/>
  <c r="G23" i="8"/>
  <c r="F23" i="8"/>
  <c r="D23" i="8"/>
  <c r="E23" i="8" s="1"/>
  <c r="C23" i="8"/>
  <c r="G22" i="8"/>
  <c r="F22" i="8"/>
  <c r="H22" i="8" s="1"/>
  <c r="E22" i="8"/>
  <c r="D22" i="8"/>
  <c r="C22" i="8"/>
  <c r="H21" i="8"/>
  <c r="G21" i="8"/>
  <c r="F21" i="8"/>
  <c r="D21" i="8"/>
  <c r="E21" i="8" s="1"/>
  <c r="C21" i="8"/>
  <c r="G20" i="8"/>
  <c r="F20" i="8"/>
  <c r="H20" i="8" s="1"/>
  <c r="E20" i="8"/>
  <c r="D20" i="8"/>
  <c r="C20" i="8"/>
  <c r="H19" i="8"/>
  <c r="G19" i="8"/>
  <c r="F19" i="8"/>
  <c r="D19" i="8"/>
  <c r="E19" i="8" s="1"/>
  <c r="C19" i="8"/>
  <c r="G18" i="8"/>
  <c r="F18" i="8"/>
  <c r="H18" i="8" s="1"/>
  <c r="E18" i="8"/>
  <c r="D18" i="8"/>
  <c r="C18" i="8"/>
  <c r="F11" i="6" l="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<sst xmlns="http://schemas.openxmlformats.org/spreadsheetml/2006/main" count="825" uniqueCount="269">
  <si>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</si>
  <si>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</si>
  <si>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</si>
  <si>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</si>
  <si>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</si>
  <si>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</si>
  <si>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</si>
  <si>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</si>
  <si>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</si>
  <si>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</si>
  <si>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</si>
  <si>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</si>
  <si>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</si>
  <si>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</si>
  <si>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</si>
  <si>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</si>
  <si>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</si>
  <si>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</si>
  <si>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</si>
  <si>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</si>
  <si>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</si>
  <si>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</si>
  <si>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</si>
  <si>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</si>
  <si>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</si>
  <si>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</si>
  <si>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</si>
  <si>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</si>
  <si>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</si>
  <si>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</si>
  <si>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</si>
  <si>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</si>
  <si>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</si>
  <si>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</si>
  <si>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</si>
  <si>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</si>
  <si>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</si>
  <si>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</si>
  <si>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</si>
  <si>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</si>
  <si>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</si>
  <si>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</si>
  <si>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</si>
  <si>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</si>
  <si>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</si>
  <si>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</si>
  <si>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</si>
  <si>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</si>
  <si>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CUADRO DE INDICADORES Y METAS  - META ANUAL y   1er TRIMESTRE 2020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</si>
  <si>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</si>
  <si>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</si>
  <si>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</si>
  <si>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</si>
  <si>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</si>
  <si>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</si>
  <si>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</si>
  <si>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</si>
  <si>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</si>
  <si>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</si>
  <si>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</si>
  <si>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</si>
  <si>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</si>
  <si>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</si>
  <si>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</si>
  <si>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</si>
  <si>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</si>
  <si>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</si>
  <si>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</si>
  <si>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</si>
  <si>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</si>
  <si>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</si>
  <si>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</si>
  <si>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</si>
  <si>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</si>
  <si>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</si>
  <si>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</si>
  <si>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</si>
  <si>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</si>
  <si>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</si>
  <si>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</si>
  <si>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</si>
  <si>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</si>
  <si>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</si>
  <si>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</si>
  <si>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</si>
  <si>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</si>
  <si>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</si>
  <si>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</si>
  <si>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</si>
  <si>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</si>
  <si>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</si>
  <si>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</si>
  <si>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</si>
  <si>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</si>
  <si>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</si>
  <si>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</si>
  <si>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</si>
  <si>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</si>
  <si>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</si>
  <si>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</si>
  <si>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</si>
  <si>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</si>
  <si>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</si>
  <si>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</si>
  <si>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</si>
  <si>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</si>
  <si>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</si>
  <si>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</si>
  <si>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2020</t>
    </r>
  </si>
  <si>
    <t>RESOLUCIÓN INTERNA ATM Nº 026/19 -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</si>
  <si>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</si>
  <si>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</si>
  <si>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</si>
  <si>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</si>
  <si>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</si>
  <si>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</si>
  <si>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</si>
  <si>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</si>
  <si>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</si>
  <si>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</si>
  <si>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</si>
  <si>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Sin Datos (*)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</si>
  <si>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</si>
  <si>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</si>
  <si>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</si>
  <si>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</si>
  <si>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</si>
  <si>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</si>
  <si>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</si>
  <si>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</si>
  <si>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</si>
  <si>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</si>
  <si>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</si>
  <si>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</si>
  <si>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</si>
  <si>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</si>
  <si>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</si>
  <si>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</si>
  <si>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</si>
  <si>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</si>
  <si>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</si>
  <si>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</si>
  <si>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</si>
  <si>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</si>
  <si>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</si>
  <si>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</si>
  <si>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</si>
  <si>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</si>
  <si>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</si>
  <si>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</si>
  <si>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</si>
  <si>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</si>
  <si>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</si>
  <si>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</si>
  <si>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</si>
  <si>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</si>
  <si>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</si>
  <si>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</si>
  <si>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</si>
  <si>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</si>
  <si>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</si>
  <si>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</si>
  <si>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</si>
  <si>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</si>
  <si>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</si>
  <si>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</si>
  <si>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</si>
  <si>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</si>
  <si>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</si>
  <si>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</si>
  <si>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</si>
  <si>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</si>
  <si>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</si>
  <si>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</si>
  <si>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</si>
  <si>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</si>
  <si>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</si>
  <si>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</si>
  <si>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</si>
  <si>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</si>
  <si>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</si>
  <si>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</si>
  <si>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</si>
  <si>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</si>
  <si>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</si>
  <si>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</si>
  <si>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</si>
  <si>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</si>
  <si>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</si>
  <si>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</si>
  <si>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</si>
  <si>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</si>
  <si>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</si>
  <si>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</si>
  <si>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</si>
  <si>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</si>
  <si>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</si>
  <si>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</si>
  <si>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</si>
  <si>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</si>
  <si>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(*)</t>
  </si>
  <si>
    <t>No se expone informacion sobre el mes de marzo, ya que no se pudo extraer los datos, debido a la falta de personal en las distintas Unidades Administrativas de ATM, producto de la situacion de Pandemia, y a la restriccion de circulacion dispuesta por los Decretos Provinciales Nº 384, 472, 512 y sucesivos.</t>
  </si>
  <si>
    <t>C.J.U.O. 1 - 06 - 10 - 1º TRIMESTE 2020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</si>
  <si>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</si>
  <si>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</si>
  <si>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</si>
  <si>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</si>
  <si>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</si>
  <si>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</si>
  <si>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</si>
  <si>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</si>
  <si>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</si>
  <si>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</si>
  <si>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</si>
  <si>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</si>
  <si>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</si>
  <si>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</si>
  <si>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</si>
  <si>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</si>
  <si>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</si>
  <si>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</si>
  <si>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</si>
  <si>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</si>
  <si>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</si>
  <si>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</si>
  <si>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</si>
  <si>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</si>
  <si>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</si>
  <si>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</si>
  <si>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</si>
  <si>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</si>
  <si>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</si>
  <si>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>Ridi, Gonzalez P, Perez Araujo</t>
  </si>
  <si>
    <t xml:space="preserve">                       Contadores</t>
  </si>
  <si>
    <t>Baseggio</t>
  </si>
  <si>
    <t xml:space="preserve">                       Otros Profesionales</t>
  </si>
  <si>
    <t>Fierro, Sanchez, Odoriz, Quevedo, Boreto, Bayona, Aleman, Gallardo, Wajn, Gonzalez de Duo, Diaz, Peña y Lillo y Gili Perez</t>
  </si>
  <si>
    <t>2 - Admnistrativos</t>
  </si>
  <si>
    <t>Becerra, Castillo, Bustos, Cicconi, Molina, Marti e Hidalgo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</si>
  <si>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</si>
  <si>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</si>
  <si>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</si>
  <si>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</si>
  <si>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</si>
  <si>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</si>
  <si>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</si>
  <si>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</si>
  <si>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</si>
  <si>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</si>
  <si>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</si>
  <si>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</si>
  <si>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</si>
  <si>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</si>
  <si>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</si>
  <si>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</si>
  <si>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>DIRECCION GENERAL DE PRESUPUESTO</t>
  </si>
  <si>
    <t>2020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</si>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</sst>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_ ;\-#,##0\ "/>
    <numFmt numFmtId="167" formatCode="_-* #,##0.00\ _€_-;\-* #,##0.00\ _€_-;_-* &quot;-&quot;??\ _€_-;_-@_-"/>
    <numFmt numFmtId="168" formatCode="_-* #,##0\ _€_-;\-* #,##0\ _€_-;_-* &quot;-&quot;\ _€_-;_-@_-"/>
    <numFmt numFmtId="169" formatCode="#,##0.00\ _€"/>
    <numFmt numFmtId="170" formatCode="0_ ;\-0\ "/>
    <numFmt numFmtId="171" formatCode="0.00\ %"/>
    <numFmt numFmtId="172" formatCode="0.0"/>
    <numFmt numFmtId="173" formatCode="0\ %"/>
    <numFmt numFmtId="174" formatCode="#,##0\ _p_t_a"/>
  </numFmts>
  <fonts count="7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4" borderId="0" applyNumberFormat="0" applyBorder="0" applyAlignment="0" applyProtection="0"/>
    <xf numFmtId="0" fontId="32" fillId="16" borderId="1" applyNumberFormat="0" applyAlignment="0" applyProtection="0"/>
    <xf numFmtId="0" fontId="33" fillId="17" borderId="2" applyNumberFormat="0" applyAlignment="0" applyProtection="0"/>
    <xf numFmtId="0" fontId="34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36" fillId="7" borderId="1" applyNumberFormat="0" applyAlignment="0" applyProtection="0"/>
    <xf numFmtId="0" fontId="37" fillId="3" borderId="0" applyNumberFormat="0" applyBorder="0" applyAlignment="0" applyProtection="0"/>
    <xf numFmtId="165" fontId="21" fillId="0" borderId="0" applyFont="0" applyFill="0" applyBorder="0" applyAlignment="0" applyProtection="0"/>
    <xf numFmtId="0" fontId="38" fillId="22" borderId="0" applyNumberFormat="0" applyBorder="0" applyAlignment="0" applyProtection="0"/>
    <xf numFmtId="0" fontId="21" fillId="23" borderId="4" applyNumberFormat="0" applyFont="0" applyAlignment="0" applyProtection="0"/>
    <xf numFmtId="0" fontId="39" fillId="16" borderId="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35" fillId="0" borderId="8" applyNumberFormat="0" applyFill="0" applyAlignment="0" applyProtection="0"/>
    <xf numFmtId="0" fontId="45" fillId="0" borderId="9" applyNumberFormat="0" applyFill="0" applyAlignment="0" applyProtection="0"/>
    <xf numFmtId="0" fontId="26" fillId="0" borderId="0"/>
    <xf numFmtId="165" fontId="26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9" fillId="0" borderId="0"/>
    <xf numFmtId="9" fontId="29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1" fillId="0" borderId="0"/>
    <xf numFmtId="0" fontId="21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46" fillId="0" borderId="0"/>
    <xf numFmtId="9" fontId="21" fillId="0" borderId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8" fillId="0" borderId="0"/>
    <xf numFmtId="0" fontId="49" fillId="0" borderId="0"/>
    <xf numFmtId="9" fontId="48" fillId="0" borderId="0" applyBorder="0" applyProtection="0"/>
    <xf numFmtId="0" fontId="50" fillId="0" borderId="0"/>
    <xf numFmtId="44" fontId="50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3" fontId="48" fillId="0" borderId="0" applyBorder="0" applyProtection="0"/>
  </cellStyleXfs>
  <cellXfs count="582">
    <xf numFmtId="0" fontId="0" fillId="0" borderId="0" xfId="0"/>
    <xf numFmtId="0" fontId="25" fillId="0" borderId="0" xfId="0" applyFont="1"/>
    <xf numFmtId="0" fontId="26" fillId="0" borderId="0" xfId="0" applyFont="1"/>
    <xf numFmtId="1" fontId="27" fillId="24" borderId="11" xfId="32" applyNumberFormat="1" applyFont="1" applyFill="1" applyBorder="1" applyAlignment="1">
      <alignment horizontal="center" vertical="center"/>
    </xf>
    <xf numFmtId="0" fontId="22" fillId="24" borderId="13" xfId="0" applyFont="1" applyFill="1" applyBorder="1"/>
    <xf numFmtId="1" fontId="27" fillId="24" borderId="14" xfId="32" applyNumberFormat="1" applyFont="1" applyFill="1" applyBorder="1" applyAlignment="1">
      <alignment horizontal="center" vertical="center"/>
    </xf>
    <xf numFmtId="0" fontId="27" fillId="24" borderId="15" xfId="0" applyFont="1" applyFill="1" applyBorder="1" applyAlignment="1">
      <alignment horizontal="center" vertical="center" wrapText="1"/>
    </xf>
    <xf numFmtId="0" fontId="25" fillId="0" borderId="0" xfId="0" applyFont="1" applyBorder="1"/>
    <xf numFmtId="0" fontId="28" fillId="0" borderId="16" xfId="0" applyFont="1" applyBorder="1" applyAlignment="1"/>
    <xf numFmtId="0" fontId="28" fillId="0" borderId="11" xfId="0" applyFont="1" applyBorder="1"/>
    <xf numFmtId="0" fontId="28" fillId="0" borderId="0" xfId="0" applyFont="1"/>
    <xf numFmtId="0" fontId="28" fillId="0" borderId="16" xfId="0" applyFont="1" applyFill="1" applyBorder="1" applyAlignment="1"/>
    <xf numFmtId="0" fontId="28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8" fillId="26" borderId="14" xfId="0" applyFont="1" applyFill="1" applyBorder="1"/>
    <xf numFmtId="1" fontId="28" fillId="26" borderId="14" xfId="0" applyNumberFormat="1" applyFont="1" applyFill="1" applyBorder="1"/>
    <xf numFmtId="0" fontId="26" fillId="26" borderId="14" xfId="0" applyFont="1" applyFill="1" applyBorder="1"/>
    <xf numFmtId="0" fontId="26" fillId="26" borderId="15" xfId="0" applyFont="1" applyFill="1" applyBorder="1"/>
    <xf numFmtId="0" fontId="28" fillId="0" borderId="23" xfId="0" applyFont="1" applyBorder="1"/>
    <xf numFmtId="0" fontId="28" fillId="0" borderId="24" xfId="0" applyFont="1" applyBorder="1"/>
    <xf numFmtId="0" fontId="28" fillId="26" borderId="25" xfId="0" applyFont="1" applyFill="1" applyBorder="1"/>
    <xf numFmtId="0" fontId="28" fillId="0" borderId="11" xfId="0" applyFont="1" applyFill="1" applyBorder="1"/>
    <xf numFmtId="0" fontId="28" fillId="0" borderId="19" xfId="0" applyFont="1" applyBorder="1"/>
    <xf numFmtId="0" fontId="28" fillId="0" borderId="26" xfId="0" applyFont="1" applyBorder="1"/>
    <xf numFmtId="0" fontId="25" fillId="0" borderId="0" xfId="0" applyFont="1" applyBorder="1" applyAlignment="1"/>
    <xf numFmtId="0" fontId="25" fillId="0" borderId="30" xfId="0" applyFont="1" applyBorder="1"/>
    <xf numFmtId="0" fontId="23" fillId="0" borderId="0" xfId="0" applyFont="1" applyBorder="1" applyAlignment="1">
      <alignment horizontal="center"/>
    </xf>
    <xf numFmtId="0" fontId="23" fillId="0" borderId="29" xfId="0" applyFont="1" applyBorder="1" applyAlignment="1">
      <alignment vertical="center"/>
    </xf>
    <xf numFmtId="0" fontId="28" fillId="0" borderId="16" xfId="0" applyFont="1" applyBorder="1"/>
    <xf numFmtId="0" fontId="28" fillId="0" borderId="32" xfId="0" applyFont="1" applyBorder="1" applyAlignment="1"/>
    <xf numFmtId="0" fontId="28" fillId="0" borderId="28" xfId="0" applyFont="1" applyBorder="1"/>
    <xf numFmtId="0" fontId="28" fillId="0" borderId="33" xfId="0" applyFont="1" applyBorder="1"/>
    <xf numFmtId="0" fontId="28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6" fillId="26" borderId="22" xfId="0" applyFont="1" applyFill="1" applyBorder="1"/>
    <xf numFmtId="0" fontId="22" fillId="25" borderId="35" xfId="0" applyFont="1" applyFill="1" applyBorder="1"/>
    <xf numFmtId="0" fontId="22" fillId="25" borderId="36" xfId="0" applyFont="1" applyFill="1" applyBorder="1"/>
    <xf numFmtId="0" fontId="26" fillId="26" borderId="25" xfId="0" applyFont="1" applyFill="1" applyBorder="1"/>
    <xf numFmtId="0" fontId="27" fillId="25" borderId="39" xfId="0" applyFont="1" applyFill="1" applyBorder="1" applyAlignment="1"/>
    <xf numFmtId="0" fontId="28" fillId="25" borderId="35" xfId="0" applyFont="1" applyFill="1" applyBorder="1"/>
    <xf numFmtId="0" fontId="27" fillId="25" borderId="40" xfId="0" applyFont="1" applyFill="1" applyBorder="1"/>
    <xf numFmtId="0" fontId="28" fillId="25" borderId="41" xfId="0" applyFont="1" applyFill="1" applyBorder="1"/>
    <xf numFmtId="0" fontId="28" fillId="25" borderId="37" xfId="0" applyFont="1" applyFill="1" applyBorder="1"/>
    <xf numFmtId="0" fontId="28" fillId="0" borderId="32" xfId="0" applyFont="1" applyBorder="1"/>
    <xf numFmtId="0" fontId="28" fillId="0" borderId="18" xfId="0" applyFont="1" applyBorder="1"/>
    <xf numFmtId="0" fontId="28" fillId="0" borderId="12" xfId="0" applyFont="1" applyFill="1" applyBorder="1"/>
    <xf numFmtId="0" fontId="28" fillId="0" borderId="12" xfId="0" applyFont="1" applyBorder="1"/>
    <xf numFmtId="0" fontId="28" fillId="0" borderId="20" xfId="0" applyFont="1" applyBorder="1"/>
    <xf numFmtId="0" fontId="27" fillId="25" borderId="39" xfId="0" applyFont="1" applyFill="1" applyBorder="1"/>
    <xf numFmtId="0" fontId="28" fillId="0" borderId="32" xfId="0" applyFont="1" applyFill="1" applyBorder="1"/>
    <xf numFmtId="3" fontId="28" fillId="26" borderId="28" xfId="0" applyNumberFormat="1" applyFont="1" applyFill="1" applyBorder="1"/>
    <xf numFmtId="3" fontId="28" fillId="0" borderId="28" xfId="0" applyNumberFormat="1" applyFont="1" applyFill="1" applyBorder="1"/>
    <xf numFmtId="3" fontId="28" fillId="26" borderId="24" xfId="0" applyNumberFormat="1" applyFont="1" applyFill="1" applyBorder="1"/>
    <xf numFmtId="3" fontId="28" fillId="0" borderId="24" xfId="0" applyNumberFormat="1" applyFont="1" applyFill="1" applyBorder="1"/>
    <xf numFmtId="4" fontId="26" fillId="0" borderId="0" xfId="0" applyNumberFormat="1" applyFont="1"/>
    <xf numFmtId="0" fontId="27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3" fillId="0" borderId="0" xfId="0" applyFont="1" applyBorder="1" applyAlignment="1"/>
    <xf numFmtId="0" fontId="27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1" fontId="27" fillId="24" borderId="48" xfId="32" applyNumberFormat="1" applyFont="1" applyFill="1" applyBorder="1" applyAlignment="1">
      <alignment horizontal="center" vertical="center"/>
    </xf>
    <xf numFmtId="0" fontId="27" fillId="24" borderId="49" xfId="0" applyFont="1" applyFill="1" applyBorder="1" applyAlignment="1">
      <alignment horizontal="center"/>
    </xf>
    <xf numFmtId="0" fontId="28" fillId="0" borderId="50" xfId="0" applyFont="1" applyFill="1" applyBorder="1"/>
    <xf numFmtId="1" fontId="28" fillId="0" borderId="48" xfId="0" applyNumberFormat="1" applyFont="1" applyFill="1" applyBorder="1"/>
    <xf numFmtId="0" fontId="28" fillId="0" borderId="48" xfId="0" applyFont="1" applyFill="1" applyBorder="1"/>
    <xf numFmtId="0" fontId="28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6" fillId="0" borderId="48" xfId="0" applyFont="1" applyFill="1" applyBorder="1"/>
    <xf numFmtId="3" fontId="26" fillId="0" borderId="48" xfId="0" applyNumberFormat="1" applyFont="1" applyFill="1" applyBorder="1"/>
    <xf numFmtId="0" fontId="26" fillId="0" borderId="52" xfId="0" applyFont="1" applyFill="1" applyBorder="1"/>
    <xf numFmtId="3" fontId="26" fillId="0" borderId="50" xfId="0" applyNumberFormat="1" applyFont="1" applyFill="1" applyBorder="1"/>
    <xf numFmtId="3" fontId="26" fillId="0" borderId="51" xfId="0" applyNumberFormat="1" applyFont="1" applyFill="1" applyBorder="1"/>
    <xf numFmtId="0" fontId="28" fillId="25" borderId="36" xfId="0" applyFont="1" applyFill="1" applyBorder="1"/>
    <xf numFmtId="3" fontId="28" fillId="0" borderId="14" xfId="0" applyNumberFormat="1" applyFont="1" applyFill="1" applyBorder="1"/>
    <xf numFmtId="3" fontId="28" fillId="0" borderId="22" xfId="0" applyNumberFormat="1" applyFont="1" applyFill="1" applyBorder="1"/>
    <xf numFmtId="3" fontId="28" fillId="0" borderId="25" xfId="0" applyNumberFormat="1" applyFont="1" applyFill="1" applyBorder="1"/>
    <xf numFmtId="3" fontId="28" fillId="26" borderId="34" xfId="0" applyNumberFormat="1" applyFont="1" applyFill="1" applyBorder="1"/>
    <xf numFmtId="3" fontId="28" fillId="26" borderId="11" xfId="0" applyNumberFormat="1" applyFont="1" applyFill="1" applyBorder="1"/>
    <xf numFmtId="3" fontId="28" fillId="26" borderId="27" xfId="0" applyNumberFormat="1" applyFont="1" applyFill="1" applyBorder="1"/>
    <xf numFmtId="3" fontId="28" fillId="0" borderId="11" xfId="0" applyNumberFormat="1" applyFont="1" applyFill="1" applyBorder="1"/>
    <xf numFmtId="3" fontId="28" fillId="26" borderId="31" xfId="0" applyNumberFormat="1" applyFont="1" applyFill="1" applyBorder="1"/>
    <xf numFmtId="3" fontId="28" fillId="25" borderId="41" xfId="0" applyNumberFormat="1" applyFont="1" applyFill="1" applyBorder="1"/>
    <xf numFmtId="3" fontId="28" fillId="25" borderId="42" xfId="0" applyNumberFormat="1" applyFont="1" applyFill="1" applyBorder="1"/>
    <xf numFmtId="3" fontId="27" fillId="25" borderId="42" xfId="0" applyNumberFormat="1" applyFont="1" applyFill="1" applyBorder="1"/>
    <xf numFmtId="3" fontId="27" fillId="25" borderId="41" xfId="0" applyNumberFormat="1" applyFont="1" applyFill="1" applyBorder="1"/>
    <xf numFmtId="3" fontId="28" fillId="25" borderId="38" xfId="0" applyNumberFormat="1" applyFont="1" applyFill="1" applyBorder="1"/>
    <xf numFmtId="3" fontId="28" fillId="0" borderId="34" xfId="0" applyNumberFormat="1" applyFont="1" applyBorder="1"/>
    <xf numFmtId="3" fontId="27" fillId="25" borderId="34" xfId="0" applyNumberFormat="1" applyFont="1" applyFill="1" applyBorder="1"/>
    <xf numFmtId="3" fontId="27" fillId="25" borderId="28" xfId="0" applyNumberFormat="1" applyFont="1" applyFill="1" applyBorder="1"/>
    <xf numFmtId="3" fontId="28" fillId="25" borderId="22" xfId="0" applyNumberFormat="1" applyFont="1" applyFill="1" applyBorder="1"/>
    <xf numFmtId="3" fontId="28" fillId="0" borderId="27" xfId="0" applyNumberFormat="1" applyFont="1" applyBorder="1"/>
    <xf numFmtId="3" fontId="27" fillId="25" borderId="27" xfId="0" applyNumberFormat="1" applyFont="1" applyFill="1" applyBorder="1"/>
    <xf numFmtId="3" fontId="27" fillId="25" borderId="11" xfId="0" applyNumberFormat="1" applyFont="1" applyFill="1" applyBorder="1"/>
    <xf numFmtId="3" fontId="28" fillId="25" borderId="14" xfId="0" applyNumberFormat="1" applyFont="1" applyFill="1" applyBorder="1"/>
    <xf numFmtId="3" fontId="28" fillId="26" borderId="12" xfId="0" applyNumberFormat="1" applyFont="1" applyFill="1" applyBorder="1"/>
    <xf numFmtId="3" fontId="28" fillId="0" borderId="12" xfId="0" applyNumberFormat="1" applyFont="1" applyFill="1" applyBorder="1"/>
    <xf numFmtId="3" fontId="28" fillId="0" borderId="15" xfId="0" applyNumberFormat="1" applyFont="1" applyFill="1" applyBorder="1"/>
    <xf numFmtId="3" fontId="28" fillId="25" borderId="35" xfId="0" applyNumberFormat="1" applyFont="1" applyFill="1" applyBorder="1"/>
    <xf numFmtId="3" fontId="27" fillId="25" borderId="35" xfId="0" applyNumberFormat="1" applyFont="1" applyFill="1" applyBorder="1"/>
    <xf numFmtId="3" fontId="27" fillId="25" borderId="36" xfId="0" applyNumberFormat="1" applyFont="1" applyFill="1" applyBorder="1"/>
    <xf numFmtId="0" fontId="28" fillId="26" borderId="33" xfId="0" applyFont="1" applyFill="1" applyBorder="1"/>
    <xf numFmtId="1" fontId="28" fillId="26" borderId="19" xfId="0" applyNumberFormat="1" applyFont="1" applyFill="1" applyBorder="1"/>
    <xf numFmtId="0" fontId="28" fillId="26" borderId="19" xfId="0" applyFont="1" applyFill="1" applyBorder="1"/>
    <xf numFmtId="0" fontId="28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6" fillId="26" borderId="19" xfId="0" applyFont="1" applyFill="1" applyBorder="1"/>
    <xf numFmtId="0" fontId="26" fillId="26" borderId="20" xfId="0" applyFont="1" applyFill="1" applyBorder="1"/>
    <xf numFmtId="0" fontId="26" fillId="26" borderId="33" xfId="0" applyFont="1" applyFill="1" applyBorder="1"/>
    <xf numFmtId="0" fontId="26" fillId="26" borderId="26" xfId="0" applyFont="1" applyFill="1" applyBorder="1"/>
    <xf numFmtId="3" fontId="28" fillId="0" borderId="0" xfId="0" applyNumberFormat="1" applyFont="1"/>
    <xf numFmtId="3" fontId="28" fillId="26" borderId="28" xfId="0" applyNumberFormat="1" applyFont="1" applyFill="1" applyBorder="1" applyAlignment="1"/>
    <xf numFmtId="3" fontId="28" fillId="26" borderId="34" xfId="0" applyNumberFormat="1" applyFont="1" applyFill="1" applyBorder="1" applyAlignment="1"/>
    <xf numFmtId="3" fontId="28" fillId="26" borderId="27" xfId="0" applyNumberFormat="1" applyFont="1" applyFill="1" applyBorder="1" applyAlignment="1"/>
    <xf numFmtId="3" fontId="28" fillId="26" borderId="11" xfId="0" applyNumberFormat="1" applyFont="1" applyFill="1" applyBorder="1" applyAlignment="1"/>
    <xf numFmtId="3" fontId="28" fillId="0" borderId="11" xfId="0" applyNumberFormat="1" applyFont="1" applyFill="1" applyBorder="1" applyAlignment="1"/>
    <xf numFmtId="3" fontId="28" fillId="0" borderId="14" xfId="0" applyNumberFormat="1" applyFont="1" applyFill="1" applyBorder="1" applyAlignment="1"/>
    <xf numFmtId="0" fontId="26" fillId="26" borderId="0" xfId="0" applyFont="1" applyFill="1" applyBorder="1"/>
    <xf numFmtId="3" fontId="26" fillId="0" borderId="0" xfId="0" applyNumberFormat="1" applyFont="1" applyFill="1" applyBorder="1"/>
    <xf numFmtId="0" fontId="26" fillId="26" borderId="30" xfId="0" applyFont="1" applyFill="1" applyBorder="1"/>
    <xf numFmtId="3" fontId="27" fillId="26" borderId="28" xfId="0" applyNumberFormat="1" applyFont="1" applyFill="1" applyBorder="1"/>
    <xf numFmtId="3" fontId="27" fillId="26" borderId="11" xfId="0" applyNumberFormat="1" applyFont="1" applyFill="1" applyBorder="1"/>
    <xf numFmtId="1" fontId="27" fillId="24" borderId="48" xfId="32" applyNumberFormat="1" applyFont="1" applyFill="1" applyBorder="1" applyAlignment="1">
      <alignment horizontal="center" vertical="center"/>
    </xf>
    <xf numFmtId="0" fontId="1" fillId="0" borderId="0" xfId="98"/>
    <xf numFmtId="0" fontId="52" fillId="25" borderId="11" xfId="98" applyFont="1" applyFill="1" applyBorder="1" applyAlignment="1">
      <alignment horizontal="center" vertical="center" wrapText="1"/>
    </xf>
    <xf numFmtId="0" fontId="51" fillId="0" borderId="11" xfId="98" applyFont="1" applyFill="1" applyBorder="1"/>
    <xf numFmtId="0" fontId="52" fillId="0" borderId="11" xfId="98" applyFont="1" applyFill="1" applyBorder="1" applyAlignment="1">
      <alignment horizontal="center"/>
    </xf>
    <xf numFmtId="3" fontId="52" fillId="0" borderId="11" xfId="98" applyNumberFormat="1" applyFont="1" applyFill="1" applyBorder="1" applyAlignment="1">
      <alignment horizontal="center"/>
    </xf>
    <xf numFmtId="166" fontId="52" fillId="0" borderId="0" xfId="98" applyNumberFormat="1" applyFont="1" applyAlignment="1">
      <alignment horizontal="center"/>
    </xf>
    <xf numFmtId="166" fontId="52" fillId="0" borderId="11" xfId="98" applyNumberFormat="1" applyFont="1" applyBorder="1" applyAlignment="1">
      <alignment horizontal="center"/>
    </xf>
    <xf numFmtId="167" fontId="52" fillId="0" borderId="11" xfId="98" applyNumberFormat="1" applyFont="1" applyFill="1" applyBorder="1" applyAlignment="1">
      <alignment horizontal="center"/>
    </xf>
    <xf numFmtId="168" fontId="52" fillId="0" borderId="11" xfId="98" applyNumberFormat="1" applyFont="1" applyFill="1" applyBorder="1" applyAlignment="1">
      <alignment horizontal="center"/>
    </xf>
    <xf numFmtId="167" fontId="52" fillId="0" borderId="0" xfId="98" applyNumberFormat="1" applyFont="1" applyFill="1" applyBorder="1" applyAlignment="1">
      <alignment horizontal="center"/>
    </xf>
    <xf numFmtId="0" fontId="1" fillId="0" borderId="0" xfId="98" applyBorder="1"/>
    <xf numFmtId="167" fontId="52" fillId="0" borderId="0" xfId="98" applyNumberFormat="1" applyFont="1" applyAlignment="1">
      <alignment horizontal="center"/>
    </xf>
    <xf numFmtId="167" fontId="52" fillId="0" borderId="11" xfId="98" applyNumberFormat="1" applyFont="1" applyBorder="1" applyAlignment="1">
      <alignment horizontal="center"/>
    </xf>
    <xf numFmtId="0" fontId="53" fillId="28" borderId="11" xfId="98" applyFont="1" applyFill="1" applyBorder="1"/>
    <xf numFmtId="0" fontId="52" fillId="28" borderId="11" xfId="98" applyFont="1" applyFill="1" applyBorder="1" applyAlignment="1">
      <alignment horizontal="center"/>
    </xf>
    <xf numFmtId="3" fontId="52" fillId="28" borderId="11" xfId="98" applyNumberFormat="1" applyFont="1" applyFill="1" applyBorder="1" applyAlignment="1">
      <alignment horizontal="center"/>
    </xf>
    <xf numFmtId="169" fontId="52" fillId="0" borderId="11" xfId="98" applyNumberFormat="1" applyFont="1" applyFill="1" applyBorder="1" applyAlignment="1">
      <alignment horizontal="center"/>
    </xf>
    <xf numFmtId="167" fontId="52" fillId="0" borderId="11" xfId="98" applyNumberFormat="1" applyFont="1" applyFill="1" applyBorder="1" applyAlignment="1"/>
    <xf numFmtId="166" fontId="51" fillId="28" borderId="11" xfId="98" applyNumberFormat="1" applyFont="1" applyFill="1" applyBorder="1" applyAlignment="1">
      <alignment horizontal="center"/>
    </xf>
    <xf numFmtId="4" fontId="52" fillId="0" borderId="11" xfId="98" applyNumberFormat="1" applyFont="1" applyFill="1" applyBorder="1" applyAlignment="1">
      <alignment horizontal="center"/>
    </xf>
    <xf numFmtId="170" fontId="52" fillId="0" borderId="11" xfId="98" applyNumberFormat="1" applyFont="1" applyFill="1" applyBorder="1" applyAlignment="1">
      <alignment horizontal="center"/>
    </xf>
    <xf numFmtId="0" fontId="52" fillId="0" borderId="11" xfId="98" applyNumberFormat="1" applyFont="1" applyFill="1" applyBorder="1" applyAlignment="1">
      <alignment horizontal="center"/>
    </xf>
    <xf numFmtId="1" fontId="52" fillId="0" borderId="11" xfId="98" applyNumberFormat="1" applyFont="1" applyFill="1" applyBorder="1" applyAlignment="1">
      <alignment horizontal="center"/>
    </xf>
    <xf numFmtId="0" fontId="51" fillId="0" borderId="11" xfId="98" applyFont="1" applyFill="1" applyBorder="1" applyAlignment="1">
      <alignment horizontal="center"/>
    </xf>
    <xf numFmtId="3" fontId="51" fillId="0" borderId="11" xfId="98" applyNumberFormat="1" applyFont="1" applyFill="1" applyBorder="1" applyAlignment="1">
      <alignment horizontal="center"/>
    </xf>
    <xf numFmtId="167" fontId="51" fillId="0" borderId="11" xfId="98" applyNumberFormat="1" applyFont="1" applyFill="1" applyBorder="1" applyAlignment="1"/>
    <xf numFmtId="3" fontId="1" fillId="0" borderId="0" xfId="98" applyNumberFormat="1"/>
    <xf numFmtId="0" fontId="52" fillId="28" borderId="11" xfId="98" applyFont="1" applyFill="1" applyBorder="1"/>
    <xf numFmtId="168" fontId="52" fillId="28" borderId="11" xfId="98" applyNumberFormat="1" applyFont="1" applyFill="1" applyBorder="1" applyAlignment="1">
      <alignment horizontal="center"/>
    </xf>
    <xf numFmtId="167" fontId="52" fillId="28" borderId="11" xfId="98" applyNumberFormat="1" applyFont="1" applyFill="1" applyBorder="1" applyAlignment="1">
      <alignment horizontal="center"/>
    </xf>
    <xf numFmtId="0" fontId="51" fillId="0" borderId="11" xfId="98" applyNumberFormat="1" applyFont="1" applyFill="1" applyBorder="1" applyAlignment="1">
      <alignment horizontal="center"/>
    </xf>
    <xf numFmtId="9" fontId="52" fillId="0" borderId="11" xfId="99" applyFont="1" applyFill="1" applyBorder="1" applyAlignment="1">
      <alignment horizontal="center"/>
    </xf>
    <xf numFmtId="0" fontId="1" fillId="0" borderId="0" xfId="98" applyAlignment="1">
      <alignment horizontal="center"/>
    </xf>
    <xf numFmtId="167" fontId="1" fillId="0" borderId="0" xfId="98" applyNumberFormat="1"/>
    <xf numFmtId="167" fontId="1" fillId="0" borderId="0" xfId="98" applyNumberFormat="1" applyAlignment="1">
      <alignment horizontal="center"/>
    </xf>
    <xf numFmtId="0" fontId="48" fillId="0" borderId="0" xfId="89"/>
    <xf numFmtId="0" fontId="48" fillId="0" borderId="0" xfId="89" applyFont="1"/>
    <xf numFmtId="0" fontId="48" fillId="0" borderId="0" xfId="89" applyFont="1" applyAlignment="1">
      <alignment horizontal="center"/>
    </xf>
    <xf numFmtId="171" fontId="54" fillId="0" borderId="0" xfId="89" applyNumberFormat="1" applyFont="1" applyBorder="1" applyAlignment="1">
      <alignment horizontal="center" vertical="center"/>
    </xf>
    <xf numFmtId="0" fontId="55" fillId="0" borderId="0" xfId="89" applyFont="1" applyAlignment="1">
      <alignment vertical="center"/>
    </xf>
    <xf numFmtId="0" fontId="56" fillId="0" borderId="0" xfId="89" applyFont="1" applyAlignment="1">
      <alignment horizontal="center" vertical="center"/>
    </xf>
    <xf numFmtId="171" fontId="56" fillId="0" borderId="0" xfId="89" applyNumberFormat="1" applyFont="1" applyAlignment="1">
      <alignment horizontal="center" vertical="center"/>
    </xf>
    <xf numFmtId="171" fontId="56" fillId="29" borderId="0" xfId="89" applyNumberFormat="1" applyFont="1" applyFill="1" applyAlignment="1">
      <alignment horizontal="center" vertical="center"/>
    </xf>
    <xf numFmtId="0" fontId="57" fillId="0" borderId="0" xfId="89" applyFont="1" applyAlignment="1">
      <alignment vertical="center" wrapText="1"/>
    </xf>
    <xf numFmtId="0" fontId="58" fillId="0" borderId="0" xfId="89" applyFont="1" applyBorder="1" applyAlignment="1">
      <alignment horizontal="center" vertical="center" wrapText="1"/>
    </xf>
    <xf numFmtId="171" fontId="60" fillId="0" borderId="0" xfId="89" applyNumberFormat="1" applyFont="1" applyAlignment="1">
      <alignment horizontal="center" vertical="center"/>
    </xf>
    <xf numFmtId="171" fontId="60" fillId="29" borderId="0" xfId="89" applyNumberFormat="1" applyFont="1" applyFill="1" applyAlignment="1">
      <alignment horizontal="center" vertical="center"/>
    </xf>
    <xf numFmtId="0" fontId="58" fillId="29" borderId="0" xfId="89" applyFont="1" applyFill="1" applyBorder="1" applyAlignment="1">
      <alignment horizontal="center" vertical="center" wrapText="1"/>
    </xf>
    <xf numFmtId="0" fontId="60" fillId="0" borderId="0" xfId="89" applyFont="1" applyAlignment="1">
      <alignment horizontal="center" vertical="center"/>
    </xf>
    <xf numFmtId="0" fontId="61" fillId="0" borderId="0" xfId="89" applyFont="1" applyAlignment="1">
      <alignment horizontal="center"/>
    </xf>
    <xf numFmtId="0" fontId="55" fillId="0" borderId="0" xfId="89" applyFont="1" applyAlignment="1">
      <alignment horizontal="center" vertical="center"/>
    </xf>
    <xf numFmtId="171" fontId="62" fillId="29" borderId="55" xfId="89" applyNumberFormat="1" applyFont="1" applyFill="1" applyBorder="1" applyAlignment="1">
      <alignment horizontal="center" vertical="center" wrapText="1"/>
    </xf>
    <xf numFmtId="171" fontId="62" fillId="30" borderId="11" xfId="89" applyNumberFormat="1" applyFont="1" applyFill="1" applyBorder="1" applyAlignment="1">
      <alignment horizontal="center" vertical="center" wrapText="1"/>
    </xf>
    <xf numFmtId="171" fontId="62" fillId="29" borderId="11" xfId="89" applyNumberFormat="1" applyFont="1" applyFill="1" applyBorder="1" applyAlignment="1">
      <alignment horizontal="center" vertical="center" wrapText="1"/>
    </xf>
    <xf numFmtId="0" fontId="63" fillId="0" borderId="0" xfId="89" applyFont="1" applyBorder="1" applyAlignment="1">
      <alignment horizontal="center" vertical="center"/>
    </xf>
    <xf numFmtId="0" fontId="62" fillId="0" borderId="0" xfId="89" applyFont="1" applyBorder="1" applyAlignment="1">
      <alignment horizontal="center" vertical="center"/>
    </xf>
    <xf numFmtId="0" fontId="62" fillId="29" borderId="55" xfId="89" applyFont="1" applyFill="1" applyBorder="1" applyAlignment="1">
      <alignment horizontal="center" vertical="center"/>
    </xf>
    <xf numFmtId="171" fontId="62" fillId="0" borderId="0" xfId="89" applyNumberFormat="1" applyFont="1" applyBorder="1" applyAlignment="1">
      <alignment horizontal="center" vertical="center" wrapText="1"/>
    </xf>
    <xf numFmtId="171" fontId="62" fillId="29" borderId="0" xfId="89" applyNumberFormat="1" applyFont="1" applyFill="1" applyBorder="1" applyAlignment="1">
      <alignment horizontal="center" vertical="center" wrapText="1"/>
    </xf>
    <xf numFmtId="0" fontId="63" fillId="30" borderId="0" xfId="89" applyFont="1" applyFill="1" applyBorder="1" applyAlignment="1">
      <alignment horizontal="center" vertical="center"/>
    </xf>
    <xf numFmtId="0" fontId="62" fillId="30" borderId="0" xfId="89" applyFont="1" applyFill="1" applyBorder="1" applyAlignment="1">
      <alignment horizontal="center" vertical="center"/>
    </xf>
    <xf numFmtId="0" fontId="62" fillId="30" borderId="55" xfId="89" applyFont="1" applyFill="1" applyBorder="1" applyAlignment="1">
      <alignment horizontal="center" vertical="center"/>
    </xf>
    <xf numFmtId="171" fontId="62" fillId="30" borderId="55" xfId="89" applyNumberFormat="1" applyFont="1" applyFill="1" applyBorder="1" applyAlignment="1">
      <alignment horizontal="center" vertical="center" wrapText="1"/>
    </xf>
    <xf numFmtId="171" fontId="62" fillId="30" borderId="0" xfId="89" applyNumberFormat="1" applyFont="1" applyFill="1" applyBorder="1" applyAlignment="1">
      <alignment horizontal="center" vertical="center" wrapText="1"/>
    </xf>
    <xf numFmtId="0" fontId="61" fillId="30" borderId="0" xfId="89" applyFont="1" applyFill="1" applyAlignment="1">
      <alignment horizontal="center"/>
    </xf>
    <xf numFmtId="0" fontId="55" fillId="31" borderId="0" xfId="89" applyFont="1" applyFill="1" applyAlignment="1">
      <alignment horizontal="center" vertical="center"/>
    </xf>
    <xf numFmtId="0" fontId="60" fillId="31" borderId="11" xfId="89" applyFont="1" applyFill="1" applyBorder="1" applyAlignment="1">
      <alignment horizontal="left" vertical="center" wrapText="1"/>
    </xf>
    <xf numFmtId="171" fontId="60" fillId="31" borderId="55" xfId="89" applyNumberFormat="1" applyFont="1" applyFill="1" applyBorder="1" applyAlignment="1">
      <alignment horizontal="center" vertical="center"/>
    </xf>
    <xf numFmtId="172" fontId="62" fillId="31" borderId="55" xfId="89" applyNumberFormat="1" applyFont="1" applyFill="1" applyBorder="1" applyAlignment="1">
      <alignment horizontal="center" vertical="center"/>
    </xf>
    <xf numFmtId="171" fontId="61" fillId="31" borderId="11" xfId="89" applyNumberFormat="1" applyFont="1" applyFill="1" applyBorder="1" applyAlignment="1">
      <alignment horizontal="center" vertical="center"/>
    </xf>
    <xf numFmtId="172" fontId="62" fillId="31" borderId="11" xfId="89" applyNumberFormat="1" applyFont="1" applyFill="1" applyBorder="1" applyAlignment="1">
      <alignment horizontal="center" vertical="center"/>
    </xf>
    <xf numFmtId="171" fontId="61" fillId="31" borderId="11" xfId="89" applyNumberFormat="1" applyFont="1" applyFill="1" applyBorder="1" applyAlignment="1">
      <alignment horizontal="center"/>
    </xf>
    <xf numFmtId="0" fontId="60" fillId="0" borderId="11" xfId="89" applyFont="1" applyBorder="1" applyAlignment="1">
      <alignment horizontal="left" vertical="center" wrapText="1"/>
    </xf>
    <xf numFmtId="171" fontId="60" fillId="0" borderId="55" xfId="89" applyNumberFormat="1" applyFont="1" applyBorder="1" applyAlignment="1">
      <alignment horizontal="center" vertical="center"/>
    </xf>
    <xf numFmtId="172" fontId="62" fillId="0" borderId="55" xfId="89" applyNumberFormat="1" applyFont="1" applyBorder="1" applyAlignment="1">
      <alignment horizontal="center" vertical="center"/>
    </xf>
    <xf numFmtId="171" fontId="61" fillId="0" borderId="11" xfId="89" applyNumberFormat="1" applyFont="1" applyBorder="1" applyAlignment="1">
      <alignment horizontal="center" vertical="center"/>
    </xf>
    <xf numFmtId="172" fontId="62" fillId="0" borderId="11" xfId="89" applyNumberFormat="1" applyFont="1" applyBorder="1" applyAlignment="1">
      <alignment horizontal="center" vertical="center"/>
    </xf>
    <xf numFmtId="0" fontId="55" fillId="31" borderId="0" xfId="89" applyFont="1" applyFill="1" applyAlignment="1">
      <alignment vertical="center"/>
    </xf>
    <xf numFmtId="171" fontId="60" fillId="29" borderId="55" xfId="89" applyNumberFormat="1" applyFont="1" applyFill="1" applyBorder="1" applyAlignment="1">
      <alignment horizontal="center" vertical="center"/>
    </xf>
    <xf numFmtId="0" fontId="60" fillId="31" borderId="55" xfId="89" applyFont="1" applyFill="1" applyBorder="1" applyAlignment="1">
      <alignment horizontal="left" wrapText="1"/>
    </xf>
    <xf numFmtId="171" fontId="60" fillId="31" borderId="11" xfId="100" applyNumberFormat="1" applyFont="1" applyFill="1" applyBorder="1" applyAlignment="1" applyProtection="1">
      <alignment horizontal="center" vertical="center"/>
    </xf>
    <xf numFmtId="0" fontId="55" fillId="29" borderId="0" xfId="89" applyFont="1" applyFill="1" applyAlignment="1">
      <alignment vertical="center"/>
    </xf>
    <xf numFmtId="0" fontId="60" fillId="29" borderId="11" xfId="89" applyFont="1" applyFill="1" applyBorder="1" applyAlignment="1">
      <alignment horizontal="left" vertical="center" wrapText="1"/>
    </xf>
    <xf numFmtId="171" fontId="60" fillId="29" borderId="11" xfId="100" applyNumberFormat="1" applyFont="1" applyFill="1" applyBorder="1" applyAlignment="1" applyProtection="1">
      <alignment horizontal="center" vertical="center"/>
    </xf>
    <xf numFmtId="0" fontId="55" fillId="31" borderId="55" xfId="89" applyFont="1" applyFill="1" applyBorder="1" applyAlignment="1">
      <alignment vertical="center"/>
    </xf>
    <xf numFmtId="0" fontId="60" fillId="31" borderId="55" xfId="89" applyFont="1" applyFill="1" applyBorder="1" applyAlignment="1">
      <alignment horizontal="left" vertical="center" wrapText="1"/>
    </xf>
    <xf numFmtId="171" fontId="60" fillId="31" borderId="55" xfId="100" applyNumberFormat="1" applyFont="1" applyFill="1" applyBorder="1" applyAlignment="1" applyProtection="1">
      <alignment horizontal="center" vertical="center"/>
    </xf>
    <xf numFmtId="171" fontId="61" fillId="29" borderId="55" xfId="89" applyNumberFormat="1" applyFont="1" applyFill="1" applyBorder="1" applyAlignment="1">
      <alignment horizontal="center"/>
    </xf>
    <xf numFmtId="172" fontId="62" fillId="29" borderId="55" xfId="89" applyNumberFormat="1" applyFont="1" applyFill="1" applyBorder="1" applyAlignment="1">
      <alignment horizontal="center" vertical="center"/>
    </xf>
    <xf numFmtId="171" fontId="61" fillId="31" borderId="55" xfId="89" applyNumberFormat="1" applyFont="1" applyFill="1" applyBorder="1" applyAlignment="1">
      <alignment horizontal="center"/>
    </xf>
    <xf numFmtId="172" fontId="58" fillId="31" borderId="55" xfId="89" applyNumberFormat="1" applyFont="1" applyFill="1" applyBorder="1" applyAlignment="1">
      <alignment horizontal="center" vertical="center"/>
    </xf>
    <xf numFmtId="171" fontId="61" fillId="29" borderId="55" xfId="100" applyNumberFormat="1" applyFont="1" applyFill="1" applyBorder="1" applyAlignment="1" applyProtection="1">
      <alignment horizontal="center" vertical="center"/>
    </xf>
    <xf numFmtId="171" fontId="61" fillId="29" borderId="11" xfId="100" applyNumberFormat="1" applyFont="1" applyFill="1" applyBorder="1" applyAlignment="1" applyProtection="1">
      <alignment horizontal="center" vertical="center"/>
    </xf>
    <xf numFmtId="171" fontId="61" fillId="31" borderId="55" xfId="100" applyNumberFormat="1" applyFont="1" applyFill="1" applyBorder="1" applyAlignment="1" applyProtection="1">
      <alignment horizontal="center" vertical="center"/>
    </xf>
    <xf numFmtId="171" fontId="61" fillId="31" borderId="11" xfId="100" applyNumberFormat="1" applyFont="1" applyFill="1" applyBorder="1" applyAlignment="1" applyProtection="1">
      <alignment horizontal="center" vertical="center"/>
    </xf>
    <xf numFmtId="0" fontId="63" fillId="29" borderId="0" xfId="89" applyFont="1" applyFill="1" applyAlignment="1">
      <alignment vertical="center"/>
    </xf>
    <xf numFmtId="0" fontId="61" fillId="29" borderId="11" xfId="89" applyFont="1" applyFill="1" applyBorder="1" applyAlignment="1">
      <alignment horizontal="left" vertical="center" wrapText="1"/>
    </xf>
    <xf numFmtId="171" fontId="61" fillId="29" borderId="55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 vertical="center"/>
    </xf>
    <xf numFmtId="171" fontId="60" fillId="29" borderId="11" xfId="89" applyNumberFormat="1" applyFont="1" applyFill="1" applyBorder="1" applyAlignment="1">
      <alignment horizontal="center" vertical="center"/>
    </xf>
    <xf numFmtId="171" fontId="61" fillId="31" borderId="55" xfId="89" applyNumberFormat="1" applyFont="1" applyFill="1" applyBorder="1" applyAlignment="1">
      <alignment horizontal="center" vertical="center"/>
    </xf>
    <xf numFmtId="0" fontId="60" fillId="0" borderId="0" xfId="89" applyFont="1" applyBorder="1" applyAlignment="1">
      <alignment horizontal="center" vertical="center" wrapText="1"/>
    </xf>
    <xf numFmtId="0" fontId="60" fillId="29" borderId="55" xfId="89" applyFont="1" applyFill="1" applyBorder="1" applyAlignment="1">
      <alignment horizontal="center" vertical="center"/>
    </xf>
    <xf numFmtId="0" fontId="58" fillId="29" borderId="55" xfId="89" applyFont="1" applyFill="1" applyBorder="1" applyAlignment="1">
      <alignment horizontal="center" vertical="center"/>
    </xf>
    <xf numFmtId="0" fontId="60" fillId="0" borderId="0" xfId="89" applyFont="1" applyBorder="1" applyAlignment="1">
      <alignment horizontal="center" vertical="center"/>
    </xf>
    <xf numFmtId="0" fontId="58" fillId="0" borderId="0" xfId="89" applyFont="1" applyBorder="1" applyAlignment="1">
      <alignment horizontal="center" vertical="center"/>
    </xf>
    <xf numFmtId="0" fontId="60" fillId="29" borderId="0" xfId="89" applyFont="1" applyFill="1" applyBorder="1" applyAlignment="1">
      <alignment horizontal="center" vertical="center"/>
    </xf>
    <xf numFmtId="0" fontId="58" fillId="29" borderId="0" xfId="89" applyFont="1" applyFill="1" applyBorder="1" applyAlignment="1">
      <alignment horizontal="center" vertical="center"/>
    </xf>
    <xf numFmtId="0" fontId="62" fillId="30" borderId="0" xfId="89" applyFont="1" applyFill="1" applyBorder="1" applyAlignment="1">
      <alignment horizontal="center" vertical="center" wrapText="1"/>
    </xf>
    <xf numFmtId="0" fontId="62" fillId="30" borderId="55" xfId="89" applyFont="1" applyFill="1" applyBorder="1" applyAlignment="1">
      <alignment horizontal="center" vertical="center" wrapText="1"/>
    </xf>
    <xf numFmtId="171" fontId="61" fillId="31" borderId="55" xfId="89" applyNumberFormat="1" applyFont="1" applyFill="1" applyBorder="1" applyAlignment="1">
      <alignment horizontal="center" wrapText="1"/>
    </xf>
    <xf numFmtId="172" fontId="58" fillId="31" borderId="11" xfId="89" applyNumberFormat="1" applyFont="1" applyFill="1" applyBorder="1" applyAlignment="1">
      <alignment horizontal="center" vertical="center"/>
    </xf>
    <xf numFmtId="171" fontId="61" fillId="29" borderId="55" xfId="89" applyNumberFormat="1" applyFont="1" applyFill="1" applyBorder="1" applyAlignment="1">
      <alignment horizontal="center" wrapText="1"/>
    </xf>
    <xf numFmtId="171" fontId="61" fillId="0" borderId="11" xfId="100" applyNumberFormat="1" applyFont="1" applyBorder="1" applyAlignment="1" applyProtection="1">
      <alignment horizontal="center" vertical="center"/>
    </xf>
    <xf numFmtId="172" fontId="58" fillId="0" borderId="11" xfId="89" applyNumberFormat="1" applyFont="1" applyBorder="1" applyAlignment="1">
      <alignment horizontal="center" vertical="center"/>
    </xf>
    <xf numFmtId="171" fontId="60" fillId="0" borderId="11" xfId="100" applyNumberFormat="1" applyFont="1" applyBorder="1" applyAlignment="1" applyProtection="1">
      <alignment horizontal="center" vertical="center"/>
    </xf>
    <xf numFmtId="171" fontId="60" fillId="31" borderId="55" xfId="89" applyNumberFormat="1" applyFont="1" applyFill="1" applyBorder="1" applyAlignment="1">
      <alignment horizontal="center" wrapText="1"/>
    </xf>
    <xf numFmtId="0" fontId="48" fillId="31" borderId="0" xfId="89" applyFill="1"/>
    <xf numFmtId="0" fontId="60" fillId="29" borderId="55" xfId="100" applyNumberFormat="1" applyFont="1" applyFill="1" applyBorder="1" applyAlignment="1" applyProtection="1">
      <alignment horizontal="center" vertical="center"/>
    </xf>
    <xf numFmtId="0" fontId="58" fillId="29" borderId="55" xfId="100" applyNumberFormat="1" applyFont="1" applyFill="1" applyBorder="1" applyAlignment="1" applyProtection="1">
      <alignment horizontal="center" vertical="center"/>
    </xf>
    <xf numFmtId="0" fontId="60" fillId="0" borderId="0" xfId="100" applyNumberFormat="1" applyFont="1" applyBorder="1" applyAlignment="1" applyProtection="1">
      <alignment horizontal="center" vertical="center"/>
    </xf>
    <xf numFmtId="0" fontId="58" fillId="0" borderId="0" xfId="100" applyNumberFormat="1" applyFont="1" applyBorder="1" applyAlignment="1" applyProtection="1">
      <alignment horizontal="center" vertical="center"/>
    </xf>
    <xf numFmtId="0" fontId="60" fillId="29" borderId="0" xfId="100" applyNumberFormat="1" applyFont="1" applyFill="1" applyBorder="1" applyAlignment="1" applyProtection="1">
      <alignment horizontal="center" vertical="center"/>
    </xf>
    <xf numFmtId="0" fontId="58" fillId="29" borderId="0" xfId="100" applyNumberFormat="1" applyFont="1" applyFill="1" applyBorder="1" applyAlignment="1" applyProtection="1">
      <alignment horizontal="center" vertical="center"/>
    </xf>
    <xf numFmtId="0" fontId="55" fillId="30" borderId="0" xfId="89" applyFont="1" applyFill="1" applyAlignment="1">
      <alignment vertical="center"/>
    </xf>
    <xf numFmtId="0" fontId="61" fillId="29" borderId="55" xfId="100" applyNumberFormat="1" applyFont="1" applyFill="1" applyBorder="1" applyAlignment="1" applyProtection="1">
      <alignment horizontal="center" vertical="center"/>
    </xf>
    <xf numFmtId="0" fontId="62" fillId="29" borderId="55" xfId="100" applyNumberFormat="1" applyFont="1" applyFill="1" applyBorder="1" applyAlignment="1" applyProtection="1">
      <alignment horizontal="center" vertical="center"/>
    </xf>
    <xf numFmtId="0" fontId="61" fillId="0" borderId="0" xfId="100" applyNumberFormat="1" applyFont="1" applyBorder="1" applyAlignment="1" applyProtection="1">
      <alignment horizontal="center" vertical="center"/>
    </xf>
    <xf numFmtId="0" fontId="62" fillId="0" borderId="0" xfId="100" applyNumberFormat="1" applyFont="1" applyBorder="1" applyAlignment="1" applyProtection="1">
      <alignment horizontal="center" vertical="center"/>
    </xf>
    <xf numFmtId="0" fontId="61" fillId="29" borderId="0" xfId="100" applyNumberFormat="1" applyFont="1" applyFill="1" applyBorder="1" applyAlignment="1" applyProtection="1">
      <alignment horizontal="center" vertical="center"/>
    </xf>
    <xf numFmtId="0" fontId="62" fillId="29" borderId="0" xfId="100" applyNumberFormat="1" applyFont="1" applyFill="1" applyBorder="1" applyAlignment="1" applyProtection="1">
      <alignment horizontal="center" vertical="center"/>
    </xf>
    <xf numFmtId="0" fontId="60" fillId="0" borderId="0" xfId="89" applyFont="1" applyAlignment="1">
      <alignment vertical="center"/>
    </xf>
    <xf numFmtId="0" fontId="60" fillId="29" borderId="55" xfId="89" applyFont="1" applyFill="1" applyBorder="1" applyAlignment="1">
      <alignment vertical="center"/>
    </xf>
    <xf numFmtId="0" fontId="58" fillId="29" borderId="55" xfId="89" applyFont="1" applyFill="1" applyBorder="1" applyAlignment="1">
      <alignment vertical="center"/>
    </xf>
    <xf numFmtId="0" fontId="58" fillId="0" borderId="0" xfId="89" applyFont="1" applyAlignment="1">
      <alignment vertical="center"/>
    </xf>
    <xf numFmtId="0" fontId="60" fillId="29" borderId="0" xfId="89" applyFont="1" applyFill="1" applyAlignment="1">
      <alignment vertical="center"/>
    </xf>
    <xf numFmtId="0" fontId="58" fillId="29" borderId="0" xfId="89" applyFont="1" applyFill="1" applyAlignment="1">
      <alignment vertical="center"/>
    </xf>
    <xf numFmtId="0" fontId="58" fillId="30" borderId="0" xfId="89" applyFont="1" applyFill="1" applyBorder="1" applyAlignment="1">
      <alignment horizontal="center" vertical="center" wrapText="1"/>
    </xf>
    <xf numFmtId="0" fontId="58" fillId="30" borderId="55" xfId="89" applyFont="1" applyFill="1" applyBorder="1" applyAlignment="1">
      <alignment horizontal="center" vertical="center"/>
    </xf>
    <xf numFmtId="0" fontId="64" fillId="30" borderId="55" xfId="100" applyNumberFormat="1" applyFont="1" applyFill="1" applyBorder="1" applyAlignment="1" applyProtection="1">
      <alignment horizontal="center" vertical="center"/>
    </xf>
    <xf numFmtId="0" fontId="64" fillId="30" borderId="0" xfId="100" applyNumberFormat="1" applyFont="1" applyFill="1" applyBorder="1" applyAlignment="1" applyProtection="1">
      <alignment horizontal="center" vertical="center"/>
    </xf>
    <xf numFmtId="0" fontId="60" fillId="0" borderId="0" xfId="89" applyFont="1" applyAlignment="1">
      <alignment horizontal="center" vertical="center" wrapText="1"/>
    </xf>
    <xf numFmtId="171" fontId="48" fillId="0" borderId="0" xfId="89" applyNumberFormat="1"/>
    <xf numFmtId="0" fontId="61" fillId="0" borderId="11" xfId="89" applyFont="1" applyBorder="1" applyAlignment="1">
      <alignment horizontal="left" vertical="center" wrapText="1"/>
    </xf>
    <xf numFmtId="0" fontId="60" fillId="30" borderId="55" xfId="100" applyNumberFormat="1" applyFont="1" applyFill="1" applyBorder="1" applyAlignment="1" applyProtection="1">
      <alignment horizontal="center" vertical="center"/>
    </xf>
    <xf numFmtId="0" fontId="58" fillId="30" borderId="55" xfId="100" applyNumberFormat="1" applyFont="1" applyFill="1" applyBorder="1" applyAlignment="1" applyProtection="1">
      <alignment horizontal="center" vertical="center"/>
    </xf>
    <xf numFmtId="0" fontId="60" fillId="30" borderId="0" xfId="100" applyNumberFormat="1" applyFont="1" applyFill="1" applyBorder="1" applyAlignment="1" applyProtection="1">
      <alignment horizontal="center" vertical="center"/>
    </xf>
    <xf numFmtId="0" fontId="58" fillId="30" borderId="0" xfId="100" applyNumberFormat="1" applyFont="1" applyFill="1" applyBorder="1" applyAlignment="1" applyProtection="1">
      <alignment horizontal="center" vertical="center"/>
    </xf>
    <xf numFmtId="0" fontId="55" fillId="31" borderId="0" xfId="89" applyFont="1" applyFill="1" applyBorder="1" applyAlignment="1">
      <alignment vertical="center"/>
    </xf>
    <xf numFmtId="0" fontId="55" fillId="29" borderId="0" xfId="89" applyFont="1" applyFill="1" applyBorder="1" applyAlignment="1">
      <alignment vertical="center"/>
    </xf>
    <xf numFmtId="172" fontId="62" fillId="29" borderId="11" xfId="89" applyNumberFormat="1" applyFont="1" applyFill="1" applyBorder="1" applyAlignment="1">
      <alignment horizontal="center" vertical="center"/>
    </xf>
    <xf numFmtId="0" fontId="60" fillId="29" borderId="11" xfId="100" applyNumberFormat="1" applyFont="1" applyFill="1" applyBorder="1" applyAlignment="1" applyProtection="1">
      <alignment horizontal="center" vertical="center"/>
    </xf>
    <xf numFmtId="1" fontId="62" fillId="29" borderId="11" xfId="89" applyNumberFormat="1" applyFont="1" applyFill="1" applyBorder="1" applyAlignment="1">
      <alignment horizontal="center"/>
    </xf>
    <xf numFmtId="0" fontId="60" fillId="29" borderId="0" xfId="89" applyFont="1" applyFill="1" applyBorder="1" applyAlignment="1">
      <alignment horizontal="center" vertical="center" wrapText="1"/>
    </xf>
    <xf numFmtId="0" fontId="60" fillId="30" borderId="0" xfId="89" applyFont="1" applyFill="1" applyAlignment="1">
      <alignment horizontal="center"/>
    </xf>
    <xf numFmtId="0" fontId="60" fillId="29" borderId="11" xfId="89" applyFont="1" applyFill="1" applyBorder="1" applyAlignment="1">
      <alignment horizontal="center" vertical="center"/>
    </xf>
    <xf numFmtId="171" fontId="58" fillId="29" borderId="55" xfId="89" applyNumberFormat="1" applyFont="1" applyFill="1" applyBorder="1" applyAlignment="1">
      <alignment horizontal="center" vertical="center"/>
    </xf>
    <xf numFmtId="171" fontId="58" fillId="0" borderId="0" xfId="89" applyNumberFormat="1" applyFont="1" applyAlignment="1">
      <alignment horizontal="center" vertical="center"/>
    </xf>
    <xf numFmtId="171" fontId="58" fillId="29" borderId="0" xfId="89" applyNumberFormat="1" applyFont="1" applyFill="1" applyAlignment="1">
      <alignment horizontal="center" vertical="center"/>
    </xf>
    <xf numFmtId="0" fontId="55" fillId="30" borderId="0" xfId="89" applyFont="1" applyFill="1" applyBorder="1" applyAlignment="1">
      <alignment vertical="center"/>
    </xf>
    <xf numFmtId="0" fontId="61" fillId="0" borderId="0" xfId="89" applyFont="1" applyAlignment="1">
      <alignment wrapText="1"/>
    </xf>
    <xf numFmtId="0" fontId="61" fillId="29" borderId="55" xfId="89" applyFont="1" applyFill="1" applyBorder="1" applyAlignment="1">
      <alignment horizontal="center"/>
    </xf>
    <xf numFmtId="0" fontId="61" fillId="29" borderId="55" xfId="89" applyFont="1" applyFill="1" applyBorder="1"/>
    <xf numFmtId="0" fontId="62" fillId="29" borderId="55" xfId="89" applyFont="1" applyFill="1" applyBorder="1"/>
    <xf numFmtId="0" fontId="61" fillId="0" borderId="0" xfId="89" applyFont="1"/>
    <xf numFmtId="0" fontId="62" fillId="0" borderId="0" xfId="89" applyFont="1"/>
    <xf numFmtId="0" fontId="61" fillId="29" borderId="0" xfId="89" applyFont="1" applyFill="1"/>
    <xf numFmtId="0" fontId="62" fillId="29" borderId="0" xfId="89" applyFont="1" applyFill="1"/>
    <xf numFmtId="171" fontId="60" fillId="31" borderId="55" xfId="89" applyNumberFormat="1" applyFont="1" applyFill="1" applyBorder="1"/>
    <xf numFmtId="0" fontId="65" fillId="32" borderId="0" xfId="89" applyFont="1" applyFill="1"/>
    <xf numFmtId="0" fontId="50" fillId="0" borderId="0" xfId="92"/>
    <xf numFmtId="0" fontId="66" fillId="0" borderId="0" xfId="53" applyFont="1" applyAlignment="1">
      <alignment horizontal="left" vertical="center"/>
    </xf>
    <xf numFmtId="0" fontId="21" fillId="0" borderId="0" xfId="53" applyAlignment="1">
      <alignment horizontal="center" vertical="center"/>
    </xf>
    <xf numFmtId="0" fontId="22" fillId="0" borderId="0" xfId="53" applyFont="1" applyAlignment="1">
      <alignment horizontal="center" vertical="center"/>
    </xf>
    <xf numFmtId="0" fontId="23" fillId="0" borderId="0" xfId="53" applyFont="1" applyAlignment="1">
      <alignment horizontal="left" vertical="center"/>
    </xf>
    <xf numFmtId="0" fontId="25" fillId="0" borderId="0" xfId="53" applyFont="1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3" fillId="0" borderId="0" xfId="53" applyFont="1" applyBorder="1" applyAlignment="1">
      <alignment horizontal="left" vertical="center"/>
    </xf>
    <xf numFmtId="0" fontId="27" fillId="24" borderId="10" xfId="53" applyFont="1" applyFill="1" applyBorder="1" applyAlignment="1">
      <alignment horizontal="center" vertical="center" wrapText="1"/>
    </xf>
    <xf numFmtId="0" fontId="21" fillId="0" borderId="56" xfId="53" applyBorder="1"/>
    <xf numFmtId="0" fontId="27" fillId="24" borderId="11" xfId="53" applyFont="1" applyFill="1" applyBorder="1" applyAlignment="1">
      <alignment horizontal="center" vertical="center"/>
    </xf>
    <xf numFmtId="0" fontId="27" fillId="24" borderId="19" xfId="53" applyFont="1" applyFill="1" applyBorder="1" applyAlignment="1">
      <alignment horizontal="center" vertical="center" wrapText="1"/>
    </xf>
    <xf numFmtId="1" fontId="27" fillId="24" borderId="58" xfId="54" applyNumberFormat="1" applyFont="1" applyFill="1" applyBorder="1" applyAlignment="1">
      <alignment horizontal="center" vertical="center"/>
    </xf>
    <xf numFmtId="1" fontId="27" fillId="24" borderId="59" xfId="54" applyNumberFormat="1" applyFont="1" applyFill="1" applyBorder="1" applyAlignment="1">
      <alignment horizontal="center" vertical="center"/>
    </xf>
    <xf numFmtId="0" fontId="27" fillId="24" borderId="12" xfId="53" applyFont="1" applyFill="1" applyBorder="1" applyAlignment="1">
      <alignment horizontal="center" vertical="center" wrapText="1"/>
    </xf>
    <xf numFmtId="0" fontId="27" fillId="24" borderId="20" xfId="53" applyFont="1" applyFill="1" applyBorder="1" applyAlignment="1">
      <alignment horizontal="center" vertical="center" wrapText="1"/>
    </xf>
    <xf numFmtId="0" fontId="27" fillId="24" borderId="63" xfId="53" applyFont="1" applyFill="1" applyBorder="1" applyAlignment="1">
      <alignment horizontal="center" vertical="center" wrapText="1"/>
    </xf>
    <xf numFmtId="0" fontId="27" fillId="24" borderId="39" xfId="53" applyFont="1" applyFill="1" applyBorder="1" applyAlignment="1">
      <alignment horizontal="center" vertical="center" wrapText="1"/>
    </xf>
    <xf numFmtId="0" fontId="27" fillId="24" borderId="64" xfId="53" applyFont="1" applyFill="1" applyBorder="1" applyAlignment="1">
      <alignment horizontal="center" vertical="center" wrapText="1"/>
    </xf>
    <xf numFmtId="0" fontId="27" fillId="24" borderId="11" xfId="53" applyFont="1" applyFill="1" applyBorder="1" applyAlignment="1">
      <alignment horizontal="center" vertical="center" wrapText="1"/>
    </xf>
    <xf numFmtId="0" fontId="27" fillId="24" borderId="65" xfId="53" applyFont="1" applyFill="1" applyBorder="1" applyAlignment="1">
      <alignment horizontal="center" vertical="center" wrapText="1"/>
    </xf>
    <xf numFmtId="0" fontId="27" fillId="0" borderId="59" xfId="53" applyFont="1" applyBorder="1" applyAlignment="1">
      <alignment vertical="center"/>
    </xf>
    <xf numFmtId="0" fontId="27" fillId="0" borderId="56" xfId="53" applyFont="1" applyBorder="1" applyAlignment="1">
      <alignment vertical="center"/>
    </xf>
    <xf numFmtId="0" fontId="27" fillId="0" borderId="64" xfId="53" applyFont="1" applyBorder="1" applyAlignment="1">
      <alignment vertical="center"/>
    </xf>
    <xf numFmtId="0" fontId="27" fillId="0" borderId="11" xfId="53" applyFont="1" applyBorder="1" applyAlignment="1">
      <alignment vertical="center"/>
    </xf>
    <xf numFmtId="0" fontId="27" fillId="0" borderId="65" xfId="53" applyFont="1" applyBorder="1" applyAlignment="1">
      <alignment vertical="center"/>
    </xf>
    <xf numFmtId="0" fontId="28" fillId="0" borderId="16" xfId="53" applyFont="1" applyBorder="1" applyAlignment="1">
      <alignment horizontal="left" vertical="center"/>
    </xf>
    <xf numFmtId="0" fontId="28" fillId="0" borderId="11" xfId="53" applyFont="1" applyBorder="1" applyAlignment="1">
      <alignment horizontal="center" vertical="center"/>
    </xf>
    <xf numFmtId="0" fontId="28" fillId="0" borderId="11" xfId="53" quotePrefix="1" applyFont="1" applyBorder="1" applyAlignment="1">
      <alignment horizontal="center" vertical="center" wrapText="1"/>
    </xf>
    <xf numFmtId="0" fontId="28" fillId="0" borderId="11" xfId="53" applyFont="1" applyBorder="1" applyAlignment="1">
      <alignment horizontal="center" vertical="center" wrapText="1"/>
    </xf>
    <xf numFmtId="0" fontId="28" fillId="0" borderId="19" xfId="53" applyFont="1" applyBorder="1" applyAlignment="1">
      <alignment horizontal="center" vertical="center" wrapText="1"/>
    </xf>
    <xf numFmtId="0" fontId="28" fillId="0" borderId="66" xfId="53" applyFont="1" applyBorder="1" applyAlignment="1">
      <alignment horizontal="center" vertical="center"/>
    </xf>
    <xf numFmtId="0" fontId="28" fillId="0" borderId="67" xfId="53" applyFont="1" applyBorder="1" applyAlignment="1">
      <alignment horizontal="center" vertical="center"/>
    </xf>
    <xf numFmtId="0" fontId="28" fillId="0" borderId="64" xfId="53" quotePrefix="1" applyFont="1" applyBorder="1" applyAlignment="1">
      <alignment horizontal="right" vertical="center" wrapText="1"/>
    </xf>
    <xf numFmtId="0" fontId="28" fillId="26" borderId="11" xfId="53" quotePrefix="1" applyFont="1" applyFill="1" applyBorder="1" applyAlignment="1">
      <alignment horizontal="right" vertical="center" wrapText="1"/>
    </xf>
    <xf numFmtId="0" fontId="28" fillId="27" borderId="65" xfId="53" quotePrefix="1" applyFont="1" applyFill="1" applyBorder="1" applyAlignment="1">
      <alignment horizontal="right" vertical="center" wrapText="1"/>
    </xf>
    <xf numFmtId="0" fontId="28" fillId="0" borderId="19" xfId="53" applyFont="1" applyBorder="1" applyAlignment="1">
      <alignment horizontal="center" vertical="center"/>
    </xf>
    <xf numFmtId="0" fontId="28" fillId="0" borderId="68" xfId="53" applyFont="1" applyBorder="1" applyAlignment="1">
      <alignment horizontal="center" vertical="center"/>
    </xf>
    <xf numFmtId="0" fontId="28" fillId="0" borderId="69" xfId="53" applyFont="1" applyBorder="1" applyAlignment="1">
      <alignment horizontal="center" vertical="center"/>
    </xf>
    <xf numFmtId="0" fontId="28" fillId="0" borderId="64" xfId="53" applyFont="1" applyBorder="1" applyAlignment="1">
      <alignment horizontal="right" vertical="center"/>
    </xf>
    <xf numFmtId="0" fontId="28" fillId="26" borderId="11" xfId="53" applyFont="1" applyFill="1" applyBorder="1" applyAlignment="1">
      <alignment horizontal="right" vertical="center"/>
    </xf>
    <xf numFmtId="0" fontId="28" fillId="27" borderId="65" xfId="53" applyFont="1" applyFill="1" applyBorder="1" applyAlignment="1">
      <alignment horizontal="right" vertical="center"/>
    </xf>
    <xf numFmtId="0" fontId="28" fillId="0" borderId="19" xfId="53" quotePrefix="1" applyFont="1" applyBorder="1" applyAlignment="1">
      <alignment horizontal="center" vertical="center" wrapText="1"/>
    </xf>
    <xf numFmtId="0" fontId="28" fillId="0" borderId="68" xfId="53" quotePrefix="1" applyFont="1" applyBorder="1" applyAlignment="1">
      <alignment horizontal="center" vertical="center" wrapText="1"/>
    </xf>
    <xf numFmtId="0" fontId="28" fillId="0" borderId="69" xfId="53" quotePrefix="1" applyFont="1" applyBorder="1" applyAlignment="1">
      <alignment horizontal="center" vertical="center" wrapText="1"/>
    </xf>
    <xf numFmtId="0" fontId="28" fillId="26" borderId="11" xfId="53" applyFont="1" applyFill="1" applyBorder="1" applyAlignment="1">
      <alignment horizontal="right" vertical="center" wrapText="1"/>
    </xf>
    <xf numFmtId="0" fontId="28" fillId="27" borderId="65" xfId="53" applyFont="1" applyFill="1" applyBorder="1" applyAlignment="1">
      <alignment horizontal="right" vertical="center" wrapText="1"/>
    </xf>
    <xf numFmtId="3" fontId="28" fillId="0" borderId="11" xfId="55" quotePrefix="1" applyNumberFormat="1" applyFont="1" applyBorder="1" applyAlignment="1">
      <alignment horizontal="right" vertical="center" wrapText="1"/>
    </xf>
    <xf numFmtId="3" fontId="28" fillId="0" borderId="11" xfId="55" applyNumberFormat="1" applyFont="1" applyBorder="1" applyAlignment="1">
      <alignment horizontal="right" vertical="center"/>
    </xf>
    <xf numFmtId="3" fontId="28" fillId="0" borderId="19" xfId="55" applyNumberFormat="1" applyFont="1" applyBorder="1" applyAlignment="1">
      <alignment horizontal="right" vertical="center"/>
    </xf>
    <xf numFmtId="44" fontId="28" fillId="0" borderId="70" xfId="93" applyFont="1" applyBorder="1" applyAlignment="1">
      <alignment horizontal="center" vertical="center"/>
    </xf>
    <xf numFmtId="44" fontId="28" fillId="0" borderId="70" xfId="93" applyFont="1" applyBorder="1" applyAlignment="1">
      <alignment horizontal="right" vertical="center"/>
    </xf>
    <xf numFmtId="44" fontId="28" fillId="0" borderId="29" xfId="93" applyFont="1" applyBorder="1" applyAlignment="1">
      <alignment horizontal="right" vertical="center"/>
    </xf>
    <xf numFmtId="44" fontId="67" fillId="0" borderId="64" xfId="93" applyFont="1" applyBorder="1"/>
    <xf numFmtId="44" fontId="28" fillId="26" borderId="11" xfId="93" applyFont="1" applyFill="1" applyBorder="1" applyAlignment="1">
      <alignment horizontal="right" vertical="center"/>
    </xf>
    <xf numFmtId="44" fontId="28" fillId="27" borderId="65" xfId="93" applyFont="1" applyFill="1" applyBorder="1" applyAlignment="1">
      <alignment horizontal="right" vertical="center"/>
    </xf>
    <xf numFmtId="44" fontId="50" fillId="0" borderId="0" xfId="92" applyNumberFormat="1"/>
    <xf numFmtId="3" fontId="28" fillId="0" borderId="11" xfId="53" quotePrefix="1" applyNumberFormat="1" applyFont="1" applyBorder="1" applyAlignment="1">
      <alignment horizontal="right" vertical="center" wrapText="1"/>
    </xf>
    <xf numFmtId="3" fontId="28" fillId="0" borderId="11" xfId="53" applyNumberFormat="1" applyFont="1" applyBorder="1" applyAlignment="1">
      <alignment horizontal="right" vertical="center"/>
    </xf>
    <xf numFmtId="3" fontId="28" fillId="0" borderId="19" xfId="53" applyNumberFormat="1" applyFont="1" applyBorder="1" applyAlignment="1">
      <alignment horizontal="right" vertical="center"/>
    </xf>
    <xf numFmtId="44" fontId="28" fillId="0" borderId="68" xfId="93" applyFont="1" applyBorder="1" applyAlignment="1">
      <alignment vertical="center"/>
    </xf>
    <xf numFmtId="44" fontId="28" fillId="0" borderId="69" xfId="93" applyFont="1" applyBorder="1" applyAlignment="1">
      <alignment vertical="center"/>
    </xf>
    <xf numFmtId="44" fontId="28" fillId="0" borderId="64" xfId="93" applyFont="1" applyBorder="1" applyAlignment="1">
      <alignment horizontal="right" vertical="center"/>
    </xf>
    <xf numFmtId="3" fontId="28" fillId="26" borderId="11" xfId="53" applyNumberFormat="1" applyFont="1" applyFill="1" applyBorder="1" applyAlignment="1">
      <alignment horizontal="right" vertical="center"/>
    </xf>
    <xf numFmtId="3" fontId="28" fillId="27" borderId="65" xfId="53" applyNumberFormat="1" applyFont="1" applyFill="1" applyBorder="1" applyAlignment="1">
      <alignment horizontal="right" vertical="center"/>
    </xf>
    <xf numFmtId="174" fontId="28" fillId="0" borderId="19" xfId="53" quotePrefix="1" applyNumberFormat="1" applyFont="1" applyBorder="1" applyAlignment="1">
      <alignment horizontal="right" vertical="center" wrapText="1"/>
    </xf>
    <xf numFmtId="44" fontId="28" fillId="0" borderId="68" xfId="93" applyFont="1" applyBorder="1" applyAlignment="1">
      <alignment horizontal="right" vertical="center"/>
    </xf>
    <xf numFmtId="44" fontId="28" fillId="0" borderId="71" xfId="93" applyFont="1" applyBorder="1" applyAlignment="1">
      <alignment vertical="center"/>
    </xf>
    <xf numFmtId="44" fontId="28" fillId="26" borderId="11" xfId="93" applyFont="1" applyFill="1" applyBorder="1" applyAlignment="1">
      <alignment horizontal="right" vertical="center" wrapText="1"/>
    </xf>
    <xf numFmtId="44" fontId="28" fillId="26" borderId="11" xfId="93" quotePrefix="1" applyFont="1" applyFill="1" applyBorder="1" applyAlignment="1">
      <alignment horizontal="right" vertical="center" wrapText="1"/>
    </xf>
    <xf numFmtId="44" fontId="28" fillId="27" borderId="65" xfId="93" quotePrefix="1" applyFont="1" applyFill="1" applyBorder="1" applyAlignment="1">
      <alignment horizontal="right" vertical="center" wrapText="1"/>
    </xf>
    <xf numFmtId="0" fontId="28" fillId="0" borderId="72" xfId="53" applyFont="1" applyBorder="1" applyAlignment="1">
      <alignment horizontal="center" vertical="center"/>
    </xf>
    <xf numFmtId="0" fontId="28" fillId="0" borderId="73" xfId="53" applyFont="1" applyBorder="1" applyAlignment="1">
      <alignment horizontal="center" vertical="center"/>
    </xf>
    <xf numFmtId="0" fontId="28" fillId="0" borderId="45" xfId="53" applyFont="1" applyBorder="1" applyAlignment="1">
      <alignment horizontal="center" vertical="center"/>
    </xf>
    <xf numFmtId="0" fontId="28" fillId="0" borderId="74" xfId="53" applyFont="1" applyBorder="1" applyAlignment="1">
      <alignment horizontal="center" vertical="center"/>
    </xf>
    <xf numFmtId="0" fontId="28" fillId="26" borderId="75" xfId="53" applyFont="1" applyFill="1" applyBorder="1" applyAlignment="1">
      <alignment horizontal="right" vertical="center"/>
    </xf>
    <xf numFmtId="0" fontId="28" fillId="26" borderId="75" xfId="53" applyFont="1" applyFill="1" applyBorder="1" applyAlignment="1">
      <alignment horizontal="center" vertical="center"/>
    </xf>
    <xf numFmtId="0" fontId="28" fillId="27" borderId="76" xfId="53" applyFont="1" applyFill="1" applyBorder="1" applyAlignment="1">
      <alignment horizontal="center" vertical="center"/>
    </xf>
    <xf numFmtId="0" fontId="27" fillId="0" borderId="29" xfId="53" applyFont="1" applyBorder="1" applyAlignment="1">
      <alignment vertical="center" wrapText="1"/>
    </xf>
    <xf numFmtId="0" fontId="27" fillId="0" borderId="0" xfId="53" applyFont="1" applyBorder="1" applyAlignment="1">
      <alignment vertical="center" wrapText="1"/>
    </xf>
    <xf numFmtId="0" fontId="27" fillId="25" borderId="16" xfId="53" applyFont="1" applyFill="1" applyBorder="1" applyAlignment="1">
      <alignment horizontal="left" vertical="center"/>
    </xf>
    <xf numFmtId="0" fontId="28" fillId="25" borderId="11" xfId="53" applyFont="1" applyFill="1" applyBorder="1" applyAlignment="1">
      <alignment horizontal="center" vertical="center"/>
    </xf>
    <xf numFmtId="0" fontId="28" fillId="25" borderId="19" xfId="53" applyFont="1" applyFill="1" applyBorder="1" applyAlignment="1">
      <alignment horizontal="center" vertical="center"/>
    </xf>
    <xf numFmtId="0" fontId="28" fillId="25" borderId="66" xfId="53" applyFont="1" applyFill="1" applyBorder="1" applyAlignment="1">
      <alignment horizontal="center" vertical="center"/>
    </xf>
    <xf numFmtId="0" fontId="28" fillId="25" borderId="77" xfId="53" applyFont="1" applyFill="1" applyBorder="1" applyAlignment="1">
      <alignment horizontal="center" vertical="center"/>
    </xf>
    <xf numFmtId="0" fontId="28" fillId="25" borderId="39" xfId="53" applyFont="1" applyFill="1" applyBorder="1" applyAlignment="1">
      <alignment horizontal="center" vertical="center"/>
    </xf>
    <xf numFmtId="0" fontId="28" fillId="25" borderId="60" xfId="53" applyFont="1" applyFill="1" applyBorder="1" applyAlignment="1">
      <alignment horizontal="center" vertical="center"/>
    </xf>
    <xf numFmtId="0" fontId="28" fillId="25" borderId="61" xfId="53" applyFont="1" applyFill="1" applyBorder="1" applyAlignment="1">
      <alignment horizontal="center" vertical="center"/>
    </xf>
    <xf numFmtId="0" fontId="28" fillId="25" borderId="62" xfId="53" applyFont="1" applyFill="1" applyBorder="1" applyAlignment="1">
      <alignment horizontal="center" vertical="center"/>
    </xf>
    <xf numFmtId="0" fontId="27" fillId="0" borderId="16" xfId="53" applyFont="1" applyBorder="1" applyAlignment="1">
      <alignment horizontal="left" vertical="center"/>
    </xf>
    <xf numFmtId="0" fontId="28" fillId="27" borderId="78" xfId="53" applyFont="1" applyFill="1" applyBorder="1" applyAlignment="1">
      <alignment horizontal="center" vertical="center"/>
    </xf>
    <xf numFmtId="0" fontId="28" fillId="26" borderId="58" xfId="53" applyFont="1" applyFill="1" applyBorder="1" applyAlignment="1">
      <alignment horizontal="center" vertical="center"/>
    </xf>
    <xf numFmtId="0" fontId="28" fillId="26" borderId="29" xfId="53" applyFont="1" applyFill="1" applyBorder="1" applyAlignment="1">
      <alignment horizontal="center" vertical="center"/>
    </xf>
    <xf numFmtId="0" fontId="28" fillId="26" borderId="64" xfId="53" applyFont="1" applyFill="1" applyBorder="1" applyAlignment="1">
      <alignment horizontal="center" vertical="center"/>
    </xf>
    <xf numFmtId="0" fontId="28" fillId="26" borderId="11" xfId="53" applyFont="1" applyFill="1" applyBorder="1" applyAlignment="1">
      <alignment horizontal="center" vertical="center"/>
    </xf>
    <xf numFmtId="0" fontId="28" fillId="26" borderId="65" xfId="53" applyFont="1" applyFill="1" applyBorder="1" applyAlignment="1">
      <alignment horizontal="center" vertical="center"/>
    </xf>
    <xf numFmtId="0" fontId="28" fillId="27" borderId="68" xfId="53" applyFont="1" applyFill="1" applyBorder="1" applyAlignment="1">
      <alignment horizontal="center" vertical="center"/>
    </xf>
    <xf numFmtId="0" fontId="28" fillId="26" borderId="68" xfId="53" applyFont="1" applyFill="1" applyBorder="1" applyAlignment="1">
      <alignment horizontal="center" vertical="center"/>
    </xf>
    <xf numFmtId="0" fontId="28" fillId="26" borderId="69" xfId="53" applyFont="1" applyFill="1" applyBorder="1" applyAlignment="1">
      <alignment horizontal="center" vertical="center"/>
    </xf>
    <xf numFmtId="0" fontId="28" fillId="27" borderId="69" xfId="53" applyFont="1" applyFill="1" applyBorder="1" applyAlignment="1">
      <alignment horizontal="center" vertical="center"/>
    </xf>
    <xf numFmtId="0" fontId="28" fillId="27" borderId="79" xfId="53" applyFont="1" applyFill="1" applyBorder="1" applyAlignment="1">
      <alignment horizontal="center" vertical="center"/>
    </xf>
    <xf numFmtId="0" fontId="28" fillId="26" borderId="79" xfId="53" applyFont="1" applyFill="1" applyBorder="1" applyAlignment="1">
      <alignment horizontal="center" vertical="center"/>
    </xf>
    <xf numFmtId="0" fontId="28" fillId="26" borderId="80" xfId="53" applyFont="1" applyFill="1" applyBorder="1" applyAlignment="1">
      <alignment horizontal="center" vertical="center"/>
    </xf>
    <xf numFmtId="0" fontId="28" fillId="25" borderId="68" xfId="53" applyFont="1" applyFill="1" applyBorder="1" applyAlignment="1">
      <alignment horizontal="center" vertical="center"/>
    </xf>
    <xf numFmtId="0" fontId="28" fillId="25" borderId="69" xfId="53" applyFont="1" applyFill="1" applyBorder="1" applyAlignment="1">
      <alignment horizontal="center" vertical="center"/>
    </xf>
    <xf numFmtId="0" fontId="28" fillId="25" borderId="64" xfId="53" applyFont="1" applyFill="1" applyBorder="1" applyAlignment="1">
      <alignment horizontal="center" vertical="center"/>
    </xf>
    <xf numFmtId="0" fontId="28" fillId="25" borderId="65" xfId="53" applyFont="1" applyFill="1" applyBorder="1" applyAlignment="1">
      <alignment horizontal="center" vertical="center"/>
    </xf>
    <xf numFmtId="0" fontId="28" fillId="27" borderId="64" xfId="53" applyFont="1" applyFill="1" applyBorder="1" applyAlignment="1">
      <alignment horizontal="center" vertical="center"/>
    </xf>
    <xf numFmtId="0" fontId="28" fillId="27" borderId="65" xfId="53" applyFont="1" applyFill="1" applyBorder="1" applyAlignment="1">
      <alignment horizontal="center" vertical="center"/>
    </xf>
    <xf numFmtId="0" fontId="28" fillId="27" borderId="81" xfId="53" applyFont="1" applyFill="1" applyBorder="1" applyAlignment="1">
      <alignment horizontal="center" vertical="center"/>
    </xf>
    <xf numFmtId="0" fontId="28" fillId="0" borderId="18" xfId="53" applyFont="1" applyBorder="1" applyAlignment="1">
      <alignment horizontal="left" vertical="center"/>
    </xf>
    <xf numFmtId="0" fontId="28" fillId="0" borderId="12" xfId="53" applyFont="1" applyBorder="1" applyAlignment="1">
      <alignment horizontal="center" vertical="center"/>
    </xf>
    <xf numFmtId="0" fontId="28" fillId="0" borderId="20" xfId="53" applyFont="1" applyBorder="1" applyAlignment="1">
      <alignment horizontal="center" vertical="center"/>
    </xf>
    <xf numFmtId="0" fontId="28" fillId="27" borderId="72" xfId="53" applyFont="1" applyFill="1" applyBorder="1" applyAlignment="1">
      <alignment horizontal="center" vertical="center"/>
    </xf>
    <xf numFmtId="0" fontId="28" fillId="27" borderId="46" xfId="53" applyFont="1" applyFill="1" applyBorder="1" applyAlignment="1">
      <alignment horizontal="center" vertical="center"/>
    </xf>
    <xf numFmtId="0" fontId="28" fillId="27" borderId="74" xfId="53" applyFont="1" applyFill="1" applyBorder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9" fillId="0" borderId="0" xfId="0" applyFont="1"/>
    <xf numFmtId="0" fontId="70" fillId="0" borderId="0" xfId="0" applyFont="1" applyAlignment="1"/>
    <xf numFmtId="0" fontId="69" fillId="0" borderId="0" xfId="0" applyFont="1" applyAlignment="1"/>
    <xf numFmtId="0" fontId="70" fillId="0" borderId="0" xfId="0" applyFont="1" applyAlignment="1">
      <alignment vertical="center"/>
    </xf>
    <xf numFmtId="0" fontId="71" fillId="0" borderId="0" xfId="0" applyFont="1" applyAlignment="1"/>
    <xf numFmtId="0" fontId="72" fillId="0" borderId="0" xfId="0" applyFont="1" applyAlignment="1"/>
    <xf numFmtId="0" fontId="72" fillId="0" borderId="0" xfId="0" applyFont="1"/>
    <xf numFmtId="0" fontId="71" fillId="24" borderId="43" xfId="0" applyFont="1" applyFill="1" applyBorder="1" applyAlignment="1">
      <alignment horizontal="center" vertical="center" wrapText="1"/>
    </xf>
    <xf numFmtId="0" fontId="71" fillId="24" borderId="85" xfId="0" applyFont="1" applyFill="1" applyBorder="1" applyAlignment="1">
      <alignment horizontal="center" vertical="center" wrapText="1"/>
    </xf>
    <xf numFmtId="0" fontId="71" fillId="24" borderId="38" xfId="0" applyFont="1" applyFill="1" applyBorder="1" applyAlignment="1">
      <alignment horizontal="center" vertical="center" wrapText="1"/>
    </xf>
    <xf numFmtId="0" fontId="73" fillId="0" borderId="32" xfId="0" applyFont="1" applyBorder="1" applyAlignment="1"/>
    <xf numFmtId="0" fontId="73" fillId="0" borderId="28" xfId="0" applyFont="1" applyBorder="1" applyAlignment="1">
      <alignment horizontal="center"/>
    </xf>
    <xf numFmtId="1" fontId="73" fillId="0" borderId="28" xfId="0" applyNumberFormat="1" applyFont="1" applyBorder="1"/>
    <xf numFmtId="1" fontId="73" fillId="26" borderId="28" xfId="0" applyNumberFormat="1" applyFont="1" applyFill="1" applyBorder="1"/>
    <xf numFmtId="1" fontId="73" fillId="0" borderId="22" xfId="0" applyNumberFormat="1" applyFont="1" applyFill="1" applyBorder="1"/>
    <xf numFmtId="0" fontId="74" fillId="0" borderId="0" xfId="0" applyFont="1"/>
    <xf numFmtId="0" fontId="73" fillId="0" borderId="16" xfId="0" applyFont="1" applyBorder="1" applyAlignment="1"/>
    <xf numFmtId="0" fontId="73" fillId="0" borderId="11" xfId="0" applyFont="1" applyBorder="1" applyAlignment="1">
      <alignment horizontal="center"/>
    </xf>
    <xf numFmtId="1" fontId="73" fillId="0" borderId="11" xfId="0" applyNumberFormat="1" applyFont="1" applyBorder="1"/>
    <xf numFmtId="1" fontId="73" fillId="26" borderId="11" xfId="0" applyNumberFormat="1" applyFont="1" applyFill="1" applyBorder="1"/>
    <xf numFmtId="1" fontId="73" fillId="0" borderId="14" xfId="0" applyNumberFormat="1" applyFont="1" applyFill="1" applyBorder="1"/>
    <xf numFmtId="0" fontId="73" fillId="0" borderId="16" xfId="0" applyFont="1" applyFill="1" applyBorder="1" applyAlignment="1"/>
    <xf numFmtId="1" fontId="75" fillId="0" borderId="11" xfId="0" applyNumberFormat="1" applyFont="1" applyBorder="1"/>
    <xf numFmtId="1" fontId="75" fillId="33" borderId="11" xfId="0" applyNumberFormat="1" applyFont="1" applyFill="1" applyBorder="1"/>
    <xf numFmtId="1" fontId="75" fillId="33" borderId="14" xfId="0" applyNumberFormat="1" applyFont="1" applyFill="1" applyBorder="1"/>
    <xf numFmtId="0" fontId="25" fillId="0" borderId="0" xfId="53" applyFont="1"/>
    <xf numFmtId="0" fontId="23" fillId="0" borderId="0" xfId="53" applyFont="1" applyBorder="1" applyAlignment="1">
      <alignment horizontal="center"/>
    </xf>
    <xf numFmtId="0" fontId="25" fillId="0" borderId="0" xfId="53" applyFont="1" applyBorder="1"/>
    <xf numFmtId="0" fontId="25" fillId="0" borderId="30" xfId="53" applyFont="1" applyBorder="1"/>
    <xf numFmtId="0" fontId="23" fillId="0" borderId="29" xfId="53" applyFont="1" applyBorder="1" applyAlignment="1">
      <alignment vertical="center"/>
    </xf>
    <xf numFmtId="0" fontId="23" fillId="0" borderId="0" xfId="53" applyFont="1" applyBorder="1" applyAlignment="1"/>
    <xf numFmtId="0" fontId="25" fillId="0" borderId="0" xfId="53" applyFont="1" applyBorder="1" applyAlignment="1"/>
    <xf numFmtId="0" fontId="21" fillId="0" borderId="45" xfId="53" applyBorder="1" applyAlignment="1"/>
    <xf numFmtId="0" fontId="21" fillId="0" borderId="46" xfId="53" applyBorder="1" applyAlignment="1"/>
    <xf numFmtId="0" fontId="21" fillId="0" borderId="46" xfId="53" applyBorder="1"/>
    <xf numFmtId="0" fontId="21" fillId="0" borderId="47" xfId="53" applyBorder="1"/>
    <xf numFmtId="0" fontId="21" fillId="0" borderId="43" xfId="53" applyBorder="1"/>
    <xf numFmtId="0" fontId="21" fillId="0" borderId="0" xfId="53"/>
    <xf numFmtId="0" fontId="27" fillId="24" borderId="49" xfId="53" applyFont="1" applyFill="1" applyBorder="1" applyAlignment="1">
      <alignment horizontal="center"/>
    </xf>
    <xf numFmtId="0" fontId="22" fillId="24" borderId="13" xfId="53" applyFont="1" applyFill="1" applyBorder="1"/>
    <xf numFmtId="0" fontId="27" fillId="24" borderId="15" xfId="53" applyFont="1" applyFill="1" applyBorder="1" applyAlignment="1">
      <alignment horizontal="center" vertical="center" wrapText="1"/>
    </xf>
    <xf numFmtId="0" fontId="27" fillId="24" borderId="44" xfId="53" applyFont="1" applyFill="1" applyBorder="1" applyAlignment="1">
      <alignment horizontal="center" vertical="center" wrapText="1"/>
    </xf>
    <xf numFmtId="0" fontId="27" fillId="25" borderId="39" xfId="53" applyFont="1" applyFill="1" applyBorder="1"/>
    <xf numFmtId="0" fontId="28" fillId="25" borderId="35" xfId="53" applyFont="1" applyFill="1" applyBorder="1"/>
    <xf numFmtId="3" fontId="28" fillId="25" borderId="35" xfId="53" applyNumberFormat="1" applyFont="1" applyFill="1" applyBorder="1"/>
    <xf numFmtId="3" fontId="27" fillId="25" borderId="42" xfId="53" applyNumberFormat="1" applyFont="1" applyFill="1" applyBorder="1"/>
    <xf numFmtId="3" fontId="27" fillId="25" borderId="35" xfId="53" applyNumberFormat="1" applyFont="1" applyFill="1" applyBorder="1"/>
    <xf numFmtId="3" fontId="27" fillId="25" borderId="36" xfId="53" applyNumberFormat="1" applyFont="1" applyFill="1" applyBorder="1"/>
    <xf numFmtId="0" fontId="22" fillId="25" borderId="35" xfId="53" applyFont="1" applyFill="1" applyBorder="1"/>
    <xf numFmtId="0" fontId="22" fillId="25" borderId="36" xfId="53" applyFont="1" applyFill="1" applyBorder="1"/>
    <xf numFmtId="0" fontId="28" fillId="0" borderId="32" xfId="53" applyFont="1" applyFill="1" applyBorder="1"/>
    <xf numFmtId="0" fontId="28" fillId="0" borderId="28" xfId="53" applyFont="1" applyBorder="1"/>
    <xf numFmtId="0" fontId="28" fillId="0" borderId="33" xfId="53" applyFont="1" applyBorder="1"/>
    <xf numFmtId="3" fontId="28" fillId="26" borderId="28" xfId="53" applyNumberFormat="1" applyFont="1" applyFill="1" applyBorder="1"/>
    <xf numFmtId="3" fontId="28" fillId="26" borderId="34" xfId="53" applyNumberFormat="1" applyFont="1" applyFill="1" applyBorder="1"/>
    <xf numFmtId="3" fontId="28" fillId="0" borderId="28" xfId="53" applyNumberFormat="1" applyFont="1" applyFill="1" applyBorder="1"/>
    <xf numFmtId="3" fontId="28" fillId="0" borderId="22" xfId="53" applyNumberFormat="1" applyFont="1" applyFill="1" applyBorder="1"/>
    <xf numFmtId="0" fontId="21" fillId="0" borderId="50" xfId="53" applyFont="1" applyFill="1" applyBorder="1"/>
    <xf numFmtId="0" fontId="21" fillId="26" borderId="22" xfId="53" applyFont="1" applyFill="1" applyBorder="1"/>
    <xf numFmtId="0" fontId="21" fillId="26" borderId="33" xfId="53" applyFont="1" applyFill="1" applyBorder="1"/>
    <xf numFmtId="3" fontId="28" fillId="0" borderId="0" xfId="53" applyNumberFormat="1" applyFont="1"/>
    <xf numFmtId="0" fontId="21" fillId="0" borderId="0" xfId="53" applyFont="1"/>
    <xf numFmtId="0" fontId="28" fillId="0" borderId="86" xfId="53" applyFont="1" applyFill="1" applyBorder="1"/>
    <xf numFmtId="0" fontId="28" fillId="0" borderId="87" xfId="53" applyFont="1" applyBorder="1"/>
    <xf numFmtId="0" fontId="28" fillId="0" borderId="53" xfId="53" applyFont="1" applyBorder="1"/>
    <xf numFmtId="3" fontId="28" fillId="26" borderId="87" xfId="53" applyNumberFormat="1" applyFont="1" applyFill="1" applyBorder="1"/>
    <xf numFmtId="3" fontId="28" fillId="26" borderId="54" xfId="53" applyNumberFormat="1" applyFont="1" applyFill="1" applyBorder="1"/>
    <xf numFmtId="3" fontId="28" fillId="0" borderId="87" xfId="53" applyNumberFormat="1" applyFont="1" applyFill="1" applyBorder="1"/>
    <xf numFmtId="3" fontId="28" fillId="0" borderId="88" xfId="53" applyNumberFormat="1" applyFont="1" applyFill="1" applyBorder="1"/>
    <xf numFmtId="0" fontId="21" fillId="0" borderId="46" xfId="53" applyFont="1" applyFill="1" applyBorder="1"/>
    <xf numFmtId="0" fontId="21" fillId="26" borderId="89" xfId="53" applyFont="1" applyFill="1" applyBorder="1"/>
    <xf numFmtId="0" fontId="21" fillId="26" borderId="90" xfId="53" applyFont="1" applyFill="1" applyBorder="1"/>
    <xf numFmtId="0" fontId="28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3" fillId="0" borderId="39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7" fillId="24" borderId="10" xfId="0" applyFont="1" applyFill="1" applyBorder="1" applyAlignment="1">
      <alignment horizontal="center"/>
    </xf>
    <xf numFmtId="0" fontId="27" fillId="24" borderId="13" xfId="0" applyFont="1" applyFill="1" applyBorder="1" applyAlignment="1">
      <alignment horizontal="center"/>
    </xf>
    <xf numFmtId="0" fontId="23" fillId="0" borderId="29" xfId="0" applyFont="1" applyBorder="1" applyAlignment="1"/>
    <xf numFmtId="0" fontId="23" fillId="0" borderId="0" xfId="0" applyFont="1" applyBorder="1" applyAlignment="1"/>
    <xf numFmtId="0" fontId="27" fillId="24" borderId="21" xfId="0" applyFont="1" applyFill="1" applyBorder="1" applyAlignment="1">
      <alignment horizontal="center" vertical="center"/>
    </xf>
    <xf numFmtId="0" fontId="27" fillId="24" borderId="16" xfId="0" applyFont="1" applyFill="1" applyBorder="1" applyAlignment="1">
      <alignment horizontal="center" vertical="center"/>
    </xf>
    <xf numFmtId="0" fontId="27" fillId="24" borderId="18" xfId="0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1" fontId="27" fillId="24" borderId="19" xfId="32" applyNumberFormat="1" applyFont="1" applyFill="1" applyBorder="1" applyAlignment="1">
      <alignment horizontal="center" vertical="center"/>
    </xf>
    <xf numFmtId="1" fontId="27" fillId="24" borderId="48" xfId="32" applyNumberFormat="1" applyFont="1" applyFill="1" applyBorder="1" applyAlignment="1">
      <alignment horizontal="center" vertical="center"/>
    </xf>
    <xf numFmtId="1" fontId="27" fillId="24" borderId="17" xfId="32" applyNumberFormat="1" applyFont="1" applyFill="1" applyBorder="1" applyAlignment="1">
      <alignment horizontal="center" vertical="center"/>
    </xf>
    <xf numFmtId="0" fontId="70" fillId="0" borderId="0" xfId="0" applyFont="1" applyAlignment="1"/>
    <xf numFmtId="0" fontId="70" fillId="24" borderId="21" xfId="0" applyFont="1" applyFill="1" applyBorder="1" applyAlignment="1">
      <alignment horizontal="center" vertical="center"/>
    </xf>
    <xf numFmtId="0" fontId="70" fillId="24" borderId="16" xfId="0" applyFont="1" applyFill="1" applyBorder="1" applyAlignment="1">
      <alignment horizontal="center" vertical="center"/>
    </xf>
    <xf numFmtId="0" fontId="70" fillId="24" borderId="18" xfId="0" applyFont="1" applyFill="1" applyBorder="1" applyAlignment="1">
      <alignment horizontal="center" vertical="center"/>
    </xf>
    <xf numFmtId="0" fontId="70" fillId="24" borderId="82" xfId="0" applyFont="1" applyFill="1" applyBorder="1" applyAlignment="1">
      <alignment horizontal="center" vertical="center" wrapText="1"/>
    </xf>
    <xf numFmtId="0" fontId="70" fillId="24" borderId="27" xfId="0" applyFont="1" applyFill="1" applyBorder="1" applyAlignment="1">
      <alignment horizontal="center" vertical="center" wrapText="1"/>
    </xf>
    <xf numFmtId="0" fontId="70" fillId="24" borderId="84" xfId="0" applyFont="1" applyFill="1" applyBorder="1" applyAlignment="1">
      <alignment horizontal="center" vertical="center" wrapText="1"/>
    </xf>
    <xf numFmtId="0" fontId="71" fillId="24" borderId="10" xfId="0" applyFont="1" applyFill="1" applyBorder="1" applyAlignment="1">
      <alignment horizontal="center" vertical="center" wrapText="1"/>
    </xf>
    <xf numFmtId="0" fontId="71" fillId="24" borderId="11" xfId="0" applyFont="1" applyFill="1" applyBorder="1" applyAlignment="1">
      <alignment horizontal="center" vertical="center" wrapText="1"/>
    </xf>
    <xf numFmtId="0" fontId="71" fillId="24" borderId="12" xfId="0" applyFont="1" applyFill="1" applyBorder="1" applyAlignment="1">
      <alignment horizontal="center" vertical="center" wrapText="1"/>
    </xf>
    <xf numFmtId="2" fontId="70" fillId="24" borderId="83" xfId="32" quotePrefix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2" fontId="70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7" fillId="24" borderId="21" xfId="53" applyFont="1" applyFill="1" applyBorder="1" applyAlignment="1">
      <alignment horizontal="center" vertical="center" wrapText="1"/>
    </xf>
    <xf numFmtId="0" fontId="27" fillId="24" borderId="16" xfId="53" applyFont="1" applyFill="1" applyBorder="1" applyAlignment="1">
      <alignment horizontal="center" vertical="center" wrapText="1"/>
    </xf>
    <xf numFmtId="0" fontId="27" fillId="24" borderId="18" xfId="53" applyFont="1" applyFill="1" applyBorder="1" applyAlignment="1">
      <alignment horizontal="center" vertical="center" wrapText="1"/>
    </xf>
    <xf numFmtId="0" fontId="27" fillId="24" borderId="10" xfId="53" applyFont="1" applyFill="1" applyBorder="1" applyAlignment="1">
      <alignment horizontal="center" vertical="center" wrapText="1"/>
    </xf>
    <xf numFmtId="0" fontId="27" fillId="24" borderId="11" xfId="53" applyFont="1" applyFill="1" applyBorder="1" applyAlignment="1">
      <alignment horizontal="center" vertical="center" wrapText="1"/>
    </xf>
    <xf numFmtId="0" fontId="27" fillId="24" borderId="12" xfId="53" applyFont="1" applyFill="1" applyBorder="1" applyAlignment="1">
      <alignment horizontal="center" vertical="center" wrapText="1"/>
    </xf>
    <xf numFmtId="1" fontId="27" fillId="24" borderId="35" xfId="54" applyNumberFormat="1" applyFont="1" applyFill="1" applyBorder="1" applyAlignment="1">
      <alignment horizontal="center" vertical="center"/>
    </xf>
    <xf numFmtId="1" fontId="27" fillId="24" borderId="56" xfId="54" applyNumberFormat="1" applyFont="1" applyFill="1" applyBorder="1" applyAlignment="1">
      <alignment horizontal="center" vertical="center"/>
    </xf>
    <xf numFmtId="1" fontId="27" fillId="24" borderId="57" xfId="54" applyNumberFormat="1" applyFont="1" applyFill="1" applyBorder="1" applyAlignment="1">
      <alignment horizontal="center" vertical="center"/>
    </xf>
    <xf numFmtId="1" fontId="27" fillId="24" borderId="60" xfId="54" applyNumberFormat="1" applyFont="1" applyFill="1" applyBorder="1" applyAlignment="1">
      <alignment horizontal="center" vertical="center"/>
    </xf>
    <xf numFmtId="1" fontId="27" fillId="24" borderId="61" xfId="54" applyNumberFormat="1" applyFont="1" applyFill="1" applyBorder="1" applyAlignment="1">
      <alignment horizontal="center" vertical="center"/>
    </xf>
    <xf numFmtId="1" fontId="27" fillId="24" borderId="62" xfId="54" applyNumberFormat="1" applyFont="1" applyFill="1" applyBorder="1" applyAlignment="1">
      <alignment horizontal="center" vertical="center"/>
    </xf>
    <xf numFmtId="0" fontId="28" fillId="0" borderId="39" xfId="53" applyFont="1" applyFill="1" applyBorder="1" applyAlignment="1">
      <alignment wrapText="1"/>
    </xf>
    <xf numFmtId="0" fontId="21" fillId="0" borderId="35" xfId="53" applyBorder="1" applyAlignment="1">
      <alignment wrapText="1"/>
    </xf>
    <xf numFmtId="0" fontId="21" fillId="0" borderId="36" xfId="53" applyBorder="1" applyAlignment="1">
      <alignment wrapText="1"/>
    </xf>
    <xf numFmtId="0" fontId="23" fillId="0" borderId="39" xfId="53" applyFont="1" applyBorder="1" applyAlignment="1">
      <alignment horizontal="center" vertical="center"/>
    </xf>
    <xf numFmtId="0" fontId="23" fillId="0" borderId="35" xfId="53" applyFont="1" applyBorder="1" applyAlignment="1">
      <alignment horizontal="center" vertical="center"/>
    </xf>
    <xf numFmtId="0" fontId="23" fillId="0" borderId="36" xfId="53" applyFont="1" applyBorder="1" applyAlignment="1">
      <alignment horizontal="center" vertical="center"/>
    </xf>
    <xf numFmtId="0" fontId="23" fillId="0" borderId="29" xfId="53" applyFont="1" applyBorder="1" applyAlignment="1"/>
    <xf numFmtId="0" fontId="23" fillId="0" borderId="0" xfId="53" applyFont="1" applyBorder="1" applyAlignment="1"/>
    <xf numFmtId="0" fontId="27" fillId="24" borderId="21" xfId="53" applyFont="1" applyFill="1" applyBorder="1" applyAlignment="1">
      <alignment horizontal="center" vertical="center"/>
    </xf>
    <xf numFmtId="0" fontId="27" fillId="24" borderId="16" xfId="53" applyFont="1" applyFill="1" applyBorder="1" applyAlignment="1">
      <alignment horizontal="center" vertical="center"/>
    </xf>
    <xf numFmtId="0" fontId="27" fillId="24" borderId="18" xfId="53" applyFont="1" applyFill="1" applyBorder="1" applyAlignment="1">
      <alignment horizontal="center" vertical="center"/>
    </xf>
    <xf numFmtId="0" fontId="27" fillId="24" borderId="10" xfId="53" applyFont="1" applyFill="1" applyBorder="1" applyAlignment="1">
      <alignment horizontal="center"/>
    </xf>
    <xf numFmtId="0" fontId="27" fillId="24" borderId="13" xfId="53" applyFont="1" applyFill="1" applyBorder="1" applyAlignment="1">
      <alignment horizontal="center"/>
    </xf>
    <xf numFmtId="0" fontId="51" fillId="25" borderId="24" xfId="98" applyFont="1" applyFill="1" applyBorder="1" applyAlignment="1">
      <alignment horizontal="center" vertical="center"/>
    </xf>
    <xf numFmtId="0" fontId="51" fillId="25" borderId="28" xfId="98" applyFont="1" applyFill="1" applyBorder="1" applyAlignment="1">
      <alignment horizontal="center" vertical="center"/>
    </xf>
    <xf numFmtId="0" fontId="51" fillId="25" borderId="16" xfId="98" applyFont="1" applyFill="1" applyBorder="1" applyAlignment="1">
      <alignment horizontal="center" vertical="center" wrapText="1"/>
    </xf>
    <xf numFmtId="0" fontId="51" fillId="25" borderId="16" xfId="98" applyFont="1" applyFill="1" applyBorder="1" applyAlignment="1"/>
    <xf numFmtId="0" fontId="51" fillId="25" borderId="11" xfId="98" applyFont="1" applyFill="1" applyBorder="1" applyAlignment="1"/>
    <xf numFmtId="0" fontId="51" fillId="25" borderId="26" xfId="98" applyFont="1" applyFill="1" applyBorder="1" applyAlignment="1">
      <alignment horizontal="center" vertical="center"/>
    </xf>
    <xf numFmtId="0" fontId="51" fillId="25" borderId="51" xfId="98" applyFont="1" applyFill="1" applyBorder="1" applyAlignment="1">
      <alignment horizontal="center" vertical="center"/>
    </xf>
    <xf numFmtId="0" fontId="51" fillId="25" borderId="31" xfId="98" applyFont="1" applyFill="1" applyBorder="1" applyAlignment="1">
      <alignment horizontal="center" vertical="center"/>
    </xf>
    <xf numFmtId="0" fontId="51" fillId="25" borderId="53" xfId="98" applyFont="1" applyFill="1" applyBorder="1" applyAlignment="1">
      <alignment horizontal="center" vertical="center"/>
    </xf>
    <xf numFmtId="0" fontId="51" fillId="25" borderId="0" xfId="98" applyFont="1" applyFill="1" applyBorder="1" applyAlignment="1">
      <alignment horizontal="center" vertical="center"/>
    </xf>
    <xf numFmtId="0" fontId="51" fillId="25" borderId="54" xfId="98" applyFont="1" applyFill="1" applyBorder="1" applyAlignment="1">
      <alignment horizontal="center" vertical="center"/>
    </xf>
    <xf numFmtId="0" fontId="51" fillId="25" borderId="33" xfId="98" applyFont="1" applyFill="1" applyBorder="1" applyAlignment="1">
      <alignment horizontal="center" vertical="center"/>
    </xf>
    <xf numFmtId="0" fontId="51" fillId="25" borderId="50" xfId="98" applyFont="1" applyFill="1" applyBorder="1" applyAlignment="1">
      <alignment horizontal="center" vertical="center"/>
    </xf>
    <xf numFmtId="0" fontId="51" fillId="25" borderId="34" xfId="98" applyFont="1" applyFill="1" applyBorder="1" applyAlignment="1">
      <alignment horizontal="center" vertical="center"/>
    </xf>
    <xf numFmtId="0" fontId="51" fillId="25" borderId="11" xfId="98" applyFont="1" applyFill="1" applyBorder="1" applyAlignment="1">
      <alignment wrapText="1"/>
    </xf>
    <xf numFmtId="0" fontId="51" fillId="25" borderId="16" xfId="98" applyFont="1" applyFill="1" applyBorder="1" applyAlignment="1">
      <alignment wrapText="1"/>
    </xf>
    <xf numFmtId="0" fontId="52" fillId="25" borderId="28" xfId="98" applyFont="1" applyFill="1" applyBorder="1" applyAlignment="1">
      <alignment horizontal="center" vertical="center" wrapText="1"/>
    </xf>
    <xf numFmtId="0" fontId="52" fillId="25" borderId="11" xfId="98" applyFont="1" applyFill="1" applyBorder="1" applyAlignment="1"/>
    <xf numFmtId="0" fontId="52" fillId="25" borderId="11" xfId="98" applyFont="1" applyFill="1" applyBorder="1" applyAlignment="1">
      <alignment wrapText="1"/>
    </xf>
    <xf numFmtId="0" fontId="52" fillId="25" borderId="16" xfId="98" applyFont="1" applyFill="1" applyBorder="1" applyAlignment="1">
      <alignment horizontal="center" vertical="center" wrapText="1"/>
    </xf>
    <xf numFmtId="0" fontId="52" fillId="25" borderId="16" xfId="98" applyFont="1" applyFill="1" applyBorder="1" applyAlignment="1">
      <alignment wrapText="1"/>
    </xf>
    <xf numFmtId="0" fontId="52" fillId="25" borderId="18" xfId="98" applyFont="1" applyFill="1" applyBorder="1" applyAlignment="1">
      <alignment wrapText="1"/>
    </xf>
    <xf numFmtId="0" fontId="51" fillId="25" borderId="11" xfId="98" applyFont="1" applyFill="1" applyBorder="1" applyAlignment="1">
      <alignment horizontal="center" vertical="center"/>
    </xf>
    <xf numFmtId="0" fontId="65" fillId="32" borderId="0" xfId="89" applyFont="1" applyFill="1" applyBorder="1" applyAlignment="1">
      <alignment horizontal="center" wrapText="1"/>
    </xf>
    <xf numFmtId="0" fontId="58" fillId="0" borderId="0" xfId="89" applyFont="1" applyBorder="1" applyAlignment="1">
      <alignment horizontal="center" vertical="center" wrapText="1"/>
    </xf>
    <xf numFmtId="0" fontId="58" fillId="30" borderId="11" xfId="89" applyFont="1" applyFill="1" applyBorder="1" applyAlignment="1">
      <alignment horizontal="center" vertical="center" wrapText="1"/>
    </xf>
    <xf numFmtId="171" fontId="62" fillId="29" borderId="55" xfId="89" applyNumberFormat="1" applyFont="1" applyFill="1" applyBorder="1" applyAlignment="1">
      <alignment horizontal="center" vertical="center" wrapText="1"/>
    </xf>
    <xf numFmtId="171" fontId="62" fillId="30" borderId="11" xfId="89" applyNumberFormat="1" applyFont="1" applyFill="1" applyBorder="1" applyAlignment="1">
      <alignment horizontal="center" vertical="center" wrapText="1"/>
    </xf>
    <xf numFmtId="171" fontId="62" fillId="29" borderId="11" xfId="89" applyNumberFormat="1" applyFont="1" applyFill="1" applyBorder="1" applyAlignment="1">
      <alignment horizontal="center" vertical="center" wrapText="1"/>
    </xf>
  </cellXfs>
  <cellStyles count="10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179280</xdr:colOff>
      <xdr:row>4</xdr:row>
      <xdr:rowOff>158040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701650" cy="81939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FEBR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>
        <row r="10">
          <cell r="D10">
            <v>1.71</v>
          </cell>
        </row>
        <row r="17">
          <cell r="D17">
            <v>1.7</v>
          </cell>
        </row>
        <row r="24">
          <cell r="D24">
            <v>1.375</v>
          </cell>
        </row>
        <row r="42">
          <cell r="D42">
            <v>13</v>
          </cell>
        </row>
        <row r="54">
          <cell r="D54">
            <v>3.1665999999999999</v>
          </cell>
        </row>
        <row r="68">
          <cell r="D68">
            <v>3.1850000000000001</v>
          </cell>
        </row>
        <row r="85">
          <cell r="D85">
            <v>11.16</v>
          </cell>
        </row>
        <row r="93">
          <cell r="D93">
            <v>1.8</v>
          </cell>
        </row>
        <row r="101">
          <cell r="D101">
            <v>2.4500000000000002</v>
          </cell>
        </row>
        <row r="109">
          <cell r="D109">
            <v>2</v>
          </cell>
        </row>
        <row r="116">
          <cell r="D116">
            <v>2</v>
          </cell>
        </row>
        <row r="123">
          <cell r="D123">
            <v>2</v>
          </cell>
        </row>
        <row r="130">
          <cell r="D130">
            <v>2</v>
          </cell>
        </row>
        <row r="137">
          <cell r="D137">
            <v>2</v>
          </cell>
        </row>
        <row r="144">
          <cell r="D144">
            <v>2</v>
          </cell>
        </row>
        <row r="151">
          <cell r="D151">
            <v>2</v>
          </cell>
        </row>
        <row r="163">
          <cell r="D163">
            <v>2.5920000000000001</v>
          </cell>
        </row>
        <row r="170">
          <cell r="D170">
            <v>2</v>
          </cell>
        </row>
        <row r="177">
          <cell r="D177">
            <v>2</v>
          </cell>
        </row>
        <row r="184">
          <cell r="D184">
            <v>1.85</v>
          </cell>
        </row>
        <row r="191">
          <cell r="D191">
            <v>1.96</v>
          </cell>
        </row>
        <row r="198">
          <cell r="D198">
            <v>1.96</v>
          </cell>
        </row>
        <row r="205">
          <cell r="D205">
            <v>1.96</v>
          </cell>
        </row>
        <row r="216">
          <cell r="D216">
            <v>2.46</v>
          </cell>
        </row>
        <row r="223">
          <cell r="D223">
            <v>2</v>
          </cell>
        </row>
        <row r="230">
          <cell r="D230">
            <v>2</v>
          </cell>
        </row>
        <row r="236">
          <cell r="D236">
            <v>2</v>
          </cell>
        </row>
        <row r="243">
          <cell r="D243">
            <v>2</v>
          </cell>
        </row>
        <row r="250">
          <cell r="D250">
            <v>2</v>
          </cell>
        </row>
        <row r="257">
          <cell r="D257">
            <v>2</v>
          </cell>
        </row>
        <row r="266">
          <cell r="D266">
            <v>2.5453000000000001</v>
          </cell>
        </row>
        <row r="275">
          <cell r="D275">
            <v>2.42</v>
          </cell>
        </row>
        <row r="282">
          <cell r="D282">
            <v>2.4500000000000002</v>
          </cell>
        </row>
        <row r="298">
          <cell r="D298">
            <v>2.61</v>
          </cell>
        </row>
        <row r="309">
          <cell r="D309">
            <v>4</v>
          </cell>
        </row>
      </sheetData>
      <sheetData sheetId="2">
        <row r="12">
          <cell r="D12">
            <v>2.2000000000000002</v>
          </cell>
        </row>
        <row r="21">
          <cell r="D21">
            <v>2.4</v>
          </cell>
        </row>
        <row r="30">
          <cell r="D30">
            <v>3.17</v>
          </cell>
        </row>
        <row r="42">
          <cell r="D42">
            <v>6.65</v>
          </cell>
        </row>
        <row r="60">
          <cell r="D60">
            <v>12.2</v>
          </cell>
        </row>
        <row r="68">
          <cell r="D68">
            <v>2.4</v>
          </cell>
        </row>
        <row r="76">
          <cell r="D76">
            <v>2.7</v>
          </cell>
        </row>
        <row r="84">
          <cell r="D84">
            <v>2.35</v>
          </cell>
        </row>
        <row r="94">
          <cell r="D94">
            <v>3.4</v>
          </cell>
        </row>
        <row r="104">
          <cell r="D104">
            <v>0</v>
          </cell>
        </row>
        <row r="112">
          <cell r="D112">
            <v>1.9</v>
          </cell>
        </row>
      </sheetData>
      <sheetData sheetId="3">
        <row r="11">
          <cell r="D11">
            <v>2.89</v>
          </cell>
        </row>
        <row r="19">
          <cell r="D19">
            <v>2.4900000000000002</v>
          </cell>
        </row>
      </sheetData>
      <sheetData sheetId="4">
        <row r="11">
          <cell r="D11">
            <v>2.6</v>
          </cell>
        </row>
        <row r="18">
          <cell r="D18">
            <v>1.82</v>
          </cell>
        </row>
        <row r="26">
          <cell r="D26">
            <v>1.85</v>
          </cell>
        </row>
        <row r="33">
          <cell r="D33">
            <v>1.0449999999999999</v>
          </cell>
        </row>
        <row r="41">
          <cell r="D41">
            <v>0.1454</v>
          </cell>
        </row>
      </sheetData>
      <sheetData sheetId="5">
        <row r="9">
          <cell r="D9">
            <v>2</v>
          </cell>
        </row>
        <row r="19">
          <cell r="D19">
            <v>0</v>
          </cell>
        </row>
        <row r="28">
          <cell r="D28">
            <v>1</v>
          </cell>
        </row>
        <row r="36">
          <cell r="D36">
            <v>2.97</v>
          </cell>
        </row>
        <row r="49">
          <cell r="D49">
            <v>2.4500000000000002</v>
          </cell>
        </row>
      </sheetData>
      <sheetData sheetId="6">
        <row r="9">
          <cell r="D9">
            <v>1.92</v>
          </cell>
        </row>
        <row r="17">
          <cell r="D17">
            <v>2.2999999999999998</v>
          </cell>
        </row>
        <row r="24">
          <cell r="D24">
            <v>2</v>
          </cell>
        </row>
        <row r="31">
          <cell r="D31">
            <v>1.9</v>
          </cell>
        </row>
      </sheetData>
      <sheetData sheetId="7">
        <row r="13">
          <cell r="D13">
            <v>4</v>
          </cell>
        </row>
        <row r="27">
          <cell r="D27">
            <v>7</v>
          </cell>
        </row>
        <row r="34">
          <cell r="D34">
            <v>1</v>
          </cell>
        </row>
      </sheetData>
      <sheetData sheetId="8">
        <row r="15">
          <cell r="D15">
            <v>1.7</v>
          </cell>
        </row>
        <row r="29">
          <cell r="D29">
            <v>8.8000000000000007</v>
          </cell>
        </row>
        <row r="39">
          <cell r="D39">
            <v>2.9</v>
          </cell>
        </row>
        <row r="55">
          <cell r="D55">
            <v>0.28999999999999998</v>
          </cell>
        </row>
        <row r="68">
          <cell r="D68">
            <v>5</v>
          </cell>
        </row>
        <row r="78">
          <cell r="D78">
            <v>1</v>
          </cell>
        </row>
        <row r="91">
          <cell r="D91">
            <v>5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_PLAN_DE_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_ÁREAS"/>
    </sheetNames>
    <sheetDataSet>
      <sheetData sheetId="0"/>
      <sheetData sheetId="1">
        <row r="10">
          <cell r="D10">
            <v>1.71</v>
          </cell>
        </row>
        <row r="17">
          <cell r="D17">
            <v>2.5499999999999998</v>
          </cell>
        </row>
        <row r="24">
          <cell r="D24">
            <v>1.375</v>
          </cell>
        </row>
        <row r="42">
          <cell r="D42">
            <v>13</v>
          </cell>
        </row>
        <row r="54">
          <cell r="D54">
            <v>3.1665999999999999</v>
          </cell>
        </row>
        <row r="68">
          <cell r="D68">
            <v>3.1850000000000001</v>
          </cell>
        </row>
        <row r="85">
          <cell r="D85">
            <v>11.16</v>
          </cell>
        </row>
        <row r="93">
          <cell r="D93">
            <v>2.4</v>
          </cell>
        </row>
        <row r="101">
          <cell r="D101">
            <v>2.0499999999999998</v>
          </cell>
        </row>
        <row r="109">
          <cell r="D109">
            <v>2</v>
          </cell>
        </row>
        <row r="116">
          <cell r="D116">
            <v>2</v>
          </cell>
        </row>
        <row r="123">
          <cell r="D123">
            <v>2</v>
          </cell>
        </row>
        <row r="130">
          <cell r="D130">
            <v>2</v>
          </cell>
        </row>
        <row r="137">
          <cell r="D137">
            <v>2</v>
          </cell>
        </row>
        <row r="144">
          <cell r="D144">
            <v>2</v>
          </cell>
        </row>
        <row r="151">
          <cell r="D151">
            <v>2</v>
          </cell>
        </row>
        <row r="163">
          <cell r="D163">
            <v>2.5920000000000001</v>
          </cell>
        </row>
        <row r="170">
          <cell r="D170">
            <v>2</v>
          </cell>
        </row>
        <row r="177">
          <cell r="D177">
            <v>2</v>
          </cell>
        </row>
        <row r="184">
          <cell r="D184">
            <v>1.85</v>
          </cell>
        </row>
        <row r="191">
          <cell r="D191">
            <v>1.96</v>
          </cell>
        </row>
        <row r="198">
          <cell r="D198">
            <v>1.96</v>
          </cell>
        </row>
        <row r="205">
          <cell r="D205">
            <v>1.96</v>
          </cell>
        </row>
        <row r="216">
          <cell r="D216">
            <v>2.06</v>
          </cell>
        </row>
        <row r="223">
          <cell r="D223">
            <v>2</v>
          </cell>
        </row>
        <row r="230">
          <cell r="D230">
            <v>2</v>
          </cell>
        </row>
        <row r="236">
          <cell r="D236">
            <v>2</v>
          </cell>
        </row>
        <row r="243">
          <cell r="D243">
            <v>2</v>
          </cell>
        </row>
        <row r="250">
          <cell r="D250">
            <v>2</v>
          </cell>
        </row>
        <row r="257">
          <cell r="D257">
            <v>2</v>
          </cell>
        </row>
        <row r="266">
          <cell r="D266">
            <v>2.5453000000000001</v>
          </cell>
        </row>
        <row r="275">
          <cell r="D275">
            <v>2.42</v>
          </cell>
        </row>
        <row r="282">
          <cell r="D282">
            <v>2.4500000000000002</v>
          </cell>
        </row>
        <row r="298">
          <cell r="D298">
            <v>2.61</v>
          </cell>
        </row>
        <row r="314">
          <cell r="D314">
            <v>8.157</v>
          </cell>
        </row>
      </sheetData>
      <sheetData sheetId="2">
        <row r="12">
          <cell r="D12">
            <v>2.2799999999999998</v>
          </cell>
        </row>
        <row r="21">
          <cell r="D21">
            <v>2.4</v>
          </cell>
        </row>
        <row r="30">
          <cell r="D30">
            <v>3.1</v>
          </cell>
        </row>
        <row r="42">
          <cell r="D42">
            <v>6.65</v>
          </cell>
        </row>
        <row r="60">
          <cell r="D60">
            <v>12.2</v>
          </cell>
        </row>
        <row r="68">
          <cell r="D68">
            <v>2.39</v>
          </cell>
        </row>
        <row r="76">
          <cell r="D76">
            <v>2.7</v>
          </cell>
        </row>
        <row r="84">
          <cell r="D84">
            <v>2.4</v>
          </cell>
        </row>
        <row r="94">
          <cell r="D94">
            <v>3.5</v>
          </cell>
        </row>
        <row r="104">
          <cell r="D104">
            <v>1.51</v>
          </cell>
        </row>
        <row r="112">
          <cell r="D112">
            <v>1.9</v>
          </cell>
        </row>
      </sheetData>
      <sheetData sheetId="3">
        <row r="11">
          <cell r="D11">
            <v>2.89</v>
          </cell>
        </row>
        <row r="19">
          <cell r="D19">
            <v>2.4900000000000002</v>
          </cell>
        </row>
      </sheetData>
      <sheetData sheetId="4">
        <row r="11">
          <cell r="D11">
            <v>2.7</v>
          </cell>
        </row>
        <row r="18">
          <cell r="D18">
            <v>1.82</v>
          </cell>
        </row>
        <row r="26">
          <cell r="D26">
            <v>1.85</v>
          </cell>
        </row>
        <row r="33">
          <cell r="D33">
            <v>1.0449999999999999</v>
          </cell>
        </row>
        <row r="41">
          <cell r="D41">
            <v>0.1454</v>
          </cell>
        </row>
      </sheetData>
      <sheetData sheetId="5">
        <row r="9">
          <cell r="D9">
            <v>1.1000000000000001</v>
          </cell>
        </row>
        <row r="19">
          <cell r="D19">
            <v>1</v>
          </cell>
        </row>
        <row r="28">
          <cell r="D28">
            <v>1.0226999999999999</v>
          </cell>
        </row>
        <row r="36">
          <cell r="D36">
            <v>2.96</v>
          </cell>
        </row>
        <row r="49">
          <cell r="D49">
            <v>2.4500000000000002</v>
          </cell>
        </row>
      </sheetData>
      <sheetData sheetId="6">
        <row r="9">
          <cell r="D9">
            <v>1.92</v>
          </cell>
        </row>
        <row r="17">
          <cell r="D17">
            <v>2.2999999999999998</v>
          </cell>
        </row>
        <row r="24">
          <cell r="D24">
            <v>2</v>
          </cell>
        </row>
        <row r="31">
          <cell r="D31">
            <v>1.9</v>
          </cell>
        </row>
      </sheetData>
      <sheetData sheetId="7">
        <row r="13">
          <cell r="D13">
            <v>4.8</v>
          </cell>
        </row>
        <row r="28">
          <cell r="D28">
            <v>9</v>
          </cell>
        </row>
        <row r="35">
          <cell r="D35">
            <v>1</v>
          </cell>
        </row>
      </sheetData>
      <sheetData sheetId="8">
        <row r="15">
          <cell r="D15">
            <v>1.2</v>
          </cell>
        </row>
        <row r="29">
          <cell r="D29">
            <v>5.8</v>
          </cell>
        </row>
        <row r="39">
          <cell r="D39">
            <v>2.9</v>
          </cell>
        </row>
        <row r="55">
          <cell r="D55">
            <v>0.28999999999999998</v>
          </cell>
        </row>
        <row r="68">
          <cell r="D68">
            <v>5</v>
          </cell>
        </row>
        <row r="78">
          <cell r="D78">
            <v>1</v>
          </cell>
        </row>
        <row r="91">
          <cell r="D9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opLeftCell="A10" zoomScale="90" zoomScaleNormal="90" zoomScaleSheetLayoutView="100" workbookViewId="0">
      <selection activeCell="H12" sqref="H1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95" t="s">
        <v>27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7"/>
    </row>
    <row r="2" spans="1:15" s="1" customFormat="1" ht="15" customHeight="1" x14ac:dyDescent="0.25">
      <c r="A2" s="500" t="s">
        <v>34</v>
      </c>
      <c r="B2" s="501"/>
      <c r="C2" s="50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502" t="s">
        <v>3</v>
      </c>
      <c r="B7" s="505" t="s">
        <v>0</v>
      </c>
      <c r="C7" s="505" t="s">
        <v>1</v>
      </c>
      <c r="D7" s="65"/>
      <c r="E7" s="65"/>
      <c r="F7" s="498"/>
      <c r="G7" s="498"/>
      <c r="H7" s="498"/>
      <c r="I7" s="498"/>
      <c r="J7" s="498"/>
      <c r="K7" s="499"/>
      <c r="L7" s="69"/>
      <c r="M7" s="4"/>
      <c r="N7" s="4"/>
    </row>
    <row r="8" spans="1:15" x14ac:dyDescent="0.2">
      <c r="A8" s="503"/>
      <c r="B8" s="506"/>
      <c r="C8" s="506"/>
      <c r="D8" s="66"/>
      <c r="E8" s="66">
        <v>2006</v>
      </c>
      <c r="F8" s="3">
        <v>2019</v>
      </c>
      <c r="G8" s="3">
        <v>2020</v>
      </c>
      <c r="H8" s="508">
        <v>2019</v>
      </c>
      <c r="I8" s="509"/>
      <c r="J8" s="509"/>
      <c r="K8" s="510"/>
      <c r="L8" s="68">
        <v>2015</v>
      </c>
      <c r="M8" s="5">
        <v>2016</v>
      </c>
      <c r="N8" s="5"/>
    </row>
    <row r="9" spans="1:15" ht="33.75" customHeight="1" thickBot="1" x14ac:dyDescent="0.25">
      <c r="A9" s="504"/>
      <c r="B9" s="507"/>
      <c r="C9" s="507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49</v>
      </c>
      <c r="B12" s="31"/>
      <c r="C12" s="31"/>
      <c r="D12" s="31"/>
      <c r="E12" s="32"/>
      <c r="F12" s="53">
        <v>0</v>
      </c>
      <c r="G12" s="85">
        <v>100</v>
      </c>
      <c r="H12" s="85">
        <v>27</v>
      </c>
      <c r="I12" s="53"/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167</v>
      </c>
      <c r="G13" s="122">
        <v>36</v>
      </c>
      <c r="H13" s="123">
        <v>36</v>
      </c>
      <c r="I13" s="124"/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339</v>
      </c>
      <c r="G14" s="85">
        <v>320</v>
      </c>
      <c r="H14" s="87">
        <v>80</v>
      </c>
      <c r="I14" s="86"/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35</v>
      </c>
      <c r="G15" s="85">
        <v>35</v>
      </c>
      <c r="H15" s="87">
        <v>9</v>
      </c>
      <c r="I15" s="86"/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92</v>
      </c>
      <c r="G16" s="85">
        <v>60</v>
      </c>
      <c r="H16" s="87">
        <v>14</v>
      </c>
      <c r="I16" s="86"/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861</v>
      </c>
      <c r="G17" s="85">
        <v>700</v>
      </c>
      <c r="H17" s="87">
        <v>137</v>
      </c>
      <c r="I17" s="86"/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91</v>
      </c>
      <c r="G18" s="85">
        <v>80</v>
      </c>
      <c r="H18" s="87">
        <v>15</v>
      </c>
      <c r="I18" s="86"/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15</v>
      </c>
      <c r="I19" s="55"/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40</v>
      </c>
      <c r="G20" s="85">
        <v>30</v>
      </c>
      <c r="H20" s="87">
        <v>7</v>
      </c>
      <c r="I20" s="86"/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339</v>
      </c>
      <c r="G21" s="85">
        <v>350</v>
      </c>
      <c r="H21" s="87">
        <v>134</v>
      </c>
      <c r="I21" s="86"/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148</v>
      </c>
      <c r="G22" s="85">
        <v>150</v>
      </c>
      <c r="H22" s="89">
        <v>26</v>
      </c>
      <c r="I22" s="55"/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1788</v>
      </c>
      <c r="G34" s="85">
        <v>1000</v>
      </c>
      <c r="H34" s="86">
        <v>150</v>
      </c>
      <c r="I34" s="86"/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863</v>
      </c>
      <c r="G35" s="85">
        <v>450</v>
      </c>
      <c r="H35" s="86">
        <v>100</v>
      </c>
      <c r="I35" s="86"/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811</v>
      </c>
      <c r="G36" s="85">
        <v>300</v>
      </c>
      <c r="H36" s="86">
        <v>60</v>
      </c>
      <c r="I36" s="86"/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707</v>
      </c>
      <c r="G37" s="85">
        <v>294</v>
      </c>
      <c r="H37" s="86">
        <v>68</v>
      </c>
      <c r="I37" s="86"/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100</v>
      </c>
      <c r="G38" s="85">
        <v>90</v>
      </c>
      <c r="H38" s="86">
        <v>20</v>
      </c>
      <c r="I38" s="103"/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5698</v>
      </c>
      <c r="G40" s="85">
        <v>5755</v>
      </c>
      <c r="H40" s="85">
        <v>968</v>
      </c>
      <c r="I40" s="130"/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6474</v>
      </c>
      <c r="G41" s="86">
        <v>6466</v>
      </c>
      <c r="H41" s="86">
        <v>1431</v>
      </c>
      <c r="I41" s="131"/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466</v>
      </c>
      <c r="G42" s="86">
        <v>471</v>
      </c>
      <c r="H42" s="86">
        <v>32</v>
      </c>
      <c r="I42" s="131"/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314</v>
      </c>
      <c r="G43" s="86">
        <v>317</v>
      </c>
      <c r="H43" s="86">
        <v>62</v>
      </c>
      <c r="I43" s="131"/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582</v>
      </c>
      <c r="G44" s="86">
        <v>588</v>
      </c>
      <c r="H44" s="86">
        <v>90</v>
      </c>
      <c r="I44" s="131"/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231</v>
      </c>
      <c r="G45" s="86">
        <v>233</v>
      </c>
      <c r="H45" s="86">
        <v>43</v>
      </c>
      <c r="I45" s="131"/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7</v>
      </c>
      <c r="G46" s="86">
        <v>7</v>
      </c>
      <c r="H46" s="86">
        <v>0</v>
      </c>
      <c r="I46" s="131"/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788</v>
      </c>
      <c r="G47" s="86">
        <v>796</v>
      </c>
      <c r="H47" s="86">
        <v>49</v>
      </c>
      <c r="I47" s="131"/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719</v>
      </c>
      <c r="G48" s="86">
        <v>726</v>
      </c>
      <c r="H48" s="86">
        <v>34</v>
      </c>
      <c r="I48" s="131"/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20</v>
      </c>
      <c r="G49" s="86">
        <v>20</v>
      </c>
      <c r="H49" s="86">
        <v>0</v>
      </c>
      <c r="I49" s="131"/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24</v>
      </c>
      <c r="G50" s="86">
        <v>24</v>
      </c>
      <c r="H50" s="86">
        <v>0</v>
      </c>
      <c r="I50" s="131"/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92" t="s">
        <v>36</v>
      </c>
      <c r="B51" s="493"/>
      <c r="C51" s="493"/>
      <c r="D51" s="493"/>
      <c r="E51" s="493"/>
      <c r="F51" s="493"/>
      <c r="G51" s="493"/>
      <c r="H51" s="493"/>
      <c r="I51" s="493"/>
      <c r="J51" s="493"/>
      <c r="K51" s="494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4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75" zoomScaleNormal="75" zoomScaleSheetLayoutView="85" workbookViewId="0"/>
  </sheetViews>
  <sheetFormatPr baseColWidth="10" defaultColWidth="11.42578125" defaultRowHeight="12.75" x14ac:dyDescent="0.2"/>
  <cols>
    <col min="1" max="1" width="76.7109375" style="426" bestFit="1" customWidth="1"/>
    <col min="2" max="2" width="17" style="426" customWidth="1"/>
    <col min="3" max="3" width="13.5703125" style="426" customWidth="1"/>
    <col min="4" max="4" width="14.7109375" style="426" hidden="1" customWidth="1"/>
    <col min="5" max="5" width="13.5703125" style="426" customWidth="1"/>
    <col min="6" max="6" width="13.140625" style="426" customWidth="1"/>
    <col min="7" max="7" width="14" style="426" customWidth="1"/>
    <col min="8" max="8" width="14.28515625" style="426" customWidth="1"/>
    <col min="9" max="16384" width="11.42578125" style="426"/>
  </cols>
  <sheetData>
    <row r="1" spans="1:8" s="420" customFormat="1" ht="24.75" x14ac:dyDescent="0.25">
      <c r="A1" s="419" t="s">
        <v>27</v>
      </c>
      <c r="B1" s="419"/>
      <c r="C1" s="419"/>
      <c r="D1" s="419"/>
      <c r="E1" s="419"/>
      <c r="F1" s="419"/>
      <c r="G1" s="419"/>
    </row>
    <row r="2" spans="1:8" s="420" customFormat="1" ht="15" customHeight="1" x14ac:dyDescent="0.25">
      <c r="A2" s="421"/>
      <c r="B2" s="421"/>
      <c r="C2" s="422"/>
    </row>
    <row r="3" spans="1:8" s="420" customFormat="1" ht="15" customHeight="1" x14ac:dyDescent="0.25">
      <c r="A3" s="511" t="s">
        <v>253</v>
      </c>
      <c r="B3" s="511"/>
      <c r="C3" s="511"/>
    </row>
    <row r="4" spans="1:8" s="420" customFormat="1" ht="15" customHeight="1" x14ac:dyDescent="0.25">
      <c r="A4" s="423" t="s">
        <v>254</v>
      </c>
      <c r="B4" s="421"/>
      <c r="C4" s="422"/>
    </row>
    <row r="5" spans="1:8" s="420" customFormat="1" ht="15" customHeight="1" x14ac:dyDescent="0.25">
      <c r="A5" s="423" t="s">
        <v>255</v>
      </c>
      <c r="B5" s="421"/>
      <c r="C5" s="422"/>
    </row>
    <row r="6" spans="1:8" s="420" customFormat="1" ht="15" customHeight="1" x14ac:dyDescent="0.25">
      <c r="A6" s="423"/>
      <c r="B6" s="421"/>
      <c r="C6" s="422"/>
    </row>
    <row r="7" spans="1:8" s="420" customFormat="1" ht="15" customHeight="1" x14ac:dyDescent="0.25">
      <c r="A7" s="423" t="s">
        <v>51</v>
      </c>
      <c r="B7" s="421"/>
      <c r="C7" s="422"/>
    </row>
    <row r="8" spans="1:8" ht="15" customHeight="1" thickBot="1" x14ac:dyDescent="0.25">
      <c r="A8" s="423"/>
      <c r="B8" s="424"/>
      <c r="C8" s="425"/>
    </row>
    <row r="9" spans="1:8" ht="15.75" x14ac:dyDescent="0.2">
      <c r="A9" s="512" t="s">
        <v>3</v>
      </c>
      <c r="B9" s="515" t="s">
        <v>0</v>
      </c>
      <c r="C9" s="518" t="s">
        <v>1</v>
      </c>
      <c r="D9" s="521" t="s">
        <v>225</v>
      </c>
      <c r="E9" s="522"/>
      <c r="F9" s="522"/>
      <c r="G9" s="522"/>
      <c r="H9" s="523"/>
    </row>
    <row r="10" spans="1:8" ht="16.5" thickBot="1" x14ac:dyDescent="0.25">
      <c r="A10" s="513"/>
      <c r="B10" s="516"/>
      <c r="C10" s="519"/>
      <c r="D10" s="524" t="s">
        <v>256</v>
      </c>
      <c r="E10" s="525"/>
      <c r="F10" s="525"/>
      <c r="G10" s="525"/>
      <c r="H10" s="526"/>
    </row>
    <row r="11" spans="1:8" ht="26.25" thickBot="1" x14ac:dyDescent="0.25">
      <c r="A11" s="514"/>
      <c r="B11" s="517"/>
      <c r="C11" s="520"/>
      <c r="D11" s="427" t="s">
        <v>2</v>
      </c>
      <c r="E11" s="428" t="s">
        <v>23</v>
      </c>
      <c r="F11" s="428" t="s">
        <v>25</v>
      </c>
      <c r="G11" s="428" t="s">
        <v>26</v>
      </c>
      <c r="H11" s="429" t="s">
        <v>257</v>
      </c>
    </row>
    <row r="12" spans="1:8" s="435" customFormat="1" ht="24.95" customHeight="1" x14ac:dyDescent="0.2">
      <c r="A12" s="430" t="s">
        <v>258</v>
      </c>
      <c r="B12" s="431" t="s">
        <v>4</v>
      </c>
      <c r="C12" s="431" t="s">
        <v>259</v>
      </c>
      <c r="D12" s="432">
        <v>1770</v>
      </c>
      <c r="E12" s="432">
        <v>86</v>
      </c>
      <c r="F12" s="432">
        <v>0</v>
      </c>
      <c r="G12" s="433">
        <v>0</v>
      </c>
      <c r="H12" s="434">
        <v>0</v>
      </c>
    </row>
    <row r="13" spans="1:8" s="435" customFormat="1" ht="24.95" customHeight="1" x14ac:dyDescent="0.2">
      <c r="A13" s="436" t="s">
        <v>260</v>
      </c>
      <c r="B13" s="437" t="s">
        <v>4</v>
      </c>
      <c r="C13" s="437" t="s">
        <v>259</v>
      </c>
      <c r="D13" s="432">
        <v>1300</v>
      </c>
      <c r="E13" s="438">
        <v>57</v>
      </c>
      <c r="F13" s="438">
        <v>0</v>
      </c>
      <c r="G13" s="439">
        <v>0</v>
      </c>
      <c r="H13" s="440">
        <v>0</v>
      </c>
    </row>
    <row r="14" spans="1:8" s="435" customFormat="1" ht="24.95" customHeight="1" x14ac:dyDescent="0.2">
      <c r="A14" s="436" t="s">
        <v>261</v>
      </c>
      <c r="B14" s="437" t="s">
        <v>4</v>
      </c>
      <c r="C14" s="437" t="s">
        <v>259</v>
      </c>
      <c r="D14" s="432">
        <v>160</v>
      </c>
      <c r="E14" s="438">
        <v>7</v>
      </c>
      <c r="F14" s="438">
        <v>0</v>
      </c>
      <c r="G14" s="439">
        <v>0</v>
      </c>
      <c r="H14" s="440">
        <v>0</v>
      </c>
    </row>
    <row r="15" spans="1:8" ht="24.95" customHeight="1" x14ac:dyDescent="0.2">
      <c r="A15" s="441" t="s">
        <v>262</v>
      </c>
      <c r="B15" s="437" t="s">
        <v>4</v>
      </c>
      <c r="C15" s="437" t="s">
        <v>259</v>
      </c>
      <c r="D15" s="442">
        <f>SUM(D12:D14)</f>
        <v>3230</v>
      </c>
      <c r="E15" s="443">
        <f>SUM(E12:E14)</f>
        <v>150</v>
      </c>
      <c r="F15" s="443">
        <f>SUM(F12:F14)</f>
        <v>0</v>
      </c>
      <c r="G15" s="443">
        <f>SUM(G12:G14)</f>
        <v>0</v>
      </c>
      <c r="H15" s="444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opLeftCell="B25" workbookViewId="0">
      <selection activeCell="J51" sqref="J51"/>
    </sheetView>
  </sheetViews>
  <sheetFormatPr baseColWidth="10" defaultRowHeight="14.25" x14ac:dyDescent="0.2"/>
  <cols>
    <col min="1" max="1" width="44.140625" style="303" bestFit="1" customWidth="1"/>
    <col min="2" max="4" width="12.5703125" style="303" customWidth="1"/>
    <col min="5" max="9" width="12.5703125" style="303" hidden="1" customWidth="1"/>
    <col min="10" max="11" width="13.85546875" style="303" customWidth="1"/>
    <col min="12" max="13" width="14.85546875" style="303" customWidth="1"/>
    <col min="14" max="14" width="14.5703125" style="303" bestFit="1" customWidth="1"/>
    <col min="15" max="15" width="13.5703125" style="303" bestFit="1" customWidth="1"/>
    <col min="16" max="16" width="13.85546875" style="303" bestFit="1" customWidth="1"/>
    <col min="17" max="17" width="16.28515625" style="303" customWidth="1"/>
    <col min="18" max="18" width="17.28515625" style="303" bestFit="1" customWidth="1"/>
    <col min="19" max="16384" width="11.42578125" style="303"/>
  </cols>
  <sheetData>
    <row r="1" spans="1:17" ht="15.75" x14ac:dyDescent="0.2">
      <c r="A1" s="527" t="s">
        <v>27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</row>
    <row r="2" spans="1:17" ht="23.25" x14ac:dyDescent="0.2">
      <c r="A2" s="304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6"/>
    </row>
    <row r="3" spans="1:17" ht="15.75" x14ac:dyDescent="0.2">
      <c r="A3" s="307" t="s">
        <v>202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9"/>
    </row>
    <row r="4" spans="1:17" ht="15.75" x14ac:dyDescent="0.2">
      <c r="A4" s="307" t="s">
        <v>203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9"/>
    </row>
    <row r="5" spans="1:17" ht="15.75" x14ac:dyDescent="0.2">
      <c r="A5" s="307" t="s">
        <v>204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9"/>
    </row>
    <row r="6" spans="1:17" x14ac:dyDescent="0.2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6"/>
    </row>
    <row r="7" spans="1:17" ht="16.5" thickBot="1" x14ac:dyDescent="0.25">
      <c r="A7" s="310" t="s">
        <v>51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</row>
    <row r="8" spans="1:17" ht="14.45" customHeight="1" thickBot="1" x14ac:dyDescent="0.25">
      <c r="A8" s="528" t="s">
        <v>205</v>
      </c>
      <c r="B8" s="531" t="s">
        <v>206</v>
      </c>
      <c r="C8" s="531" t="s">
        <v>207</v>
      </c>
      <c r="D8" s="531" t="s">
        <v>208</v>
      </c>
      <c r="E8" s="312" t="s">
        <v>209</v>
      </c>
      <c r="F8" s="312"/>
      <c r="G8" s="312"/>
      <c r="H8" s="312"/>
      <c r="I8" s="312"/>
      <c r="J8" s="534"/>
      <c r="K8" s="534"/>
      <c r="L8" s="534"/>
      <c r="M8" s="535"/>
      <c r="N8" s="535"/>
      <c r="O8" s="535"/>
      <c r="P8" s="535"/>
      <c r="Q8" s="536"/>
    </row>
    <row r="9" spans="1:17" ht="15.75" thickTop="1" thickBot="1" x14ac:dyDescent="0.25">
      <c r="A9" s="529"/>
      <c r="B9" s="532"/>
      <c r="C9" s="532"/>
      <c r="D9" s="532"/>
      <c r="E9" s="313">
        <v>2002</v>
      </c>
      <c r="F9" s="313">
        <v>2003</v>
      </c>
      <c r="G9" s="313">
        <v>2004</v>
      </c>
      <c r="H9" s="313">
        <v>2005</v>
      </c>
      <c r="I9" s="314">
        <v>2006</v>
      </c>
      <c r="J9" s="315">
        <v>2016</v>
      </c>
      <c r="K9" s="315">
        <v>2017</v>
      </c>
      <c r="L9" s="316">
        <v>2018</v>
      </c>
      <c r="M9" s="316">
        <v>2019</v>
      </c>
      <c r="N9" s="537">
        <v>2020</v>
      </c>
      <c r="O9" s="538"/>
      <c r="P9" s="538"/>
      <c r="Q9" s="539"/>
    </row>
    <row r="10" spans="1:17" ht="36.75" thickBot="1" x14ac:dyDescent="0.25">
      <c r="A10" s="530"/>
      <c r="B10" s="533"/>
      <c r="C10" s="533"/>
      <c r="D10" s="533"/>
      <c r="E10" s="317" t="s">
        <v>210</v>
      </c>
      <c r="F10" s="317" t="s">
        <v>210</v>
      </c>
      <c r="G10" s="317" t="s">
        <v>210</v>
      </c>
      <c r="H10" s="317" t="s">
        <v>211</v>
      </c>
      <c r="I10" s="318" t="s">
        <v>22</v>
      </c>
      <c r="J10" s="319" t="s">
        <v>22</v>
      </c>
      <c r="K10" s="319" t="s">
        <v>22</v>
      </c>
      <c r="L10" s="320" t="s">
        <v>22</v>
      </c>
      <c r="M10" s="320" t="s">
        <v>22</v>
      </c>
      <c r="N10" s="321" t="s">
        <v>23</v>
      </c>
      <c r="O10" s="322" t="s">
        <v>25</v>
      </c>
      <c r="P10" s="322" t="s">
        <v>26</v>
      </c>
      <c r="Q10" s="323" t="s">
        <v>28</v>
      </c>
    </row>
    <row r="11" spans="1:17" ht="15" thickBot="1" x14ac:dyDescent="0.25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4"/>
      <c r="N11" s="326"/>
      <c r="O11" s="327"/>
      <c r="P11" s="327"/>
      <c r="Q11" s="328"/>
    </row>
    <row r="12" spans="1:17" x14ac:dyDescent="0.2">
      <c r="A12" s="329" t="s">
        <v>212</v>
      </c>
      <c r="B12" s="330" t="s">
        <v>4</v>
      </c>
      <c r="C12" s="330" t="s">
        <v>213</v>
      </c>
      <c r="D12" s="330" t="s">
        <v>214</v>
      </c>
      <c r="E12" s="331" t="s">
        <v>215</v>
      </c>
      <c r="F12" s="331" t="s">
        <v>215</v>
      </c>
      <c r="G12" s="331" t="s">
        <v>215</v>
      </c>
      <c r="H12" s="332">
        <v>150</v>
      </c>
      <c r="I12" s="333">
        <v>100</v>
      </c>
      <c r="J12" s="334">
        <v>75</v>
      </c>
      <c r="K12" s="334">
        <v>75</v>
      </c>
      <c r="L12" s="335">
        <v>69</v>
      </c>
      <c r="M12" s="335">
        <v>65</v>
      </c>
      <c r="N12" s="336">
        <v>57</v>
      </c>
      <c r="O12" s="337"/>
      <c r="P12" s="337"/>
      <c r="Q12" s="338"/>
    </row>
    <row r="13" spans="1:17" x14ac:dyDescent="0.2">
      <c r="A13" s="329" t="s">
        <v>216</v>
      </c>
      <c r="B13" s="330" t="s">
        <v>4</v>
      </c>
      <c r="C13" s="330" t="s">
        <v>213</v>
      </c>
      <c r="D13" s="330" t="s">
        <v>214</v>
      </c>
      <c r="E13" s="331" t="s">
        <v>215</v>
      </c>
      <c r="F13" s="331" t="s">
        <v>215</v>
      </c>
      <c r="G13" s="331" t="s">
        <v>215</v>
      </c>
      <c r="H13" s="330">
        <v>130</v>
      </c>
      <c r="I13" s="339">
        <v>122</v>
      </c>
      <c r="J13" s="340">
        <v>405</v>
      </c>
      <c r="K13" s="340">
        <v>405</v>
      </c>
      <c r="L13" s="341">
        <v>405</v>
      </c>
      <c r="M13" s="341">
        <v>405</v>
      </c>
      <c r="N13" s="342">
        <v>405</v>
      </c>
      <c r="O13" s="343"/>
      <c r="P13" s="343"/>
      <c r="Q13" s="344"/>
    </row>
    <row r="14" spans="1:17" x14ac:dyDescent="0.2">
      <c r="A14" s="329" t="s">
        <v>217</v>
      </c>
      <c r="B14" s="330" t="s">
        <v>4</v>
      </c>
      <c r="C14" s="330" t="s">
        <v>218</v>
      </c>
      <c r="D14" s="330" t="s">
        <v>214</v>
      </c>
      <c r="E14" s="331" t="s">
        <v>215</v>
      </c>
      <c r="F14" s="331" t="s">
        <v>215</v>
      </c>
      <c r="G14" s="331" t="s">
        <v>215</v>
      </c>
      <c r="H14" s="331" t="s">
        <v>215</v>
      </c>
      <c r="I14" s="345" t="s">
        <v>219</v>
      </c>
      <c r="J14" s="346">
        <v>0</v>
      </c>
      <c r="K14" s="346">
        <v>0</v>
      </c>
      <c r="L14" s="347">
        <v>0</v>
      </c>
      <c r="M14" s="347">
        <v>0</v>
      </c>
      <c r="N14" s="336">
        <v>0</v>
      </c>
      <c r="O14" s="337"/>
      <c r="P14" s="337"/>
      <c r="Q14" s="338"/>
    </row>
    <row r="15" spans="1:17" x14ac:dyDescent="0.2">
      <c r="A15" s="329" t="s">
        <v>220</v>
      </c>
      <c r="B15" s="330" t="s">
        <v>4</v>
      </c>
      <c r="C15" s="330" t="s">
        <v>218</v>
      </c>
      <c r="D15" s="330" t="s">
        <v>214</v>
      </c>
      <c r="E15" s="331" t="s">
        <v>215</v>
      </c>
      <c r="F15" s="331" t="s">
        <v>215</v>
      </c>
      <c r="G15" s="331" t="s">
        <v>215</v>
      </c>
      <c r="H15" s="331" t="s">
        <v>215</v>
      </c>
      <c r="I15" s="345" t="s">
        <v>219</v>
      </c>
      <c r="J15" s="346">
        <v>0</v>
      </c>
      <c r="K15" s="346">
        <v>0</v>
      </c>
      <c r="L15" s="347">
        <v>0</v>
      </c>
      <c r="M15" s="347">
        <v>0</v>
      </c>
      <c r="N15" s="336">
        <v>0</v>
      </c>
      <c r="O15" s="337"/>
      <c r="P15" s="348"/>
      <c r="Q15" s="349"/>
    </row>
    <row r="16" spans="1:17" x14ac:dyDescent="0.2">
      <c r="A16" s="329" t="s">
        <v>220</v>
      </c>
      <c r="B16" s="330" t="s">
        <v>68</v>
      </c>
      <c r="C16" s="330" t="s">
        <v>218</v>
      </c>
      <c r="D16" s="330" t="s">
        <v>214</v>
      </c>
      <c r="E16" s="331" t="s">
        <v>215</v>
      </c>
      <c r="F16" s="331" t="s">
        <v>215</v>
      </c>
      <c r="G16" s="331" t="s">
        <v>215</v>
      </c>
      <c r="H16" s="331" t="s">
        <v>215</v>
      </c>
      <c r="I16" s="345" t="s">
        <v>219</v>
      </c>
      <c r="J16" s="346">
        <v>0</v>
      </c>
      <c r="K16" s="346">
        <v>0</v>
      </c>
      <c r="L16" s="347">
        <v>0</v>
      </c>
      <c r="M16" s="347">
        <v>0</v>
      </c>
      <c r="N16" s="336">
        <v>0</v>
      </c>
      <c r="O16" s="337"/>
      <c r="P16" s="337"/>
      <c r="Q16" s="338"/>
    </row>
    <row r="17" spans="1:18" x14ac:dyDescent="0.2">
      <c r="A17" s="329" t="s">
        <v>221</v>
      </c>
      <c r="B17" s="330" t="s">
        <v>68</v>
      </c>
      <c r="C17" s="330" t="s">
        <v>222</v>
      </c>
      <c r="D17" s="330" t="s">
        <v>214</v>
      </c>
      <c r="E17" s="350">
        <v>6026929</v>
      </c>
      <c r="F17" s="350">
        <v>4858726</v>
      </c>
      <c r="G17" s="350">
        <v>4801465</v>
      </c>
      <c r="H17" s="351">
        <v>5760000</v>
      </c>
      <c r="I17" s="352">
        <v>9200000</v>
      </c>
      <c r="J17" s="353">
        <v>3369154.7</v>
      </c>
      <c r="K17" s="354">
        <v>4261945.1900000004</v>
      </c>
      <c r="L17" s="355">
        <v>1374927.11</v>
      </c>
      <c r="M17" s="355">
        <v>5065811.18</v>
      </c>
      <c r="N17" s="356">
        <v>139055.15</v>
      </c>
      <c r="O17" s="357"/>
      <c r="P17" s="357"/>
      <c r="Q17" s="358"/>
      <c r="R17" s="359"/>
    </row>
    <row r="18" spans="1:18" x14ac:dyDescent="0.2">
      <c r="A18" s="329" t="s">
        <v>223</v>
      </c>
      <c r="B18" s="330" t="s">
        <v>68</v>
      </c>
      <c r="C18" s="330" t="s">
        <v>213</v>
      </c>
      <c r="D18" s="330" t="s">
        <v>214</v>
      </c>
      <c r="E18" s="360">
        <v>14280</v>
      </c>
      <c r="F18" s="360">
        <v>14280</v>
      </c>
      <c r="G18" s="360">
        <v>14280</v>
      </c>
      <c r="H18" s="361">
        <v>14280</v>
      </c>
      <c r="I18" s="362">
        <v>14280</v>
      </c>
      <c r="J18" s="363">
        <v>0</v>
      </c>
      <c r="K18" s="363">
        <v>0</v>
      </c>
      <c r="L18" s="364">
        <v>0</v>
      </c>
      <c r="M18" s="364">
        <v>0</v>
      </c>
      <c r="N18" s="365">
        <v>0</v>
      </c>
      <c r="O18" s="366"/>
      <c r="P18" s="366"/>
      <c r="Q18" s="367"/>
    </row>
    <row r="19" spans="1:18" x14ac:dyDescent="0.2">
      <c r="A19" s="329" t="s">
        <v>224</v>
      </c>
      <c r="B19" s="330" t="s">
        <v>68</v>
      </c>
      <c r="C19" s="330" t="s">
        <v>218</v>
      </c>
      <c r="D19" s="330" t="s">
        <v>214</v>
      </c>
      <c r="E19" s="360">
        <v>20492</v>
      </c>
      <c r="F19" s="360">
        <v>971505</v>
      </c>
      <c r="G19" s="360">
        <v>3837</v>
      </c>
      <c r="H19" s="331" t="s">
        <v>215</v>
      </c>
      <c r="I19" s="368"/>
      <c r="J19" s="369">
        <v>137704</v>
      </c>
      <c r="K19" s="363">
        <v>1026762</v>
      </c>
      <c r="L19" s="364">
        <v>12573148</v>
      </c>
      <c r="M19" s="370">
        <v>27404862.989999998</v>
      </c>
      <c r="N19" s="356">
        <v>9814359.1099999994</v>
      </c>
      <c r="O19" s="371"/>
      <c r="P19" s="372"/>
      <c r="Q19" s="373"/>
      <c r="R19" s="359"/>
    </row>
    <row r="20" spans="1:18" ht="15" thickBot="1" x14ac:dyDescent="0.25">
      <c r="A20" s="329"/>
      <c r="B20" s="330"/>
      <c r="C20" s="330"/>
      <c r="D20" s="330"/>
      <c r="E20" s="330"/>
      <c r="F20" s="330"/>
      <c r="G20" s="330"/>
      <c r="H20" s="330"/>
      <c r="I20" s="339"/>
      <c r="J20" s="374"/>
      <c r="K20" s="374"/>
      <c r="L20" s="375"/>
      <c r="M20" s="376"/>
      <c r="N20" s="377"/>
      <c r="O20" s="378"/>
      <c r="P20" s="379"/>
      <c r="Q20" s="380" t="s">
        <v>225</v>
      </c>
    </row>
    <row r="21" spans="1:18" ht="15" thickBot="1" x14ac:dyDescent="0.25">
      <c r="A21" s="381"/>
      <c r="B21" s="382"/>
      <c r="C21" s="382"/>
      <c r="D21" s="382"/>
      <c r="E21" s="382"/>
      <c r="F21" s="382"/>
      <c r="G21" s="382"/>
      <c r="H21" s="382"/>
      <c r="I21" s="382"/>
      <c r="J21" s="382"/>
      <c r="K21" s="382"/>
      <c r="L21" s="382"/>
      <c r="M21" s="382"/>
      <c r="N21" s="382"/>
      <c r="O21" s="382"/>
      <c r="P21" s="382"/>
      <c r="Q21" s="382"/>
    </row>
    <row r="22" spans="1:18" ht="15.75" thickTop="1" thickBot="1" x14ac:dyDescent="0.25">
      <c r="A22" s="383" t="s">
        <v>226</v>
      </c>
      <c r="B22" s="384"/>
      <c r="C22" s="384"/>
      <c r="D22" s="384"/>
      <c r="E22" s="384"/>
      <c r="F22" s="384"/>
      <c r="G22" s="384"/>
      <c r="H22" s="384"/>
      <c r="I22" s="385"/>
      <c r="J22" s="386"/>
      <c r="K22" s="386"/>
      <c r="L22" s="387"/>
      <c r="M22" s="388"/>
      <c r="N22" s="389"/>
      <c r="O22" s="390"/>
      <c r="P22" s="390"/>
      <c r="Q22" s="391"/>
    </row>
    <row r="23" spans="1:18" x14ac:dyDescent="0.2">
      <c r="A23" s="392" t="s">
        <v>227</v>
      </c>
      <c r="B23" s="330" t="s">
        <v>4</v>
      </c>
      <c r="C23" s="330" t="s">
        <v>228</v>
      </c>
      <c r="D23" s="330" t="s">
        <v>229</v>
      </c>
      <c r="E23" s="330">
        <v>33</v>
      </c>
      <c r="F23" s="330">
        <v>33</v>
      </c>
      <c r="G23" s="330">
        <v>48</v>
      </c>
      <c r="H23" s="330">
        <v>48</v>
      </c>
      <c r="I23" s="339">
        <v>47</v>
      </c>
      <c r="J23" s="340">
        <v>34</v>
      </c>
      <c r="K23" s="393">
        <f>+K24+K28+K29+K31+K35</f>
        <v>33</v>
      </c>
      <c r="L23" s="394">
        <v>28</v>
      </c>
      <c r="M23" s="395">
        <v>24</v>
      </c>
      <c r="N23" s="396">
        <v>24</v>
      </c>
      <c r="O23" s="397"/>
      <c r="P23" s="397"/>
      <c r="Q23" s="398"/>
    </row>
    <row r="24" spans="1:18" x14ac:dyDescent="0.2">
      <c r="A24" s="392" t="s">
        <v>230</v>
      </c>
      <c r="B24" s="330" t="s">
        <v>4</v>
      </c>
      <c r="C24" s="330" t="s">
        <v>228</v>
      </c>
      <c r="D24" s="330" t="s">
        <v>229</v>
      </c>
      <c r="E24" s="330">
        <v>16</v>
      </c>
      <c r="F24" s="330">
        <v>16</v>
      </c>
      <c r="G24" s="330">
        <v>22</v>
      </c>
      <c r="H24" s="330">
        <v>22</v>
      </c>
      <c r="I24" s="339">
        <v>19</v>
      </c>
      <c r="J24" s="340">
        <v>17</v>
      </c>
      <c r="K24" s="399">
        <f>SUM(K25:K27)</f>
        <v>16</v>
      </c>
      <c r="L24" s="400">
        <v>17</v>
      </c>
      <c r="M24" s="401">
        <v>15</v>
      </c>
      <c r="N24" s="396">
        <v>15</v>
      </c>
      <c r="O24" s="397"/>
      <c r="P24" s="397"/>
      <c r="Q24" s="398"/>
    </row>
    <row r="25" spans="1:18" x14ac:dyDescent="0.2">
      <c r="A25" s="329" t="s">
        <v>231</v>
      </c>
      <c r="B25" s="330" t="s">
        <v>4</v>
      </c>
      <c r="C25" s="330" t="s">
        <v>228</v>
      </c>
      <c r="D25" s="330" t="s">
        <v>229</v>
      </c>
      <c r="E25" s="330">
        <v>1</v>
      </c>
      <c r="F25" s="330">
        <v>1</v>
      </c>
      <c r="G25" s="330">
        <v>1</v>
      </c>
      <c r="H25" s="330">
        <v>1</v>
      </c>
      <c r="I25" s="339">
        <v>1</v>
      </c>
      <c r="J25" s="340">
        <v>2</v>
      </c>
      <c r="K25" s="399">
        <v>2</v>
      </c>
      <c r="L25" s="399">
        <v>2</v>
      </c>
      <c r="M25" s="402">
        <v>3</v>
      </c>
      <c r="N25" s="396">
        <v>3</v>
      </c>
      <c r="O25" s="397"/>
      <c r="P25" s="397"/>
      <c r="Q25" s="398"/>
      <c r="R25" s="303" t="s">
        <v>232</v>
      </c>
    </row>
    <row r="26" spans="1:18" x14ac:dyDescent="0.2">
      <c r="A26" s="329" t="s">
        <v>233</v>
      </c>
      <c r="B26" s="330" t="s">
        <v>4</v>
      </c>
      <c r="C26" s="330" t="s">
        <v>228</v>
      </c>
      <c r="D26" s="330" t="s">
        <v>229</v>
      </c>
      <c r="E26" s="330">
        <v>5</v>
      </c>
      <c r="F26" s="330">
        <v>5</v>
      </c>
      <c r="G26" s="330">
        <v>6</v>
      </c>
      <c r="H26" s="330">
        <v>6</v>
      </c>
      <c r="I26" s="339">
        <v>5</v>
      </c>
      <c r="J26" s="340">
        <v>2</v>
      </c>
      <c r="K26" s="399">
        <v>2</v>
      </c>
      <c r="L26" s="399">
        <v>2</v>
      </c>
      <c r="M26" s="402">
        <v>1</v>
      </c>
      <c r="N26" s="396">
        <v>1</v>
      </c>
      <c r="O26" s="397"/>
      <c r="P26" s="397"/>
      <c r="Q26" s="398"/>
      <c r="R26" s="303" t="s">
        <v>234</v>
      </c>
    </row>
    <row r="27" spans="1:18" x14ac:dyDescent="0.2">
      <c r="A27" s="329" t="s">
        <v>235</v>
      </c>
      <c r="B27" s="330" t="s">
        <v>4</v>
      </c>
      <c r="C27" s="330" t="s">
        <v>228</v>
      </c>
      <c r="D27" s="330" t="s">
        <v>229</v>
      </c>
      <c r="E27" s="330">
        <v>10</v>
      </c>
      <c r="F27" s="330">
        <v>10</v>
      </c>
      <c r="G27" s="330">
        <v>15</v>
      </c>
      <c r="H27" s="330">
        <v>15</v>
      </c>
      <c r="I27" s="339">
        <v>13</v>
      </c>
      <c r="J27" s="340">
        <v>13</v>
      </c>
      <c r="K27" s="399">
        <v>12</v>
      </c>
      <c r="L27" s="400">
        <v>13</v>
      </c>
      <c r="M27" s="401">
        <v>13</v>
      </c>
      <c r="N27" s="396">
        <v>13</v>
      </c>
      <c r="O27" s="397"/>
      <c r="P27" s="397"/>
      <c r="Q27" s="398"/>
      <c r="R27" s="303" t="s">
        <v>236</v>
      </c>
    </row>
    <row r="28" spans="1:18" x14ac:dyDescent="0.2">
      <c r="A28" s="392" t="s">
        <v>237</v>
      </c>
      <c r="B28" s="330" t="s">
        <v>4</v>
      </c>
      <c r="C28" s="330" t="s">
        <v>228</v>
      </c>
      <c r="D28" s="330" t="s">
        <v>229</v>
      </c>
      <c r="E28" s="330">
        <v>15</v>
      </c>
      <c r="F28" s="330">
        <v>15</v>
      </c>
      <c r="G28" s="330">
        <v>24</v>
      </c>
      <c r="H28" s="330">
        <v>24</v>
      </c>
      <c r="I28" s="339">
        <v>26</v>
      </c>
      <c r="J28" s="340">
        <v>15</v>
      </c>
      <c r="K28" s="399">
        <v>14</v>
      </c>
      <c r="L28" s="400">
        <v>9</v>
      </c>
      <c r="M28" s="401">
        <v>7</v>
      </c>
      <c r="N28" s="396">
        <v>7</v>
      </c>
      <c r="O28" s="397"/>
      <c r="P28" s="397"/>
      <c r="Q28" s="398"/>
      <c r="R28" s="303" t="s">
        <v>238</v>
      </c>
    </row>
    <row r="29" spans="1:18" x14ac:dyDescent="0.2">
      <c r="A29" s="329" t="s">
        <v>239</v>
      </c>
      <c r="B29" s="330" t="s">
        <v>4</v>
      </c>
      <c r="C29" s="330" t="s">
        <v>228</v>
      </c>
      <c r="D29" s="330" t="s">
        <v>229</v>
      </c>
      <c r="E29" s="330">
        <v>2</v>
      </c>
      <c r="F29" s="330">
        <v>2</v>
      </c>
      <c r="G29" s="330">
        <v>2</v>
      </c>
      <c r="H29" s="330">
        <v>2</v>
      </c>
      <c r="I29" s="339">
        <v>2</v>
      </c>
      <c r="J29" s="340">
        <v>1</v>
      </c>
      <c r="K29" s="399">
        <v>1</v>
      </c>
      <c r="L29" s="400">
        <v>0</v>
      </c>
      <c r="M29" s="401">
        <v>0</v>
      </c>
      <c r="N29" s="396">
        <v>0</v>
      </c>
      <c r="O29" s="397"/>
      <c r="P29" s="397"/>
      <c r="Q29" s="398"/>
    </row>
    <row r="30" spans="1:18" x14ac:dyDescent="0.2">
      <c r="A30" s="329" t="s">
        <v>240</v>
      </c>
      <c r="B30" s="330" t="s">
        <v>4</v>
      </c>
      <c r="C30" s="330" t="s">
        <v>228</v>
      </c>
      <c r="D30" s="330" t="s">
        <v>229</v>
      </c>
      <c r="E30" s="330">
        <v>35</v>
      </c>
      <c r="F30" s="330">
        <v>33</v>
      </c>
      <c r="G30" s="330">
        <v>48</v>
      </c>
      <c r="H30" s="330">
        <v>48</v>
      </c>
      <c r="I30" s="339">
        <v>47</v>
      </c>
      <c r="J30" s="340">
        <v>34</v>
      </c>
      <c r="K30" s="399">
        <f>SUM(K25:K29)</f>
        <v>31</v>
      </c>
      <c r="L30" s="400">
        <v>28</v>
      </c>
      <c r="M30" s="401">
        <v>24</v>
      </c>
      <c r="N30" s="396">
        <v>24</v>
      </c>
      <c r="O30" s="397"/>
      <c r="P30" s="397"/>
      <c r="Q30" s="398"/>
    </row>
    <row r="31" spans="1:18" x14ac:dyDescent="0.2">
      <c r="A31" s="329" t="s">
        <v>241</v>
      </c>
      <c r="B31" s="330" t="s">
        <v>4</v>
      </c>
      <c r="C31" s="330" t="s">
        <v>228</v>
      </c>
      <c r="D31" s="330" t="s">
        <v>229</v>
      </c>
      <c r="E31" s="330">
        <v>1</v>
      </c>
      <c r="F31" s="330">
        <v>1</v>
      </c>
      <c r="G31" s="330">
        <v>1</v>
      </c>
      <c r="H31" s="330">
        <v>1</v>
      </c>
      <c r="I31" s="339">
        <v>1</v>
      </c>
      <c r="J31" s="340">
        <v>1</v>
      </c>
      <c r="K31" s="399">
        <v>1</v>
      </c>
      <c r="L31" s="400">
        <v>1</v>
      </c>
      <c r="M31" s="401">
        <v>1</v>
      </c>
      <c r="N31" s="396">
        <v>1</v>
      </c>
      <c r="O31" s="397"/>
      <c r="P31" s="397"/>
      <c r="Q31" s="398"/>
    </row>
    <row r="32" spans="1:18" x14ac:dyDescent="0.2">
      <c r="A32" s="329" t="s">
        <v>242</v>
      </c>
      <c r="B32" s="330" t="s">
        <v>4</v>
      </c>
      <c r="C32" s="330" t="s">
        <v>228</v>
      </c>
      <c r="D32" s="330" t="s">
        <v>229</v>
      </c>
      <c r="E32" s="330">
        <v>6</v>
      </c>
      <c r="F32" s="330">
        <v>6</v>
      </c>
      <c r="G32" s="330">
        <v>28</v>
      </c>
      <c r="H32" s="330">
        <v>30</v>
      </c>
      <c r="I32" s="339">
        <v>30</v>
      </c>
      <c r="J32" s="340">
        <v>24</v>
      </c>
      <c r="K32" s="403">
        <v>23</v>
      </c>
      <c r="L32" s="404">
        <v>24</v>
      </c>
      <c r="M32" s="405">
        <v>20</v>
      </c>
      <c r="N32" s="396">
        <v>20</v>
      </c>
      <c r="O32" s="397"/>
      <c r="P32" s="397"/>
      <c r="Q32" s="398"/>
    </row>
    <row r="33" spans="1:17" x14ac:dyDescent="0.2">
      <c r="A33" s="329" t="s">
        <v>243</v>
      </c>
      <c r="B33" s="330" t="s">
        <v>4</v>
      </c>
      <c r="C33" s="330" t="s">
        <v>228</v>
      </c>
      <c r="D33" s="330" t="s">
        <v>229</v>
      </c>
      <c r="E33" s="330">
        <v>22</v>
      </c>
      <c r="F33" s="330">
        <v>22</v>
      </c>
      <c r="G33" s="330">
        <v>2</v>
      </c>
      <c r="H33" s="330">
        <v>2</v>
      </c>
      <c r="I33" s="339">
        <v>3</v>
      </c>
      <c r="J33" s="340">
        <v>2</v>
      </c>
      <c r="K33" s="399">
        <v>2</v>
      </c>
      <c r="L33" s="400">
        <v>0</v>
      </c>
      <c r="M33" s="401">
        <v>0</v>
      </c>
      <c r="N33" s="396">
        <v>0</v>
      </c>
      <c r="O33" s="397"/>
      <c r="P33" s="397"/>
      <c r="Q33" s="398"/>
    </row>
    <row r="34" spans="1:17" x14ac:dyDescent="0.2">
      <c r="A34" s="329" t="s">
        <v>244</v>
      </c>
      <c r="B34" s="330" t="s">
        <v>4</v>
      </c>
      <c r="C34" s="330" t="s">
        <v>228</v>
      </c>
      <c r="D34" s="330" t="s">
        <v>229</v>
      </c>
      <c r="E34" s="330">
        <v>2</v>
      </c>
      <c r="F34" s="330">
        <v>2</v>
      </c>
      <c r="G34" s="330">
        <v>4</v>
      </c>
      <c r="H34" s="330">
        <v>2</v>
      </c>
      <c r="I34" s="339">
        <v>3</v>
      </c>
      <c r="J34" s="340">
        <v>2</v>
      </c>
      <c r="K34" s="399">
        <v>3</v>
      </c>
      <c r="L34" s="400">
        <v>3</v>
      </c>
      <c r="M34" s="401">
        <v>3</v>
      </c>
      <c r="N34" s="396">
        <v>3</v>
      </c>
      <c r="O34" s="397"/>
      <c r="P34" s="397"/>
      <c r="Q34" s="398"/>
    </row>
    <row r="35" spans="1:17" x14ac:dyDescent="0.2">
      <c r="A35" s="329" t="s">
        <v>245</v>
      </c>
      <c r="B35" s="330" t="s">
        <v>4</v>
      </c>
      <c r="C35" s="330" t="s">
        <v>228</v>
      </c>
      <c r="D35" s="330" t="s">
        <v>229</v>
      </c>
      <c r="E35" s="330">
        <v>2</v>
      </c>
      <c r="F35" s="330">
        <v>2</v>
      </c>
      <c r="G35" s="330">
        <v>13</v>
      </c>
      <c r="H35" s="330">
        <v>13</v>
      </c>
      <c r="I35" s="339">
        <v>13</v>
      </c>
      <c r="J35" s="340">
        <v>1</v>
      </c>
      <c r="K35" s="399">
        <v>1</v>
      </c>
      <c r="L35" s="400">
        <v>2</v>
      </c>
      <c r="M35" s="401">
        <v>3</v>
      </c>
      <c r="N35" s="396">
        <v>3</v>
      </c>
      <c r="O35" s="397"/>
      <c r="P35" s="397"/>
      <c r="Q35" s="398"/>
    </row>
    <row r="36" spans="1:17" x14ac:dyDescent="0.2">
      <c r="A36" s="329" t="s">
        <v>246</v>
      </c>
      <c r="B36" s="330" t="s">
        <v>4</v>
      </c>
      <c r="C36" s="330" t="s">
        <v>228</v>
      </c>
      <c r="D36" s="330" t="s">
        <v>229</v>
      </c>
      <c r="E36" s="330">
        <v>0</v>
      </c>
      <c r="F36" s="330">
        <v>0</v>
      </c>
      <c r="G36" s="330">
        <v>0</v>
      </c>
      <c r="H36" s="330">
        <v>0</v>
      </c>
      <c r="I36" s="339">
        <v>0</v>
      </c>
      <c r="J36" s="340">
        <v>0</v>
      </c>
      <c r="K36" s="399">
        <v>0</v>
      </c>
      <c r="L36" s="400">
        <v>0</v>
      </c>
      <c r="M36" s="401">
        <v>0</v>
      </c>
      <c r="N36" s="396">
        <v>0</v>
      </c>
      <c r="O36" s="397"/>
      <c r="P36" s="397"/>
      <c r="Q36" s="398"/>
    </row>
    <row r="37" spans="1:17" x14ac:dyDescent="0.2">
      <c r="A37" s="329" t="s">
        <v>247</v>
      </c>
      <c r="B37" s="330" t="s">
        <v>4</v>
      </c>
      <c r="C37" s="330"/>
      <c r="D37" s="330" t="s">
        <v>229</v>
      </c>
      <c r="E37" s="330">
        <v>2</v>
      </c>
      <c r="F37" s="330">
        <v>2</v>
      </c>
      <c r="G37" s="330">
        <v>2</v>
      </c>
      <c r="H37" s="330">
        <v>2</v>
      </c>
      <c r="I37" s="339">
        <v>0</v>
      </c>
      <c r="J37" s="340">
        <v>0</v>
      </c>
      <c r="K37" s="399">
        <v>0</v>
      </c>
      <c r="L37" s="400">
        <v>0</v>
      </c>
      <c r="M37" s="401">
        <v>0</v>
      </c>
      <c r="N37" s="396">
        <v>0</v>
      </c>
      <c r="O37" s="397"/>
      <c r="P37" s="397"/>
      <c r="Q37" s="398"/>
    </row>
    <row r="38" spans="1:17" x14ac:dyDescent="0.2">
      <c r="A38" s="383" t="s">
        <v>248</v>
      </c>
      <c r="B38" s="384"/>
      <c r="C38" s="384"/>
      <c r="D38" s="384"/>
      <c r="E38" s="384"/>
      <c r="F38" s="384"/>
      <c r="G38" s="384"/>
      <c r="H38" s="384"/>
      <c r="I38" s="385"/>
      <c r="J38" s="406"/>
      <c r="K38" s="406"/>
      <c r="L38" s="406"/>
      <c r="M38" s="407"/>
      <c r="N38" s="408"/>
      <c r="O38" s="384"/>
      <c r="P38" s="384"/>
      <c r="Q38" s="409"/>
    </row>
    <row r="39" spans="1:17" x14ac:dyDescent="0.2">
      <c r="A39" s="392" t="s">
        <v>249</v>
      </c>
      <c r="B39" s="330" t="s">
        <v>4</v>
      </c>
      <c r="C39" s="330" t="s">
        <v>228</v>
      </c>
      <c r="D39" s="330" t="s">
        <v>214</v>
      </c>
      <c r="E39" s="330">
        <v>0</v>
      </c>
      <c r="F39" s="330">
        <v>0</v>
      </c>
      <c r="G39" s="330">
        <v>0</v>
      </c>
      <c r="H39" s="330">
        <v>0</v>
      </c>
      <c r="I39" s="339">
        <v>0</v>
      </c>
      <c r="J39" s="340">
        <v>0</v>
      </c>
      <c r="K39" s="399">
        <v>0</v>
      </c>
      <c r="L39" s="399">
        <v>0</v>
      </c>
      <c r="M39" s="402">
        <v>0</v>
      </c>
      <c r="N39" s="410">
        <v>0</v>
      </c>
      <c r="O39" s="397"/>
      <c r="P39" s="397"/>
      <c r="Q39" s="411"/>
    </row>
    <row r="40" spans="1:17" x14ac:dyDescent="0.2">
      <c r="A40" s="392" t="s">
        <v>250</v>
      </c>
      <c r="B40" s="330" t="s">
        <v>4</v>
      </c>
      <c r="C40" s="330" t="s">
        <v>228</v>
      </c>
      <c r="D40" s="330" t="s">
        <v>229</v>
      </c>
      <c r="E40" s="330">
        <v>77</v>
      </c>
      <c r="F40" s="330">
        <v>77</v>
      </c>
      <c r="G40" s="330">
        <v>83</v>
      </c>
      <c r="H40" s="330">
        <v>111</v>
      </c>
      <c r="I40" s="339">
        <v>99</v>
      </c>
      <c r="J40" s="340">
        <v>109</v>
      </c>
      <c r="K40" s="399">
        <v>109</v>
      </c>
      <c r="L40" s="399">
        <v>109</v>
      </c>
      <c r="M40" s="402">
        <v>109</v>
      </c>
      <c r="N40" s="410">
        <v>109</v>
      </c>
      <c r="O40" s="397"/>
      <c r="P40" s="397"/>
      <c r="Q40" s="411"/>
    </row>
    <row r="41" spans="1:17" x14ac:dyDescent="0.2">
      <c r="A41" s="329" t="s">
        <v>251</v>
      </c>
      <c r="B41" s="330" t="s">
        <v>4</v>
      </c>
      <c r="C41" s="330" t="s">
        <v>228</v>
      </c>
      <c r="D41" s="330" t="s">
        <v>229</v>
      </c>
      <c r="E41" s="330">
        <v>58</v>
      </c>
      <c r="F41" s="330">
        <v>58</v>
      </c>
      <c r="G41" s="330">
        <v>64</v>
      </c>
      <c r="H41" s="330">
        <v>87</v>
      </c>
      <c r="I41" s="339">
        <v>80</v>
      </c>
      <c r="J41" s="340">
        <v>78</v>
      </c>
      <c r="K41" s="399">
        <f>78+14+26</f>
        <v>118</v>
      </c>
      <c r="L41" s="399">
        <v>118</v>
      </c>
      <c r="M41" s="412">
        <v>118</v>
      </c>
      <c r="N41" s="410">
        <v>118</v>
      </c>
      <c r="O41" s="397"/>
      <c r="P41" s="397"/>
      <c r="Q41" s="411"/>
    </row>
    <row r="42" spans="1:17" ht="15" thickBot="1" x14ac:dyDescent="0.25">
      <c r="A42" s="413" t="s">
        <v>252</v>
      </c>
      <c r="B42" s="414" t="s">
        <v>4</v>
      </c>
      <c r="C42" s="414" t="s">
        <v>228</v>
      </c>
      <c r="D42" s="414" t="s">
        <v>229</v>
      </c>
      <c r="E42" s="414">
        <v>19</v>
      </c>
      <c r="F42" s="414">
        <v>19</v>
      </c>
      <c r="G42" s="414">
        <v>19</v>
      </c>
      <c r="H42" s="414">
        <v>24</v>
      </c>
      <c r="I42" s="415">
        <v>19</v>
      </c>
      <c r="J42" s="374">
        <v>31</v>
      </c>
      <c r="K42" s="416">
        <f>31+4</f>
        <v>35</v>
      </c>
      <c r="L42" s="416">
        <v>35</v>
      </c>
      <c r="M42" s="417">
        <v>35</v>
      </c>
      <c r="N42" s="418">
        <v>35</v>
      </c>
      <c r="O42" s="379"/>
      <c r="P42" s="379"/>
      <c r="Q42" s="380"/>
    </row>
  </sheetData>
  <mergeCells count="7">
    <mergeCell ref="A1:Q1"/>
    <mergeCell ref="A8:A10"/>
    <mergeCell ref="B8:B10"/>
    <mergeCell ref="C8:C10"/>
    <mergeCell ref="D8:D10"/>
    <mergeCell ref="J8:Q8"/>
    <mergeCell ref="N9:Q9"/>
  </mergeCells>
  <pageMargins left="0.41" right="0.54" top="0.74803149606299213" bottom="0.74803149606299213" header="0.31496062992125984" footer="0.31496062992125984"/>
  <pageSetup paperSize="9" scale="7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opLeftCell="A4" zoomScaleNormal="75" zoomScaleSheetLayoutView="100" workbookViewId="0">
      <selection activeCell="A13" sqref="A13:K13"/>
    </sheetView>
  </sheetViews>
  <sheetFormatPr baseColWidth="10" defaultRowHeight="12.75" x14ac:dyDescent="0.2"/>
  <cols>
    <col min="1" max="1" width="57.7109375" style="457" customWidth="1"/>
    <col min="2" max="3" width="10.7109375" style="457" customWidth="1"/>
    <col min="4" max="5" width="10.7109375" style="457" hidden="1" customWidth="1"/>
    <col min="6" max="6" width="12.42578125" style="457" customWidth="1"/>
    <col min="7" max="11" width="10.7109375" style="457" customWidth="1"/>
    <col min="12" max="13" width="10.7109375" style="457" hidden="1" customWidth="1"/>
    <col min="14" max="14" width="10.42578125" style="457" hidden="1" customWidth="1"/>
    <col min="15" max="16384" width="11.42578125" style="457"/>
  </cols>
  <sheetData>
    <row r="1" spans="1:15" s="445" customFormat="1" ht="16.5" thickBot="1" x14ac:dyDescent="0.25">
      <c r="A1" s="543" t="s">
        <v>27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5"/>
    </row>
    <row r="2" spans="1:15" s="445" customFormat="1" ht="15" customHeight="1" x14ac:dyDescent="0.25">
      <c r="A2" s="546" t="s">
        <v>263</v>
      </c>
      <c r="B2" s="547"/>
      <c r="C2" s="547"/>
      <c r="D2" s="446"/>
      <c r="E2" s="446"/>
      <c r="F2" s="447"/>
      <c r="G2" s="447"/>
      <c r="H2" s="447"/>
      <c r="I2" s="447"/>
      <c r="J2" s="447"/>
      <c r="K2" s="448"/>
      <c r="L2" s="447"/>
      <c r="M2" s="447"/>
      <c r="N2" s="447"/>
    </row>
    <row r="3" spans="1:15" s="445" customFormat="1" ht="15" customHeight="1" x14ac:dyDescent="0.25">
      <c r="A3" s="449" t="s">
        <v>35</v>
      </c>
      <c r="B3" s="450"/>
      <c r="C3" s="451"/>
      <c r="D3" s="447"/>
      <c r="E3" s="447"/>
      <c r="F3" s="447"/>
      <c r="G3" s="447"/>
      <c r="H3" s="447"/>
      <c r="I3" s="447"/>
      <c r="J3" s="447"/>
      <c r="K3" s="448"/>
      <c r="L3" s="447"/>
      <c r="M3" s="447"/>
      <c r="N3" s="447"/>
    </row>
    <row r="4" spans="1:15" s="445" customFormat="1" ht="15" customHeight="1" x14ac:dyDescent="0.25">
      <c r="A4" s="449" t="s">
        <v>264</v>
      </c>
      <c r="B4" s="450"/>
      <c r="C4" s="451"/>
      <c r="D4" s="447"/>
      <c r="E4" s="447"/>
      <c r="F4" s="447"/>
      <c r="G4" s="447"/>
      <c r="H4" s="447"/>
      <c r="I4" s="447"/>
      <c r="J4" s="447"/>
      <c r="K4" s="448"/>
      <c r="L4" s="447"/>
      <c r="M4" s="447"/>
      <c r="N4" s="447"/>
    </row>
    <row r="5" spans="1:15" s="445" customFormat="1" ht="15" customHeight="1" x14ac:dyDescent="0.25">
      <c r="A5" s="449" t="s">
        <v>48</v>
      </c>
      <c r="B5" s="450"/>
      <c r="C5" s="451"/>
      <c r="D5" s="447"/>
      <c r="E5" s="447"/>
      <c r="F5" s="447"/>
      <c r="G5" s="447"/>
      <c r="H5" s="447"/>
      <c r="I5" s="447"/>
      <c r="J5" s="447"/>
      <c r="K5" s="448"/>
      <c r="L5" s="447"/>
      <c r="M5" s="447"/>
      <c r="N5" s="447"/>
    </row>
    <row r="6" spans="1:15" ht="13.5" thickBot="1" x14ac:dyDescent="0.25">
      <c r="A6" s="452"/>
      <c r="B6" s="453"/>
      <c r="C6" s="453"/>
      <c r="D6" s="454"/>
      <c r="E6" s="454"/>
      <c r="F6" s="454"/>
      <c r="G6" s="454"/>
      <c r="H6" s="454"/>
      <c r="I6" s="454"/>
      <c r="J6" s="454"/>
      <c r="K6" s="455"/>
      <c r="L6" s="454"/>
      <c r="M6" s="454"/>
      <c r="N6" s="456"/>
    </row>
    <row r="7" spans="1:15" x14ac:dyDescent="0.2">
      <c r="A7" s="548" t="s">
        <v>3</v>
      </c>
      <c r="B7" s="531" t="s">
        <v>0</v>
      </c>
      <c r="C7" s="531" t="s">
        <v>1</v>
      </c>
      <c r="D7" s="311"/>
      <c r="E7" s="311"/>
      <c r="F7" s="551"/>
      <c r="G7" s="551"/>
      <c r="H7" s="551"/>
      <c r="I7" s="551"/>
      <c r="J7" s="551"/>
      <c r="K7" s="552"/>
      <c r="L7" s="458"/>
      <c r="M7" s="459"/>
      <c r="N7" s="459"/>
    </row>
    <row r="8" spans="1:15" x14ac:dyDescent="0.2">
      <c r="A8" s="549"/>
      <c r="B8" s="532"/>
      <c r="C8" s="532"/>
      <c r="D8" s="322"/>
      <c r="E8" s="322">
        <v>2006</v>
      </c>
      <c r="F8" s="3">
        <v>2019</v>
      </c>
      <c r="G8" s="3">
        <v>2020</v>
      </c>
      <c r="H8" s="508">
        <v>2020</v>
      </c>
      <c r="I8" s="509"/>
      <c r="J8" s="509"/>
      <c r="K8" s="510"/>
      <c r="L8" s="132">
        <v>2015</v>
      </c>
      <c r="M8" s="5">
        <v>2016</v>
      </c>
      <c r="N8" s="5"/>
    </row>
    <row r="9" spans="1:15" ht="33.75" customHeight="1" thickBot="1" x14ac:dyDescent="0.25">
      <c r="A9" s="550"/>
      <c r="B9" s="533"/>
      <c r="C9" s="533"/>
      <c r="D9" s="317"/>
      <c r="E9" s="317" t="s">
        <v>22</v>
      </c>
      <c r="F9" s="317" t="s">
        <v>22</v>
      </c>
      <c r="G9" s="317" t="s">
        <v>2</v>
      </c>
      <c r="H9" s="317" t="s">
        <v>23</v>
      </c>
      <c r="I9" s="317" t="s">
        <v>25</v>
      </c>
      <c r="J9" s="317" t="s">
        <v>26</v>
      </c>
      <c r="K9" s="460" t="s">
        <v>28</v>
      </c>
      <c r="L9" s="461" t="s">
        <v>2</v>
      </c>
      <c r="M9" s="460" t="s">
        <v>2</v>
      </c>
      <c r="N9" s="460"/>
    </row>
    <row r="10" spans="1:15" ht="13.5" thickBot="1" x14ac:dyDescent="0.25">
      <c r="A10" s="462" t="s">
        <v>265</v>
      </c>
      <c r="B10" s="463"/>
      <c r="C10" s="463"/>
      <c r="D10" s="463"/>
      <c r="E10" s="463"/>
      <c r="F10" s="464"/>
      <c r="G10" s="465"/>
      <c r="H10" s="466"/>
      <c r="I10" s="466"/>
      <c r="J10" s="466"/>
      <c r="K10" s="467"/>
      <c r="L10" s="468"/>
      <c r="M10" s="469"/>
      <c r="N10" s="468"/>
    </row>
    <row r="11" spans="1:15" s="481" customFormat="1" x14ac:dyDescent="0.2">
      <c r="A11" s="470" t="s">
        <v>266</v>
      </c>
      <c r="B11" s="471" t="s">
        <v>4</v>
      </c>
      <c r="C11" s="471" t="s">
        <v>267</v>
      </c>
      <c r="D11" s="471"/>
      <c r="E11" s="472"/>
      <c r="F11" s="473">
        <v>461</v>
      </c>
      <c r="G11" s="474">
        <v>471</v>
      </c>
      <c r="H11" s="474">
        <v>75</v>
      </c>
      <c r="I11" s="473"/>
      <c r="J11" s="475"/>
      <c r="K11" s="476"/>
      <c r="L11" s="477"/>
      <c r="M11" s="478"/>
      <c r="N11" s="479"/>
      <c r="O11" s="480"/>
    </row>
    <row r="12" spans="1:15" s="481" customFormat="1" ht="13.5" thickBot="1" x14ac:dyDescent="0.25">
      <c r="A12" s="482" t="s">
        <v>268</v>
      </c>
      <c r="B12" s="483" t="s">
        <v>4</v>
      </c>
      <c r="C12" s="483" t="s">
        <v>267</v>
      </c>
      <c r="D12" s="483"/>
      <c r="E12" s="484"/>
      <c r="F12" s="485">
        <v>650</v>
      </c>
      <c r="G12" s="486">
        <v>600</v>
      </c>
      <c r="H12" s="486">
        <v>100</v>
      </c>
      <c r="I12" s="485"/>
      <c r="J12" s="487"/>
      <c r="K12" s="488"/>
      <c r="L12" s="489"/>
      <c r="M12" s="490"/>
      <c r="N12" s="491"/>
      <c r="O12" s="480"/>
    </row>
    <row r="13" spans="1:15" ht="27" customHeight="1" thickBot="1" x14ac:dyDescent="0.25">
      <c r="A13" s="540"/>
      <c r="B13" s="541"/>
      <c r="C13" s="541"/>
      <c r="D13" s="541"/>
      <c r="E13" s="541"/>
      <c r="F13" s="541"/>
      <c r="G13" s="541"/>
      <c r="H13" s="541"/>
      <c r="I13" s="541"/>
      <c r="J13" s="541"/>
      <c r="K13" s="542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3" workbookViewId="0">
      <selection activeCell="C28" sqref="C28"/>
    </sheetView>
  </sheetViews>
  <sheetFormatPr baseColWidth="10" defaultRowHeight="15" x14ac:dyDescent="0.25"/>
  <cols>
    <col min="1" max="1" width="12.5703125" style="133" customWidth="1"/>
    <col min="2" max="2" width="51.28515625" style="133" customWidth="1"/>
    <col min="3" max="3" width="9.85546875" style="133" customWidth="1"/>
    <col min="4" max="4" width="11" style="133" customWidth="1"/>
    <col min="5" max="6" width="17.5703125" style="133" bestFit="1" customWidth="1"/>
    <col min="7" max="7" width="17.5703125" style="165" bestFit="1" customWidth="1"/>
    <col min="8" max="8" width="17.5703125" style="133" bestFit="1" customWidth="1"/>
    <col min="9" max="9" width="18.140625" style="133" customWidth="1"/>
    <col min="10" max="12" width="17.5703125" style="133" bestFit="1" customWidth="1"/>
    <col min="13" max="14" width="18.5703125" style="133" bestFit="1" customWidth="1"/>
    <col min="15" max="15" width="17.5703125" style="133" bestFit="1" customWidth="1"/>
    <col min="16" max="16384" width="11.42578125" style="133"/>
  </cols>
  <sheetData>
    <row r="1" spans="1:16" x14ac:dyDescent="0.25">
      <c r="A1" s="556" t="s">
        <v>50</v>
      </c>
      <c r="B1" s="557"/>
      <c r="C1" s="558" t="s">
        <v>51</v>
      </c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60"/>
    </row>
    <row r="2" spans="1:16" x14ac:dyDescent="0.25">
      <c r="A2" s="556" t="s">
        <v>52</v>
      </c>
      <c r="B2" s="557"/>
      <c r="C2" s="561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3"/>
    </row>
    <row r="3" spans="1:16" x14ac:dyDescent="0.25">
      <c r="A3" s="556" t="s">
        <v>53</v>
      </c>
      <c r="B3" s="557"/>
      <c r="C3" s="564" t="s">
        <v>54</v>
      </c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6"/>
    </row>
    <row r="4" spans="1:16" x14ac:dyDescent="0.25">
      <c r="A4" s="555" t="s">
        <v>55</v>
      </c>
      <c r="B4" s="567"/>
      <c r="C4" s="569" t="s">
        <v>56</v>
      </c>
      <c r="D4" s="569" t="s">
        <v>57</v>
      </c>
      <c r="E4" s="553">
        <v>2018</v>
      </c>
      <c r="F4" s="553">
        <v>2019</v>
      </c>
      <c r="G4" s="553">
        <v>2020</v>
      </c>
      <c r="H4" s="558">
        <v>2020</v>
      </c>
      <c r="I4" s="559"/>
      <c r="J4" s="559"/>
      <c r="K4" s="559"/>
      <c r="L4" s="575">
        <v>2020</v>
      </c>
      <c r="M4" s="553">
        <v>2021</v>
      </c>
      <c r="N4" s="553">
        <v>2022</v>
      </c>
    </row>
    <row r="5" spans="1:16" x14ac:dyDescent="0.25">
      <c r="A5" s="568"/>
      <c r="B5" s="567"/>
      <c r="C5" s="570"/>
      <c r="D5" s="571"/>
      <c r="E5" s="554"/>
      <c r="F5" s="554"/>
      <c r="G5" s="554"/>
      <c r="H5" s="564"/>
      <c r="I5" s="565"/>
      <c r="J5" s="565"/>
      <c r="K5" s="565"/>
      <c r="L5" s="575"/>
      <c r="M5" s="554"/>
      <c r="N5" s="554"/>
    </row>
    <row r="6" spans="1:16" ht="25.5" x14ac:dyDescent="0.25">
      <c r="A6" s="568"/>
      <c r="B6" s="567"/>
      <c r="C6" s="570"/>
      <c r="D6" s="571"/>
      <c r="E6" s="134" t="s">
        <v>58</v>
      </c>
      <c r="F6" s="134" t="s">
        <v>58</v>
      </c>
      <c r="G6" s="134" t="s">
        <v>59</v>
      </c>
      <c r="H6" s="134" t="s">
        <v>60</v>
      </c>
      <c r="I6" s="134" t="s">
        <v>61</v>
      </c>
      <c r="J6" s="134" t="s">
        <v>62</v>
      </c>
      <c r="K6" s="134" t="s">
        <v>63</v>
      </c>
      <c r="L6" s="134" t="s">
        <v>58</v>
      </c>
      <c r="M6" s="134" t="s">
        <v>59</v>
      </c>
      <c r="N6" s="134" t="s">
        <v>59</v>
      </c>
    </row>
    <row r="7" spans="1:16" x14ac:dyDescent="0.25">
      <c r="A7" s="555" t="s">
        <v>64</v>
      </c>
      <c r="B7" s="135" t="s">
        <v>65</v>
      </c>
      <c r="C7" s="136" t="s">
        <v>4</v>
      </c>
      <c r="D7" s="136" t="s">
        <v>66</v>
      </c>
      <c r="E7" s="137">
        <v>25811061</v>
      </c>
      <c r="F7" s="137">
        <v>27792952</v>
      </c>
      <c r="G7" s="137">
        <v>30572247.200000003</v>
      </c>
      <c r="H7" s="138">
        <v>5846570</v>
      </c>
      <c r="I7" s="139"/>
      <c r="J7" s="139"/>
      <c r="K7" s="139"/>
      <c r="L7" s="140">
        <v>5846570</v>
      </c>
      <c r="M7" s="141">
        <v>31403176.200000003</v>
      </c>
      <c r="N7" s="141">
        <v>34543493.820000008</v>
      </c>
      <c r="O7" s="142"/>
      <c r="P7" s="143"/>
    </row>
    <row r="8" spans="1:16" x14ac:dyDescent="0.25">
      <c r="A8" s="555"/>
      <c r="B8" s="135" t="s">
        <v>67</v>
      </c>
      <c r="C8" s="136" t="s">
        <v>68</v>
      </c>
      <c r="D8" s="136" t="s">
        <v>66</v>
      </c>
      <c r="E8" s="137">
        <v>2042980576.6799998</v>
      </c>
      <c r="F8" s="137">
        <v>2730325741.7536659</v>
      </c>
      <c r="G8" s="140">
        <v>2940831658.5500002</v>
      </c>
      <c r="H8" s="140">
        <v>710702242.57805407</v>
      </c>
      <c r="I8" s="140"/>
      <c r="J8" s="140"/>
      <c r="K8" s="140"/>
      <c r="L8" s="140">
        <v>710702242.57805407</v>
      </c>
      <c r="M8" s="140">
        <v>3528997990.2600002</v>
      </c>
      <c r="N8" s="140">
        <v>4234797588.3120003</v>
      </c>
      <c r="O8" s="142"/>
      <c r="P8" s="143"/>
    </row>
    <row r="9" spans="1:16" x14ac:dyDescent="0.25">
      <c r="A9" s="555"/>
      <c r="B9" s="135" t="s">
        <v>69</v>
      </c>
      <c r="C9" s="136" t="s">
        <v>68</v>
      </c>
      <c r="D9" s="136" t="s">
        <v>66</v>
      </c>
      <c r="E9" s="137">
        <v>147731312</v>
      </c>
      <c r="F9" s="137">
        <v>190143025</v>
      </c>
      <c r="G9" s="140">
        <v>303885412.39999998</v>
      </c>
      <c r="H9" s="144">
        <v>42984695</v>
      </c>
      <c r="I9" s="140"/>
      <c r="J9" s="145"/>
      <c r="K9" s="140"/>
      <c r="L9" s="140">
        <v>42984695</v>
      </c>
      <c r="M9" s="140">
        <v>364662494.87999994</v>
      </c>
      <c r="N9" s="140">
        <v>437594993.85599989</v>
      </c>
      <c r="O9" s="142"/>
      <c r="P9" s="143"/>
    </row>
    <row r="10" spans="1:16" x14ac:dyDescent="0.25">
      <c r="A10" s="555"/>
      <c r="B10" s="146" t="s">
        <v>70</v>
      </c>
      <c r="C10" s="147" t="s">
        <v>4</v>
      </c>
      <c r="D10" s="147" t="s">
        <v>66</v>
      </c>
      <c r="E10" s="148">
        <v>639</v>
      </c>
      <c r="F10" s="148">
        <v>603</v>
      </c>
      <c r="G10" s="148">
        <v>603</v>
      </c>
      <c r="H10" s="148">
        <v>603</v>
      </c>
      <c r="I10" s="148"/>
      <c r="J10" s="148"/>
      <c r="K10" s="148"/>
      <c r="L10" s="148">
        <v>603</v>
      </c>
      <c r="M10" s="148">
        <v>603</v>
      </c>
      <c r="N10" s="148">
        <v>603</v>
      </c>
      <c r="O10" s="142"/>
    </row>
    <row r="11" spans="1:16" x14ac:dyDescent="0.25">
      <c r="A11" s="555"/>
      <c r="B11" s="135" t="s">
        <v>71</v>
      </c>
      <c r="C11" s="136" t="s">
        <v>68</v>
      </c>
      <c r="D11" s="136" t="s">
        <v>66</v>
      </c>
      <c r="E11" s="137">
        <v>1194437784</v>
      </c>
      <c r="F11" s="137">
        <v>1677691190</v>
      </c>
      <c r="G11" s="140">
        <v>1866277119.1500001</v>
      </c>
      <c r="H11" s="140">
        <v>410469020</v>
      </c>
      <c r="I11" s="140"/>
      <c r="J11" s="149"/>
      <c r="K11" s="149"/>
      <c r="L11" s="140">
        <v>410469020</v>
      </c>
      <c r="M11" s="140">
        <v>2239532542.98</v>
      </c>
      <c r="N11" s="140">
        <v>2687439051.5759997</v>
      </c>
      <c r="O11" s="142"/>
    </row>
    <row r="12" spans="1:16" x14ac:dyDescent="0.25">
      <c r="A12" s="555"/>
      <c r="B12" s="135" t="s">
        <v>72</v>
      </c>
      <c r="C12" s="136" t="s">
        <v>73</v>
      </c>
      <c r="D12" s="136" t="s">
        <v>66</v>
      </c>
      <c r="E12" s="137">
        <v>1869229.7089201878</v>
      </c>
      <c r="F12" s="137">
        <v>2782240.7794361524</v>
      </c>
      <c r="G12" s="140">
        <v>3094986.9305970152</v>
      </c>
      <c r="H12" s="140">
        <v>680711.47595356556</v>
      </c>
      <c r="I12" s="150"/>
      <c r="J12" s="150"/>
      <c r="K12" s="150"/>
      <c r="L12" s="150">
        <v>680711.47595356556</v>
      </c>
      <c r="M12" s="140">
        <v>3713984.3167164181</v>
      </c>
      <c r="N12" s="140">
        <v>4456781.1800597012</v>
      </c>
      <c r="O12" s="142"/>
    </row>
    <row r="13" spans="1:16" x14ac:dyDescent="0.25">
      <c r="A13" s="555"/>
      <c r="B13" s="146" t="s">
        <v>74</v>
      </c>
      <c r="C13" s="147" t="s">
        <v>4</v>
      </c>
      <c r="D13" s="147" t="s">
        <v>66</v>
      </c>
      <c r="E13" s="148">
        <v>1148</v>
      </c>
      <c r="F13" s="148">
        <v>1148</v>
      </c>
      <c r="G13" s="151">
        <v>1148</v>
      </c>
      <c r="H13" s="151">
        <v>1148</v>
      </c>
      <c r="I13" s="148"/>
      <c r="J13" s="148"/>
      <c r="K13" s="148"/>
      <c r="L13" s="148">
        <v>1148</v>
      </c>
      <c r="M13" s="148">
        <v>1148</v>
      </c>
      <c r="N13" s="148">
        <v>1148</v>
      </c>
      <c r="O13" s="142"/>
    </row>
    <row r="14" spans="1:16" x14ac:dyDescent="0.25">
      <c r="A14" s="555"/>
      <c r="B14" s="135" t="s">
        <v>75</v>
      </c>
      <c r="C14" s="136" t="s">
        <v>68</v>
      </c>
      <c r="D14" s="136" t="s">
        <v>66</v>
      </c>
      <c r="E14" s="152">
        <v>2397910459</v>
      </c>
      <c r="F14" s="152">
        <v>3194863339</v>
      </c>
      <c r="G14" s="140">
        <v>3777118172.02</v>
      </c>
      <c r="H14" s="149">
        <v>832530895</v>
      </c>
      <c r="I14" s="149"/>
      <c r="J14" s="149"/>
      <c r="K14" s="149"/>
      <c r="L14" s="149">
        <v>832530895</v>
      </c>
      <c r="M14" s="149">
        <v>4532541806.4239998</v>
      </c>
      <c r="N14" s="140">
        <v>5439050167.7087994</v>
      </c>
      <c r="O14" s="142"/>
    </row>
    <row r="15" spans="1:16" x14ac:dyDescent="0.25">
      <c r="A15" s="555"/>
      <c r="B15" s="135" t="s">
        <v>76</v>
      </c>
      <c r="C15" s="136" t="s">
        <v>73</v>
      </c>
      <c r="D15" s="136" t="s">
        <v>77</v>
      </c>
      <c r="E15" s="152">
        <v>2088772.1768292682</v>
      </c>
      <c r="F15" s="152">
        <v>2782982.0026132404</v>
      </c>
      <c r="G15" s="149">
        <v>3290172.6237108014</v>
      </c>
      <c r="H15" s="149">
        <v>725201.12804878049</v>
      </c>
      <c r="I15" s="149"/>
      <c r="J15" s="149"/>
      <c r="K15" s="149"/>
      <c r="L15" s="149">
        <v>725201.12804878049</v>
      </c>
      <c r="M15" s="149">
        <v>3948207.1484529614</v>
      </c>
      <c r="N15" s="140">
        <v>4737848.5781435538</v>
      </c>
      <c r="O15" s="142"/>
    </row>
    <row r="16" spans="1:16" x14ac:dyDescent="0.25">
      <c r="A16" s="555"/>
      <c r="B16" s="135" t="s">
        <v>78</v>
      </c>
      <c r="C16" s="136" t="s">
        <v>4</v>
      </c>
      <c r="D16" s="153" t="s">
        <v>66</v>
      </c>
      <c r="E16" s="137">
        <v>0</v>
      </c>
      <c r="F16" s="137">
        <v>0</v>
      </c>
      <c r="G16" s="137">
        <v>0</v>
      </c>
      <c r="H16" s="137">
        <v>0</v>
      </c>
      <c r="I16" s="137"/>
      <c r="J16" s="153"/>
      <c r="K16" s="153"/>
      <c r="L16" s="153">
        <v>0</v>
      </c>
      <c r="M16" s="153">
        <v>0</v>
      </c>
      <c r="N16" s="153">
        <v>0</v>
      </c>
      <c r="O16" s="142"/>
    </row>
    <row r="17" spans="1:16" x14ac:dyDescent="0.25">
      <c r="A17" s="555"/>
      <c r="B17" s="135" t="s">
        <v>79</v>
      </c>
      <c r="C17" s="136" t="s">
        <v>4</v>
      </c>
      <c r="D17" s="136" t="s">
        <v>66</v>
      </c>
      <c r="E17" s="137">
        <v>19</v>
      </c>
      <c r="F17" s="137">
        <v>17</v>
      </c>
      <c r="G17" s="137">
        <v>20</v>
      </c>
      <c r="H17" s="154">
        <v>1</v>
      </c>
      <c r="I17" s="137"/>
      <c r="J17" s="137"/>
      <c r="K17" s="137"/>
      <c r="L17" s="155">
        <v>1</v>
      </c>
      <c r="M17" s="137">
        <v>20</v>
      </c>
      <c r="N17" s="137">
        <v>20</v>
      </c>
      <c r="O17" s="142"/>
    </row>
    <row r="18" spans="1:16" x14ac:dyDescent="0.25">
      <c r="A18" s="555"/>
      <c r="B18" s="135" t="s">
        <v>80</v>
      </c>
      <c r="C18" s="156" t="s">
        <v>68</v>
      </c>
      <c r="D18" s="156" t="s">
        <v>66</v>
      </c>
      <c r="E18" s="157">
        <v>4746993.5999999996</v>
      </c>
      <c r="F18" s="157">
        <v>7937580.0999999996</v>
      </c>
      <c r="G18" s="140">
        <v>7298146.4699999997</v>
      </c>
      <c r="H18" s="140">
        <v>302506.75</v>
      </c>
      <c r="I18" s="140"/>
      <c r="J18" s="150"/>
      <c r="K18" s="150"/>
      <c r="L18" s="152">
        <v>302506.75</v>
      </c>
      <c r="M18" s="158">
        <v>8757775.7639999986</v>
      </c>
      <c r="N18" s="140">
        <v>10509330.916799998</v>
      </c>
      <c r="O18" s="142"/>
    </row>
    <row r="19" spans="1:16" x14ac:dyDescent="0.25">
      <c r="A19" s="555"/>
      <c r="B19" s="135" t="s">
        <v>81</v>
      </c>
      <c r="C19" s="136" t="s">
        <v>4</v>
      </c>
      <c r="D19" s="136" t="s">
        <v>66</v>
      </c>
      <c r="E19" s="137">
        <v>335</v>
      </c>
      <c r="F19" s="137">
        <v>393</v>
      </c>
      <c r="G19" s="157">
        <v>360</v>
      </c>
      <c r="H19" s="154">
        <v>70</v>
      </c>
      <c r="I19" s="137"/>
      <c r="J19" s="137"/>
      <c r="K19" s="137"/>
      <c r="L19" s="137">
        <v>70</v>
      </c>
      <c r="M19" s="137">
        <v>360</v>
      </c>
      <c r="N19" s="137">
        <v>370</v>
      </c>
      <c r="O19" s="142"/>
      <c r="P19" s="159"/>
    </row>
    <row r="20" spans="1:16" x14ac:dyDescent="0.25">
      <c r="A20" s="555"/>
      <c r="B20" s="135" t="s">
        <v>82</v>
      </c>
      <c r="C20" s="136" t="s">
        <v>4</v>
      </c>
      <c r="D20" s="136" t="s">
        <v>66</v>
      </c>
      <c r="E20" s="137">
        <v>390</v>
      </c>
      <c r="F20" s="137">
        <v>380</v>
      </c>
      <c r="G20" s="157">
        <v>380</v>
      </c>
      <c r="H20" s="154">
        <v>82</v>
      </c>
      <c r="I20" s="137"/>
      <c r="J20" s="137"/>
      <c r="K20" s="137"/>
      <c r="L20" s="137">
        <v>82</v>
      </c>
      <c r="M20" s="137">
        <v>380</v>
      </c>
      <c r="N20" s="137">
        <v>390</v>
      </c>
      <c r="O20" s="142"/>
    </row>
    <row r="21" spans="1:16" x14ac:dyDescent="0.25">
      <c r="A21" s="572" t="s">
        <v>83</v>
      </c>
      <c r="B21" s="146" t="s">
        <v>84</v>
      </c>
      <c r="C21" s="147"/>
      <c r="D21" s="160"/>
      <c r="E21" s="147"/>
      <c r="F21" s="147"/>
      <c r="G21" s="161"/>
      <c r="H21" s="162"/>
      <c r="I21" s="147"/>
      <c r="J21" s="147"/>
      <c r="K21" s="147"/>
      <c r="L21" s="147"/>
      <c r="M21" s="147"/>
      <c r="N21" s="147"/>
      <c r="O21" s="142"/>
    </row>
    <row r="22" spans="1:16" x14ac:dyDescent="0.25">
      <c r="A22" s="572"/>
      <c r="B22" s="135" t="s">
        <v>85</v>
      </c>
      <c r="C22" s="156" t="s">
        <v>4</v>
      </c>
      <c r="D22" s="156" t="s">
        <v>66</v>
      </c>
      <c r="E22" s="157">
        <v>580</v>
      </c>
      <c r="F22" s="157">
        <v>582</v>
      </c>
      <c r="G22" s="157">
        <v>573</v>
      </c>
      <c r="H22" s="163">
        <v>573</v>
      </c>
      <c r="I22" s="137"/>
      <c r="J22" s="137"/>
      <c r="K22" s="157"/>
      <c r="L22" s="157">
        <v>573</v>
      </c>
      <c r="M22" s="157">
        <v>573</v>
      </c>
      <c r="N22" s="157">
        <v>573</v>
      </c>
      <c r="O22" s="142"/>
    </row>
    <row r="23" spans="1:16" x14ac:dyDescent="0.25">
      <c r="A23" s="572"/>
      <c r="B23" s="135" t="s">
        <v>86</v>
      </c>
      <c r="C23" s="156" t="s">
        <v>4</v>
      </c>
      <c r="D23" s="156" t="s">
        <v>66</v>
      </c>
      <c r="E23" s="157">
        <v>70</v>
      </c>
      <c r="F23" s="157">
        <v>70</v>
      </c>
      <c r="G23" s="157">
        <v>69</v>
      </c>
      <c r="H23" s="163">
        <v>69</v>
      </c>
      <c r="I23" s="137"/>
      <c r="J23" s="137"/>
      <c r="K23" s="157"/>
      <c r="L23" s="157">
        <v>69</v>
      </c>
      <c r="M23" s="157">
        <v>69</v>
      </c>
      <c r="N23" s="157">
        <v>69</v>
      </c>
      <c r="O23" s="142"/>
    </row>
    <row r="24" spans="1:16" x14ac:dyDescent="0.25">
      <c r="A24" s="572"/>
      <c r="B24" s="135" t="s">
        <v>87</v>
      </c>
      <c r="C24" s="156" t="s">
        <v>4</v>
      </c>
      <c r="D24" s="156" t="s">
        <v>66</v>
      </c>
      <c r="E24" s="157">
        <v>106</v>
      </c>
      <c r="F24" s="157">
        <v>104</v>
      </c>
      <c r="G24" s="157">
        <v>103</v>
      </c>
      <c r="H24" s="163">
        <v>103</v>
      </c>
      <c r="I24" s="137"/>
      <c r="J24" s="137"/>
      <c r="K24" s="157"/>
      <c r="L24" s="157">
        <v>103</v>
      </c>
      <c r="M24" s="157">
        <v>103</v>
      </c>
      <c r="N24" s="157">
        <v>103</v>
      </c>
      <c r="O24" s="142"/>
    </row>
    <row r="25" spans="1:16" x14ac:dyDescent="0.25">
      <c r="A25" s="572"/>
      <c r="B25" s="135" t="s">
        <v>88</v>
      </c>
      <c r="C25" s="156" t="s">
        <v>4</v>
      </c>
      <c r="D25" s="156" t="s">
        <v>66</v>
      </c>
      <c r="E25" s="157">
        <v>459</v>
      </c>
      <c r="F25" s="157">
        <v>440</v>
      </c>
      <c r="G25" s="157">
        <v>436</v>
      </c>
      <c r="H25" s="163">
        <v>436</v>
      </c>
      <c r="I25" s="137"/>
      <c r="J25" s="137"/>
      <c r="K25" s="157"/>
      <c r="L25" s="157">
        <v>436</v>
      </c>
      <c r="M25" s="157">
        <v>436</v>
      </c>
      <c r="N25" s="157">
        <v>436</v>
      </c>
      <c r="O25" s="142"/>
    </row>
    <row r="26" spans="1:16" x14ac:dyDescent="0.25">
      <c r="A26" s="572"/>
      <c r="B26" s="135" t="s">
        <v>89</v>
      </c>
      <c r="C26" s="156" t="s">
        <v>4</v>
      </c>
      <c r="D26" s="156" t="s">
        <v>66</v>
      </c>
      <c r="E26" s="157">
        <v>580</v>
      </c>
      <c r="F26" s="157">
        <v>584</v>
      </c>
      <c r="G26" s="157">
        <v>583</v>
      </c>
      <c r="H26" s="163">
        <v>578</v>
      </c>
      <c r="I26" s="163"/>
      <c r="J26" s="163"/>
      <c r="K26" s="157"/>
      <c r="L26" s="157">
        <v>578</v>
      </c>
      <c r="M26" s="157">
        <v>583</v>
      </c>
      <c r="N26" s="157">
        <v>583</v>
      </c>
      <c r="O26" s="142"/>
    </row>
    <row r="27" spans="1:16" x14ac:dyDescent="0.25">
      <c r="A27" s="572"/>
      <c r="B27" s="135" t="s">
        <v>90</v>
      </c>
      <c r="C27" s="156" t="s">
        <v>4</v>
      </c>
      <c r="D27" s="156" t="s">
        <v>66</v>
      </c>
      <c r="E27" s="157">
        <v>3</v>
      </c>
      <c r="F27" s="157">
        <v>5</v>
      </c>
      <c r="G27" s="157">
        <v>5</v>
      </c>
      <c r="H27" s="163">
        <v>5</v>
      </c>
      <c r="I27" s="137"/>
      <c r="J27" s="137"/>
      <c r="K27" s="157"/>
      <c r="L27" s="157">
        <v>5</v>
      </c>
      <c r="M27" s="157">
        <v>5</v>
      </c>
      <c r="N27" s="157">
        <v>5</v>
      </c>
      <c r="O27" s="142"/>
    </row>
    <row r="28" spans="1:16" x14ac:dyDescent="0.25">
      <c r="A28" s="572"/>
      <c r="B28" s="135" t="s">
        <v>91</v>
      </c>
      <c r="C28" s="156" t="s">
        <v>4</v>
      </c>
      <c r="D28" s="156" t="s">
        <v>66</v>
      </c>
      <c r="E28" s="157">
        <v>552</v>
      </c>
      <c r="F28" s="157">
        <v>544</v>
      </c>
      <c r="G28" s="157">
        <v>539</v>
      </c>
      <c r="H28" s="163">
        <v>539</v>
      </c>
      <c r="I28" s="137"/>
      <c r="J28" s="137"/>
      <c r="K28" s="157"/>
      <c r="L28" s="157">
        <v>539</v>
      </c>
      <c r="M28" s="157">
        <v>539</v>
      </c>
      <c r="N28" s="157">
        <v>539</v>
      </c>
      <c r="O28" s="142"/>
    </row>
    <row r="29" spans="1:16" x14ac:dyDescent="0.25">
      <c r="A29" s="572"/>
      <c r="B29" s="135" t="s">
        <v>92</v>
      </c>
      <c r="C29" s="156" t="s">
        <v>4</v>
      </c>
      <c r="D29" s="156" t="s">
        <v>66</v>
      </c>
      <c r="E29" s="157">
        <v>13</v>
      </c>
      <c r="F29" s="157">
        <v>12</v>
      </c>
      <c r="G29" s="157">
        <v>11</v>
      </c>
      <c r="H29" s="163">
        <v>11</v>
      </c>
      <c r="I29" s="137"/>
      <c r="J29" s="137"/>
      <c r="K29" s="157"/>
      <c r="L29" s="157">
        <v>11</v>
      </c>
      <c r="M29" s="157">
        <v>11</v>
      </c>
      <c r="N29" s="157">
        <v>11</v>
      </c>
      <c r="O29" s="142"/>
    </row>
    <row r="30" spans="1:16" x14ac:dyDescent="0.25">
      <c r="A30" s="572"/>
      <c r="B30" s="135" t="s">
        <v>93</v>
      </c>
      <c r="C30" s="156" t="s">
        <v>4</v>
      </c>
      <c r="D30" s="156" t="s">
        <v>66</v>
      </c>
      <c r="E30" s="157">
        <v>1</v>
      </c>
      <c r="F30" s="157">
        <v>3</v>
      </c>
      <c r="G30" s="157">
        <v>3</v>
      </c>
      <c r="H30" s="163">
        <v>3</v>
      </c>
      <c r="I30" s="137"/>
      <c r="J30" s="137"/>
      <c r="K30" s="157"/>
      <c r="L30" s="157">
        <v>3</v>
      </c>
      <c r="M30" s="157">
        <v>3</v>
      </c>
      <c r="N30" s="157">
        <v>3</v>
      </c>
      <c r="O30" s="142"/>
    </row>
    <row r="31" spans="1:16" x14ac:dyDescent="0.25">
      <c r="A31" s="572"/>
      <c r="B31" s="135" t="s">
        <v>94</v>
      </c>
      <c r="C31" s="156" t="s">
        <v>4</v>
      </c>
      <c r="D31" s="156" t="s">
        <v>66</v>
      </c>
      <c r="E31" s="157">
        <v>12</v>
      </c>
      <c r="F31" s="157">
        <v>18</v>
      </c>
      <c r="G31" s="157">
        <v>23</v>
      </c>
      <c r="H31" s="163">
        <v>18</v>
      </c>
      <c r="I31" s="137"/>
      <c r="J31" s="137"/>
      <c r="K31" s="157"/>
      <c r="L31" s="157">
        <v>18</v>
      </c>
      <c r="M31" s="157">
        <v>23</v>
      </c>
      <c r="N31" s="157">
        <v>23</v>
      </c>
      <c r="O31" s="142"/>
    </row>
    <row r="32" spans="1:16" x14ac:dyDescent="0.25">
      <c r="A32" s="572"/>
      <c r="B32" s="135" t="s">
        <v>95</v>
      </c>
      <c r="C32" s="156" t="s">
        <v>4</v>
      </c>
      <c r="D32" s="156" t="s">
        <v>66</v>
      </c>
      <c r="E32" s="157">
        <v>2</v>
      </c>
      <c r="F32" s="157">
        <v>2</v>
      </c>
      <c r="G32" s="157">
        <v>2</v>
      </c>
      <c r="H32" s="163">
        <v>2</v>
      </c>
      <c r="I32" s="137"/>
      <c r="J32" s="137"/>
      <c r="K32" s="157"/>
      <c r="L32" s="157">
        <v>2</v>
      </c>
      <c r="M32" s="157">
        <v>2</v>
      </c>
      <c r="N32" s="157">
        <v>2</v>
      </c>
      <c r="O32" s="142"/>
    </row>
    <row r="33" spans="1:15" x14ac:dyDescent="0.25">
      <c r="A33" s="572"/>
      <c r="B33" s="146" t="s">
        <v>96</v>
      </c>
      <c r="C33" s="147"/>
      <c r="D33" s="160"/>
      <c r="E33" s="148"/>
      <c r="F33" s="148"/>
      <c r="G33" s="148"/>
      <c r="H33" s="162"/>
      <c r="I33" s="148"/>
      <c r="J33" s="148"/>
      <c r="K33" s="148"/>
      <c r="L33" s="148"/>
      <c r="M33" s="148"/>
      <c r="N33" s="148"/>
      <c r="O33" s="142"/>
    </row>
    <row r="34" spans="1:15" x14ac:dyDescent="0.25">
      <c r="A34" s="572"/>
      <c r="B34" s="135" t="s">
        <v>97</v>
      </c>
      <c r="C34" s="136" t="s">
        <v>4</v>
      </c>
      <c r="D34" s="136" t="s">
        <v>66</v>
      </c>
      <c r="E34" s="137">
        <v>14</v>
      </c>
      <c r="F34" s="137">
        <v>8</v>
      </c>
      <c r="G34" s="137">
        <v>8</v>
      </c>
      <c r="H34" s="137">
        <v>8</v>
      </c>
      <c r="I34" s="137"/>
      <c r="J34" s="137"/>
      <c r="K34" s="137"/>
      <c r="L34" s="137">
        <v>8</v>
      </c>
      <c r="M34" s="137">
        <v>8</v>
      </c>
      <c r="N34" s="137">
        <v>8</v>
      </c>
      <c r="O34" s="142"/>
    </row>
    <row r="35" spans="1:15" x14ac:dyDescent="0.25">
      <c r="A35" s="573"/>
      <c r="B35" s="135" t="s">
        <v>98</v>
      </c>
      <c r="C35" s="136" t="s">
        <v>4</v>
      </c>
      <c r="D35" s="136" t="s">
        <v>66</v>
      </c>
      <c r="E35" s="137">
        <v>936</v>
      </c>
      <c r="F35" s="137">
        <v>1049</v>
      </c>
      <c r="G35" s="137">
        <v>660</v>
      </c>
      <c r="H35" s="137">
        <v>687</v>
      </c>
      <c r="I35" s="137"/>
      <c r="J35" s="137"/>
      <c r="K35" s="137"/>
      <c r="L35" s="137">
        <v>687</v>
      </c>
      <c r="M35" s="137">
        <v>660</v>
      </c>
      <c r="N35" s="137">
        <v>660</v>
      </c>
      <c r="O35" s="142"/>
    </row>
    <row r="36" spans="1:15" x14ac:dyDescent="0.25">
      <c r="A36" s="573"/>
      <c r="B36" s="135" t="s">
        <v>99</v>
      </c>
      <c r="C36" s="136" t="s">
        <v>4</v>
      </c>
      <c r="D36" s="136" t="s">
        <v>66</v>
      </c>
      <c r="E36" s="137">
        <v>728</v>
      </c>
      <c r="F36" s="137">
        <v>810</v>
      </c>
      <c r="G36" s="137">
        <v>550</v>
      </c>
      <c r="H36" s="137">
        <v>564</v>
      </c>
      <c r="I36" s="137"/>
      <c r="J36" s="137"/>
      <c r="K36" s="137"/>
      <c r="L36" s="137">
        <v>564</v>
      </c>
      <c r="M36" s="137">
        <v>550</v>
      </c>
      <c r="N36" s="137">
        <v>550</v>
      </c>
      <c r="O36" s="142"/>
    </row>
    <row r="37" spans="1:15" x14ac:dyDescent="0.25">
      <c r="A37" s="573"/>
      <c r="B37" s="135" t="s">
        <v>100</v>
      </c>
      <c r="C37" s="136" t="s">
        <v>4</v>
      </c>
      <c r="D37" s="136" t="s">
        <v>66</v>
      </c>
      <c r="E37" s="137">
        <v>208</v>
      </c>
      <c r="F37" s="137">
        <v>239</v>
      </c>
      <c r="G37" s="137">
        <v>110</v>
      </c>
      <c r="H37" s="137">
        <v>123</v>
      </c>
      <c r="I37" s="137"/>
      <c r="J37" s="137"/>
      <c r="K37" s="137"/>
      <c r="L37" s="137">
        <v>123</v>
      </c>
      <c r="M37" s="137">
        <v>110</v>
      </c>
      <c r="N37" s="137">
        <v>110</v>
      </c>
      <c r="O37" s="142"/>
    </row>
    <row r="38" spans="1:15" x14ac:dyDescent="0.25">
      <c r="A38" s="573"/>
      <c r="B38" s="146" t="s">
        <v>101</v>
      </c>
      <c r="C38" s="147"/>
      <c r="D38" s="160"/>
      <c r="E38" s="148"/>
      <c r="F38" s="148"/>
      <c r="G38" s="148"/>
      <c r="H38" s="162"/>
      <c r="I38" s="148"/>
      <c r="J38" s="148"/>
      <c r="K38" s="148"/>
      <c r="L38" s="148"/>
      <c r="M38" s="148"/>
      <c r="N38" s="148"/>
      <c r="O38" s="142"/>
    </row>
    <row r="39" spans="1:15" x14ac:dyDescent="0.25">
      <c r="A39" s="573"/>
      <c r="B39" s="135" t="s">
        <v>102</v>
      </c>
      <c r="C39" s="136" t="s">
        <v>68</v>
      </c>
      <c r="D39" s="136" t="s">
        <v>66</v>
      </c>
      <c r="E39" s="140">
        <v>5780250395</v>
      </c>
      <c r="F39" s="140">
        <v>6777657684</v>
      </c>
      <c r="G39" s="140">
        <v>8902263230.1800003</v>
      </c>
      <c r="H39" s="140">
        <v>8902263230.1800003</v>
      </c>
      <c r="I39" s="140"/>
      <c r="J39" s="140"/>
      <c r="K39" s="140"/>
      <c r="L39" s="140">
        <v>8902263230.1800003</v>
      </c>
      <c r="M39" s="140">
        <v>10682715876.216</v>
      </c>
      <c r="N39" s="140">
        <v>12819259051.4592</v>
      </c>
      <c r="O39" s="142"/>
    </row>
    <row r="40" spans="1:15" x14ac:dyDescent="0.25">
      <c r="A40" s="573"/>
      <c r="B40" s="135" t="s">
        <v>103</v>
      </c>
      <c r="C40" s="136" t="s">
        <v>68</v>
      </c>
      <c r="D40" s="136" t="s">
        <v>66</v>
      </c>
      <c r="E40" s="140">
        <v>5979598733.5600004</v>
      </c>
      <c r="F40" s="140">
        <v>7788461521.9399996</v>
      </c>
      <c r="G40" s="140">
        <v>8902263230.1800003</v>
      </c>
      <c r="H40" s="140">
        <v>8902263230.1800003</v>
      </c>
      <c r="I40" s="140"/>
      <c r="J40" s="140"/>
      <c r="K40" s="140"/>
      <c r="L40" s="140">
        <v>8902263230.1800003</v>
      </c>
      <c r="M40" s="140">
        <v>10682715876.216</v>
      </c>
      <c r="N40" s="140">
        <v>12819259051.4592</v>
      </c>
      <c r="O40" s="142"/>
    </row>
    <row r="41" spans="1:15" x14ac:dyDescent="0.25">
      <c r="A41" s="573"/>
      <c r="B41" s="135" t="s">
        <v>104</v>
      </c>
      <c r="C41" s="136" t="s">
        <v>68</v>
      </c>
      <c r="D41" s="136" t="s">
        <v>66</v>
      </c>
      <c r="E41" s="140">
        <v>5615245001.8199997</v>
      </c>
      <c r="F41" s="140">
        <v>7327167402.2399998</v>
      </c>
      <c r="G41" s="140">
        <v>8902263230.1800003</v>
      </c>
      <c r="H41" s="140">
        <v>1957622224.1099999</v>
      </c>
      <c r="I41" s="140"/>
      <c r="J41" s="140"/>
      <c r="K41" s="140"/>
      <c r="L41" s="140">
        <v>1957622224.1099999</v>
      </c>
      <c r="M41" s="140">
        <v>10682715876.216</v>
      </c>
      <c r="N41" s="140">
        <v>12819259051.4592</v>
      </c>
      <c r="O41" s="142"/>
    </row>
    <row r="42" spans="1:15" ht="15.75" thickBot="1" x14ac:dyDescent="0.3">
      <c r="A42" s="574"/>
      <c r="B42" s="135" t="s">
        <v>105</v>
      </c>
      <c r="C42" s="136" t="s">
        <v>106</v>
      </c>
      <c r="D42" s="136" t="s">
        <v>66</v>
      </c>
      <c r="E42" s="164">
        <v>0.93906719364042013</v>
      </c>
      <c r="F42" s="164">
        <v>0.94077211290053364</v>
      </c>
      <c r="G42" s="140">
        <v>0</v>
      </c>
      <c r="H42" s="164">
        <v>0.21990163326932061</v>
      </c>
      <c r="I42" s="164"/>
      <c r="J42" s="164"/>
      <c r="K42" s="164"/>
      <c r="L42" s="164">
        <v>0.21990163326932061</v>
      </c>
      <c r="M42" s="140">
        <v>0</v>
      </c>
      <c r="N42" s="140">
        <v>0</v>
      </c>
      <c r="O42" s="142"/>
    </row>
    <row r="43" spans="1:15" x14ac:dyDescent="0.25">
      <c r="H43" s="166"/>
      <c r="I43" s="166"/>
      <c r="L43" s="166"/>
    </row>
    <row r="44" spans="1:15" x14ac:dyDescent="0.25">
      <c r="G44" s="167"/>
      <c r="L44" s="166"/>
    </row>
    <row r="45" spans="1:15" x14ac:dyDescent="0.25">
      <c r="G45" s="167"/>
    </row>
    <row r="46" spans="1:15" x14ac:dyDescent="0.25">
      <c r="H46" s="166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3.937007874015748E-2" right="0" top="0.39370078740157483" bottom="0" header="0.19685039370078741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topLeftCell="A52" zoomScale="110" zoomScaleNormal="110" workbookViewId="0">
      <selection activeCell="B21" sqref="B21"/>
    </sheetView>
  </sheetViews>
  <sheetFormatPr baseColWidth="10" defaultColWidth="8.7109375" defaultRowHeight="12.75" x14ac:dyDescent="0.2"/>
  <cols>
    <col min="1" max="1" width="5.85546875" style="168" customWidth="1"/>
    <col min="2" max="2" width="42.5703125" style="169" customWidth="1"/>
    <col min="3" max="4" width="10.7109375" style="170" customWidth="1"/>
    <col min="5" max="5" width="8.7109375" style="170"/>
    <col min="6" max="6" width="10.5703125" style="170" customWidth="1"/>
    <col min="7" max="7" width="9.28515625" style="170" customWidth="1"/>
    <col min="8" max="8" width="8.5703125" style="170" customWidth="1"/>
    <col min="9" max="11" width="12.7109375" style="170" customWidth="1"/>
    <col min="12" max="12" width="23.42578125" style="170" customWidth="1"/>
    <col min="13" max="16384" width="8.7109375" style="168"/>
  </cols>
  <sheetData>
    <row r="1" spans="1:12" ht="12.75" customHeight="1" x14ac:dyDescent="0.2"/>
    <row r="4" spans="1:12" ht="14.65" customHeight="1" x14ac:dyDescent="0.2">
      <c r="E4" s="171"/>
      <c r="F4" s="171"/>
    </row>
    <row r="6" spans="1:12" ht="14.65" customHeight="1" x14ac:dyDescent="0.2">
      <c r="A6" s="172"/>
      <c r="B6" s="173"/>
      <c r="C6" s="173"/>
      <c r="D6" s="174"/>
      <c r="E6" s="174"/>
      <c r="F6" s="174"/>
      <c r="G6" s="174"/>
      <c r="H6" s="174"/>
      <c r="I6" s="175"/>
      <c r="J6" s="175"/>
      <c r="K6" s="175"/>
    </row>
    <row r="7" spans="1:12" ht="48.2" customHeight="1" x14ac:dyDescent="0.2">
      <c r="A7" s="176"/>
      <c r="B7" s="577" t="s">
        <v>107</v>
      </c>
      <c r="C7" s="577"/>
      <c r="D7" s="577"/>
      <c r="E7" s="577"/>
      <c r="F7" s="577"/>
      <c r="G7" s="577"/>
      <c r="H7" s="577"/>
      <c r="I7" s="577"/>
      <c r="J7" s="577"/>
      <c r="K7" s="577"/>
      <c r="L7" s="577"/>
    </row>
    <row r="8" spans="1:12" ht="19.5" customHeight="1" x14ac:dyDescent="0.2">
      <c r="A8" s="176"/>
      <c r="B8" s="577" t="s">
        <v>108</v>
      </c>
      <c r="C8" s="577"/>
      <c r="D8" s="577"/>
      <c r="E8" s="577"/>
      <c r="F8" s="577"/>
      <c r="G8" s="577"/>
      <c r="H8" s="577"/>
      <c r="I8" s="577"/>
      <c r="J8" s="577"/>
      <c r="K8" s="577"/>
      <c r="L8" s="577"/>
    </row>
    <row r="9" spans="1:12" ht="21" customHeight="1" x14ac:dyDescent="0.2">
      <c r="A9" s="176"/>
      <c r="B9" s="577" t="s">
        <v>109</v>
      </c>
      <c r="C9" s="577"/>
      <c r="D9" s="577"/>
      <c r="E9" s="577"/>
      <c r="F9" s="577"/>
      <c r="G9" s="577"/>
      <c r="H9" s="577"/>
      <c r="I9" s="577"/>
      <c r="J9" s="577"/>
      <c r="K9" s="577"/>
      <c r="L9" s="577"/>
    </row>
    <row r="10" spans="1:12" ht="21" customHeight="1" x14ac:dyDescent="0.2">
      <c r="A10" s="176"/>
      <c r="B10" s="177"/>
      <c r="C10" s="177"/>
      <c r="D10" s="177"/>
      <c r="E10" s="178"/>
      <c r="F10" s="178"/>
      <c r="G10" s="177"/>
      <c r="H10" s="177"/>
      <c r="I10" s="179"/>
      <c r="J10" s="179"/>
      <c r="K10" s="180"/>
      <c r="L10" s="177"/>
    </row>
    <row r="11" spans="1:12" ht="19.5" customHeight="1" x14ac:dyDescent="0.2">
      <c r="A11" s="176"/>
      <c r="B11" s="577" t="s">
        <v>110</v>
      </c>
      <c r="C11" s="577"/>
      <c r="D11" s="577"/>
      <c r="E11" s="577"/>
      <c r="F11" s="577"/>
      <c r="G11" s="577"/>
      <c r="H11" s="577"/>
      <c r="I11" s="577"/>
      <c r="J11" s="577"/>
      <c r="K11" s="577"/>
      <c r="L11" s="577"/>
    </row>
    <row r="12" spans="1:12" ht="16.5" customHeight="1" x14ac:dyDescent="0.2">
      <c r="A12" s="172"/>
      <c r="B12" s="181"/>
      <c r="C12" s="181"/>
      <c r="D12" s="178"/>
      <c r="E12" s="178"/>
      <c r="F12" s="178"/>
      <c r="G12" s="178"/>
      <c r="H12" s="178"/>
      <c r="I12" s="179"/>
      <c r="J12" s="179"/>
      <c r="K12" s="179"/>
      <c r="L12" s="182"/>
    </row>
    <row r="13" spans="1:12" ht="19.5" customHeight="1" x14ac:dyDescent="0.2">
      <c r="A13" s="183"/>
      <c r="B13" s="578" t="s">
        <v>111</v>
      </c>
      <c r="C13" s="579" t="s">
        <v>112</v>
      </c>
      <c r="D13" s="579"/>
      <c r="E13" s="579"/>
      <c r="F13" s="580" t="s">
        <v>113</v>
      </c>
      <c r="G13" s="580"/>
      <c r="H13" s="580"/>
      <c r="I13" s="581" t="s">
        <v>114</v>
      </c>
      <c r="J13" s="581"/>
      <c r="K13" s="581"/>
      <c r="L13" s="580" t="s">
        <v>115</v>
      </c>
    </row>
    <row r="14" spans="1:12" ht="25.7" customHeight="1" x14ac:dyDescent="0.2">
      <c r="A14" s="183"/>
      <c r="B14" s="578"/>
      <c r="C14" s="184" t="s">
        <v>116</v>
      </c>
      <c r="D14" s="184" t="s">
        <v>117</v>
      </c>
      <c r="E14" s="184" t="s">
        <v>118</v>
      </c>
      <c r="F14" s="185" t="s">
        <v>116</v>
      </c>
      <c r="G14" s="185" t="s">
        <v>117</v>
      </c>
      <c r="H14" s="185" t="s">
        <v>118</v>
      </c>
      <c r="I14" s="184" t="s">
        <v>116</v>
      </c>
      <c r="J14" s="184" t="s">
        <v>117</v>
      </c>
      <c r="K14" s="186" t="s">
        <v>118</v>
      </c>
      <c r="L14" s="580"/>
    </row>
    <row r="15" spans="1:12" ht="14.25" customHeight="1" x14ac:dyDescent="0.2">
      <c r="A15" s="187"/>
      <c r="B15" s="188"/>
      <c r="C15" s="189"/>
      <c r="D15" s="184"/>
      <c r="E15" s="184"/>
      <c r="F15" s="190"/>
      <c r="G15" s="190"/>
      <c r="H15" s="190"/>
      <c r="I15" s="191"/>
      <c r="J15" s="191"/>
      <c r="K15" s="191"/>
      <c r="L15" s="182"/>
    </row>
    <row r="16" spans="1:12" ht="14.65" customHeight="1" x14ac:dyDescent="0.2">
      <c r="A16" s="192"/>
      <c r="B16" s="193" t="s">
        <v>119</v>
      </c>
      <c r="C16" s="194"/>
      <c r="D16" s="195"/>
      <c r="E16" s="195"/>
      <c r="F16" s="196"/>
      <c r="G16" s="196"/>
      <c r="H16" s="196"/>
      <c r="I16" s="196"/>
      <c r="J16" s="196"/>
      <c r="K16" s="196"/>
      <c r="L16" s="197"/>
    </row>
    <row r="17" spans="1:12" ht="9" customHeight="1" x14ac:dyDescent="0.2">
      <c r="A17" s="187"/>
      <c r="B17" s="188"/>
      <c r="C17" s="189"/>
      <c r="D17" s="184"/>
      <c r="E17" s="184"/>
      <c r="F17" s="190"/>
      <c r="G17" s="190"/>
      <c r="H17" s="190"/>
      <c r="I17" s="191"/>
      <c r="J17" s="191"/>
      <c r="K17" s="191"/>
      <c r="L17" s="182"/>
    </row>
    <row r="18" spans="1:12" ht="14.85" customHeight="1" x14ac:dyDescent="0.2">
      <c r="A18" s="198"/>
      <c r="B18" s="199" t="s">
        <v>120</v>
      </c>
      <c r="C18" s="200">
        <f>+[1]RENTAS!$D$10</f>
        <v>1.71</v>
      </c>
      <c r="D18" s="200">
        <f>+[1]RENTAS!$D$10</f>
        <v>1.71</v>
      </c>
      <c r="E18" s="201">
        <f t="shared" ref="E18:E52" si="0">+D18*100/C18</f>
        <v>100</v>
      </c>
      <c r="F18" s="202">
        <f>+[2]RENTAS!$D$10</f>
        <v>1.71</v>
      </c>
      <c r="G18" s="202">
        <f>+[2]RENTAS!$D$10</f>
        <v>1.71</v>
      </c>
      <c r="H18" s="203">
        <f t="shared" ref="H18:H52" si="1">+G18*100/F18</f>
        <v>100</v>
      </c>
      <c r="I18" s="204" t="s">
        <v>121</v>
      </c>
      <c r="J18" s="204" t="s">
        <v>121</v>
      </c>
      <c r="K18" s="204" t="s">
        <v>121</v>
      </c>
      <c r="L18" s="204" t="s">
        <v>121</v>
      </c>
    </row>
    <row r="19" spans="1:12" ht="26.45" customHeight="1" x14ac:dyDescent="0.2">
      <c r="A19" s="172"/>
      <c r="B19" s="205" t="s">
        <v>122</v>
      </c>
      <c r="C19" s="206">
        <f>+[1]RENTAS!$D$17</f>
        <v>1.7</v>
      </c>
      <c r="D19" s="206">
        <f>+[1]RENTAS!$D$17</f>
        <v>1.7</v>
      </c>
      <c r="E19" s="207">
        <f t="shared" si="0"/>
        <v>100</v>
      </c>
      <c r="F19" s="208">
        <f>+[2]RENTAS!$D$17</f>
        <v>2.5499999999999998</v>
      </c>
      <c r="G19" s="208">
        <f>+[2]RENTAS!$D$17</f>
        <v>2.5499999999999998</v>
      </c>
      <c r="H19" s="209">
        <f t="shared" si="1"/>
        <v>100</v>
      </c>
      <c r="I19" s="204" t="s">
        <v>121</v>
      </c>
      <c r="J19" s="204" t="s">
        <v>121</v>
      </c>
      <c r="K19" s="204" t="s">
        <v>121</v>
      </c>
      <c r="L19" s="204" t="s">
        <v>121</v>
      </c>
    </row>
    <row r="20" spans="1:12" ht="20.45" customHeight="1" x14ac:dyDescent="0.2">
      <c r="A20" s="210"/>
      <c r="B20" s="199" t="s">
        <v>123</v>
      </c>
      <c r="C20" s="200">
        <f>+[1]RENTAS!$D$24</f>
        <v>1.375</v>
      </c>
      <c r="D20" s="200">
        <f>+[1]RENTAS!$D$24</f>
        <v>1.375</v>
      </c>
      <c r="E20" s="201">
        <f t="shared" si="0"/>
        <v>100</v>
      </c>
      <c r="F20" s="202">
        <f>+[2]RENTAS!$D$24</f>
        <v>1.375</v>
      </c>
      <c r="G20" s="202">
        <f>+[2]RENTAS!$D$24</f>
        <v>1.375</v>
      </c>
      <c r="H20" s="203">
        <f t="shared" si="1"/>
        <v>100</v>
      </c>
      <c r="I20" s="204" t="s">
        <v>121</v>
      </c>
      <c r="J20" s="204" t="s">
        <v>121</v>
      </c>
      <c r="K20" s="204" t="s">
        <v>121</v>
      </c>
      <c r="L20" s="204" t="s">
        <v>121</v>
      </c>
    </row>
    <row r="21" spans="1:12" ht="27.2" customHeight="1" x14ac:dyDescent="0.2">
      <c r="A21" s="172"/>
      <c r="B21" s="205" t="s">
        <v>124</v>
      </c>
      <c r="C21" s="211">
        <f>+[1]RENTAS!$D$42</f>
        <v>13</v>
      </c>
      <c r="D21" s="211">
        <f>+[1]RENTAS!$D$42</f>
        <v>13</v>
      </c>
      <c r="E21" s="207">
        <f t="shared" si="0"/>
        <v>100</v>
      </c>
      <c r="F21" s="208">
        <f>+[2]RENTAS!$D$42</f>
        <v>13</v>
      </c>
      <c r="G21" s="208">
        <f>+[2]RENTAS!$D$42</f>
        <v>13</v>
      </c>
      <c r="H21" s="209">
        <f t="shared" si="1"/>
        <v>100</v>
      </c>
      <c r="I21" s="204" t="s">
        <v>121</v>
      </c>
      <c r="J21" s="204" t="s">
        <v>121</v>
      </c>
      <c r="K21" s="204" t="s">
        <v>121</v>
      </c>
      <c r="L21" s="204" t="s">
        <v>121</v>
      </c>
    </row>
    <row r="22" spans="1:12" ht="27.2" customHeight="1" x14ac:dyDescent="0.2">
      <c r="A22" s="210"/>
      <c r="B22" s="212" t="s">
        <v>125</v>
      </c>
      <c r="C22" s="200">
        <f>+[1]RENTAS!$D$54</f>
        <v>3.1665999999999999</v>
      </c>
      <c r="D22" s="200">
        <f>+[1]RENTAS!$D$54</f>
        <v>3.1665999999999999</v>
      </c>
      <c r="E22" s="201">
        <f t="shared" si="0"/>
        <v>100</v>
      </c>
      <c r="F22" s="213">
        <f>+[2]RENTAS!$D$54</f>
        <v>3.1665999999999999</v>
      </c>
      <c r="G22" s="213">
        <f>+[2]RENTAS!$D$54</f>
        <v>3.1665999999999999</v>
      </c>
      <c r="H22" s="203">
        <f t="shared" si="1"/>
        <v>100</v>
      </c>
      <c r="I22" s="204" t="s">
        <v>121</v>
      </c>
      <c r="J22" s="204" t="s">
        <v>121</v>
      </c>
      <c r="K22" s="204" t="s">
        <v>121</v>
      </c>
      <c r="L22" s="204" t="s">
        <v>121</v>
      </c>
    </row>
    <row r="23" spans="1:12" ht="27.2" customHeight="1" x14ac:dyDescent="0.2">
      <c r="A23" s="214"/>
      <c r="B23" s="215" t="s">
        <v>126</v>
      </c>
      <c r="C23" s="211">
        <f>+[1]RENTAS!$D$68</f>
        <v>3.1850000000000001</v>
      </c>
      <c r="D23" s="211">
        <f>+[1]RENTAS!$D$68</f>
        <v>3.1850000000000001</v>
      </c>
      <c r="E23" s="207">
        <f t="shared" si="0"/>
        <v>100</v>
      </c>
      <c r="F23" s="216">
        <f>+[2]RENTAS!$D$68</f>
        <v>3.1850000000000001</v>
      </c>
      <c r="G23" s="216">
        <f>+[2]RENTAS!$D$68</f>
        <v>3.1850000000000001</v>
      </c>
      <c r="H23" s="209">
        <f t="shared" si="1"/>
        <v>100</v>
      </c>
      <c r="I23" s="204" t="s">
        <v>121</v>
      </c>
      <c r="J23" s="204" t="s">
        <v>121</v>
      </c>
      <c r="K23" s="204" t="s">
        <v>121</v>
      </c>
      <c r="L23" s="204" t="s">
        <v>121</v>
      </c>
    </row>
    <row r="24" spans="1:12" ht="14.85" customHeight="1" x14ac:dyDescent="0.2">
      <c r="A24" s="217"/>
      <c r="B24" s="218" t="s">
        <v>127</v>
      </c>
      <c r="C24" s="200">
        <f>+[1]RENTAS!$D$85</f>
        <v>11.16</v>
      </c>
      <c r="D24" s="200">
        <f>+[1]RENTAS!$D$85</f>
        <v>11.16</v>
      </c>
      <c r="E24" s="201">
        <f t="shared" si="0"/>
        <v>100</v>
      </c>
      <c r="F24" s="219">
        <f>+[2]RENTAS!$D$85</f>
        <v>11.16</v>
      </c>
      <c r="G24" s="219">
        <f>+[2]RENTAS!$D$85</f>
        <v>11.16</v>
      </c>
      <c r="H24" s="203">
        <f t="shared" si="1"/>
        <v>100</v>
      </c>
      <c r="I24" s="204" t="s">
        <v>121</v>
      </c>
      <c r="J24" s="204" t="s">
        <v>121</v>
      </c>
      <c r="K24" s="204" t="s">
        <v>121</v>
      </c>
      <c r="L24" s="204" t="s">
        <v>121</v>
      </c>
    </row>
    <row r="25" spans="1:12" ht="27.2" customHeight="1" x14ac:dyDescent="0.2">
      <c r="A25" s="214"/>
      <c r="B25" s="215" t="s">
        <v>128</v>
      </c>
      <c r="C25" s="220">
        <f>+[1]RENTAS!$D$93</f>
        <v>1.8</v>
      </c>
      <c r="D25" s="220">
        <f>+[1]RENTAS!$D$93</f>
        <v>1.8</v>
      </c>
      <c r="E25" s="221">
        <f t="shared" si="0"/>
        <v>100</v>
      </c>
      <c r="F25" s="216">
        <f>+[2]RENTAS!$D$93</f>
        <v>2.4</v>
      </c>
      <c r="G25" s="216">
        <f>+[2]RENTAS!$D$93</f>
        <v>2.4</v>
      </c>
      <c r="H25" s="209">
        <f t="shared" si="1"/>
        <v>100</v>
      </c>
      <c r="I25" s="204" t="s">
        <v>121</v>
      </c>
      <c r="J25" s="204" t="s">
        <v>121</v>
      </c>
      <c r="K25" s="204" t="s">
        <v>121</v>
      </c>
      <c r="L25" s="204" t="s">
        <v>121</v>
      </c>
    </row>
    <row r="26" spans="1:12" ht="14.85" customHeight="1" x14ac:dyDescent="0.2">
      <c r="A26" s="210"/>
      <c r="B26" s="199" t="s">
        <v>129</v>
      </c>
      <c r="C26" s="222">
        <f>+[1]RENTAS!$D$101</f>
        <v>2.4500000000000002</v>
      </c>
      <c r="D26" s="222">
        <f>+[1]RENTAS!$D$101</f>
        <v>2.4500000000000002</v>
      </c>
      <c r="E26" s="223">
        <f t="shared" si="0"/>
        <v>100</v>
      </c>
      <c r="F26" s="213">
        <f>+[2]RENTAS!$D$101</f>
        <v>2.0499999999999998</v>
      </c>
      <c r="G26" s="213">
        <f>+[2]RENTAS!$D$101</f>
        <v>2.0499999999999998</v>
      </c>
      <c r="H26" s="203">
        <f t="shared" si="1"/>
        <v>100</v>
      </c>
      <c r="I26" s="204" t="s">
        <v>121</v>
      </c>
      <c r="J26" s="204" t="s">
        <v>121</v>
      </c>
      <c r="K26" s="204" t="s">
        <v>121</v>
      </c>
      <c r="L26" s="204" t="s">
        <v>121</v>
      </c>
    </row>
    <row r="27" spans="1:12" ht="14.85" customHeight="1" x14ac:dyDescent="0.2">
      <c r="A27" s="214"/>
      <c r="B27" s="215" t="s">
        <v>130</v>
      </c>
      <c r="C27" s="224">
        <f>+[1]RENTAS!$D$109</f>
        <v>2</v>
      </c>
      <c r="D27" s="224">
        <f>+[1]RENTAS!$D$109</f>
        <v>2</v>
      </c>
      <c r="E27" s="221">
        <f t="shared" si="0"/>
        <v>100</v>
      </c>
      <c r="F27" s="225">
        <f>+[2]RENTAS!$D$109</f>
        <v>2</v>
      </c>
      <c r="G27" s="225">
        <f>+[2]RENTAS!$D$109</f>
        <v>2</v>
      </c>
      <c r="H27" s="209">
        <f t="shared" si="1"/>
        <v>100</v>
      </c>
      <c r="I27" s="204" t="s">
        <v>121</v>
      </c>
      <c r="J27" s="204" t="s">
        <v>121</v>
      </c>
      <c r="K27" s="204" t="s">
        <v>121</v>
      </c>
      <c r="L27" s="204" t="s">
        <v>121</v>
      </c>
    </row>
    <row r="28" spans="1:12" ht="14.85" customHeight="1" x14ac:dyDescent="0.2">
      <c r="A28" s="210"/>
      <c r="B28" s="199" t="s">
        <v>131</v>
      </c>
      <c r="C28" s="226">
        <f>+[1]RENTAS!$D$116</f>
        <v>2</v>
      </c>
      <c r="D28" s="226">
        <f>+[1]RENTAS!$D$116</f>
        <v>2</v>
      </c>
      <c r="E28" s="201">
        <f t="shared" si="0"/>
        <v>100</v>
      </c>
      <c r="F28" s="227">
        <f>+[2]RENTAS!$D$116</f>
        <v>2</v>
      </c>
      <c r="G28" s="227">
        <f>+[2]RENTAS!$D$116</f>
        <v>2</v>
      </c>
      <c r="H28" s="203">
        <f t="shared" si="1"/>
        <v>100</v>
      </c>
      <c r="I28" s="204" t="s">
        <v>121</v>
      </c>
      <c r="J28" s="204" t="s">
        <v>121</v>
      </c>
      <c r="K28" s="204" t="s">
        <v>121</v>
      </c>
      <c r="L28" s="204" t="s">
        <v>121</v>
      </c>
    </row>
    <row r="29" spans="1:12" ht="14.85" customHeight="1" x14ac:dyDescent="0.2">
      <c r="A29" s="214"/>
      <c r="B29" s="215" t="s">
        <v>132</v>
      </c>
      <c r="C29" s="224">
        <f>+[1]RENTAS!$D$123</f>
        <v>2</v>
      </c>
      <c r="D29" s="224">
        <f>+[1]RENTAS!$D$123</f>
        <v>2</v>
      </c>
      <c r="E29" s="221">
        <f t="shared" si="0"/>
        <v>100</v>
      </c>
      <c r="F29" s="225">
        <f>+[2]RENTAS!$D$123</f>
        <v>2</v>
      </c>
      <c r="G29" s="225">
        <f>+[2]RENTAS!$D$123</f>
        <v>2</v>
      </c>
      <c r="H29" s="209">
        <f t="shared" si="1"/>
        <v>100</v>
      </c>
      <c r="I29" s="204" t="s">
        <v>121</v>
      </c>
      <c r="J29" s="204" t="s">
        <v>121</v>
      </c>
      <c r="K29" s="204" t="s">
        <v>121</v>
      </c>
      <c r="L29" s="204" t="s">
        <v>121</v>
      </c>
    </row>
    <row r="30" spans="1:12" ht="14.85" customHeight="1" x14ac:dyDescent="0.2">
      <c r="A30" s="210"/>
      <c r="B30" s="199" t="s">
        <v>133</v>
      </c>
      <c r="C30" s="226">
        <f>+[1]RENTAS!$D$130</f>
        <v>2</v>
      </c>
      <c r="D30" s="226">
        <f>+[1]RENTAS!$D$130</f>
        <v>2</v>
      </c>
      <c r="E30" s="201">
        <f t="shared" si="0"/>
        <v>100</v>
      </c>
      <c r="F30" s="227">
        <f>+[2]RENTAS!$D$130</f>
        <v>2</v>
      </c>
      <c r="G30" s="227">
        <f>+[2]RENTAS!$D$130</f>
        <v>2</v>
      </c>
      <c r="H30" s="203">
        <f t="shared" si="1"/>
        <v>100</v>
      </c>
      <c r="I30" s="204" t="s">
        <v>121</v>
      </c>
      <c r="J30" s="204" t="s">
        <v>121</v>
      </c>
      <c r="K30" s="204" t="s">
        <v>121</v>
      </c>
      <c r="L30" s="204" t="s">
        <v>121</v>
      </c>
    </row>
    <row r="31" spans="1:12" ht="14.85" customHeight="1" x14ac:dyDescent="0.2">
      <c r="A31" s="214"/>
      <c r="B31" s="215" t="s">
        <v>134</v>
      </c>
      <c r="C31" s="224">
        <f>+[1]RENTAS!$D$137</f>
        <v>2</v>
      </c>
      <c r="D31" s="224">
        <f>+[1]RENTAS!$D$137</f>
        <v>2</v>
      </c>
      <c r="E31" s="221">
        <f t="shared" si="0"/>
        <v>100</v>
      </c>
      <c r="F31" s="225">
        <f>+[2]RENTAS!$D$137</f>
        <v>2</v>
      </c>
      <c r="G31" s="225">
        <f>+[2]RENTAS!$D$137</f>
        <v>2</v>
      </c>
      <c r="H31" s="209">
        <f t="shared" si="1"/>
        <v>100</v>
      </c>
      <c r="I31" s="204" t="s">
        <v>121</v>
      </c>
      <c r="J31" s="204" t="s">
        <v>121</v>
      </c>
      <c r="K31" s="204" t="s">
        <v>121</v>
      </c>
      <c r="L31" s="204" t="s">
        <v>121</v>
      </c>
    </row>
    <row r="32" spans="1:12" ht="14.85" customHeight="1" x14ac:dyDescent="0.2">
      <c r="A32" s="210"/>
      <c r="B32" s="199" t="s">
        <v>135</v>
      </c>
      <c r="C32" s="226">
        <f>+[1]RENTAS!$D$144</f>
        <v>2</v>
      </c>
      <c r="D32" s="226">
        <f>+[1]RENTAS!$D$144</f>
        <v>2</v>
      </c>
      <c r="E32" s="201">
        <f t="shared" si="0"/>
        <v>100</v>
      </c>
      <c r="F32" s="227">
        <f>+[2]RENTAS!$D$144</f>
        <v>2</v>
      </c>
      <c r="G32" s="227">
        <f>+[2]RENTAS!$D$144</f>
        <v>2</v>
      </c>
      <c r="H32" s="203">
        <f t="shared" si="1"/>
        <v>100</v>
      </c>
      <c r="I32" s="204" t="s">
        <v>121</v>
      </c>
      <c r="J32" s="204" t="s">
        <v>121</v>
      </c>
      <c r="K32" s="204" t="s">
        <v>121</v>
      </c>
      <c r="L32" s="204" t="s">
        <v>121</v>
      </c>
    </row>
    <row r="33" spans="1:12" ht="14.85" customHeight="1" x14ac:dyDescent="0.2">
      <c r="A33" s="214"/>
      <c r="B33" s="215" t="s">
        <v>136</v>
      </c>
      <c r="C33" s="224">
        <f>+[1]RENTAS!$D$151</f>
        <v>2</v>
      </c>
      <c r="D33" s="224">
        <f>+[1]RENTAS!$D$151</f>
        <v>2</v>
      </c>
      <c r="E33" s="221">
        <f t="shared" si="0"/>
        <v>100</v>
      </c>
      <c r="F33" s="225">
        <f>+[2]RENTAS!$D$151</f>
        <v>2</v>
      </c>
      <c r="G33" s="225">
        <f>+[2]RENTAS!$D$151</f>
        <v>2</v>
      </c>
      <c r="H33" s="209">
        <f t="shared" si="1"/>
        <v>100</v>
      </c>
      <c r="I33" s="204" t="s">
        <v>121</v>
      </c>
      <c r="J33" s="204" t="s">
        <v>121</v>
      </c>
      <c r="K33" s="204" t="s">
        <v>121</v>
      </c>
      <c r="L33" s="204" t="s">
        <v>121</v>
      </c>
    </row>
    <row r="34" spans="1:12" ht="14.85" customHeight="1" x14ac:dyDescent="0.2">
      <c r="A34" s="210"/>
      <c r="B34" s="199" t="s">
        <v>137</v>
      </c>
      <c r="C34" s="226">
        <f>+[1]RENTAS!$D$163</f>
        <v>2.5920000000000001</v>
      </c>
      <c r="D34" s="226">
        <f>+[1]RENTAS!$D$163</f>
        <v>2.5920000000000001</v>
      </c>
      <c r="E34" s="201">
        <f t="shared" si="0"/>
        <v>99.999999999999986</v>
      </c>
      <c r="F34" s="227">
        <f>+[2]RENTAS!$D$163</f>
        <v>2.5920000000000001</v>
      </c>
      <c r="G34" s="227">
        <f>+[2]RENTAS!$D$163</f>
        <v>2.5920000000000001</v>
      </c>
      <c r="H34" s="203">
        <f t="shared" si="1"/>
        <v>99.999999999999986</v>
      </c>
      <c r="I34" s="204" t="s">
        <v>121</v>
      </c>
      <c r="J34" s="204" t="s">
        <v>121</v>
      </c>
      <c r="K34" s="204" t="s">
        <v>121</v>
      </c>
      <c r="L34" s="204" t="s">
        <v>121</v>
      </c>
    </row>
    <row r="35" spans="1:12" ht="14.85" customHeight="1" x14ac:dyDescent="0.2">
      <c r="A35" s="228"/>
      <c r="B35" s="229" t="s">
        <v>138</v>
      </c>
      <c r="C35" s="230">
        <f>+[1]RENTAS!$D$170</f>
        <v>2</v>
      </c>
      <c r="D35" s="230">
        <f>+[1]RENTAS!$D$170</f>
        <v>2</v>
      </c>
      <c r="E35" s="221">
        <f t="shared" si="0"/>
        <v>100</v>
      </c>
      <c r="F35" s="225">
        <f>+[2]RENTAS!$D$170</f>
        <v>2</v>
      </c>
      <c r="G35" s="225">
        <f>+[2]RENTAS!$D$170</f>
        <v>2</v>
      </c>
      <c r="H35" s="209">
        <f t="shared" si="1"/>
        <v>100</v>
      </c>
      <c r="I35" s="204" t="s">
        <v>121</v>
      </c>
      <c r="J35" s="204" t="s">
        <v>121</v>
      </c>
      <c r="K35" s="204" t="s">
        <v>121</v>
      </c>
      <c r="L35" s="204" t="s">
        <v>121</v>
      </c>
    </row>
    <row r="36" spans="1:12" ht="14.85" customHeight="1" x14ac:dyDescent="0.2">
      <c r="A36" s="210"/>
      <c r="B36" s="199" t="s">
        <v>139</v>
      </c>
      <c r="C36" s="200">
        <f>+[1]RENTAS!$D$177</f>
        <v>2</v>
      </c>
      <c r="D36" s="200">
        <f>+[1]RENTAS!$D$177</f>
        <v>2</v>
      </c>
      <c r="E36" s="201">
        <f t="shared" si="0"/>
        <v>100</v>
      </c>
      <c r="F36" s="231">
        <f>+[2]RENTAS!$D$177</f>
        <v>2</v>
      </c>
      <c r="G36" s="231">
        <f>+[2]RENTAS!$D$177</f>
        <v>2</v>
      </c>
      <c r="H36" s="203">
        <f t="shared" si="1"/>
        <v>100</v>
      </c>
      <c r="I36" s="204" t="s">
        <v>121</v>
      </c>
      <c r="J36" s="204" t="s">
        <v>121</v>
      </c>
      <c r="K36" s="204" t="s">
        <v>121</v>
      </c>
      <c r="L36" s="204" t="s">
        <v>121</v>
      </c>
    </row>
    <row r="37" spans="1:12" ht="14.85" customHeight="1" x14ac:dyDescent="0.2">
      <c r="A37" s="214"/>
      <c r="B37" s="215" t="s">
        <v>140</v>
      </c>
      <c r="C37" s="220">
        <f>+[1]RENTAS!$D$184</f>
        <v>1.85</v>
      </c>
      <c r="D37" s="220">
        <f>+[1]RENTAS!$D$184</f>
        <v>1.85</v>
      </c>
      <c r="E37" s="221">
        <f t="shared" si="0"/>
        <v>100</v>
      </c>
      <c r="F37" s="232">
        <f>+[2]RENTAS!$D$184</f>
        <v>1.85</v>
      </c>
      <c r="G37" s="232">
        <f>+[2]RENTAS!$D$184</f>
        <v>1.85</v>
      </c>
      <c r="H37" s="209">
        <f t="shared" si="1"/>
        <v>100</v>
      </c>
      <c r="I37" s="204" t="s">
        <v>121</v>
      </c>
      <c r="J37" s="204" t="s">
        <v>121</v>
      </c>
      <c r="K37" s="204" t="s">
        <v>121</v>
      </c>
      <c r="L37" s="204" t="s">
        <v>121</v>
      </c>
    </row>
    <row r="38" spans="1:12" ht="14.85" customHeight="1" x14ac:dyDescent="0.2">
      <c r="A38" s="210"/>
      <c r="B38" s="199" t="s">
        <v>141</v>
      </c>
      <c r="C38" s="200">
        <f>+[1]RENTAS!$D$191</f>
        <v>1.96</v>
      </c>
      <c r="D38" s="200">
        <f>+[1]RENTAS!$D$191</f>
        <v>1.96</v>
      </c>
      <c r="E38" s="201">
        <f t="shared" si="0"/>
        <v>100</v>
      </c>
      <c r="F38" s="231">
        <f>+[2]RENTAS!$D$191</f>
        <v>1.96</v>
      </c>
      <c r="G38" s="231">
        <f>+[2]RENTAS!$D$191</f>
        <v>1.96</v>
      </c>
      <c r="H38" s="203">
        <f t="shared" si="1"/>
        <v>100</v>
      </c>
      <c r="I38" s="204" t="s">
        <v>121</v>
      </c>
      <c r="J38" s="204" t="s">
        <v>121</v>
      </c>
      <c r="K38" s="204" t="s">
        <v>121</v>
      </c>
      <c r="L38" s="204" t="s">
        <v>121</v>
      </c>
    </row>
    <row r="39" spans="1:12" ht="14.85" customHeight="1" x14ac:dyDescent="0.2">
      <c r="A39" s="214"/>
      <c r="B39" s="215" t="s">
        <v>142</v>
      </c>
      <c r="C39" s="224">
        <f>+[1]RENTAS!$D$198</f>
        <v>1.96</v>
      </c>
      <c r="D39" s="224">
        <f>+[1]RENTAS!$D$198</f>
        <v>1.96</v>
      </c>
      <c r="E39" s="221">
        <f t="shared" si="0"/>
        <v>100</v>
      </c>
      <c r="F39" s="225">
        <f>+[2]RENTAS!$D$198</f>
        <v>1.96</v>
      </c>
      <c r="G39" s="225">
        <f>+[2]RENTAS!$D$198</f>
        <v>1.96</v>
      </c>
      <c r="H39" s="209">
        <f t="shared" si="1"/>
        <v>100</v>
      </c>
      <c r="I39" s="204" t="s">
        <v>121</v>
      </c>
      <c r="J39" s="204" t="s">
        <v>121</v>
      </c>
      <c r="K39" s="204" t="s">
        <v>121</v>
      </c>
      <c r="L39" s="204" t="s">
        <v>121</v>
      </c>
    </row>
    <row r="40" spans="1:12" ht="14.85" customHeight="1" x14ac:dyDescent="0.2">
      <c r="A40" s="210"/>
      <c r="B40" s="199" t="s">
        <v>143</v>
      </c>
      <c r="C40" s="222">
        <f>+[1]RENTAS!$D$205</f>
        <v>1.96</v>
      </c>
      <c r="D40" s="222">
        <f>+[1]RENTAS!$D$205</f>
        <v>1.96</v>
      </c>
      <c r="E40" s="201">
        <f t="shared" si="0"/>
        <v>100</v>
      </c>
      <c r="F40" s="231">
        <f>+[2]RENTAS!$D$205</f>
        <v>1.96</v>
      </c>
      <c r="G40" s="231">
        <f>+[2]RENTAS!$D$205</f>
        <v>1.96</v>
      </c>
      <c r="H40" s="203">
        <f t="shared" si="1"/>
        <v>100</v>
      </c>
      <c r="I40" s="204" t="s">
        <v>121</v>
      </c>
      <c r="J40" s="204" t="s">
        <v>121</v>
      </c>
      <c r="K40" s="204" t="s">
        <v>121</v>
      </c>
      <c r="L40" s="204" t="s">
        <v>121</v>
      </c>
    </row>
    <row r="41" spans="1:12" ht="14.85" customHeight="1" x14ac:dyDescent="0.2">
      <c r="A41" s="214"/>
      <c r="B41" s="215" t="s">
        <v>144</v>
      </c>
      <c r="C41" s="220">
        <f>+[1]RENTAS!$D$216</f>
        <v>2.46</v>
      </c>
      <c r="D41" s="220">
        <f>+[1]RENTAS!$D$216</f>
        <v>2.46</v>
      </c>
      <c r="E41" s="221">
        <f t="shared" si="0"/>
        <v>100</v>
      </c>
      <c r="F41" s="225">
        <f>+[2]RENTAS!$D$216</f>
        <v>2.06</v>
      </c>
      <c r="G41" s="225">
        <f>+[2]RENTAS!$D$216</f>
        <v>2.06</v>
      </c>
      <c r="H41" s="209">
        <f t="shared" si="1"/>
        <v>100</v>
      </c>
      <c r="I41" s="204" t="s">
        <v>121</v>
      </c>
      <c r="J41" s="204" t="s">
        <v>121</v>
      </c>
      <c r="K41" s="204" t="s">
        <v>121</v>
      </c>
      <c r="L41" s="204" t="s">
        <v>121</v>
      </c>
    </row>
    <row r="42" spans="1:12" ht="14.85" customHeight="1" x14ac:dyDescent="0.2">
      <c r="A42" s="210"/>
      <c r="B42" s="199" t="s">
        <v>145</v>
      </c>
      <c r="C42" s="200">
        <f>+[1]RENTAS!$D$223</f>
        <v>2</v>
      </c>
      <c r="D42" s="200">
        <f>+[1]RENTAS!$D$223</f>
        <v>2</v>
      </c>
      <c r="E42" s="201">
        <f t="shared" si="0"/>
        <v>100</v>
      </c>
      <c r="F42" s="231">
        <f>+[2]RENTAS!$D$223</f>
        <v>2</v>
      </c>
      <c r="G42" s="231">
        <f>+[2]RENTAS!$D$223</f>
        <v>2</v>
      </c>
      <c r="H42" s="203">
        <f t="shared" si="1"/>
        <v>100</v>
      </c>
      <c r="I42" s="204" t="s">
        <v>121</v>
      </c>
      <c r="J42" s="204" t="s">
        <v>121</v>
      </c>
      <c r="K42" s="204" t="s">
        <v>121</v>
      </c>
      <c r="L42" s="204" t="s">
        <v>121</v>
      </c>
    </row>
    <row r="43" spans="1:12" ht="14.85" customHeight="1" x14ac:dyDescent="0.2">
      <c r="A43" s="214"/>
      <c r="B43" s="215" t="s">
        <v>146</v>
      </c>
      <c r="C43" s="211">
        <f>+[1]RENTAS!$D$230</f>
        <v>2</v>
      </c>
      <c r="D43" s="211">
        <f>+[1]RENTAS!$D$230</f>
        <v>2</v>
      </c>
      <c r="E43" s="221">
        <f t="shared" si="0"/>
        <v>100</v>
      </c>
      <c r="F43" s="232">
        <f>+[2]RENTAS!$D$230</f>
        <v>2</v>
      </c>
      <c r="G43" s="232">
        <f>+[2]RENTAS!$D$230</f>
        <v>2</v>
      </c>
      <c r="H43" s="209">
        <f t="shared" si="1"/>
        <v>100</v>
      </c>
      <c r="I43" s="204" t="s">
        <v>121</v>
      </c>
      <c r="J43" s="204" t="s">
        <v>121</v>
      </c>
      <c r="K43" s="204" t="s">
        <v>121</v>
      </c>
      <c r="L43" s="204" t="s">
        <v>121</v>
      </c>
    </row>
    <row r="44" spans="1:12" ht="14.85" customHeight="1" x14ac:dyDescent="0.2">
      <c r="A44" s="210"/>
      <c r="B44" s="199" t="s">
        <v>147</v>
      </c>
      <c r="C44" s="200">
        <f>+[1]RENTAS!$D$236</f>
        <v>2</v>
      </c>
      <c r="D44" s="200">
        <f>+[1]RENTAS!$D$236</f>
        <v>2</v>
      </c>
      <c r="E44" s="201">
        <f t="shared" si="0"/>
        <v>100</v>
      </c>
      <c r="F44" s="231">
        <f>+[2]RENTAS!$D$236</f>
        <v>2</v>
      </c>
      <c r="G44" s="231">
        <f>+[2]RENTAS!$D$236</f>
        <v>2</v>
      </c>
      <c r="H44" s="203">
        <f t="shared" si="1"/>
        <v>100</v>
      </c>
      <c r="I44" s="204" t="s">
        <v>121</v>
      </c>
      <c r="J44" s="204" t="s">
        <v>121</v>
      </c>
      <c r="K44" s="204" t="s">
        <v>121</v>
      </c>
      <c r="L44" s="204" t="s">
        <v>121</v>
      </c>
    </row>
    <row r="45" spans="1:12" ht="14.85" customHeight="1" x14ac:dyDescent="0.2">
      <c r="A45" s="214"/>
      <c r="B45" s="215" t="s">
        <v>148</v>
      </c>
      <c r="C45" s="211">
        <f>+[1]RENTAS!$D$243</f>
        <v>2</v>
      </c>
      <c r="D45" s="211">
        <f>+[1]RENTAS!$D$243</f>
        <v>2</v>
      </c>
      <c r="E45" s="221">
        <f t="shared" si="0"/>
        <v>100</v>
      </c>
      <c r="F45" s="232">
        <f>+[2]RENTAS!$D$243</f>
        <v>2</v>
      </c>
      <c r="G45" s="232">
        <f>+[2]RENTAS!$D$243</f>
        <v>2</v>
      </c>
      <c r="H45" s="209">
        <f t="shared" si="1"/>
        <v>100</v>
      </c>
      <c r="I45" s="204" t="s">
        <v>121</v>
      </c>
      <c r="J45" s="204" t="s">
        <v>121</v>
      </c>
      <c r="K45" s="204" t="s">
        <v>121</v>
      </c>
      <c r="L45" s="204" t="s">
        <v>121</v>
      </c>
    </row>
    <row r="46" spans="1:12" ht="14.85" customHeight="1" x14ac:dyDescent="0.2">
      <c r="A46" s="210"/>
      <c r="B46" s="199" t="s">
        <v>149</v>
      </c>
      <c r="C46" s="200">
        <f>+[1]RENTAS!$D$250</f>
        <v>2</v>
      </c>
      <c r="D46" s="200">
        <f>+[1]RENTAS!$D$250</f>
        <v>2</v>
      </c>
      <c r="E46" s="201">
        <f t="shared" si="0"/>
        <v>100</v>
      </c>
      <c r="F46" s="231">
        <f>+[2]RENTAS!$D$250</f>
        <v>2</v>
      </c>
      <c r="G46" s="231">
        <f>+[2]RENTAS!$D$250</f>
        <v>2</v>
      </c>
      <c r="H46" s="203">
        <f t="shared" si="1"/>
        <v>100</v>
      </c>
      <c r="I46" s="204" t="s">
        <v>121</v>
      </c>
      <c r="J46" s="204" t="s">
        <v>121</v>
      </c>
      <c r="K46" s="204" t="s">
        <v>121</v>
      </c>
      <c r="L46" s="204" t="s">
        <v>121</v>
      </c>
    </row>
    <row r="47" spans="1:12" ht="14.85" customHeight="1" x14ac:dyDescent="0.2">
      <c r="A47" s="214"/>
      <c r="B47" s="215" t="s">
        <v>150</v>
      </c>
      <c r="C47" s="211">
        <f>+[1]RENTAS!$D$257</f>
        <v>2</v>
      </c>
      <c r="D47" s="211">
        <f>+[1]RENTAS!$D$257</f>
        <v>2</v>
      </c>
      <c r="E47" s="221">
        <f t="shared" si="0"/>
        <v>100</v>
      </c>
      <c r="F47" s="232">
        <f>+[2]RENTAS!$D$257</f>
        <v>2</v>
      </c>
      <c r="G47" s="232">
        <f>+[2]RENTAS!$D$257</f>
        <v>2</v>
      </c>
      <c r="H47" s="209">
        <f t="shared" si="1"/>
        <v>100</v>
      </c>
      <c r="I47" s="204" t="s">
        <v>121</v>
      </c>
      <c r="J47" s="204" t="s">
        <v>121</v>
      </c>
      <c r="K47" s="204" t="s">
        <v>121</v>
      </c>
      <c r="L47" s="204" t="s">
        <v>121</v>
      </c>
    </row>
    <row r="48" spans="1:12" ht="14.85" customHeight="1" x14ac:dyDescent="0.2">
      <c r="A48" s="210"/>
      <c r="B48" s="199" t="s">
        <v>151</v>
      </c>
      <c r="C48" s="226">
        <f>+[1]RENTAS!$D$266</f>
        <v>2.5453000000000001</v>
      </c>
      <c r="D48" s="226">
        <f>+[1]RENTAS!$D$266</f>
        <v>2.5453000000000001</v>
      </c>
      <c r="E48" s="201">
        <f t="shared" si="0"/>
        <v>100</v>
      </c>
      <c r="F48" s="227">
        <f>+[2]RENTAS!$D$266</f>
        <v>2.5453000000000001</v>
      </c>
      <c r="G48" s="227">
        <f>+[2]RENTAS!$D$266</f>
        <v>2.5453000000000001</v>
      </c>
      <c r="H48" s="203">
        <f t="shared" si="1"/>
        <v>100</v>
      </c>
      <c r="I48" s="204" t="s">
        <v>121</v>
      </c>
      <c r="J48" s="204" t="s">
        <v>121</v>
      </c>
      <c r="K48" s="204" t="s">
        <v>121</v>
      </c>
      <c r="L48" s="204" t="s">
        <v>121</v>
      </c>
    </row>
    <row r="49" spans="1:12" ht="14.85" customHeight="1" x14ac:dyDescent="0.2">
      <c r="A49" s="214"/>
      <c r="B49" s="215" t="s">
        <v>152</v>
      </c>
      <c r="C49" s="211">
        <f>+[1]RENTAS!$D$275</f>
        <v>2.42</v>
      </c>
      <c r="D49" s="211">
        <f>+[1]RENTAS!$D$275</f>
        <v>2.42</v>
      </c>
      <c r="E49" s="221">
        <f t="shared" si="0"/>
        <v>100</v>
      </c>
      <c r="F49" s="232">
        <f>+[2]RENTAS!$D$275</f>
        <v>2.42</v>
      </c>
      <c r="G49" s="232">
        <f>+[2]RENTAS!$D$275</f>
        <v>2.42</v>
      </c>
      <c r="H49" s="209">
        <f t="shared" si="1"/>
        <v>100</v>
      </c>
      <c r="I49" s="204" t="s">
        <v>121</v>
      </c>
      <c r="J49" s="204" t="s">
        <v>121</v>
      </c>
      <c r="K49" s="204" t="s">
        <v>121</v>
      </c>
      <c r="L49" s="204" t="s">
        <v>121</v>
      </c>
    </row>
    <row r="50" spans="1:12" ht="14.85" customHeight="1" x14ac:dyDescent="0.2">
      <c r="A50" s="210"/>
      <c r="B50" s="199" t="s">
        <v>153</v>
      </c>
      <c r="C50" s="200">
        <f>+[1]RENTAS!$D$282</f>
        <v>2.4500000000000002</v>
      </c>
      <c r="D50" s="200">
        <f>+[1]RENTAS!$D$282</f>
        <v>2.4500000000000002</v>
      </c>
      <c r="E50" s="201">
        <f t="shared" si="0"/>
        <v>100</v>
      </c>
      <c r="F50" s="231">
        <f>+[2]RENTAS!$D$282</f>
        <v>2.4500000000000002</v>
      </c>
      <c r="G50" s="231">
        <f>+[2]RENTAS!$D$282</f>
        <v>2.4500000000000002</v>
      </c>
      <c r="H50" s="203">
        <f t="shared" si="1"/>
        <v>100</v>
      </c>
      <c r="I50" s="204" t="s">
        <v>121</v>
      </c>
      <c r="J50" s="204" t="s">
        <v>121</v>
      </c>
      <c r="K50" s="204" t="s">
        <v>121</v>
      </c>
      <c r="L50" s="204" t="s">
        <v>121</v>
      </c>
    </row>
    <row r="51" spans="1:12" ht="14.85" customHeight="1" x14ac:dyDescent="0.2">
      <c r="A51" s="214"/>
      <c r="B51" s="215" t="s">
        <v>154</v>
      </c>
      <c r="C51" s="211">
        <f>+[1]RENTAS!$D$298</f>
        <v>2.61</v>
      </c>
      <c r="D51" s="211">
        <f>+[1]RENTAS!$D$298</f>
        <v>2.61</v>
      </c>
      <c r="E51" s="221">
        <f t="shared" si="0"/>
        <v>100</v>
      </c>
      <c r="F51" s="225">
        <f>+[2]RENTAS!$D$298</f>
        <v>2.61</v>
      </c>
      <c r="G51" s="225">
        <f>+[2]RENTAS!$D$298</f>
        <v>2.61</v>
      </c>
      <c r="H51" s="209">
        <f t="shared" si="1"/>
        <v>100</v>
      </c>
      <c r="I51" s="204" t="s">
        <v>121</v>
      </c>
      <c r="J51" s="204" t="s">
        <v>121</v>
      </c>
      <c r="K51" s="204" t="s">
        <v>121</v>
      </c>
      <c r="L51" s="204" t="s">
        <v>121</v>
      </c>
    </row>
    <row r="52" spans="1:12" ht="27.2" customHeight="1" x14ac:dyDescent="0.2">
      <c r="A52" s="210"/>
      <c r="B52" s="199" t="s">
        <v>155</v>
      </c>
      <c r="C52" s="233">
        <f>+[1]RENTAS!$D$309</f>
        <v>4</v>
      </c>
      <c r="D52" s="233">
        <f>+[1]RENTAS!$D$309</f>
        <v>4</v>
      </c>
      <c r="E52" s="201">
        <f t="shared" si="0"/>
        <v>100</v>
      </c>
      <c r="F52" s="213">
        <f>+[2]RENTAS!$D$314</f>
        <v>8.157</v>
      </c>
      <c r="G52" s="213">
        <f>+[2]RENTAS!$D$314</f>
        <v>8.157</v>
      </c>
      <c r="H52" s="203">
        <f t="shared" si="1"/>
        <v>100</v>
      </c>
      <c r="I52" s="204" t="s">
        <v>121</v>
      </c>
      <c r="J52" s="204" t="s">
        <v>121</v>
      </c>
      <c r="K52" s="204" t="s">
        <v>121</v>
      </c>
      <c r="L52" s="204" t="s">
        <v>121</v>
      </c>
    </row>
    <row r="53" spans="1:12" ht="14.65" customHeight="1" x14ac:dyDescent="0.2">
      <c r="A53" s="172"/>
      <c r="B53" s="234"/>
      <c r="C53" s="235"/>
      <c r="D53" s="235"/>
      <c r="E53" s="236"/>
      <c r="F53" s="237"/>
      <c r="G53" s="237"/>
      <c r="H53" s="238"/>
      <c r="I53" s="239"/>
      <c r="J53" s="239"/>
      <c r="K53" s="240"/>
      <c r="L53" s="182"/>
    </row>
    <row r="54" spans="1:12" ht="14.85" customHeight="1" x14ac:dyDescent="0.2">
      <c r="A54" s="192"/>
      <c r="B54" s="241" t="s">
        <v>156</v>
      </c>
      <c r="C54" s="194"/>
      <c r="D54" s="242"/>
      <c r="E54" s="242"/>
      <c r="F54" s="241"/>
      <c r="G54" s="241"/>
      <c r="H54" s="241"/>
      <c r="I54" s="241"/>
      <c r="J54" s="241"/>
      <c r="K54" s="241"/>
      <c r="L54" s="197"/>
    </row>
    <row r="55" spans="1:12" ht="13.5" customHeight="1" x14ac:dyDescent="0.2">
      <c r="A55" s="172"/>
      <c r="B55" s="234"/>
      <c r="C55" s="235"/>
      <c r="D55" s="235"/>
      <c r="E55" s="236"/>
      <c r="F55" s="237"/>
      <c r="G55" s="237"/>
      <c r="H55" s="238"/>
      <c r="I55" s="239"/>
      <c r="J55" s="239"/>
      <c r="K55" s="240"/>
      <c r="L55" s="182"/>
    </row>
    <row r="56" spans="1:12" ht="14.85" customHeight="1" x14ac:dyDescent="0.2">
      <c r="A56" s="210"/>
      <c r="B56" s="199" t="s">
        <v>157</v>
      </c>
      <c r="C56" s="243">
        <f>+[1]CATASTRO!$D$12</f>
        <v>2.2000000000000002</v>
      </c>
      <c r="D56" s="243">
        <f>+[1]CATASTRO!$D$12</f>
        <v>2.2000000000000002</v>
      </c>
      <c r="E56" s="201">
        <f t="shared" ref="E56:E64" si="2">+D56*100/C56</f>
        <v>100</v>
      </c>
      <c r="F56" s="213">
        <f>+[2]CATASTRO!$D$12</f>
        <v>2.2799999999999998</v>
      </c>
      <c r="G56" s="213">
        <f>+[2]CATASTRO!$D$12</f>
        <v>2.2799999999999998</v>
      </c>
      <c r="H56" s="244">
        <f t="shared" ref="H56:H66" si="3">+G56*100/F56</f>
        <v>100</v>
      </c>
      <c r="I56" s="204" t="s">
        <v>121</v>
      </c>
      <c r="J56" s="204" t="s">
        <v>121</v>
      </c>
      <c r="K56" s="204" t="s">
        <v>121</v>
      </c>
      <c r="L56" s="204" t="s">
        <v>121</v>
      </c>
    </row>
    <row r="57" spans="1:12" ht="14.85" customHeight="1" x14ac:dyDescent="0.2">
      <c r="A57" s="172"/>
      <c r="B57" s="205" t="s">
        <v>158</v>
      </c>
      <c r="C57" s="245">
        <f>+[1]CATASTRO!$D$21</f>
        <v>2.4</v>
      </c>
      <c r="D57" s="245">
        <f>+[1]CATASTRO!$D$21</f>
        <v>2.4</v>
      </c>
      <c r="E57" s="221">
        <f t="shared" si="2"/>
        <v>100</v>
      </c>
      <c r="F57" s="246">
        <f>+[2]CATASTRO!$D$21</f>
        <v>2.4</v>
      </c>
      <c r="G57" s="246">
        <f>+[2]CATASTRO!$D$21</f>
        <v>2.4</v>
      </c>
      <c r="H57" s="247">
        <f t="shared" si="3"/>
        <v>100</v>
      </c>
      <c r="I57" s="204" t="s">
        <v>121</v>
      </c>
      <c r="J57" s="204" t="s">
        <v>121</v>
      </c>
      <c r="K57" s="204" t="s">
        <v>121</v>
      </c>
      <c r="L57" s="204" t="s">
        <v>121</v>
      </c>
    </row>
    <row r="58" spans="1:12" ht="14.85" customHeight="1" x14ac:dyDescent="0.2">
      <c r="A58" s="210"/>
      <c r="B58" s="199" t="s">
        <v>159</v>
      </c>
      <c r="C58" s="243">
        <f>+[1]CATASTRO!$D$30</f>
        <v>3.17</v>
      </c>
      <c r="D58" s="243">
        <f>+[1]CATASTRO!$D$30</f>
        <v>3.17</v>
      </c>
      <c r="E58" s="201">
        <f t="shared" si="2"/>
        <v>100</v>
      </c>
      <c r="F58" s="213">
        <f>+[2]CATASTRO!$D$30</f>
        <v>3.1</v>
      </c>
      <c r="G58" s="213">
        <f>+[2]CATASTRO!$D$30</f>
        <v>3.1</v>
      </c>
      <c r="H58" s="244">
        <f t="shared" si="3"/>
        <v>100</v>
      </c>
      <c r="I58" s="204" t="s">
        <v>121</v>
      </c>
      <c r="J58" s="204" t="s">
        <v>121</v>
      </c>
      <c r="K58" s="204" t="s">
        <v>121</v>
      </c>
      <c r="L58" s="204" t="s">
        <v>121</v>
      </c>
    </row>
    <row r="59" spans="1:12" ht="14.85" customHeight="1" x14ac:dyDescent="0.2">
      <c r="A59" s="172"/>
      <c r="B59" s="205" t="s">
        <v>160</v>
      </c>
      <c r="C59" s="245">
        <f>+[1]CATASTRO!$D$42</f>
        <v>6.65</v>
      </c>
      <c r="D59" s="245">
        <f>+[1]CATASTRO!$D$42</f>
        <v>6.65</v>
      </c>
      <c r="E59" s="221">
        <f t="shared" si="2"/>
        <v>100</v>
      </c>
      <c r="F59" s="248">
        <f>+[2]CATASTRO!$D$42</f>
        <v>6.65</v>
      </c>
      <c r="G59" s="248">
        <f>+[2]CATASTRO!$D$42</f>
        <v>6.65</v>
      </c>
      <c r="H59" s="247">
        <f t="shared" si="3"/>
        <v>100</v>
      </c>
      <c r="I59" s="204" t="s">
        <v>121</v>
      </c>
      <c r="J59" s="204" t="s">
        <v>121</v>
      </c>
      <c r="K59" s="204" t="s">
        <v>121</v>
      </c>
      <c r="L59" s="204" t="s">
        <v>121</v>
      </c>
    </row>
    <row r="60" spans="1:12" ht="14.85" customHeight="1" x14ac:dyDescent="0.2">
      <c r="A60" s="210"/>
      <c r="B60" s="199" t="s">
        <v>161</v>
      </c>
      <c r="C60" s="249">
        <f>+[1]CATASTRO!$D$60</f>
        <v>12.2</v>
      </c>
      <c r="D60" s="249">
        <f>+[1]CATASTRO!$D$60</f>
        <v>12.2</v>
      </c>
      <c r="E60" s="223">
        <f t="shared" si="2"/>
        <v>100</v>
      </c>
      <c r="F60" s="213">
        <f>+[2]CATASTRO!$D$60</f>
        <v>12.2</v>
      </c>
      <c r="G60" s="213">
        <f>+[2]CATASTRO!$D$60</f>
        <v>12.2</v>
      </c>
      <c r="H60" s="244">
        <f t="shared" si="3"/>
        <v>100</v>
      </c>
      <c r="I60" s="204" t="s">
        <v>121</v>
      </c>
      <c r="J60" s="204" t="s">
        <v>121</v>
      </c>
      <c r="K60" s="204" t="s">
        <v>121</v>
      </c>
      <c r="L60" s="204" t="s">
        <v>121</v>
      </c>
    </row>
    <row r="61" spans="1:12" ht="14.85" customHeight="1" x14ac:dyDescent="0.2">
      <c r="A61" s="172"/>
      <c r="B61" s="205" t="s">
        <v>144</v>
      </c>
      <c r="C61" s="245">
        <f>+[1]CATASTRO!$D$68</f>
        <v>2.4</v>
      </c>
      <c r="D61" s="245">
        <f>+[1]CATASTRO!$D$68</f>
        <v>2.4</v>
      </c>
      <c r="E61" s="221">
        <f t="shared" si="2"/>
        <v>100</v>
      </c>
      <c r="F61" s="248">
        <f>+[2]CATASTRO!$D$68</f>
        <v>2.39</v>
      </c>
      <c r="G61" s="248">
        <f>+[2]CATASTRO!$D$68</f>
        <v>2.39</v>
      </c>
      <c r="H61" s="209">
        <f t="shared" si="3"/>
        <v>100</v>
      </c>
      <c r="I61" s="204" t="s">
        <v>121</v>
      </c>
      <c r="J61" s="204" t="s">
        <v>121</v>
      </c>
      <c r="K61" s="204" t="s">
        <v>121</v>
      </c>
      <c r="L61" s="204" t="s">
        <v>121</v>
      </c>
    </row>
    <row r="62" spans="1:12" ht="14.85" customHeight="1" x14ac:dyDescent="0.2">
      <c r="A62" s="210"/>
      <c r="B62" s="199" t="s">
        <v>162</v>
      </c>
      <c r="C62" s="243">
        <f>+[1]CATASTRO!$D$76</f>
        <v>2.7</v>
      </c>
      <c r="D62" s="243">
        <f>+[1]CATASTRO!$D$76</f>
        <v>2.7</v>
      </c>
      <c r="E62" s="201">
        <f t="shared" si="2"/>
        <v>100</v>
      </c>
      <c r="F62" s="213">
        <f>+[2]CATASTRO!$D$76</f>
        <v>2.7</v>
      </c>
      <c r="G62" s="213">
        <f>+[2]CATASTRO!$D$76</f>
        <v>2.7</v>
      </c>
      <c r="H62" s="203">
        <f t="shared" si="3"/>
        <v>100</v>
      </c>
      <c r="I62" s="204" t="s">
        <v>121</v>
      </c>
      <c r="J62" s="204" t="s">
        <v>121</v>
      </c>
      <c r="K62" s="204" t="s">
        <v>121</v>
      </c>
      <c r="L62" s="204" t="s">
        <v>121</v>
      </c>
    </row>
    <row r="63" spans="1:12" ht="14.85" customHeight="1" x14ac:dyDescent="0.2">
      <c r="A63" s="172"/>
      <c r="B63" s="205" t="s">
        <v>163</v>
      </c>
      <c r="C63" s="245">
        <f>+[1]CATASTRO!$D$84</f>
        <v>2.35</v>
      </c>
      <c r="D63" s="245">
        <f>+[1]CATASTRO!$D$84</f>
        <v>2.35</v>
      </c>
      <c r="E63" s="221">
        <f t="shared" si="2"/>
        <v>100</v>
      </c>
      <c r="F63" s="248">
        <f>+[2]CATASTRO!$D$84</f>
        <v>2.4</v>
      </c>
      <c r="G63" s="248">
        <f>+[2]CATASTRO!$D$84</f>
        <v>2.4</v>
      </c>
      <c r="H63" s="209">
        <f t="shared" si="3"/>
        <v>100</v>
      </c>
      <c r="I63" s="204" t="s">
        <v>121</v>
      </c>
      <c r="J63" s="204" t="s">
        <v>121</v>
      </c>
      <c r="K63" s="204" t="s">
        <v>121</v>
      </c>
      <c r="L63" s="204" t="s">
        <v>121</v>
      </c>
    </row>
    <row r="64" spans="1:12" ht="14.85" customHeight="1" x14ac:dyDescent="0.2">
      <c r="A64" s="210"/>
      <c r="B64" s="199" t="s">
        <v>164</v>
      </c>
      <c r="C64" s="243">
        <f>+[1]CATASTRO!$D$94</f>
        <v>3.4</v>
      </c>
      <c r="D64" s="243">
        <f>+[1]CATASTRO!$D$94</f>
        <v>3.4</v>
      </c>
      <c r="E64" s="201">
        <f t="shared" si="2"/>
        <v>100</v>
      </c>
      <c r="F64" s="213">
        <f>+[2]CATASTRO!$D$94</f>
        <v>3.5</v>
      </c>
      <c r="G64" s="213">
        <f>+[2]CATASTRO!$D$94</f>
        <v>3.5</v>
      </c>
      <c r="H64" s="203">
        <f t="shared" si="3"/>
        <v>100</v>
      </c>
      <c r="I64" s="204" t="s">
        <v>121</v>
      </c>
      <c r="J64" s="204" t="s">
        <v>121</v>
      </c>
      <c r="K64" s="204" t="s">
        <v>121</v>
      </c>
      <c r="L64" s="204" t="s">
        <v>121</v>
      </c>
    </row>
    <row r="65" spans="1:12" ht="14.85" customHeight="1" x14ac:dyDescent="0.2">
      <c r="A65" s="172"/>
      <c r="B65" s="205" t="s">
        <v>165</v>
      </c>
      <c r="C65" s="211">
        <f>+[1]CATASTRO!$D$104</f>
        <v>0</v>
      </c>
      <c r="D65" s="211">
        <f>+[1]CATASTRO!$D$104</f>
        <v>0</v>
      </c>
      <c r="E65" s="221">
        <v>0</v>
      </c>
      <c r="F65" s="248">
        <f>+[2]CATASTRO!$D$104</f>
        <v>1.51</v>
      </c>
      <c r="G65" s="248">
        <f>+[2]CATASTRO!$D$104</f>
        <v>1.51</v>
      </c>
      <c r="H65" s="209">
        <f t="shared" si="3"/>
        <v>100</v>
      </c>
      <c r="I65" s="204" t="s">
        <v>121</v>
      </c>
      <c r="J65" s="204" t="s">
        <v>121</v>
      </c>
      <c r="K65" s="204" t="s">
        <v>121</v>
      </c>
      <c r="L65" s="204" t="s">
        <v>121</v>
      </c>
    </row>
    <row r="66" spans="1:12" ht="14.85" customHeight="1" x14ac:dyDescent="0.2">
      <c r="A66" s="250"/>
      <c r="B66" s="199" t="s">
        <v>166</v>
      </c>
      <c r="C66" s="200">
        <f>+[1]CATASTRO!$D$112</f>
        <v>1.9</v>
      </c>
      <c r="D66" s="200">
        <f>+[1]CATASTRO!$D$112</f>
        <v>1.9</v>
      </c>
      <c r="E66" s="201">
        <f>+D66*100/C66</f>
        <v>100</v>
      </c>
      <c r="F66" s="213">
        <f>+[2]CATASTRO!$D$112</f>
        <v>1.9</v>
      </c>
      <c r="G66" s="213">
        <f>+[2]CATASTRO!$D$112</f>
        <v>1.9</v>
      </c>
      <c r="H66" s="203">
        <f t="shared" si="3"/>
        <v>100</v>
      </c>
      <c r="I66" s="204" t="s">
        <v>121</v>
      </c>
      <c r="J66" s="204" t="s">
        <v>121</v>
      </c>
      <c r="K66" s="204" t="s">
        <v>121</v>
      </c>
      <c r="L66" s="204" t="s">
        <v>121</v>
      </c>
    </row>
    <row r="67" spans="1:12" ht="14.65" customHeight="1" x14ac:dyDescent="0.2">
      <c r="A67" s="172"/>
      <c r="B67" s="234"/>
      <c r="C67" s="235"/>
      <c r="D67" s="251"/>
      <c r="E67" s="252"/>
      <c r="F67" s="253"/>
      <c r="G67" s="253"/>
      <c r="H67" s="254"/>
      <c r="I67" s="255"/>
      <c r="J67" s="255"/>
      <c r="K67" s="256"/>
      <c r="L67" s="182"/>
    </row>
    <row r="68" spans="1:12" ht="14.85" customHeight="1" x14ac:dyDescent="0.2">
      <c r="A68" s="257"/>
      <c r="B68" s="241" t="s">
        <v>167</v>
      </c>
      <c r="C68" s="194"/>
      <c r="D68" s="242"/>
      <c r="E68" s="242"/>
      <c r="F68" s="241"/>
      <c r="G68" s="241"/>
      <c r="H68" s="241"/>
      <c r="I68" s="241"/>
      <c r="J68" s="241"/>
      <c r="K68" s="241"/>
      <c r="L68" s="197"/>
    </row>
    <row r="69" spans="1:12" ht="9.75" customHeight="1" x14ac:dyDescent="0.2">
      <c r="A69" s="172"/>
      <c r="B69" s="234"/>
      <c r="C69" s="235"/>
      <c r="D69" s="258"/>
      <c r="E69" s="259"/>
      <c r="F69" s="260"/>
      <c r="G69" s="260"/>
      <c r="H69" s="261"/>
      <c r="I69" s="262"/>
      <c r="J69" s="262"/>
      <c r="K69" s="263"/>
      <c r="L69" s="182"/>
    </row>
    <row r="70" spans="1:12" ht="14.85" customHeight="1" x14ac:dyDescent="0.2">
      <c r="A70" s="172"/>
      <c r="B70" s="205" t="s">
        <v>168</v>
      </c>
      <c r="C70" s="211">
        <f>+[1]REGALIAS!$D$11</f>
        <v>2.89</v>
      </c>
      <c r="D70" s="211">
        <f>+[1]REGALIAS!$D$11</f>
        <v>2.89</v>
      </c>
      <c r="E70" s="221">
        <f>+D70*100/C70</f>
        <v>100</v>
      </c>
      <c r="F70" s="248">
        <f>+[2]REGALIAS!$D$11</f>
        <v>2.89</v>
      </c>
      <c r="G70" s="248">
        <f>+[2]REGALIAS!$D$11</f>
        <v>2.89</v>
      </c>
      <c r="H70" s="209">
        <f>+G70*100/F70</f>
        <v>100</v>
      </c>
      <c r="I70" s="204" t="s">
        <v>121</v>
      </c>
      <c r="J70" s="204" t="s">
        <v>121</v>
      </c>
      <c r="K70" s="204" t="s">
        <v>121</v>
      </c>
      <c r="L70" s="204" t="s">
        <v>121</v>
      </c>
    </row>
    <row r="71" spans="1:12" ht="14.85" customHeight="1" x14ac:dyDescent="0.2">
      <c r="A71" s="210"/>
      <c r="B71" s="199" t="s">
        <v>169</v>
      </c>
      <c r="C71" s="200">
        <f>+[1]REGALIAS!$D$19</f>
        <v>2.4900000000000002</v>
      </c>
      <c r="D71" s="200">
        <f>+[1]REGALIAS!$D$19</f>
        <v>2.4900000000000002</v>
      </c>
      <c r="E71" s="201">
        <f>+D71*100/C71</f>
        <v>100</v>
      </c>
      <c r="F71" s="213">
        <f>+[2]REGALIAS!$D$19</f>
        <v>2.4900000000000002</v>
      </c>
      <c r="G71" s="213">
        <f>+[2]REGALIAS!$D$19</f>
        <v>2.4900000000000002</v>
      </c>
      <c r="H71" s="203">
        <f>+G71*100/F71</f>
        <v>100</v>
      </c>
      <c r="I71" s="204" t="s">
        <v>121</v>
      </c>
      <c r="J71" s="204" t="s">
        <v>121</v>
      </c>
      <c r="K71" s="204" t="s">
        <v>121</v>
      </c>
      <c r="L71" s="204" t="s">
        <v>121</v>
      </c>
    </row>
    <row r="72" spans="1:12" ht="12.75" customHeight="1" x14ac:dyDescent="0.2">
      <c r="A72" s="172"/>
      <c r="B72" s="264"/>
      <c r="C72" s="235"/>
      <c r="D72" s="265"/>
      <c r="E72" s="266"/>
      <c r="F72" s="264"/>
      <c r="G72" s="264"/>
      <c r="H72" s="267"/>
      <c r="I72" s="268"/>
      <c r="J72" s="268"/>
      <c r="K72" s="269"/>
      <c r="L72" s="181"/>
    </row>
    <row r="73" spans="1:12" ht="14.85" customHeight="1" x14ac:dyDescent="0.2">
      <c r="A73" s="257"/>
      <c r="B73" s="270" t="s">
        <v>170</v>
      </c>
      <c r="C73" s="271"/>
      <c r="D73" s="272"/>
      <c r="E73" s="272"/>
      <c r="F73" s="273"/>
      <c r="G73" s="273"/>
      <c r="H73" s="273"/>
      <c r="I73" s="273"/>
      <c r="J73" s="273"/>
      <c r="K73" s="273"/>
      <c r="L73" s="197"/>
    </row>
    <row r="74" spans="1:12" ht="11.25" customHeight="1" x14ac:dyDescent="0.2">
      <c r="A74" s="172"/>
      <c r="B74" s="274"/>
      <c r="D74" s="235"/>
      <c r="E74" s="252"/>
      <c r="F74" s="253"/>
      <c r="G74" s="253"/>
      <c r="H74" s="254"/>
      <c r="I74" s="255"/>
      <c r="J74" s="255"/>
      <c r="K74" s="256"/>
      <c r="L74" s="182"/>
    </row>
    <row r="75" spans="1:12" ht="14.85" customHeight="1" x14ac:dyDescent="0.2">
      <c r="A75" s="172"/>
      <c r="B75" s="205" t="s">
        <v>171</v>
      </c>
      <c r="C75" s="275">
        <f>+[1]ADMINISTRACIÓN!$D$11</f>
        <v>2.6</v>
      </c>
      <c r="D75" s="275">
        <f>+[1]ADMINISTRACIÓN!$D$11</f>
        <v>2.6</v>
      </c>
      <c r="E75" s="221">
        <f>+D75*100/D75</f>
        <v>100</v>
      </c>
      <c r="F75" s="248">
        <f>+[2]ADMINISTRACIÓN!$D$11</f>
        <v>2.7</v>
      </c>
      <c r="G75" s="248">
        <f>+[2]ADMINISTRACIÓN!$D$11</f>
        <v>2.7</v>
      </c>
      <c r="H75" s="209">
        <f>+G75*100/F75</f>
        <v>100</v>
      </c>
      <c r="I75" s="204" t="s">
        <v>121</v>
      </c>
      <c r="J75" s="204" t="s">
        <v>121</v>
      </c>
      <c r="K75" s="204" t="s">
        <v>121</v>
      </c>
      <c r="L75" s="204" t="s">
        <v>121</v>
      </c>
    </row>
    <row r="76" spans="1:12" ht="14.85" customHeight="1" x14ac:dyDescent="0.2">
      <c r="A76" s="210"/>
      <c r="B76" s="199" t="s">
        <v>172</v>
      </c>
      <c r="C76" s="249">
        <f>+[1]ADMINISTRACIÓN!$D$18</f>
        <v>1.82</v>
      </c>
      <c r="D76" s="249">
        <f>+[1]ADMINISTRACIÓN!$D$18</f>
        <v>1.82</v>
      </c>
      <c r="E76" s="201">
        <f>+D76*100/C76</f>
        <v>100</v>
      </c>
      <c r="F76" s="213">
        <f>+[2]ADMINISTRACIÓN!$D$18</f>
        <v>1.82</v>
      </c>
      <c r="G76" s="213">
        <f>+[2]ADMINISTRACIÓN!$D$18</f>
        <v>1.82</v>
      </c>
      <c r="H76" s="203">
        <f>+G76*100/F76</f>
        <v>100</v>
      </c>
      <c r="I76" s="204" t="s">
        <v>121</v>
      </c>
      <c r="J76" s="204" t="s">
        <v>121</v>
      </c>
      <c r="K76" s="204" t="s">
        <v>121</v>
      </c>
      <c r="L76" s="204" t="s">
        <v>121</v>
      </c>
    </row>
    <row r="77" spans="1:12" ht="14.85" customHeight="1" x14ac:dyDescent="0.2">
      <c r="A77" s="172"/>
      <c r="B77" s="205" t="s">
        <v>173</v>
      </c>
      <c r="C77" s="211">
        <f>+[1]ADMINISTRACIÓN!$D$26</f>
        <v>1.85</v>
      </c>
      <c r="D77" s="211">
        <f>+[1]ADMINISTRACIÓN!$D$26</f>
        <v>1.85</v>
      </c>
      <c r="E77" s="221">
        <f>+D77*100/C77</f>
        <v>100</v>
      </c>
      <c r="F77" s="248">
        <f>+[2]ADMINISTRACIÓN!$D$26</f>
        <v>1.85</v>
      </c>
      <c r="G77" s="248">
        <f>+[2]ADMINISTRACIÓN!$D$26</f>
        <v>1.85</v>
      </c>
      <c r="H77" s="209">
        <f>+G77*100/F77</f>
        <v>100</v>
      </c>
      <c r="I77" s="204" t="s">
        <v>121</v>
      </c>
      <c r="J77" s="204" t="s">
        <v>121</v>
      </c>
      <c r="K77" s="204" t="s">
        <v>121</v>
      </c>
      <c r="L77" s="204" t="s">
        <v>121</v>
      </c>
    </row>
    <row r="78" spans="1:12" ht="14.85" customHeight="1" x14ac:dyDescent="0.2">
      <c r="A78" s="210"/>
      <c r="B78" s="199" t="s">
        <v>174</v>
      </c>
      <c r="C78" s="200">
        <f>+[1]ADMINISTRACIÓN!$D$33</f>
        <v>1.0449999999999999</v>
      </c>
      <c r="D78" s="200">
        <f>+[1]ADMINISTRACIÓN!$D$33</f>
        <v>1.0449999999999999</v>
      </c>
      <c r="E78" s="201">
        <f>+D78*100/C78</f>
        <v>100</v>
      </c>
      <c r="F78" s="213">
        <f>+[2]ADMINISTRACIÓN!$D$33</f>
        <v>1.0449999999999999</v>
      </c>
      <c r="G78" s="213">
        <f>+[2]ADMINISTRACIÓN!$D$33</f>
        <v>1.0449999999999999</v>
      </c>
      <c r="H78" s="203">
        <f>+G78*100/F78</f>
        <v>100</v>
      </c>
      <c r="I78" s="204" t="s">
        <v>121</v>
      </c>
      <c r="J78" s="204" t="s">
        <v>121</v>
      </c>
      <c r="K78" s="204" t="s">
        <v>121</v>
      </c>
      <c r="L78" s="204" t="s">
        <v>121</v>
      </c>
    </row>
    <row r="79" spans="1:12" ht="14.85" customHeight="1" x14ac:dyDescent="0.2">
      <c r="A79" s="172"/>
      <c r="B79" s="276" t="s">
        <v>175</v>
      </c>
      <c r="C79" s="230">
        <f>+[1]ADMINISTRACIÓN!$D$41</f>
        <v>0.1454</v>
      </c>
      <c r="D79" s="230">
        <f>+[1]ADMINISTRACIÓN!$D$41</f>
        <v>0.1454</v>
      </c>
      <c r="E79" s="221">
        <f>+D79*100/C79</f>
        <v>100</v>
      </c>
      <c r="F79" s="246">
        <f>+[2]ADMINISTRACIÓN!$D$41</f>
        <v>0.1454</v>
      </c>
      <c r="G79" s="246">
        <f>+[2]ADMINISTRACIÓN!$D$41</f>
        <v>0.1454</v>
      </c>
      <c r="H79" s="209">
        <f>+G79*100/F79</f>
        <v>100</v>
      </c>
      <c r="I79" s="204" t="s">
        <v>121</v>
      </c>
      <c r="J79" s="204" t="s">
        <v>121</v>
      </c>
      <c r="K79" s="204" t="s">
        <v>121</v>
      </c>
      <c r="L79" s="204" t="s">
        <v>121</v>
      </c>
    </row>
    <row r="80" spans="1:12" ht="14.65" customHeight="1" x14ac:dyDescent="0.2">
      <c r="A80" s="172"/>
      <c r="B80" s="234"/>
      <c r="C80" s="235"/>
      <c r="D80" s="251"/>
      <c r="E80" s="252"/>
      <c r="F80" s="253"/>
      <c r="G80" s="253"/>
      <c r="H80" s="254"/>
      <c r="I80" s="255"/>
      <c r="J80" s="255"/>
      <c r="K80" s="256"/>
      <c r="L80" s="182"/>
    </row>
    <row r="81" spans="1:12" ht="27.2" customHeight="1" x14ac:dyDescent="0.2">
      <c r="A81" s="257"/>
      <c r="B81" s="270" t="s">
        <v>176</v>
      </c>
      <c r="C81" s="271"/>
      <c r="D81" s="277"/>
      <c r="E81" s="278"/>
      <c r="F81" s="279"/>
      <c r="G81" s="279"/>
      <c r="H81" s="280"/>
      <c r="I81" s="279"/>
      <c r="J81" s="279"/>
      <c r="K81" s="280"/>
      <c r="L81" s="197"/>
    </row>
    <row r="82" spans="1:12" ht="12" customHeight="1" x14ac:dyDescent="0.2">
      <c r="A82" s="172"/>
      <c r="B82" s="234"/>
      <c r="C82" s="235"/>
      <c r="D82" s="251"/>
      <c r="E82" s="252"/>
      <c r="F82" s="253"/>
      <c r="G82" s="253"/>
      <c r="H82" s="254"/>
      <c r="I82" s="255"/>
      <c r="J82" s="255"/>
      <c r="K82" s="256"/>
      <c r="L82" s="182"/>
    </row>
    <row r="83" spans="1:12" ht="14.85" customHeight="1" x14ac:dyDescent="0.2">
      <c r="A83" s="210"/>
      <c r="B83" s="199" t="s">
        <v>177</v>
      </c>
      <c r="C83" s="200">
        <f>+[1]LEGALES!$D$9</f>
        <v>2</v>
      </c>
      <c r="D83" s="200">
        <f>+[1]LEGALES!$D$9</f>
        <v>2</v>
      </c>
      <c r="E83" s="201">
        <f>+D83*100/C83</f>
        <v>100</v>
      </c>
      <c r="F83" s="213">
        <f>+[2]LEGALES!$D$9</f>
        <v>1.1000000000000001</v>
      </c>
      <c r="G83" s="213">
        <f>+[2]LEGALES!$D$9</f>
        <v>1.1000000000000001</v>
      </c>
      <c r="H83" s="203">
        <f>+G83*100/F83</f>
        <v>100</v>
      </c>
      <c r="I83" s="204" t="s">
        <v>121</v>
      </c>
      <c r="J83" s="204" t="s">
        <v>121</v>
      </c>
      <c r="K83" s="204" t="s">
        <v>121</v>
      </c>
      <c r="L83" s="204" t="s">
        <v>121</v>
      </c>
    </row>
    <row r="84" spans="1:12" ht="14.85" customHeight="1" x14ac:dyDescent="0.2">
      <c r="A84" s="172"/>
      <c r="B84" s="205" t="s">
        <v>178</v>
      </c>
      <c r="C84" s="211">
        <f>+[1]LEGALES!$D$19</f>
        <v>0</v>
      </c>
      <c r="D84" s="211">
        <f>+[1]LEGALES!$D$19</f>
        <v>0</v>
      </c>
      <c r="E84" s="221">
        <v>0</v>
      </c>
      <c r="F84" s="248">
        <f>+[2]LEGALES!$D$19</f>
        <v>1</v>
      </c>
      <c r="G84" s="248">
        <f>+[2]LEGALES!$D$19</f>
        <v>1</v>
      </c>
      <c r="H84" s="209">
        <f>+G84*100/F84</f>
        <v>100</v>
      </c>
      <c r="I84" s="204" t="s">
        <v>121</v>
      </c>
      <c r="J84" s="204" t="s">
        <v>121</v>
      </c>
      <c r="K84" s="204" t="s">
        <v>121</v>
      </c>
      <c r="L84" s="204" t="s">
        <v>121</v>
      </c>
    </row>
    <row r="85" spans="1:12" ht="14.85" customHeight="1" x14ac:dyDescent="0.2">
      <c r="A85" s="281"/>
      <c r="B85" s="199" t="s">
        <v>179</v>
      </c>
      <c r="C85" s="243">
        <f>+[1]LEGALES!$D$28</f>
        <v>1</v>
      </c>
      <c r="D85" s="243">
        <f>+[1]LEGALES!$D$28</f>
        <v>1</v>
      </c>
      <c r="E85" s="201">
        <f>+D85*100/C85</f>
        <v>100</v>
      </c>
      <c r="F85" s="213">
        <f>+[2]LEGALES!$D$28</f>
        <v>1.0226999999999999</v>
      </c>
      <c r="G85" s="213">
        <f>+[2]LEGALES!$D$28</f>
        <v>1.0226999999999999</v>
      </c>
      <c r="H85" s="203">
        <f>+G85*100/F85</f>
        <v>100</v>
      </c>
      <c r="I85" s="204" t="s">
        <v>121</v>
      </c>
      <c r="J85" s="204" t="s">
        <v>121</v>
      </c>
      <c r="K85" s="204" t="s">
        <v>121</v>
      </c>
      <c r="L85" s="204" t="s">
        <v>121</v>
      </c>
    </row>
    <row r="86" spans="1:12" ht="14.85" customHeight="1" x14ac:dyDescent="0.2">
      <c r="A86" s="282"/>
      <c r="B86" s="215" t="s">
        <v>180</v>
      </c>
      <c r="C86" s="245">
        <f>+[1]LEGALES!$D$36</f>
        <v>2.97</v>
      </c>
      <c r="D86" s="245">
        <f>+[1]LEGALES!$D$36</f>
        <v>2.97</v>
      </c>
      <c r="E86" s="221">
        <f>+D86*100/C86</f>
        <v>100</v>
      </c>
      <c r="F86" s="216">
        <f>+[2]LEGALES!$D$36</f>
        <v>2.96</v>
      </c>
      <c r="G86" s="216">
        <f>+[2]LEGALES!$D$36</f>
        <v>2.96</v>
      </c>
      <c r="H86" s="283">
        <f>+G86*100/F86</f>
        <v>100</v>
      </c>
      <c r="I86" s="204" t="s">
        <v>121</v>
      </c>
      <c r="J86" s="204" t="s">
        <v>121</v>
      </c>
      <c r="K86" s="204" t="s">
        <v>121</v>
      </c>
      <c r="L86" s="204" t="s">
        <v>121</v>
      </c>
    </row>
    <row r="87" spans="1:12" ht="14.85" customHeight="1" x14ac:dyDescent="0.2">
      <c r="A87" s="281"/>
      <c r="B87" s="199" t="s">
        <v>181</v>
      </c>
      <c r="C87" s="243">
        <f>+[1]LEGALES!$D$49</f>
        <v>2.4500000000000002</v>
      </c>
      <c r="D87" s="243">
        <f>+[1]LEGALES!$D$49</f>
        <v>2.4500000000000002</v>
      </c>
      <c r="E87" s="201">
        <f>+D87*100/C87</f>
        <v>100</v>
      </c>
      <c r="F87" s="213">
        <f>+[2]LEGALES!$D$49</f>
        <v>2.4500000000000002</v>
      </c>
      <c r="G87" s="213">
        <f>+[2]LEGALES!$D$49</f>
        <v>2.4500000000000002</v>
      </c>
      <c r="H87" s="203">
        <f>+G87*100/F87</f>
        <v>100</v>
      </c>
      <c r="I87" s="204" t="s">
        <v>121</v>
      </c>
      <c r="J87" s="204" t="s">
        <v>121</v>
      </c>
      <c r="K87" s="204" t="s">
        <v>121</v>
      </c>
      <c r="L87" s="204" t="s">
        <v>121</v>
      </c>
    </row>
    <row r="88" spans="1:12" ht="14.85" customHeight="1" x14ac:dyDescent="0.2">
      <c r="A88" s="282"/>
      <c r="B88" s="215"/>
      <c r="C88" s="235"/>
      <c r="D88" s="251"/>
      <c r="E88" s="221"/>
      <c r="F88" s="284"/>
      <c r="G88" s="284"/>
      <c r="H88" s="283"/>
      <c r="I88" s="284"/>
      <c r="J88" s="284"/>
      <c r="K88" s="283"/>
      <c r="L88" s="285"/>
    </row>
    <row r="89" spans="1:12" ht="14.65" customHeight="1" x14ac:dyDescent="0.2">
      <c r="A89" s="172"/>
      <c r="B89" s="286"/>
      <c r="C89" s="235"/>
      <c r="D89" s="251"/>
      <c r="E89" s="252"/>
      <c r="F89" s="255"/>
      <c r="G89" s="255"/>
      <c r="H89" s="256"/>
      <c r="I89" s="255"/>
      <c r="J89" s="255"/>
      <c r="K89" s="256"/>
      <c r="L89" s="182"/>
    </row>
    <row r="90" spans="1:12" ht="26.25" customHeight="1" x14ac:dyDescent="0.2">
      <c r="A90" s="257"/>
      <c r="B90" s="270" t="s">
        <v>182</v>
      </c>
      <c r="C90" s="271"/>
      <c r="D90" s="277"/>
      <c r="E90" s="278"/>
      <c r="F90" s="279"/>
      <c r="G90" s="279"/>
      <c r="H90" s="280"/>
      <c r="I90" s="279"/>
      <c r="J90" s="279"/>
      <c r="K90" s="280"/>
      <c r="L90" s="197"/>
    </row>
    <row r="91" spans="1:12" ht="9" customHeight="1" x14ac:dyDescent="0.2">
      <c r="A91" s="172"/>
      <c r="B91" s="234"/>
      <c r="C91" s="235"/>
      <c r="D91" s="251"/>
      <c r="E91" s="252"/>
      <c r="F91" s="253"/>
      <c r="G91" s="253"/>
      <c r="H91" s="254"/>
      <c r="I91" s="255"/>
      <c r="J91" s="255"/>
      <c r="K91" s="256"/>
      <c r="L91" s="182"/>
    </row>
    <row r="92" spans="1:12" ht="14.85" customHeight="1" x14ac:dyDescent="0.2">
      <c r="A92" s="172"/>
      <c r="B92" s="205" t="s">
        <v>183</v>
      </c>
      <c r="C92" s="220">
        <f>+[1]INFORMÁTICA!$D$9</f>
        <v>1.92</v>
      </c>
      <c r="D92" s="220">
        <f>+[1]INFORMÁTICA!$D$9</f>
        <v>1.92</v>
      </c>
      <c r="E92" s="221">
        <f>+D92*100/C92</f>
        <v>100</v>
      </c>
      <c r="F92" s="248">
        <f>+[2]INFORMÁTICA!$D$9</f>
        <v>1.92</v>
      </c>
      <c r="G92" s="248">
        <f>+[2]INFORMÁTICA!$D$9</f>
        <v>1.92</v>
      </c>
      <c r="H92" s="209">
        <f>+G92*100/F92</f>
        <v>100</v>
      </c>
      <c r="I92" s="204" t="s">
        <v>121</v>
      </c>
      <c r="J92" s="204" t="s">
        <v>121</v>
      </c>
      <c r="K92" s="204" t="s">
        <v>121</v>
      </c>
      <c r="L92" s="204" t="s">
        <v>121</v>
      </c>
    </row>
    <row r="93" spans="1:12" ht="14.85" customHeight="1" x14ac:dyDescent="0.2">
      <c r="A93" s="210"/>
      <c r="B93" s="199" t="s">
        <v>184</v>
      </c>
      <c r="C93" s="243">
        <f>+[1]INFORMÁTICA!$D$17</f>
        <v>2.2999999999999998</v>
      </c>
      <c r="D93" s="243">
        <f>+[1]INFORMÁTICA!$D$17</f>
        <v>2.2999999999999998</v>
      </c>
      <c r="E93" s="201">
        <f>+D93*100/C93</f>
        <v>100</v>
      </c>
      <c r="F93" s="213">
        <f>+[2]INFORMÁTICA!$D$17</f>
        <v>2.2999999999999998</v>
      </c>
      <c r="G93" s="213">
        <f>+[2]INFORMÁTICA!$D$17</f>
        <v>2.2999999999999998</v>
      </c>
      <c r="H93" s="203">
        <f>+G93*100/F93</f>
        <v>100</v>
      </c>
      <c r="I93" s="204" t="s">
        <v>121</v>
      </c>
      <c r="J93" s="204" t="s">
        <v>121</v>
      </c>
      <c r="K93" s="204" t="s">
        <v>121</v>
      </c>
      <c r="L93" s="204" t="s">
        <v>121</v>
      </c>
    </row>
    <row r="94" spans="1:12" ht="14.85" customHeight="1" x14ac:dyDescent="0.2">
      <c r="A94" s="214"/>
      <c r="B94" s="215" t="s">
        <v>185</v>
      </c>
      <c r="C94" s="245">
        <f>+[1]INFORMÁTICA!$D$24</f>
        <v>2</v>
      </c>
      <c r="D94" s="245">
        <f>+[1]INFORMÁTICA!$D$24</f>
        <v>2</v>
      </c>
      <c r="E94" s="221">
        <f>+D94*100/C94</f>
        <v>100</v>
      </c>
      <c r="F94" s="232">
        <f>+[2]INFORMÁTICA!$D$24</f>
        <v>2</v>
      </c>
      <c r="G94" s="232">
        <f>+[2]INFORMÁTICA!$D$24</f>
        <v>2</v>
      </c>
      <c r="H94" s="209">
        <f>+G94*100/F94</f>
        <v>100</v>
      </c>
      <c r="I94" s="204" t="s">
        <v>121</v>
      </c>
      <c r="J94" s="204" t="s">
        <v>121</v>
      </c>
      <c r="K94" s="204" t="s">
        <v>121</v>
      </c>
      <c r="L94" s="204" t="s">
        <v>121</v>
      </c>
    </row>
    <row r="95" spans="1:12" ht="14.85" customHeight="1" x14ac:dyDescent="0.2">
      <c r="A95" s="210"/>
      <c r="B95" s="199" t="s">
        <v>186</v>
      </c>
      <c r="C95" s="243">
        <f>+[1]INFORMÁTICA!$D$31</f>
        <v>1.9</v>
      </c>
      <c r="D95" s="243">
        <f>+[1]INFORMÁTICA!$D$31</f>
        <v>1.9</v>
      </c>
      <c r="E95" s="201">
        <f>+D95*100/C95</f>
        <v>100</v>
      </c>
      <c r="F95" s="231">
        <f>+[2]INFORMÁTICA!$D$31</f>
        <v>1.9</v>
      </c>
      <c r="G95" s="231">
        <f>+[2]INFORMÁTICA!$D$31</f>
        <v>1.9</v>
      </c>
      <c r="H95" s="203">
        <f>+G95*100/F95</f>
        <v>100</v>
      </c>
      <c r="I95" s="204" t="s">
        <v>121</v>
      </c>
      <c r="J95" s="204" t="s">
        <v>121</v>
      </c>
      <c r="K95" s="204" t="s">
        <v>121</v>
      </c>
      <c r="L95" s="204" t="s">
        <v>121</v>
      </c>
    </row>
    <row r="96" spans="1:12" ht="13.7" customHeight="1" x14ac:dyDescent="0.2">
      <c r="A96" s="172"/>
      <c r="B96" s="264"/>
      <c r="C96" s="235"/>
      <c r="D96" s="265"/>
      <c r="E96" s="266"/>
      <c r="F96" s="264"/>
      <c r="G96" s="264"/>
      <c r="H96" s="267"/>
      <c r="I96" s="268"/>
      <c r="J96" s="268"/>
      <c r="K96" s="269"/>
      <c r="L96" s="182"/>
    </row>
    <row r="97" spans="1:12" ht="27.2" customHeight="1" x14ac:dyDescent="0.2">
      <c r="A97" s="257"/>
      <c r="B97" s="270" t="s">
        <v>187</v>
      </c>
      <c r="C97" s="271"/>
      <c r="D97" s="277"/>
      <c r="E97" s="278"/>
      <c r="F97" s="279"/>
      <c r="G97" s="279"/>
      <c r="H97" s="280"/>
      <c r="I97" s="279"/>
      <c r="J97" s="279"/>
      <c r="K97" s="280"/>
      <c r="L97" s="287"/>
    </row>
    <row r="98" spans="1:12" ht="10.5" customHeight="1" x14ac:dyDescent="0.2">
      <c r="A98" s="172"/>
      <c r="B98" s="274"/>
      <c r="C98" s="235"/>
      <c r="D98" s="251"/>
      <c r="E98" s="252"/>
      <c r="F98" s="253"/>
      <c r="G98" s="253"/>
      <c r="H98" s="254"/>
      <c r="I98" s="255"/>
      <c r="J98" s="255"/>
      <c r="K98" s="256"/>
      <c r="L98" s="182"/>
    </row>
    <row r="99" spans="1:12" ht="14.85" customHeight="1" x14ac:dyDescent="0.2">
      <c r="A99" s="172"/>
      <c r="B99" s="205" t="s">
        <v>188</v>
      </c>
      <c r="C99" s="245">
        <f>+[1]INSTITUCIONAL!$D$13</f>
        <v>4</v>
      </c>
      <c r="D99" s="245">
        <f>+[1]INSTITUCIONAL!$D$13</f>
        <v>4</v>
      </c>
      <c r="E99" s="221">
        <f>+D99*100/C99</f>
        <v>100</v>
      </c>
      <c r="F99" s="248">
        <f>+[2]INSTITUCIONAL!$D$13</f>
        <v>4.8</v>
      </c>
      <c r="G99" s="248">
        <f>+[2]INSTITUCIONAL!$D$13</f>
        <v>4.8</v>
      </c>
      <c r="H99" s="209">
        <f>+G99*100/F99</f>
        <v>100</v>
      </c>
      <c r="I99" s="204" t="s">
        <v>121</v>
      </c>
      <c r="J99" s="204" t="s">
        <v>121</v>
      </c>
      <c r="K99" s="204" t="s">
        <v>121</v>
      </c>
      <c r="L99" s="204" t="s">
        <v>121</v>
      </c>
    </row>
    <row r="100" spans="1:12" ht="14.85" customHeight="1" x14ac:dyDescent="0.2">
      <c r="A100" s="210"/>
      <c r="B100" s="199" t="s">
        <v>189</v>
      </c>
      <c r="C100" s="243">
        <f>+[1]INSTITUCIONAL!$D$27</f>
        <v>7</v>
      </c>
      <c r="D100" s="243">
        <f>+[1]INSTITUCIONAL!$D$27</f>
        <v>7</v>
      </c>
      <c r="E100" s="201">
        <f>+D100*100/C100</f>
        <v>100</v>
      </c>
      <c r="F100" s="213">
        <f>+[2]INSTITUCIONAL!$D$28</f>
        <v>9</v>
      </c>
      <c r="G100" s="213">
        <f>+[2]INSTITUCIONAL!$D$28</f>
        <v>9</v>
      </c>
      <c r="H100" s="203">
        <f>+G100*100/F100</f>
        <v>100</v>
      </c>
      <c r="I100" s="204" t="s">
        <v>121</v>
      </c>
      <c r="J100" s="204" t="s">
        <v>121</v>
      </c>
      <c r="K100" s="204" t="s">
        <v>121</v>
      </c>
      <c r="L100" s="204" t="s">
        <v>121</v>
      </c>
    </row>
    <row r="101" spans="1:12" ht="14.85" customHeight="1" x14ac:dyDescent="0.2">
      <c r="A101" s="172"/>
      <c r="B101" s="205" t="s">
        <v>190</v>
      </c>
      <c r="C101" s="245">
        <f>+[1]INSTITUCIONAL!$D$34</f>
        <v>1</v>
      </c>
      <c r="D101" s="245">
        <f>+[1]INSTITUCIONAL!$D$34</f>
        <v>1</v>
      </c>
      <c r="E101" s="221">
        <f>+D101*100/C101</f>
        <v>100</v>
      </c>
      <c r="F101" s="248">
        <f>+[2]INSTITUCIONAL!$D$35</f>
        <v>1</v>
      </c>
      <c r="G101" s="248">
        <f>+[2]INSTITUCIONAL!$D$35</f>
        <v>1</v>
      </c>
      <c r="H101" s="209">
        <f>+G101*100/F101</f>
        <v>100</v>
      </c>
      <c r="I101" s="204" t="s">
        <v>121</v>
      </c>
      <c r="J101" s="204" t="s">
        <v>121</v>
      </c>
      <c r="K101" s="204" t="s">
        <v>121</v>
      </c>
      <c r="L101" s="204" t="s">
        <v>121</v>
      </c>
    </row>
    <row r="102" spans="1:12" ht="14.65" customHeight="1" x14ac:dyDescent="0.2">
      <c r="A102" s="172"/>
      <c r="B102" s="234"/>
      <c r="C102" s="235"/>
      <c r="D102" s="251"/>
      <c r="E102" s="252"/>
      <c r="F102" s="253"/>
      <c r="G102" s="253"/>
      <c r="H102" s="254"/>
      <c r="I102" s="255"/>
      <c r="J102" s="255"/>
      <c r="K102" s="256"/>
      <c r="L102" s="182"/>
    </row>
    <row r="103" spans="1:12" ht="27.2" customHeight="1" x14ac:dyDescent="0.2">
      <c r="A103" s="257"/>
      <c r="B103" s="270" t="s">
        <v>191</v>
      </c>
      <c r="C103" s="271"/>
      <c r="D103" s="277"/>
      <c r="E103" s="278"/>
      <c r="F103" s="279"/>
      <c r="G103" s="279"/>
      <c r="H103" s="280"/>
      <c r="I103" s="279"/>
      <c r="J103" s="279"/>
      <c r="K103" s="280"/>
      <c r="L103" s="197"/>
    </row>
    <row r="104" spans="1:12" ht="9" customHeight="1" x14ac:dyDescent="0.2">
      <c r="A104" s="172"/>
      <c r="B104" s="234"/>
      <c r="C104" s="235"/>
      <c r="D104" s="251"/>
      <c r="E104" s="252"/>
      <c r="F104" s="253"/>
      <c r="G104" s="253"/>
      <c r="H104" s="254"/>
      <c r="I104" s="255"/>
      <c r="J104" s="255"/>
      <c r="K104" s="256"/>
      <c r="L104" s="182"/>
    </row>
    <row r="105" spans="1:12" ht="14.85" customHeight="1" x14ac:dyDescent="0.2">
      <c r="A105" s="210"/>
      <c r="B105" s="199" t="s">
        <v>168</v>
      </c>
      <c r="C105" s="222">
        <f>+'[1]OTRAS ÁREAS'!$D$15</f>
        <v>1.7</v>
      </c>
      <c r="D105" s="222">
        <f>+'[1]OTRAS ÁREAS'!$D$15</f>
        <v>1.7</v>
      </c>
      <c r="E105" s="201">
        <f>+D105*100/C105</f>
        <v>100</v>
      </c>
      <c r="F105" s="213">
        <f>+[2]OTRAS_ÁREAS!$D$15</f>
        <v>1.2</v>
      </c>
      <c r="G105" s="213">
        <f>+[2]OTRAS_ÁREAS!$D$15</f>
        <v>1.2</v>
      </c>
      <c r="H105" s="203">
        <f>+G105*100/F105</f>
        <v>100</v>
      </c>
      <c r="I105" s="204" t="s">
        <v>121</v>
      </c>
      <c r="J105" s="204" t="s">
        <v>121</v>
      </c>
      <c r="K105" s="204" t="s">
        <v>121</v>
      </c>
      <c r="L105" s="204" t="s">
        <v>121</v>
      </c>
    </row>
    <row r="106" spans="1:12" ht="14.85" customHeight="1" x14ac:dyDescent="0.2">
      <c r="A106" s="172"/>
      <c r="B106" s="205" t="s">
        <v>192</v>
      </c>
      <c r="C106" s="220">
        <f>+'[1]OTRAS ÁREAS'!$D$29</f>
        <v>8.8000000000000007</v>
      </c>
      <c r="D106" s="220">
        <f>+'[1]OTRAS ÁREAS'!$D$29</f>
        <v>8.8000000000000007</v>
      </c>
      <c r="E106" s="221">
        <f>+D106*100/C106</f>
        <v>100</v>
      </c>
      <c r="F106" s="248">
        <f>+[2]OTRAS_ÁREAS!$D$29</f>
        <v>5.8</v>
      </c>
      <c r="G106" s="248">
        <f>+[2]OTRAS_ÁREAS!$D$29</f>
        <v>5.8</v>
      </c>
      <c r="H106" s="209">
        <f>+G106*100/F106</f>
        <v>100</v>
      </c>
      <c r="I106" s="204" t="s">
        <v>121</v>
      </c>
      <c r="J106" s="204" t="s">
        <v>121</v>
      </c>
      <c r="K106" s="204" t="s">
        <v>121</v>
      </c>
      <c r="L106" s="204" t="s">
        <v>121</v>
      </c>
    </row>
    <row r="107" spans="1:12" ht="14.85" customHeight="1" x14ac:dyDescent="0.2">
      <c r="A107" s="210"/>
      <c r="B107" s="199" t="s">
        <v>193</v>
      </c>
      <c r="C107" s="222">
        <f>+'[1]OTRAS ÁREAS'!$D$39</f>
        <v>2.9</v>
      </c>
      <c r="D107" s="222">
        <f>+'[1]OTRAS ÁREAS'!$D$39</f>
        <v>2.9</v>
      </c>
      <c r="E107" s="201">
        <f>+D107*100/C107</f>
        <v>100</v>
      </c>
      <c r="F107" s="213">
        <f>+[2]OTRAS_ÁREAS!$D$39</f>
        <v>2.9</v>
      </c>
      <c r="G107" s="213">
        <f>+[2]OTRAS_ÁREAS!$D$39</f>
        <v>2.9</v>
      </c>
      <c r="H107" s="203">
        <f>+G107*100/F107</f>
        <v>100</v>
      </c>
      <c r="I107" s="204" t="s">
        <v>121</v>
      </c>
      <c r="J107" s="204" t="s">
        <v>121</v>
      </c>
      <c r="K107" s="204" t="s">
        <v>121</v>
      </c>
      <c r="L107" s="204" t="s">
        <v>121</v>
      </c>
    </row>
    <row r="108" spans="1:12" ht="14.65" customHeight="1" x14ac:dyDescent="0.2">
      <c r="A108" s="172"/>
      <c r="B108" s="234"/>
      <c r="C108" s="235"/>
      <c r="D108" s="251"/>
      <c r="E108" s="252"/>
      <c r="F108" s="253"/>
      <c r="G108" s="253"/>
      <c r="H108" s="254"/>
      <c r="I108" s="255"/>
      <c r="J108" s="255"/>
      <c r="K108" s="256"/>
      <c r="L108" s="182"/>
    </row>
    <row r="109" spans="1:12" ht="14.85" customHeight="1" x14ac:dyDescent="0.2">
      <c r="A109" s="257"/>
      <c r="B109" s="270" t="s">
        <v>194</v>
      </c>
      <c r="C109" s="271"/>
      <c r="D109" s="277"/>
      <c r="E109" s="278"/>
      <c r="F109" s="279"/>
      <c r="G109" s="279"/>
      <c r="H109" s="280"/>
      <c r="I109" s="279"/>
      <c r="J109" s="279"/>
      <c r="K109" s="280"/>
      <c r="L109" s="197"/>
    </row>
    <row r="110" spans="1:12" ht="8.25" customHeight="1" x14ac:dyDescent="0.2">
      <c r="A110" s="172"/>
      <c r="B110" s="274"/>
      <c r="C110" s="235"/>
      <c r="D110" s="251"/>
      <c r="E110" s="252"/>
      <c r="F110" s="253"/>
      <c r="G110" s="253"/>
      <c r="H110" s="254"/>
      <c r="I110" s="255"/>
      <c r="J110" s="255"/>
      <c r="K110" s="256"/>
      <c r="L110" s="182"/>
    </row>
    <row r="111" spans="1:12" ht="14.85" customHeight="1" x14ac:dyDescent="0.2">
      <c r="A111" s="210"/>
      <c r="B111" s="199" t="s">
        <v>195</v>
      </c>
      <c r="C111" s="222">
        <f>+'[1]OTRAS ÁREAS'!$D$55</f>
        <v>0.28999999999999998</v>
      </c>
      <c r="D111" s="222">
        <f>+'[1]OTRAS ÁREAS'!$D$55</f>
        <v>0.28999999999999998</v>
      </c>
      <c r="E111" s="201">
        <f>+D111*100/C111</f>
        <v>100</v>
      </c>
      <c r="F111" s="213">
        <f>+[2]OTRAS_ÁREAS!$D$55</f>
        <v>0.28999999999999998</v>
      </c>
      <c r="G111" s="213">
        <f>+[2]OTRAS_ÁREAS!$D$55</f>
        <v>0.28999999999999998</v>
      </c>
      <c r="H111" s="203">
        <f>+G111*100/F111</f>
        <v>100</v>
      </c>
      <c r="I111" s="204" t="s">
        <v>121</v>
      </c>
      <c r="J111" s="204" t="s">
        <v>121</v>
      </c>
      <c r="K111" s="204" t="s">
        <v>121</v>
      </c>
      <c r="L111" s="204" t="s">
        <v>121</v>
      </c>
    </row>
    <row r="112" spans="1:12" ht="14.85" customHeight="1" x14ac:dyDescent="0.2">
      <c r="A112" s="214"/>
      <c r="B112" s="215" t="s">
        <v>196</v>
      </c>
      <c r="C112" s="220">
        <f>+'[1]OTRAS ÁREAS'!$D$68</f>
        <v>5</v>
      </c>
      <c r="D112" s="220">
        <f>+'[1]OTRAS ÁREAS'!$D$68</f>
        <v>5</v>
      </c>
      <c r="E112" s="221">
        <f>+D112*100/C112</f>
        <v>100</v>
      </c>
      <c r="F112" s="232">
        <f>+[2]OTRAS_ÁREAS!$D$68</f>
        <v>5</v>
      </c>
      <c r="G112" s="232">
        <f>+[2]OTRAS_ÁREAS!$D$68</f>
        <v>5</v>
      </c>
      <c r="H112" s="283">
        <f>+G112*100/F112</f>
        <v>100</v>
      </c>
      <c r="I112" s="204" t="s">
        <v>121</v>
      </c>
      <c r="J112" s="204" t="s">
        <v>121</v>
      </c>
      <c r="K112" s="204" t="s">
        <v>121</v>
      </c>
      <c r="L112" s="204" t="s">
        <v>121</v>
      </c>
    </row>
    <row r="113" spans="1:12" ht="14.85" customHeight="1" x14ac:dyDescent="0.2">
      <c r="A113" s="210"/>
      <c r="B113" s="199" t="s">
        <v>197</v>
      </c>
      <c r="C113" s="222">
        <f>+'[1]OTRAS ÁREAS'!$D$78</f>
        <v>1</v>
      </c>
      <c r="D113" s="222">
        <f>+'[1]OTRAS ÁREAS'!$D$78</f>
        <v>1</v>
      </c>
      <c r="E113" s="201">
        <f>+D113*100/C113</f>
        <v>100</v>
      </c>
      <c r="F113" s="231">
        <f>+[2]OTRAS_ÁREAS!$D$78</f>
        <v>1</v>
      </c>
      <c r="G113" s="231">
        <f>+[2]OTRAS_ÁREAS!$D$78</f>
        <v>1</v>
      </c>
      <c r="H113" s="203">
        <f>+G113*100/F113</f>
        <v>100</v>
      </c>
      <c r="I113" s="204" t="s">
        <v>121</v>
      </c>
      <c r="J113" s="204" t="s">
        <v>121</v>
      </c>
      <c r="K113" s="204" t="s">
        <v>121</v>
      </c>
      <c r="L113" s="204" t="s">
        <v>121</v>
      </c>
    </row>
    <row r="114" spans="1:12" ht="14.85" customHeight="1" x14ac:dyDescent="0.2">
      <c r="A114" s="214"/>
      <c r="B114" s="215"/>
      <c r="C114" s="235"/>
      <c r="D114" s="251"/>
      <c r="E114" s="221"/>
      <c r="F114" s="288"/>
      <c r="G114" s="284"/>
      <c r="H114" s="283"/>
      <c r="I114" s="288"/>
      <c r="J114" s="284"/>
      <c r="K114" s="283"/>
      <c r="L114" s="285"/>
    </row>
    <row r="115" spans="1:12" ht="14.65" customHeight="1" x14ac:dyDescent="0.2">
      <c r="A115" s="172"/>
      <c r="B115" s="274"/>
      <c r="C115" s="235"/>
      <c r="D115" s="211"/>
      <c r="E115" s="289"/>
      <c r="F115" s="178"/>
      <c r="G115" s="178"/>
      <c r="H115" s="290"/>
      <c r="I115" s="179"/>
      <c r="J115" s="179"/>
      <c r="K115" s="291"/>
      <c r="L115" s="182"/>
    </row>
    <row r="116" spans="1:12" ht="14.85" customHeight="1" x14ac:dyDescent="0.2">
      <c r="A116" s="292"/>
      <c r="B116" s="270" t="s">
        <v>198</v>
      </c>
      <c r="C116" s="271"/>
      <c r="D116" s="277"/>
      <c r="E116" s="278"/>
      <c r="F116" s="279"/>
      <c r="G116" s="279"/>
      <c r="H116" s="280"/>
      <c r="I116" s="279"/>
      <c r="J116" s="279"/>
      <c r="K116" s="280"/>
      <c r="L116" s="197"/>
    </row>
    <row r="117" spans="1:12" ht="8.25" customHeight="1" x14ac:dyDescent="0.2">
      <c r="A117" s="172"/>
      <c r="B117" s="274"/>
      <c r="C117" s="235"/>
      <c r="D117" s="211"/>
      <c r="E117" s="289"/>
      <c r="F117" s="178"/>
      <c r="G117" s="178"/>
      <c r="H117" s="290"/>
      <c r="I117" s="179"/>
      <c r="J117" s="179"/>
      <c r="K117" s="291"/>
      <c r="L117" s="182"/>
    </row>
    <row r="118" spans="1:12" ht="14.65" customHeight="1" x14ac:dyDescent="0.2">
      <c r="B118" s="293"/>
      <c r="C118" s="294"/>
      <c r="D118" s="295"/>
      <c r="E118" s="296"/>
      <c r="F118" s="297"/>
      <c r="G118" s="297"/>
      <c r="H118" s="298"/>
      <c r="I118" s="299"/>
      <c r="J118" s="299"/>
      <c r="K118" s="300"/>
      <c r="L118" s="182"/>
    </row>
    <row r="119" spans="1:12" ht="14.85" customHeight="1" x14ac:dyDescent="0.2">
      <c r="A119" s="210"/>
      <c r="B119" s="199" t="s">
        <v>199</v>
      </c>
      <c r="C119" s="301">
        <f>+'[1]OTRAS ÁREAS'!$D$91</f>
        <v>5</v>
      </c>
      <c r="D119" s="301">
        <f>+'[1]OTRAS ÁREAS'!$D$91</f>
        <v>5</v>
      </c>
      <c r="E119" s="223">
        <f>+D119*100/C119</f>
        <v>100</v>
      </c>
      <c r="F119" s="231">
        <f>+[2]OTRAS_ÁREAS!$D$91</f>
        <v>5</v>
      </c>
      <c r="G119" s="231">
        <f>+[2]OTRAS_ÁREAS!$D$91</f>
        <v>5</v>
      </c>
      <c r="H119" s="244">
        <f>+G119*100/F119</f>
        <v>100</v>
      </c>
      <c r="I119" s="204" t="s">
        <v>121</v>
      </c>
      <c r="J119" s="204" t="s">
        <v>121</v>
      </c>
      <c r="K119" s="204" t="s">
        <v>121</v>
      </c>
      <c r="L119" s="204" t="s">
        <v>121</v>
      </c>
    </row>
    <row r="122" spans="1:12" ht="27" customHeight="1" x14ac:dyDescent="0.2">
      <c r="A122" s="302" t="s">
        <v>200</v>
      </c>
      <c r="B122" s="576" t="s">
        <v>201</v>
      </c>
      <c r="C122" s="576"/>
      <c r="D122" s="576"/>
      <c r="E122" s="576"/>
      <c r="F122" s="576"/>
      <c r="G122" s="576"/>
      <c r="H122" s="576"/>
      <c r="I122" s="576"/>
      <c r="J122" s="576"/>
      <c r="K122" s="576"/>
      <c r="L122" s="576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15748031496062992" right="0.23622047244094491" top="0.15748031496062992" bottom="0.39370078740157483" header="0.51181102362204722" footer="0"/>
  <pageSetup paperSize="9" scale="85" firstPageNumber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2020-05-19T01:31:20Z</cp:lastPrinted>
  <dcterms:created xsi:type="dcterms:W3CDTF">2005-11-28T14:59:09Z</dcterms:created>
  <dcterms:modified xsi:type="dcterms:W3CDTF">2020-05-19T01:31:33Z</dcterms:modified>
</cp:coreProperties>
</file>