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UGENIA BANINI\EUGENIA BANINI\METAS E INDICADORES\METAS E INDICADORES 2022\1° TRIM 2022\"/>
    </mc:Choice>
  </mc:AlternateContent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62913"/>
</workbook>
</file>

<file path=xl/calcChain.xml><?xml version="1.0" encoding="utf-8"?>
<calcChain xmlns="http://schemas.openxmlformats.org/spreadsheetml/2006/main">
  <c r="D38" i="4" l="1"/>
  <c r="D36" i="4"/>
  <c r="D35" i="4"/>
  <c r="H38" i="4"/>
  <c r="D33" i="4"/>
  <c r="D23" i="5"/>
  <c r="D24" i="5"/>
  <c r="H33" i="4"/>
  <c r="E41" i="1"/>
  <c r="E40" i="1"/>
  <c r="E39" i="1"/>
  <c r="E28" i="1"/>
  <c r="I40" i="4" l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 s="1"/>
  <c r="M48" i="4" l="1"/>
  <c r="M49" i="4" s="1"/>
  <c r="M51" i="4" l="1"/>
  <c r="M50" i="4"/>
  <c r="J40" i="4" l="1"/>
  <c r="I42" i="4"/>
</calcChain>
</file>

<file path=xl/sharedStrings.xml><?xml version="1.0" encoding="utf-8"?>
<sst xmlns="http://schemas.openxmlformats.org/spreadsheetml/2006/main" count="462" uniqueCount="197">
  <si>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</si>
  <si>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</si>
  <si>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</si>
  <si>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</si>
  <si>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</si>
  <si>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</si>
  <si>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</si>
  <si>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</si>
  <si>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</si>
  <si>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</si>
  <si>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</si>
  <si>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</si>
  <si>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</si>
  <si>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</si>
  <si>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</si>
  <si>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</si>
  <si>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</si>
  <si>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</si>
  <si>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</si>
  <si>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</si>
  <si>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</si>
  <si>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</si>
  <si>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</si>
  <si>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</si>
  <si>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</si>
  <si>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</si>
  <si>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</si>
  <si>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</si>
  <si>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</si>
  <si>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</si>
  <si>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</si>
  <si>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</si>
  <si>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</si>
  <si>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</si>
  <si>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</si>
  <si>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</si>
  <si>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</si>
  <si>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</si>
  <si>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</si>
  <si>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</si>
  <si>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</si>
  <si>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</si>
  <si>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</si>
  <si>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</si>
  <si>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</si>
  <si>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</si>
  <si>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</si>
  <si>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</si>
  <si>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</si>
  <si>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</si>
  <si>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</si>
  <si>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</si>
  <si>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</si>
  <si>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</si>
  <si>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</si>
  <si>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</si>
  <si>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</si>
  <si>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</si>
  <si>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</si>
  <si>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</si>
  <si>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</si>
  <si>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</si>
  <si>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</si>
  <si>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</si>
  <si>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</si>
  <si>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</si>
  <si>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</si>
  <si>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</si>
  <si>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</si>
  <si>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</si>
  <si>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</si>
  <si>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</si>
  <si>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</si>
  <si>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</si>
  <si>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</si>
  <si>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</si>
  <si>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</si>
  <si>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</si>
  <si>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</si>
  <si>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</si>
  <si>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</si>
  <si>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</si>
  <si>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</si>
  <si>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</si>
  <si>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</si>
  <si>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</si>
  <si>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</si>
  <si>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</si>
  <si>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</si>
  <si>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</si>
  <si>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</si>
  <si>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</si>
  <si>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</si>
  <si>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</si>
  <si>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</si>
  <si>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</si>
  <si>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</si>
  <si>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</si>
  <si>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</si>
  <si>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</si>
  <si>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</si>
  <si>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</si>
  <si>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</si>
  <si>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</si>
  <si>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</si>
  <si>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</si>
  <si>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</si>
  <si>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</si>
  <si>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</si>
  <si>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</si>
  <si>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</si>
  <si>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</si>
  <si>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</si>
  <si>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</si>
  <si>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</si>
  <si>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</si>
  <si>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</si>
  <si>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</si>
  <si>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</si>
  <si>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</si>
  <si>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</si>
  <si>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</si>
  <si>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</si>
  <si>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</si>
  <si>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</si>
  <si>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</si>
  <si>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</si>
  <si>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</si>
  <si>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</si>
  <si>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</si>
  <si>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</si>
  <si>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</si>
  <si>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</si>
  <si>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</si>
  <si>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</si>
  <si>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</si>
  <si>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</si>
  <si>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</si>
  <si>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</si>
  <si>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</si>
  <si>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</si>
  <si>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</si>
  <si>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</si>
  <si>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</si>
  <si>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</si>
  <si>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</si>
  <si>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</si>
  <si>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</si>
  <si>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</si>
  <si>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</si>
  <si>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</si>
  <si>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</si>
  <si>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</si>
  <si>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</si>
  <si>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</si>
  <si>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</si>
  <si>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</si>
  <si>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</si>
  <si>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</si>
  <si>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</si>
  <si>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</si>
  <si>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</si>
  <si>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</si>
  <si>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</si>
  <si>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</si>
  <si>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</si>
  <si>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</si>
  <si>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</si>
  <si>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</si>
  <si>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</si>
  <si>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</si>
  <si>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</si>
  <si>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</si>
  <si>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</si>
  <si>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</si>
  <si>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</si>
  <si>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</si>
  <si>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</si>
  <si>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</si>
  <si>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</si>
  <si>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</si>
  <si>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</si>
  <si>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</si>
  <si>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</si>
  <si>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</si>
  <si>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</si>
  <si>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</si>
  <si>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</si>
  <si>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</si>
  <si>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</si>
  <si>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</si>
  <si>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</si>
  <si>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</si>
  <si>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</si>
  <si>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</si>
  <si>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AÑO 2021</t>
  </si>
  <si>
    <t>PRESUPUESTO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</si>
</sst>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19" fillId="5" borderId="48" xfId="0" applyNumberFormat="1" applyFont="1" applyFill="1" applyBorder="1"/>
    <xf numFmtId="0" fontId="19" fillId="5" borderId="48" xfId="0" applyFont="1" applyFill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1" fillId="0" borderId="20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21" xfId="0" applyNumberFormat="1" applyFont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13" xfId="0" applyNumberFormat="1" applyFont="1" applyBorder="1"/>
    <xf numFmtId="3" fontId="4" fillId="0" borderId="29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4" fillId="6" borderId="16" xfId="0" applyNumberFormat="1" applyFont="1" applyFill="1" applyBorder="1" applyAlignment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4" fillId="0" borderId="5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45" xfId="0" applyNumberFormat="1" applyFont="1" applyFill="1" applyBorder="1" applyAlignment="1">
      <alignment horizontal="right"/>
    </xf>
    <xf numFmtId="3" fontId="4" fillId="0" borderId="20" xfId="0" applyNumberFormat="1" applyFont="1" applyFill="1" applyBorder="1" applyAlignment="1">
      <alignment horizontal="right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53" zoomScale="90" zoomScaleNormal="90" workbookViewId="0">
      <selection activeCell="B1" sqref="B1:H55"/>
    </sheetView>
  </sheetViews>
  <sheetFormatPr baseColWidth="10"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196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27" t="s">
        <v>2</v>
      </c>
      <c r="C7" s="329" t="s">
        <v>3</v>
      </c>
      <c r="D7" s="329" t="s">
        <v>99</v>
      </c>
      <c r="E7" s="335" t="s">
        <v>160</v>
      </c>
      <c r="F7" s="336"/>
      <c r="G7" s="336"/>
      <c r="H7" s="337"/>
    </row>
    <row r="8" spans="1:23" ht="12.75" customHeight="1" x14ac:dyDescent="0.2">
      <c r="B8" s="328"/>
      <c r="C8" s="330"/>
      <c r="D8" s="330"/>
      <c r="E8" s="332">
        <v>2022</v>
      </c>
      <c r="F8" s="333"/>
      <c r="G8" s="333"/>
      <c r="H8" s="334"/>
    </row>
    <row r="9" spans="1:23" ht="13.9" customHeight="1" x14ac:dyDescent="0.2">
      <c r="B9" s="328"/>
      <c r="C9" s="330"/>
      <c r="D9" s="330"/>
      <c r="E9" s="338" t="s">
        <v>139</v>
      </c>
      <c r="F9" s="338" t="s">
        <v>152</v>
      </c>
      <c r="G9" s="338" t="s">
        <v>154</v>
      </c>
      <c r="H9" s="331" t="s">
        <v>159</v>
      </c>
    </row>
    <row r="10" spans="1:23" ht="12.75" customHeight="1" x14ac:dyDescent="0.2">
      <c r="B10" s="328"/>
      <c r="C10" s="330"/>
      <c r="D10" s="330"/>
      <c r="E10" s="338"/>
      <c r="F10" s="338"/>
      <c r="G10" s="338"/>
      <c r="H10" s="331"/>
    </row>
    <row r="11" spans="1:23" ht="13.5" customHeight="1" x14ac:dyDescent="0.2">
      <c r="B11" s="328"/>
      <c r="C11" s="330"/>
      <c r="D11" s="330"/>
      <c r="E11" s="338"/>
      <c r="F11" s="338"/>
      <c r="G11" s="338"/>
      <c r="H11" s="331"/>
    </row>
    <row r="12" spans="1:23" ht="20.25" customHeight="1" x14ac:dyDescent="0.2">
      <c r="B12" s="348" t="s">
        <v>5</v>
      </c>
      <c r="C12" s="349"/>
      <c r="D12" s="349"/>
      <c r="E12" s="349"/>
      <c r="F12" s="349"/>
      <c r="G12" s="349"/>
      <c r="H12" s="350"/>
    </row>
    <row r="13" spans="1:23" ht="13.5" thickBot="1" x14ac:dyDescent="0.25">
      <c r="B13" s="345" t="s">
        <v>6</v>
      </c>
      <c r="C13" s="346"/>
      <c r="D13" s="346"/>
      <c r="E13" s="346"/>
      <c r="F13" s="346"/>
      <c r="G13" s="346"/>
      <c r="H13" s="347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130">
        <v>6</v>
      </c>
      <c r="F15" s="249"/>
      <c r="G15" s="130"/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130">
        <v>0</v>
      </c>
      <c r="F16" s="249"/>
      <c r="G16" s="130"/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130">
        <v>6</v>
      </c>
      <c r="F17" s="249"/>
      <c r="G17" s="130"/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321">
        <v>10</v>
      </c>
      <c r="F18" s="250"/>
      <c r="G18" s="321"/>
      <c r="H18" s="127"/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130">
        <v>0</v>
      </c>
      <c r="F19" s="249"/>
      <c r="G19" s="130"/>
      <c r="H19" s="126"/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130">
        <v>0</v>
      </c>
      <c r="F20" s="249"/>
      <c r="G20" s="130"/>
      <c r="H20" s="126"/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130">
        <v>0</v>
      </c>
      <c r="F21" s="249"/>
      <c r="G21" s="130"/>
      <c r="H21" s="126"/>
    </row>
    <row r="22" spans="1:9" ht="13.5" thickBot="1" x14ac:dyDescent="0.25">
      <c r="A22">
        <v>8</v>
      </c>
      <c r="B22" s="277" t="s">
        <v>189</v>
      </c>
      <c r="C22" s="18" t="s">
        <v>8</v>
      </c>
      <c r="D22" s="39" t="s">
        <v>9</v>
      </c>
      <c r="E22" s="419">
        <v>0</v>
      </c>
      <c r="F22" s="279"/>
      <c r="G22" s="210"/>
      <c r="H22" s="293"/>
    </row>
    <row r="23" spans="1:9" x14ac:dyDescent="0.2">
      <c r="B23" s="157" t="s">
        <v>134</v>
      </c>
      <c r="C23" s="158"/>
      <c r="D23" s="158"/>
      <c r="E23" s="252"/>
      <c r="F23" s="252"/>
      <c r="G23" s="158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130">
        <v>109</v>
      </c>
      <c r="F24" s="249"/>
      <c r="G24" s="130"/>
      <c r="H24" s="126"/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130">
        <v>0</v>
      </c>
      <c r="F25" s="249"/>
      <c r="G25" s="130"/>
      <c r="H25" s="126"/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420">
        <v>0</v>
      </c>
      <c r="F26" s="325"/>
      <c r="G26" s="130"/>
      <c r="H26" s="126"/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321">
        <v>48</v>
      </c>
      <c r="F27" s="250"/>
      <c r="G27" s="321"/>
      <c r="H27" s="127"/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130">
        <f>1566+11</f>
        <v>1577</v>
      </c>
      <c r="F28" s="249"/>
      <c r="G28" s="130"/>
      <c r="H28" s="126"/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130">
        <v>0</v>
      </c>
      <c r="F29" s="249"/>
      <c r="G29" s="130"/>
      <c r="H29" s="126"/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130">
        <v>4</v>
      </c>
      <c r="F30" s="249"/>
      <c r="G30" s="130"/>
      <c r="H30" s="126"/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99">
        <v>71</v>
      </c>
      <c r="F31" s="251"/>
      <c r="G31" s="299"/>
      <c r="H31" s="128"/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42" t="s">
        <v>155</v>
      </c>
      <c r="C36" s="343"/>
      <c r="D36" s="343"/>
      <c r="E36" s="343"/>
      <c r="F36" s="343"/>
      <c r="G36" s="343"/>
      <c r="H36" s="344"/>
    </row>
    <row r="37" spans="2:9" x14ac:dyDescent="0.2">
      <c r="B37" s="339" t="s">
        <v>6</v>
      </c>
      <c r="C37" s="340"/>
      <c r="D37" s="340"/>
      <c r="E37" s="340"/>
      <c r="F37" s="340"/>
      <c r="G37" s="340"/>
      <c r="H37" s="341"/>
    </row>
    <row r="38" spans="2:9" x14ac:dyDescent="0.2">
      <c r="B38" s="25" t="s">
        <v>16</v>
      </c>
      <c r="C38" s="26" t="s">
        <v>8</v>
      </c>
      <c r="D38" s="39" t="s">
        <v>9</v>
      </c>
      <c r="E38" s="304">
        <v>661</v>
      </c>
      <c r="F38" s="253"/>
      <c r="G38" s="304"/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304">
        <f>359+27</f>
        <v>386</v>
      </c>
      <c r="F39" s="253"/>
      <c r="G39" s="304"/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304">
        <f>302+40</f>
        <v>342</v>
      </c>
      <c r="F40" s="253"/>
      <c r="G40" s="304"/>
      <c r="H40" s="27"/>
    </row>
    <row r="41" spans="2:9" x14ac:dyDescent="0.2">
      <c r="B41" s="28" t="s">
        <v>146</v>
      </c>
      <c r="C41" s="29" t="s">
        <v>8</v>
      </c>
      <c r="D41" s="39" t="s">
        <v>9</v>
      </c>
      <c r="E41" s="304">
        <f>72+10</f>
        <v>82</v>
      </c>
      <c r="F41" s="253"/>
      <c r="G41" s="304"/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304">
        <v>0</v>
      </c>
      <c r="F42" s="253"/>
      <c r="G42" s="304"/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305">
        <v>356</v>
      </c>
      <c r="F43" s="254"/>
      <c r="G43" s="305"/>
      <c r="H43" s="121"/>
    </row>
    <row r="44" spans="2:9" x14ac:dyDescent="0.2">
      <c r="B44" s="32"/>
      <c r="C44" s="32"/>
      <c r="D44" s="95"/>
      <c r="E44" s="33"/>
      <c r="F44" s="24"/>
      <c r="G44" s="16"/>
      <c r="H44" s="292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42" t="s">
        <v>21</v>
      </c>
      <c r="C48" s="343"/>
      <c r="D48" s="343"/>
      <c r="E48" s="343"/>
      <c r="F48" s="343"/>
      <c r="G48" s="343"/>
      <c r="H48" s="344"/>
    </row>
    <row r="49" spans="2:9" x14ac:dyDescent="0.2">
      <c r="B49" s="339" t="s">
        <v>6</v>
      </c>
      <c r="C49" s="340"/>
      <c r="D49" s="340"/>
      <c r="E49" s="340"/>
      <c r="F49" s="340"/>
      <c r="G49" s="340"/>
      <c r="H49" s="341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5"/>
      <c r="H51" s="205"/>
    </row>
    <row r="52" spans="2:9" x14ac:dyDescent="0.2">
      <c r="B52" s="107"/>
      <c r="C52" s="107"/>
      <c r="D52" s="46"/>
      <c r="E52" s="280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30" zoomScale="90" zoomScaleNormal="90" workbookViewId="0">
      <selection sqref="A1:G36"/>
    </sheetView>
  </sheetViews>
  <sheetFormatPr baseColWidth="10"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196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27" t="s">
        <v>2</v>
      </c>
      <c r="B8" s="329" t="s">
        <v>3</v>
      </c>
      <c r="C8" s="364" t="s">
        <v>4</v>
      </c>
      <c r="D8" s="355" t="s">
        <v>160</v>
      </c>
      <c r="E8" s="356"/>
      <c r="F8" s="356"/>
      <c r="G8" s="357"/>
    </row>
    <row r="9" spans="1:16" ht="12.75" customHeight="1" x14ac:dyDescent="0.2">
      <c r="A9" s="328"/>
      <c r="B9" s="330"/>
      <c r="C9" s="365"/>
      <c r="D9" s="352">
        <v>2022</v>
      </c>
      <c r="E9" s="353"/>
      <c r="F9" s="353"/>
      <c r="G9" s="354"/>
    </row>
    <row r="10" spans="1:16" ht="13.9" customHeight="1" x14ac:dyDescent="0.2">
      <c r="A10" s="328"/>
      <c r="B10" s="330"/>
      <c r="C10" s="365"/>
      <c r="D10" s="338" t="s">
        <v>139</v>
      </c>
      <c r="E10" s="338" t="s">
        <v>152</v>
      </c>
      <c r="F10" s="338" t="s">
        <v>154</v>
      </c>
      <c r="G10" s="331" t="s">
        <v>159</v>
      </c>
    </row>
    <row r="11" spans="1:16" ht="12.75" customHeight="1" x14ac:dyDescent="0.2">
      <c r="A11" s="328"/>
      <c r="B11" s="330"/>
      <c r="C11" s="365"/>
      <c r="D11" s="338"/>
      <c r="E11" s="338"/>
      <c r="F11" s="338"/>
      <c r="G11" s="331"/>
    </row>
    <row r="12" spans="1:16" ht="13.5" customHeight="1" thickBot="1" x14ac:dyDescent="0.25">
      <c r="A12" s="362"/>
      <c r="B12" s="363"/>
      <c r="C12" s="365"/>
      <c r="D12" s="361"/>
      <c r="E12" s="361"/>
      <c r="F12" s="361"/>
      <c r="G12" s="351"/>
    </row>
    <row r="13" spans="1:16" x14ac:dyDescent="0.2">
      <c r="A13" s="358" t="s">
        <v>23</v>
      </c>
      <c r="B13" s="359"/>
      <c r="C13" s="359"/>
      <c r="D13" s="359"/>
      <c r="E13" s="359"/>
      <c r="F13" s="359"/>
      <c r="G13" s="360"/>
    </row>
    <row r="14" spans="1:16" x14ac:dyDescent="0.2">
      <c r="A14" s="17" t="s">
        <v>24</v>
      </c>
      <c r="B14" s="39" t="s">
        <v>8</v>
      </c>
      <c r="C14" s="39" t="s">
        <v>25</v>
      </c>
      <c r="D14" s="130">
        <v>1624</v>
      </c>
      <c r="E14" s="249"/>
      <c r="F14" s="130"/>
      <c r="G14" s="126"/>
    </row>
    <row r="15" spans="1:16" x14ac:dyDescent="0.2">
      <c r="A15" s="17" t="s">
        <v>185</v>
      </c>
      <c r="B15" s="39" t="s">
        <v>8</v>
      </c>
      <c r="C15" s="39" t="s">
        <v>9</v>
      </c>
      <c r="D15" s="130">
        <v>0</v>
      </c>
      <c r="E15" s="249"/>
      <c r="F15" s="130"/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130">
        <v>436</v>
      </c>
      <c r="E16" s="249"/>
      <c r="F16" s="130"/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130">
        <v>2046</v>
      </c>
      <c r="E17" s="249"/>
      <c r="F17" s="130"/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130">
        <v>0</v>
      </c>
      <c r="E18" s="249"/>
      <c r="F18" s="130"/>
      <c r="G18" s="126"/>
    </row>
    <row r="19" spans="1:11" x14ac:dyDescent="0.2">
      <c r="A19" s="202" t="s">
        <v>29</v>
      </c>
      <c r="B19" s="203" t="s">
        <v>8</v>
      </c>
      <c r="C19" s="204"/>
      <c r="D19" s="144">
        <v>0</v>
      </c>
      <c r="E19" s="259"/>
      <c r="F19" s="144"/>
      <c r="G19" s="284"/>
    </row>
    <row r="20" spans="1:11" x14ac:dyDescent="0.2">
      <c r="A20" s="17" t="s">
        <v>30</v>
      </c>
      <c r="B20" s="39" t="s">
        <v>8</v>
      </c>
      <c r="C20" s="41"/>
      <c r="D20" s="130">
        <v>4224</v>
      </c>
      <c r="E20" s="249"/>
      <c r="F20" s="130"/>
      <c r="G20" s="126"/>
    </row>
    <row r="21" spans="1:11" x14ac:dyDescent="0.2">
      <c r="A21" s="17" t="s">
        <v>31</v>
      </c>
      <c r="B21" s="39" t="s">
        <v>8</v>
      </c>
      <c r="C21" s="41"/>
      <c r="D21" s="130">
        <v>801</v>
      </c>
      <c r="E21" s="249"/>
      <c r="F21" s="130"/>
      <c r="G21" s="126"/>
    </row>
    <row r="22" spans="1:11" x14ac:dyDescent="0.2">
      <c r="A22" s="17" t="s">
        <v>32</v>
      </c>
      <c r="B22" s="39" t="s">
        <v>8</v>
      </c>
      <c r="C22" s="41"/>
      <c r="D22" s="130">
        <v>317</v>
      </c>
      <c r="E22" s="249"/>
      <c r="F22" s="130"/>
      <c r="G22" s="126"/>
    </row>
    <row r="23" spans="1:11" x14ac:dyDescent="0.2">
      <c r="A23" s="17" t="s">
        <v>33</v>
      </c>
      <c r="B23" s="39" t="s">
        <v>8</v>
      </c>
      <c r="C23" s="41"/>
      <c r="D23" s="130">
        <v>4766</v>
      </c>
      <c r="E23" s="249"/>
      <c r="F23" s="130"/>
      <c r="G23" s="126"/>
    </row>
    <row r="24" spans="1:11" x14ac:dyDescent="0.2">
      <c r="A24" s="17" t="s">
        <v>147</v>
      </c>
      <c r="B24" s="39" t="s">
        <v>8</v>
      </c>
      <c r="C24" s="41"/>
      <c r="D24" s="130">
        <v>64</v>
      </c>
      <c r="E24" s="249"/>
      <c r="F24" s="130"/>
      <c r="G24" s="126"/>
    </row>
    <row r="25" spans="1:11" x14ac:dyDescent="0.2">
      <c r="A25" s="17" t="s">
        <v>148</v>
      </c>
      <c r="B25" s="39" t="s">
        <v>8</v>
      </c>
      <c r="C25" s="41"/>
      <c r="D25" s="130">
        <v>27</v>
      </c>
      <c r="E25" s="249"/>
      <c r="F25" s="130"/>
      <c r="G25" s="126"/>
    </row>
    <row r="26" spans="1:11" x14ac:dyDescent="0.2">
      <c r="A26" s="17" t="s">
        <v>156</v>
      </c>
      <c r="B26" s="39" t="s">
        <v>8</v>
      </c>
      <c r="C26" s="41"/>
      <c r="D26" s="130">
        <v>0</v>
      </c>
      <c r="E26" s="249"/>
      <c r="F26" s="130"/>
      <c r="G26" s="126"/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130">
        <v>56</v>
      </c>
      <c r="E27" s="249"/>
      <c r="F27" s="130"/>
      <c r="G27" s="126"/>
    </row>
    <row r="28" spans="1:11" x14ac:dyDescent="0.2">
      <c r="A28" s="17" t="s">
        <v>35</v>
      </c>
      <c r="B28" s="39" t="s">
        <v>8</v>
      </c>
      <c r="C28" s="41"/>
      <c r="D28" s="130">
        <v>94</v>
      </c>
      <c r="E28" s="249"/>
      <c r="F28" s="130"/>
      <c r="G28" s="126"/>
    </row>
    <row r="29" spans="1:11" x14ac:dyDescent="0.2">
      <c r="A29" s="17" t="s">
        <v>36</v>
      </c>
      <c r="B29" s="39" t="s">
        <v>8</v>
      </c>
      <c r="C29" s="41"/>
      <c r="D29" s="130">
        <v>71</v>
      </c>
      <c r="E29" s="249"/>
      <c r="F29" s="130"/>
      <c r="G29" s="126"/>
    </row>
    <row r="30" spans="1:11" x14ac:dyDescent="0.2">
      <c r="A30" s="17" t="s">
        <v>37</v>
      </c>
      <c r="B30" s="39" t="s">
        <v>8</v>
      </c>
      <c r="C30" s="41"/>
      <c r="D30" s="130">
        <v>282072</v>
      </c>
      <c r="E30" s="249"/>
      <c r="F30" s="130"/>
      <c r="G30" s="126"/>
    </row>
    <row r="31" spans="1:11" x14ac:dyDescent="0.2">
      <c r="A31" s="17" t="s">
        <v>38</v>
      </c>
      <c r="B31" s="39" t="s">
        <v>8</v>
      </c>
      <c r="C31" s="41"/>
      <c r="D31" s="130">
        <v>486</v>
      </c>
      <c r="E31" s="249"/>
      <c r="F31" s="326"/>
      <c r="G31" s="126"/>
    </row>
    <row r="32" spans="1:11" x14ac:dyDescent="0.2">
      <c r="A32" s="17" t="s">
        <v>39</v>
      </c>
      <c r="B32" s="39" t="s">
        <v>8</v>
      </c>
      <c r="C32" s="41"/>
      <c r="D32" s="130">
        <v>0</v>
      </c>
      <c r="E32" s="249"/>
      <c r="F32" s="130"/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99">
        <v>0</v>
      </c>
      <c r="E33" s="299"/>
      <c r="F33" s="251"/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C1" zoomScale="90" zoomScaleNormal="90" workbookViewId="0">
      <selection activeCell="J5" sqref="J5:P24"/>
    </sheetView>
  </sheetViews>
  <sheetFormatPr baseColWidth="10"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196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196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27" t="s">
        <v>2</v>
      </c>
      <c r="B8" s="329" t="s">
        <v>3</v>
      </c>
      <c r="C8" s="329" t="s">
        <v>4</v>
      </c>
      <c r="D8" s="335" t="s">
        <v>161</v>
      </c>
      <c r="E8" s="336"/>
      <c r="F8" s="336"/>
      <c r="G8" s="337"/>
      <c r="H8" s="45"/>
    </row>
    <row r="9" spans="1:17" ht="12.75" customHeight="1" x14ac:dyDescent="0.2">
      <c r="A9" s="328"/>
      <c r="B9" s="330"/>
      <c r="C9" s="330"/>
      <c r="D9" s="332">
        <v>2022</v>
      </c>
      <c r="E9" s="333"/>
      <c r="F9" s="333"/>
      <c r="G9" s="334"/>
      <c r="H9" s="45"/>
    </row>
    <row r="10" spans="1:17" ht="13.9" customHeight="1" x14ac:dyDescent="0.2">
      <c r="A10" s="328"/>
      <c r="B10" s="330"/>
      <c r="C10" s="330"/>
      <c r="D10" s="338" t="s">
        <v>139</v>
      </c>
      <c r="E10" s="338" t="s">
        <v>152</v>
      </c>
      <c r="F10" s="338" t="s">
        <v>154</v>
      </c>
      <c r="G10" s="331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28"/>
      <c r="B11" s="330"/>
      <c r="C11" s="330"/>
      <c r="D11" s="338"/>
      <c r="E11" s="338"/>
      <c r="F11" s="338"/>
      <c r="G11" s="331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28"/>
      <c r="B12" s="330"/>
      <c r="C12" s="330"/>
      <c r="D12" s="338"/>
      <c r="E12" s="338"/>
      <c r="F12" s="338"/>
      <c r="G12" s="331"/>
      <c r="H12" s="45"/>
      <c r="J12" s="14"/>
      <c r="K12" s="14"/>
      <c r="L12" s="14"/>
      <c r="M12" s="14"/>
      <c r="N12" s="14"/>
      <c r="O12" s="14"/>
    </row>
    <row r="13" spans="1:17" x14ac:dyDescent="0.2">
      <c r="A13" s="369" t="s">
        <v>41</v>
      </c>
      <c r="B13" s="370"/>
      <c r="C13" s="370"/>
      <c r="D13" s="370"/>
      <c r="E13" s="370"/>
      <c r="F13" s="370"/>
      <c r="G13" s="371"/>
      <c r="H13" s="45"/>
      <c r="J13" s="327" t="s">
        <v>2</v>
      </c>
      <c r="K13" s="329" t="s">
        <v>3</v>
      </c>
      <c r="L13" s="329" t="s">
        <v>4</v>
      </c>
      <c r="M13" s="355" t="s">
        <v>161</v>
      </c>
      <c r="N13" s="356"/>
      <c r="O13" s="356"/>
      <c r="P13" s="357"/>
    </row>
    <row r="14" spans="1:17" x14ac:dyDescent="0.2">
      <c r="A14" s="366" t="s">
        <v>42</v>
      </c>
      <c r="B14" s="367"/>
      <c r="C14" s="367"/>
      <c r="D14" s="367"/>
      <c r="E14" s="367"/>
      <c r="F14" s="367"/>
      <c r="G14" s="368"/>
      <c r="H14" s="45"/>
      <c r="J14" s="328"/>
      <c r="K14" s="330"/>
      <c r="L14" s="330"/>
      <c r="M14" s="352">
        <v>2022</v>
      </c>
      <c r="N14" s="353"/>
      <c r="O14" s="353"/>
      <c r="P14" s="354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319">
        <v>333</v>
      </c>
      <c r="E15" s="256"/>
      <c r="F15" s="319"/>
      <c r="G15" s="294"/>
      <c r="H15" s="140"/>
      <c r="J15" s="328"/>
      <c r="K15" s="330"/>
      <c r="L15" s="330"/>
      <c r="M15" s="338" t="s">
        <v>139</v>
      </c>
      <c r="N15" s="338" t="s">
        <v>152</v>
      </c>
      <c r="O15" s="338" t="s">
        <v>154</v>
      </c>
      <c r="P15" s="331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130">
        <v>94</v>
      </c>
      <c r="E16" s="249"/>
      <c r="F16" s="130"/>
      <c r="G16" s="126"/>
      <c r="H16" s="45"/>
      <c r="J16" s="328"/>
      <c r="K16" s="330"/>
      <c r="L16" s="330"/>
      <c r="M16" s="338"/>
      <c r="N16" s="338"/>
      <c r="O16" s="338"/>
      <c r="P16" s="331"/>
    </row>
    <row r="17" spans="1:16" x14ac:dyDescent="0.2">
      <c r="A17" s="53" t="s">
        <v>162</v>
      </c>
      <c r="B17" s="40" t="s">
        <v>8</v>
      </c>
      <c r="C17" s="59" t="s">
        <v>44</v>
      </c>
      <c r="D17" s="320">
        <v>262</v>
      </c>
      <c r="E17" s="257"/>
      <c r="F17" s="320"/>
      <c r="G17" s="295"/>
      <c r="H17" s="45"/>
      <c r="J17" s="328"/>
      <c r="K17" s="330"/>
      <c r="L17" s="330"/>
      <c r="M17" s="338"/>
      <c r="N17" s="338"/>
      <c r="O17" s="338"/>
      <c r="P17" s="331"/>
    </row>
    <row r="18" spans="1:16" x14ac:dyDescent="0.2">
      <c r="A18" s="366">
        <v>318</v>
      </c>
      <c r="B18" s="367"/>
      <c r="C18" s="367"/>
      <c r="D18" s="367"/>
      <c r="E18" s="367"/>
      <c r="F18" s="367"/>
      <c r="G18" s="368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130">
        <v>296</v>
      </c>
      <c r="E19" s="249"/>
      <c r="F19" s="130"/>
      <c r="G19" s="126"/>
      <c r="H19" s="140"/>
      <c r="J19" s="162" t="s">
        <v>51</v>
      </c>
      <c r="K19" s="163"/>
      <c r="L19" s="163"/>
      <c r="M19" s="163"/>
      <c r="N19" s="163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130">
        <v>0</v>
      </c>
      <c r="E20" s="249"/>
      <c r="F20" s="130"/>
      <c r="G20" s="126"/>
      <c r="H20" s="45"/>
      <c r="J20" s="54" t="s">
        <v>52</v>
      </c>
      <c r="K20" s="40" t="s">
        <v>8</v>
      </c>
      <c r="L20" s="59" t="s">
        <v>47</v>
      </c>
      <c r="M20" s="130">
        <v>7585</v>
      </c>
      <c r="N20" s="249"/>
      <c r="O20" s="130"/>
      <c r="P20" s="126"/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421">
        <v>61</v>
      </c>
      <c r="E21" s="249"/>
      <c r="F21" s="130"/>
      <c r="G21" s="126"/>
      <c r="H21" s="45"/>
      <c r="J21" s="57" t="s">
        <v>53</v>
      </c>
      <c r="K21" s="44" t="s">
        <v>8</v>
      </c>
      <c r="L21" s="114" t="s">
        <v>47</v>
      </c>
      <c r="M21" s="299">
        <v>175120</v>
      </c>
      <c r="N21" s="251"/>
      <c r="O21" s="299"/>
      <c r="P21" s="128"/>
    </row>
    <row r="22" spans="1:16" x14ac:dyDescent="0.2">
      <c r="A22" s="53" t="s">
        <v>167</v>
      </c>
      <c r="B22" s="40" t="s">
        <v>8</v>
      </c>
      <c r="C22" s="59" t="s">
        <v>48</v>
      </c>
      <c r="D22" s="130">
        <v>143</v>
      </c>
      <c r="E22" s="258"/>
      <c r="F22" s="130"/>
      <c r="G22" s="126"/>
      <c r="H22" s="45"/>
      <c r="J22" s="24"/>
      <c r="K22" s="24"/>
      <c r="L22" s="207"/>
      <c r="M22" s="298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130">
        <v>54</v>
      </c>
      <c r="E23" s="249"/>
      <c r="F23" s="130"/>
      <c r="G23" s="126"/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130">
        <v>179</v>
      </c>
      <c r="E24" s="249"/>
      <c r="F24" s="130"/>
      <c r="G24" s="126"/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130">
        <v>135</v>
      </c>
      <c r="E25" s="249"/>
      <c r="F25" s="130"/>
      <c r="G25" s="126"/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9"/>
      <c r="E26" s="258"/>
      <c r="F26" s="29"/>
      <c r="G26" s="126"/>
      <c r="H26" s="45"/>
    </row>
    <row r="27" spans="1:16" hidden="1" x14ac:dyDescent="0.2">
      <c r="A27" s="366" t="s">
        <v>51</v>
      </c>
      <c r="B27" s="367"/>
      <c r="C27" s="367"/>
      <c r="D27" s="367"/>
      <c r="E27" s="367"/>
      <c r="F27" s="367"/>
      <c r="G27" s="368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66" t="s">
        <v>54</v>
      </c>
      <c r="B30" s="367"/>
      <c r="C30" s="367"/>
      <c r="D30" s="367"/>
      <c r="E30" s="367"/>
      <c r="F30" s="367"/>
      <c r="G30" s="368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zoomScale="90" zoomScaleNormal="90" workbookViewId="0">
      <selection activeCell="G51" sqref="A1:G51"/>
    </sheetView>
  </sheetViews>
  <sheetFormatPr baseColWidth="10"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196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27" t="s">
        <v>2</v>
      </c>
      <c r="B7" s="329" t="s">
        <v>3</v>
      </c>
      <c r="C7" s="329" t="s">
        <v>4</v>
      </c>
      <c r="D7" s="383" t="s">
        <v>161</v>
      </c>
      <c r="E7" s="383"/>
      <c r="F7" s="383"/>
      <c r="G7" s="384"/>
    </row>
    <row r="8" spans="1:15" ht="12.75" customHeight="1" x14ac:dyDescent="0.2">
      <c r="A8" s="328"/>
      <c r="B8" s="330"/>
      <c r="C8" s="330"/>
      <c r="D8" s="381">
        <v>2022</v>
      </c>
      <c r="E8" s="381"/>
      <c r="F8" s="381"/>
      <c r="G8" s="382"/>
    </row>
    <row r="9" spans="1:15" ht="13.9" customHeight="1" x14ac:dyDescent="0.2">
      <c r="A9" s="328"/>
      <c r="B9" s="330"/>
      <c r="C9" s="330"/>
      <c r="D9" s="338" t="s">
        <v>139</v>
      </c>
      <c r="E9" s="338" t="s">
        <v>152</v>
      </c>
      <c r="F9" s="338" t="s">
        <v>154</v>
      </c>
      <c r="G9" s="331" t="s">
        <v>159</v>
      </c>
    </row>
    <row r="10" spans="1:15" ht="12.75" customHeight="1" x14ac:dyDescent="0.2">
      <c r="A10" s="328"/>
      <c r="B10" s="330"/>
      <c r="C10" s="330"/>
      <c r="D10" s="338"/>
      <c r="E10" s="338"/>
      <c r="F10" s="338"/>
      <c r="G10" s="331"/>
      <c r="M10" t="s">
        <v>111</v>
      </c>
    </row>
    <row r="11" spans="1:15" ht="13.5" customHeight="1" x14ac:dyDescent="0.2">
      <c r="A11" s="328"/>
      <c r="B11" s="330"/>
      <c r="C11" s="330"/>
      <c r="D11" s="338"/>
      <c r="E11" s="338"/>
      <c r="F11" s="338"/>
      <c r="G11" s="331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66" t="s">
        <v>61</v>
      </c>
      <c r="B13" s="367"/>
      <c r="C13" s="367"/>
      <c r="D13" s="367"/>
      <c r="E13" s="367"/>
      <c r="F13" s="367"/>
      <c r="G13" s="368"/>
    </row>
    <row r="14" spans="1:15" x14ac:dyDescent="0.2">
      <c r="A14" s="55" t="s">
        <v>150</v>
      </c>
      <c r="B14" s="56" t="s">
        <v>8</v>
      </c>
      <c r="C14" s="56"/>
      <c r="D14" s="131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11">
        <v>4224</v>
      </c>
      <c r="E15" s="267"/>
      <c r="F15" s="211"/>
      <c r="G15" s="288"/>
    </row>
    <row r="16" spans="1:15" x14ac:dyDescent="0.2">
      <c r="A16" s="55" t="s">
        <v>64</v>
      </c>
      <c r="B16" s="56" t="s">
        <v>8</v>
      </c>
      <c r="C16" s="59" t="s">
        <v>63</v>
      </c>
      <c r="D16" s="211">
        <v>801</v>
      </c>
      <c r="E16" s="267"/>
      <c r="F16" s="211"/>
      <c r="G16" s="288"/>
    </row>
    <row r="17" spans="1:14" x14ac:dyDescent="0.2">
      <c r="A17" s="55" t="s">
        <v>65</v>
      </c>
      <c r="B17" s="56" t="s">
        <v>8</v>
      </c>
      <c r="C17" s="59" t="s">
        <v>66</v>
      </c>
      <c r="D17" s="107">
        <v>0</v>
      </c>
      <c r="E17" s="267"/>
      <c r="F17" s="211"/>
      <c r="G17" s="288"/>
    </row>
    <row r="18" spans="1:14" x14ac:dyDescent="0.2">
      <c r="A18" s="55" t="s">
        <v>67</v>
      </c>
      <c r="B18" s="56" t="s">
        <v>8</v>
      </c>
      <c r="C18" s="59" t="s">
        <v>63</v>
      </c>
      <c r="D18" s="211">
        <v>317</v>
      </c>
      <c r="E18" s="267"/>
      <c r="F18" s="211"/>
      <c r="G18" s="288"/>
    </row>
    <row r="19" spans="1:14" x14ac:dyDescent="0.2">
      <c r="A19" s="55" t="s">
        <v>68</v>
      </c>
      <c r="B19" s="56" t="s">
        <v>8</v>
      </c>
      <c r="C19" s="59" t="s">
        <v>63</v>
      </c>
      <c r="D19" s="211">
        <v>4766</v>
      </c>
      <c r="E19" s="267"/>
      <c r="F19" s="211"/>
      <c r="G19" s="288"/>
    </row>
    <row r="20" spans="1:14" x14ac:dyDescent="0.2">
      <c r="A20" s="55" t="s">
        <v>69</v>
      </c>
      <c r="B20" s="56" t="s">
        <v>8</v>
      </c>
      <c r="C20" s="59" t="s">
        <v>63</v>
      </c>
      <c r="D20" s="211">
        <v>64</v>
      </c>
      <c r="E20" s="267"/>
      <c r="F20" s="211"/>
      <c r="G20" s="288"/>
    </row>
    <row r="21" spans="1:14" x14ac:dyDescent="0.2">
      <c r="A21" s="55" t="s">
        <v>70</v>
      </c>
      <c r="B21" s="56" t="s">
        <v>8</v>
      </c>
      <c r="C21" s="59" t="s">
        <v>63</v>
      </c>
      <c r="D21" s="211">
        <v>27</v>
      </c>
      <c r="E21" s="267"/>
      <c r="F21" s="211"/>
      <c r="G21" s="288"/>
    </row>
    <row r="22" spans="1:14" x14ac:dyDescent="0.2">
      <c r="A22" s="55" t="s">
        <v>71</v>
      </c>
      <c r="B22" s="56" t="s">
        <v>8</v>
      </c>
      <c r="C22" s="59" t="s">
        <v>66</v>
      </c>
      <c r="D22" s="211">
        <v>0</v>
      </c>
      <c r="E22" s="267"/>
      <c r="F22" s="211"/>
      <c r="G22" s="288"/>
    </row>
    <row r="23" spans="1:14" x14ac:dyDescent="0.2">
      <c r="A23" s="55" t="s">
        <v>72</v>
      </c>
      <c r="B23" s="56" t="s">
        <v>8</v>
      </c>
      <c r="C23" s="59" t="s">
        <v>73</v>
      </c>
      <c r="D23" s="211">
        <v>0</v>
      </c>
      <c r="E23" s="267"/>
      <c r="F23" s="211"/>
      <c r="G23" s="288"/>
    </row>
    <row r="24" spans="1:14" x14ac:dyDescent="0.2">
      <c r="A24" s="55" t="s">
        <v>74</v>
      </c>
      <c r="B24" s="56" t="s">
        <v>8</v>
      </c>
      <c r="C24" s="59" t="s">
        <v>63</v>
      </c>
      <c r="D24" s="211">
        <v>0</v>
      </c>
      <c r="E24" s="267"/>
      <c r="F24" s="211"/>
      <c r="G24" s="288"/>
    </row>
    <row r="25" spans="1:14" x14ac:dyDescent="0.2">
      <c r="A25" s="55" t="s">
        <v>75</v>
      </c>
      <c r="B25" s="56" t="s">
        <v>8</v>
      </c>
      <c r="C25" s="59" t="s">
        <v>63</v>
      </c>
      <c r="D25" s="211">
        <v>56</v>
      </c>
      <c r="E25" s="267"/>
      <c r="F25" s="211"/>
      <c r="G25" s="288"/>
    </row>
    <row r="26" spans="1:14" x14ac:dyDescent="0.2">
      <c r="A26" s="55" t="s">
        <v>76</v>
      </c>
      <c r="B26" s="56" t="s">
        <v>8</v>
      </c>
      <c r="C26" s="59" t="s">
        <v>63</v>
      </c>
      <c r="D26" s="211">
        <v>282072</v>
      </c>
      <c r="E26" s="267"/>
      <c r="F26" s="211"/>
      <c r="G26" s="288"/>
    </row>
    <row r="27" spans="1:14" x14ac:dyDescent="0.2">
      <c r="A27" s="55" t="s">
        <v>77</v>
      </c>
      <c r="B27" s="56" t="s">
        <v>8</v>
      </c>
      <c r="C27" s="59" t="s">
        <v>63</v>
      </c>
      <c r="D27" s="211">
        <v>94</v>
      </c>
      <c r="E27" s="267"/>
      <c r="F27" s="211"/>
      <c r="G27" s="288"/>
    </row>
    <row r="28" spans="1:14" x14ac:dyDescent="0.2">
      <c r="A28" s="55" t="s">
        <v>78</v>
      </c>
      <c r="B28" s="56" t="s">
        <v>8</v>
      </c>
      <c r="C28" s="59" t="s">
        <v>63</v>
      </c>
      <c r="D28" s="211">
        <v>71</v>
      </c>
      <c r="E28" s="267"/>
      <c r="F28" s="211"/>
      <c r="G28" s="288"/>
    </row>
    <row r="29" spans="1:14" x14ac:dyDescent="0.2">
      <c r="A29" s="125" t="s">
        <v>141</v>
      </c>
      <c r="B29" s="56" t="s">
        <v>8</v>
      </c>
      <c r="C29" s="59" t="s">
        <v>63</v>
      </c>
      <c r="D29" s="211">
        <v>486</v>
      </c>
      <c r="E29" s="267"/>
      <c r="F29" s="211"/>
      <c r="G29" s="288"/>
    </row>
    <row r="30" spans="1:14" x14ac:dyDescent="0.2">
      <c r="A30" s="125" t="s">
        <v>142</v>
      </c>
      <c r="B30" s="56" t="s">
        <v>8</v>
      </c>
      <c r="C30" s="59" t="s">
        <v>63</v>
      </c>
      <c r="D30" s="267"/>
      <c r="E30" s="29"/>
      <c r="F30" s="267"/>
      <c r="G30" s="288"/>
      <c r="H30" s="306"/>
      <c r="I30" s="212"/>
      <c r="J30" s="212"/>
      <c r="K30" s="212"/>
      <c r="M30" s="142" t="s">
        <v>177</v>
      </c>
      <c r="N30" s="134"/>
    </row>
    <row r="31" spans="1:14" x14ac:dyDescent="0.2">
      <c r="A31" s="372" t="s">
        <v>80</v>
      </c>
      <c r="B31" s="373"/>
      <c r="C31" s="373"/>
      <c r="D31" s="373"/>
      <c r="E31" s="373"/>
      <c r="F31" s="373"/>
      <c r="G31" s="374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75" t="s">
        <v>13</v>
      </c>
      <c r="B32" s="376"/>
      <c r="C32" s="376"/>
      <c r="D32" s="376"/>
      <c r="E32" s="376"/>
      <c r="F32" s="376"/>
      <c r="G32" s="377"/>
      <c r="H32" s="307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309" t="s">
        <v>81</v>
      </c>
      <c r="B33" s="310" t="s">
        <v>82</v>
      </c>
      <c r="C33" s="170"/>
      <c r="D33" s="422">
        <f>+M51/H33</f>
        <v>201.59498478857884</v>
      </c>
      <c r="E33" s="311"/>
      <c r="F33" s="311"/>
      <c r="G33" s="312"/>
      <c r="H33" s="308">
        <f>9337+114+92</f>
        <v>9543</v>
      </c>
      <c r="I33" s="248"/>
      <c r="J33" s="248"/>
      <c r="K33" s="248"/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78" t="s">
        <v>14</v>
      </c>
      <c r="B34" s="379"/>
      <c r="C34" s="379"/>
      <c r="D34" s="379"/>
      <c r="E34" s="379"/>
      <c r="F34" s="379"/>
      <c r="G34" s="380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131">
        <f>+M51/H35</f>
        <v>2679.4163507484791</v>
      </c>
      <c r="E35" s="268"/>
      <c r="F35" s="131"/>
      <c r="G35" s="285"/>
      <c r="H35" s="216">
        <v>718</v>
      </c>
      <c r="I35" s="216"/>
      <c r="J35" s="216"/>
      <c r="K35" s="216"/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322">
        <f>+M51/H36</f>
        <v>8989.8174758757377</v>
      </c>
      <c r="E36" s="269"/>
      <c r="F36" s="322"/>
      <c r="G36" s="286"/>
      <c r="H36" s="216">
        <v>214</v>
      </c>
      <c r="I36" s="216"/>
      <c r="J36" s="216"/>
      <c r="K36" s="216"/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118"/>
      <c r="E37" s="272"/>
      <c r="F37" s="177"/>
      <c r="G37" s="287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11">
        <f>+H38</f>
        <v>932</v>
      </c>
      <c r="E38" s="267"/>
      <c r="F38" s="211"/>
      <c r="G38" s="288"/>
      <c r="H38" s="216">
        <f>SUM(H35:H37)</f>
        <v>932</v>
      </c>
      <c r="I38" s="216"/>
      <c r="J38" s="216"/>
      <c r="K38" s="216"/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111"/>
      <c r="E39" s="273"/>
      <c r="F39" s="132"/>
      <c r="G39" s="289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11">
        <v>2</v>
      </c>
      <c r="E40" s="268"/>
      <c r="F40" s="211"/>
      <c r="G40" s="288"/>
      <c r="H40" s="58"/>
      <c r="I40" s="58">
        <f>997+160</f>
        <v>1157</v>
      </c>
      <c r="J40" s="58">
        <f>+M51/I40</f>
        <v>1662.7665858577425</v>
      </c>
      <c r="K40" s="58"/>
      <c r="L40" s="58"/>
      <c r="M40" s="276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139"/>
      <c r="E41" s="274"/>
      <c r="F41" s="178"/>
      <c r="G41" s="290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324">
        <v>0</v>
      </c>
      <c r="E42" s="270"/>
      <c r="F42" s="324"/>
      <c r="G42" s="291"/>
      <c r="I42" s="276" t="e">
        <f>+M51/I38</f>
        <v>#DIV/0!</v>
      </c>
      <c r="M42" s="276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11">
        <v>0</v>
      </c>
      <c r="E43" s="268"/>
      <c r="F43" s="211"/>
      <c r="G43" s="288"/>
      <c r="J43" s="5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323"/>
      <c r="E44" s="268"/>
      <c r="F44" s="211"/>
      <c r="G44" s="288"/>
      <c r="M44" s="276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111"/>
      <c r="E45" s="273"/>
      <c r="F45" s="132"/>
      <c r="G45" s="282"/>
      <c r="M45" s="296">
        <f>+M43+M44</f>
        <v>1867241.6505830898</v>
      </c>
      <c r="N45" s="297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323"/>
      <c r="E46" s="267"/>
      <c r="F46" s="211"/>
      <c r="G46" s="281"/>
      <c r="M46" s="276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11"/>
      <c r="E47" s="267"/>
      <c r="F47" s="211"/>
      <c r="G47" s="281"/>
      <c r="M47" s="296">
        <f>+M45+M46</f>
        <v>1885914.0670889206</v>
      </c>
      <c r="N47" s="297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71"/>
      <c r="F48" s="214"/>
      <c r="G48" s="283"/>
      <c r="M48" s="276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96">
        <f>+M47+M48</f>
        <v>1904773.2077598099</v>
      </c>
      <c r="N49" s="297" t="s">
        <v>194</v>
      </c>
    </row>
    <row r="50" spans="1:14" ht="13.5" thickBot="1" x14ac:dyDescent="0.25">
      <c r="A50" s="129" t="s">
        <v>151</v>
      </c>
      <c r="B50" s="108"/>
      <c r="C50" s="109"/>
      <c r="D50" s="109"/>
      <c r="E50" s="24"/>
      <c r="F50" s="24"/>
      <c r="G50" s="24"/>
      <c r="M50" s="276">
        <f>+M49*N50</f>
        <v>19047.732077598099</v>
      </c>
      <c r="N50">
        <v>0.01</v>
      </c>
    </row>
    <row r="51" spans="1:14" ht="13.5" thickBot="1" x14ac:dyDescent="0.25">
      <c r="A51" s="61" t="s">
        <v>172</v>
      </c>
      <c r="B51" s="16"/>
      <c r="C51" s="16"/>
      <c r="D51" s="16"/>
      <c r="E51" s="16"/>
      <c r="M51" s="300">
        <f>+M49+M50</f>
        <v>1923820.939837408</v>
      </c>
      <c r="N51" s="301" t="s">
        <v>195</v>
      </c>
    </row>
    <row r="52" spans="1:14" x14ac:dyDescent="0.2">
      <c r="A52" s="16"/>
      <c r="B52" s="16"/>
      <c r="C52" s="16"/>
      <c r="D52" s="16"/>
      <c r="E52" s="16"/>
    </row>
    <row r="53" spans="1:14" x14ac:dyDescent="0.2">
      <c r="A53" s="16"/>
      <c r="B53" s="16"/>
      <c r="C53" s="16"/>
      <c r="D53" s="16"/>
      <c r="E53" s="16"/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opLeftCell="A10" zoomScale="90" zoomScaleNormal="90" workbookViewId="0">
      <selection sqref="A1:G31"/>
    </sheetView>
  </sheetViews>
  <sheetFormatPr baseColWidth="10"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196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93" t="s">
        <v>2</v>
      </c>
      <c r="B9" s="396" t="s">
        <v>3</v>
      </c>
      <c r="C9" s="399" t="s">
        <v>99</v>
      </c>
      <c r="D9" s="401" t="s">
        <v>161</v>
      </c>
      <c r="E9" s="402"/>
      <c r="F9" s="402"/>
      <c r="G9" s="403"/>
      <c r="H9" s="70"/>
      <c r="I9" s="70"/>
    </row>
    <row r="10" spans="1:9" ht="14.25" customHeight="1" x14ac:dyDescent="0.25">
      <c r="A10" s="394"/>
      <c r="B10" s="397"/>
      <c r="C10" s="400"/>
      <c r="D10" s="352">
        <v>2022</v>
      </c>
      <c r="E10" s="353"/>
      <c r="F10" s="353"/>
      <c r="G10" s="354"/>
      <c r="H10" s="70"/>
      <c r="I10" s="70"/>
    </row>
    <row r="11" spans="1:9" ht="18" customHeight="1" x14ac:dyDescent="0.25">
      <c r="A11" s="394"/>
      <c r="B11" s="397"/>
      <c r="C11" s="400"/>
      <c r="D11" s="391" t="s">
        <v>139</v>
      </c>
      <c r="E11" s="338" t="s">
        <v>152</v>
      </c>
      <c r="F11" s="338" t="s">
        <v>154</v>
      </c>
      <c r="G11" s="331" t="s">
        <v>159</v>
      </c>
      <c r="H11" s="70"/>
      <c r="I11" s="70"/>
    </row>
    <row r="12" spans="1:9" ht="12.75" customHeight="1" x14ac:dyDescent="0.25">
      <c r="A12" s="394"/>
      <c r="B12" s="397"/>
      <c r="C12" s="400"/>
      <c r="D12" s="391"/>
      <c r="E12" s="338"/>
      <c r="F12" s="338"/>
      <c r="G12" s="331"/>
      <c r="H12" s="70"/>
      <c r="I12" s="70"/>
    </row>
    <row r="13" spans="1:9" ht="13.5" customHeight="1" thickBot="1" x14ac:dyDescent="0.3">
      <c r="A13" s="395"/>
      <c r="B13" s="398"/>
      <c r="C13" s="400"/>
      <c r="D13" s="392"/>
      <c r="E13" s="361"/>
      <c r="F13" s="361"/>
      <c r="G13" s="351"/>
      <c r="H13" s="70"/>
      <c r="I13" s="70"/>
    </row>
    <row r="14" spans="1:9" x14ac:dyDescent="0.25">
      <c r="A14" s="404" t="s">
        <v>100</v>
      </c>
      <c r="B14" s="405"/>
      <c r="C14" s="405"/>
      <c r="D14" s="405"/>
      <c r="E14" s="405"/>
      <c r="F14" s="405"/>
      <c r="G14" s="406"/>
      <c r="H14" s="70"/>
      <c r="I14" s="70"/>
    </row>
    <row r="15" spans="1:9" x14ac:dyDescent="0.25">
      <c r="A15" s="385" t="s">
        <v>6</v>
      </c>
      <c r="B15" s="386"/>
      <c r="C15" s="386"/>
      <c r="D15" s="386"/>
      <c r="E15" s="386"/>
      <c r="F15" s="386"/>
      <c r="G15" s="387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315">
        <v>300</v>
      </c>
      <c r="E16" s="260"/>
      <c r="F16" s="315"/>
      <c r="G16" s="313"/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316">
        <v>25</v>
      </c>
      <c r="E17" s="261"/>
      <c r="F17" s="316"/>
      <c r="G17" s="314"/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318">
        <v>318</v>
      </c>
      <c r="E18" s="262"/>
      <c r="F18" s="318"/>
      <c r="G18" s="314"/>
      <c r="H18" s="70"/>
    </row>
    <row r="19" spans="1:9" x14ac:dyDescent="0.25">
      <c r="A19" s="278" t="s">
        <v>190</v>
      </c>
      <c r="B19" s="221" t="s">
        <v>191</v>
      </c>
      <c r="C19" s="222" t="s">
        <v>9</v>
      </c>
      <c r="D19" s="318">
        <v>90</v>
      </c>
      <c r="E19" s="262"/>
      <c r="F19" s="318"/>
      <c r="G19" s="314"/>
      <c r="H19" s="70"/>
    </row>
    <row r="20" spans="1:9" x14ac:dyDescent="0.25">
      <c r="A20" s="388" t="s">
        <v>158</v>
      </c>
      <c r="B20" s="389"/>
      <c r="C20" s="389"/>
      <c r="D20" s="389"/>
      <c r="E20" s="389"/>
      <c r="F20" s="389"/>
      <c r="G20" s="390"/>
      <c r="H20" s="70"/>
    </row>
    <row r="21" spans="1:9" x14ac:dyDescent="0.25">
      <c r="A21" s="385" t="s">
        <v>6</v>
      </c>
      <c r="B21" s="386"/>
      <c r="C21" s="386"/>
      <c r="D21" s="386"/>
      <c r="E21" s="386"/>
      <c r="F21" s="386"/>
      <c r="G21" s="387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315">
        <v>680</v>
      </c>
      <c r="E22" s="260"/>
      <c r="F22" s="315"/>
      <c r="G22" s="226"/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316">
        <f>1300+200+30+210+1800</f>
        <v>3540</v>
      </c>
      <c r="E23" s="261"/>
      <c r="F23" s="316"/>
      <c r="G23" s="226"/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317">
        <f>28+20</f>
        <v>48</v>
      </c>
      <c r="E24" s="263"/>
      <c r="F24" s="317"/>
      <c r="G24" s="231"/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317">
        <v>2506</v>
      </c>
      <c r="E25" s="263"/>
      <c r="F25" s="317"/>
      <c r="G25" s="231"/>
      <c r="H25" s="70"/>
    </row>
    <row r="26" spans="1:9" x14ac:dyDescent="0.25">
      <c r="A26" s="385" t="s">
        <v>80</v>
      </c>
      <c r="B26" s="386"/>
      <c r="C26" s="386"/>
      <c r="D26" s="386"/>
      <c r="E26" s="386"/>
      <c r="F26" s="386"/>
      <c r="G26" s="387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abSelected="1" topLeftCell="A8" zoomScale="90" zoomScaleNormal="90" workbookViewId="0">
      <selection sqref="A1:G29"/>
    </sheetView>
  </sheetViews>
  <sheetFormatPr baseColWidth="10" defaultColWidth="12.5703125" defaultRowHeight="15.75" x14ac:dyDescent="0.25"/>
  <cols>
    <col min="1" max="1" width="50.57031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196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17" t="s">
        <v>2</v>
      </c>
      <c r="B8" s="413" t="s">
        <v>3</v>
      </c>
      <c r="C8" s="413" t="s">
        <v>99</v>
      </c>
      <c r="D8" s="415" t="s">
        <v>161</v>
      </c>
      <c r="E8" s="415"/>
      <c r="F8" s="415"/>
      <c r="G8" s="416"/>
    </row>
    <row r="9" spans="1:7" ht="12.75" customHeight="1" x14ac:dyDescent="0.25">
      <c r="A9" s="418"/>
      <c r="B9" s="414"/>
      <c r="C9" s="414"/>
      <c r="D9" s="381">
        <v>2022</v>
      </c>
      <c r="E9" s="381"/>
      <c r="F9" s="381"/>
      <c r="G9" s="382"/>
    </row>
    <row r="10" spans="1:7" ht="13.9" customHeight="1" x14ac:dyDescent="0.25">
      <c r="A10" s="418"/>
      <c r="B10" s="414"/>
      <c r="C10" s="414"/>
      <c r="D10" s="338" t="s">
        <v>139</v>
      </c>
      <c r="E10" s="338" t="s">
        <v>152</v>
      </c>
      <c r="F10" s="338" t="s">
        <v>154</v>
      </c>
      <c r="G10" s="331" t="s">
        <v>159</v>
      </c>
    </row>
    <row r="11" spans="1:7" ht="12.75" customHeight="1" x14ac:dyDescent="0.25">
      <c r="A11" s="418"/>
      <c r="B11" s="414"/>
      <c r="C11" s="414"/>
      <c r="D11" s="338"/>
      <c r="E11" s="338"/>
      <c r="F11" s="338"/>
      <c r="G11" s="331"/>
    </row>
    <row r="12" spans="1:7" ht="13.5" customHeight="1" x14ac:dyDescent="0.25">
      <c r="A12" s="418"/>
      <c r="B12" s="414"/>
      <c r="C12" s="414"/>
      <c r="D12" s="338"/>
      <c r="E12" s="338"/>
      <c r="F12" s="338"/>
      <c r="G12" s="331"/>
    </row>
    <row r="13" spans="1:7" x14ac:dyDescent="0.25">
      <c r="A13" s="410" t="s">
        <v>112</v>
      </c>
      <c r="B13" s="411"/>
      <c r="C13" s="411"/>
      <c r="D13" s="411"/>
      <c r="E13" s="411"/>
      <c r="F13" s="411"/>
      <c r="G13" s="412"/>
    </row>
    <row r="14" spans="1:7" x14ac:dyDescent="0.25">
      <c r="A14" s="407" t="s">
        <v>6</v>
      </c>
      <c r="B14" s="408"/>
      <c r="C14" s="408"/>
      <c r="D14" s="408"/>
      <c r="E14" s="408"/>
      <c r="F14" s="408"/>
      <c r="G14" s="409"/>
    </row>
    <row r="15" spans="1:7" x14ac:dyDescent="0.25">
      <c r="A15" s="80" t="s">
        <v>113</v>
      </c>
      <c r="B15" s="81" t="s">
        <v>8</v>
      </c>
      <c r="C15" s="115" t="s">
        <v>114</v>
      </c>
      <c r="D15" s="302">
        <v>0</v>
      </c>
      <c r="E15" s="264"/>
      <c r="F15" s="302"/>
      <c r="G15" s="180"/>
    </row>
    <row r="16" spans="1:7" x14ac:dyDescent="0.25">
      <c r="A16" s="80" t="s">
        <v>115</v>
      </c>
      <c r="B16" s="81" t="s">
        <v>8</v>
      </c>
      <c r="C16" s="115" t="s">
        <v>116</v>
      </c>
      <c r="D16" s="302">
        <v>35109</v>
      </c>
      <c r="E16" s="264"/>
      <c r="F16" s="302"/>
      <c r="G16" s="180"/>
    </row>
    <row r="17" spans="1:7" x14ac:dyDescent="0.25">
      <c r="A17" s="80" t="s">
        <v>117</v>
      </c>
      <c r="B17" s="81" t="s">
        <v>8</v>
      </c>
      <c r="C17" s="115" t="s">
        <v>116</v>
      </c>
      <c r="D17" s="302">
        <v>7470</v>
      </c>
      <c r="E17" s="264"/>
      <c r="F17" s="302"/>
      <c r="G17" s="180"/>
    </row>
    <row r="18" spans="1:7" x14ac:dyDescent="0.25">
      <c r="A18" s="80" t="s">
        <v>118</v>
      </c>
      <c r="B18" s="81" t="s">
        <v>8</v>
      </c>
      <c r="C18" s="115" t="s">
        <v>116</v>
      </c>
      <c r="D18" s="302">
        <v>0</v>
      </c>
      <c r="E18" s="264"/>
      <c r="F18" s="302"/>
      <c r="G18" s="180"/>
    </row>
    <row r="19" spans="1:7" x14ac:dyDescent="0.25">
      <c r="A19" s="80" t="s">
        <v>119</v>
      </c>
      <c r="B19" s="81" t="s">
        <v>8</v>
      </c>
      <c r="C19" s="115" t="s">
        <v>116</v>
      </c>
      <c r="D19" s="302">
        <v>27</v>
      </c>
      <c r="E19" s="264"/>
      <c r="F19" s="302"/>
      <c r="G19" s="180"/>
    </row>
    <row r="20" spans="1:7" x14ac:dyDescent="0.25">
      <c r="A20" s="82" t="s">
        <v>175</v>
      </c>
      <c r="B20" s="81" t="s">
        <v>8</v>
      </c>
      <c r="C20" s="115" t="s">
        <v>116</v>
      </c>
      <c r="D20" s="302">
        <v>714</v>
      </c>
      <c r="E20" s="264"/>
      <c r="F20" s="302"/>
      <c r="G20" s="180"/>
    </row>
    <row r="21" spans="1:7" x14ac:dyDescent="0.25">
      <c r="A21" s="82" t="s">
        <v>120</v>
      </c>
      <c r="B21" s="81" t="s">
        <v>8</v>
      </c>
      <c r="C21" s="115" t="s">
        <v>116</v>
      </c>
      <c r="D21" s="302">
        <v>27</v>
      </c>
      <c r="E21" s="264"/>
      <c r="F21" s="302"/>
      <c r="G21" s="180"/>
    </row>
    <row r="22" spans="1:7" x14ac:dyDescent="0.25">
      <c r="A22" s="82" t="s">
        <v>121</v>
      </c>
      <c r="B22" s="81" t="s">
        <v>8</v>
      </c>
      <c r="C22" s="115" t="s">
        <v>116</v>
      </c>
      <c r="D22" s="302">
        <v>552</v>
      </c>
      <c r="E22" s="264"/>
      <c r="F22" s="302"/>
      <c r="G22" s="180"/>
    </row>
    <row r="23" spans="1:7" x14ac:dyDescent="0.25">
      <c r="A23" s="407" t="s">
        <v>80</v>
      </c>
      <c r="B23" s="408"/>
      <c r="C23" s="408"/>
      <c r="D23" s="408"/>
      <c r="E23" s="408"/>
      <c r="F23" s="408"/>
      <c r="G23" s="409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302">
        <v>393</v>
      </c>
      <c r="E25" s="264"/>
      <c r="F25" s="302"/>
      <c r="G25" s="180"/>
    </row>
    <row r="26" spans="1:7" x14ac:dyDescent="0.25">
      <c r="A26" s="119" t="s">
        <v>14</v>
      </c>
      <c r="B26" s="120"/>
      <c r="C26" s="120"/>
      <c r="D26" s="120"/>
      <c r="E26" s="265"/>
      <c r="F26" s="133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303">
        <v>95</v>
      </c>
      <c r="E27" s="266"/>
      <c r="F27" s="303"/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2022-05-23T15:17:27Z</cp:lastPrinted>
  <dcterms:created xsi:type="dcterms:W3CDTF">2008-04-29T14:59:54Z</dcterms:created>
  <dcterms:modified xsi:type="dcterms:W3CDTF">2022-05-23T15:17:33Z</dcterms:modified>
</cp:coreProperties>
</file>