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iana\Planillas\"/>
    </mc:Choice>
  </mc:AlternateContent>
  <bookViews>
    <workbookView xWindow="0" yWindow="0" windowWidth="20490" windowHeight="7365" activeTab="1"/>
  </bookViews>
  <sheets>
    <sheet name="planilla resumen" sheetId="1" r:id="rId1"/>
    <sheet name="participación por recurs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24" i="1"/>
  <c r="I24" i="1"/>
  <c r="M6" i="2" l="1"/>
  <c r="G24" i="2"/>
  <c r="O24" i="2" l="1"/>
  <c r="C24" i="1"/>
  <c r="H24" i="1" l="1"/>
  <c r="F24" i="1" l="1"/>
  <c r="G24" i="1" l="1"/>
  <c r="E24" i="1"/>
  <c r="N24" i="2" l="1"/>
  <c r="B24" i="2"/>
  <c r="J24" i="2"/>
  <c r="M12" i="2"/>
  <c r="P12" i="2" s="1"/>
  <c r="I24" i="2"/>
  <c r="M22" i="2"/>
  <c r="P22" i="2" s="1"/>
  <c r="D24" i="2"/>
  <c r="M21" i="2"/>
  <c r="P21" i="2" s="1"/>
  <c r="K24" i="2"/>
  <c r="L24" i="2"/>
  <c r="M20" i="2"/>
  <c r="P20" i="2" s="1"/>
  <c r="M7" i="2"/>
  <c r="M19" i="2"/>
  <c r="P19" i="2" s="1"/>
  <c r="M23" i="2"/>
  <c r="P23" i="2" s="1"/>
  <c r="M15" i="2"/>
  <c r="P15" i="2" s="1"/>
  <c r="M11" i="2"/>
  <c r="P11" i="2" s="1"/>
  <c r="M8" i="2"/>
  <c r="P8" i="2" s="1"/>
  <c r="F24" i="2"/>
  <c r="M9" i="2"/>
  <c r="P9" i="2" s="1"/>
  <c r="M18" i="2"/>
  <c r="P18" i="2" s="1"/>
  <c r="M13" i="2"/>
  <c r="P13" i="2" s="1"/>
  <c r="M17" i="2"/>
  <c r="P17" i="2" s="1"/>
  <c r="P6" i="2"/>
  <c r="H24" i="2"/>
  <c r="E24" i="2"/>
  <c r="C24" i="2"/>
  <c r="M10" i="2"/>
  <c r="P10" i="2" s="1"/>
  <c r="M16" i="2"/>
  <c r="P16" i="2" s="1"/>
  <c r="M14" i="2"/>
  <c r="P14" i="2" s="1"/>
  <c r="M24" i="2" l="1"/>
  <c r="P7" i="2"/>
  <c r="P24" i="2" s="1"/>
</calcChain>
</file>

<file path=xl/sharedStrings.xml><?xml version="1.0" encoding="utf-8"?>
<sst xmlns="http://schemas.openxmlformats.org/spreadsheetml/2006/main" count="69" uniqueCount="49">
  <si>
    <t xml:space="preserve">Capital                                           </t>
  </si>
  <si>
    <t xml:space="preserve">General  Alvear                                   </t>
  </si>
  <si>
    <t xml:space="preserve">Godoy Cruz                                        </t>
  </si>
  <si>
    <t xml:space="preserve">Guaymallén                                        </t>
  </si>
  <si>
    <t xml:space="preserve">Junín                                             </t>
  </si>
  <si>
    <t xml:space="preserve">La Paz                                            </t>
  </si>
  <si>
    <t xml:space="preserve">Las Heras                                         </t>
  </si>
  <si>
    <t xml:space="preserve">Lavalle                                           </t>
  </si>
  <si>
    <t xml:space="preserve">Luján                                             </t>
  </si>
  <si>
    <t xml:space="preserve">Maipú                                             </t>
  </si>
  <si>
    <t xml:space="preserve">Malargue                                          </t>
  </si>
  <si>
    <t xml:space="preserve">Rivadavia                                         </t>
  </si>
  <si>
    <t xml:space="preserve">San Carlos                                        </t>
  </si>
  <si>
    <t xml:space="preserve">San Martín                                        </t>
  </si>
  <si>
    <t xml:space="preserve">San Rafael                                        </t>
  </si>
  <si>
    <t xml:space="preserve">Santa Rosa                                        </t>
  </si>
  <si>
    <t xml:space="preserve">Tunuyán                                           </t>
  </si>
  <si>
    <t xml:space="preserve">Tupungato                                         </t>
  </si>
  <si>
    <t>43111 fondo compensador</t>
  </si>
  <si>
    <t>Total</t>
  </si>
  <si>
    <t>43117 canon ext. Produc.</t>
  </si>
  <si>
    <t>total Ley 6396</t>
  </si>
  <si>
    <t>43116 subsidio per capita</t>
  </si>
  <si>
    <t>Fuente: SIDICO WEB</t>
  </si>
  <si>
    <t>Municipios</t>
  </si>
  <si>
    <t>MUNICIPIOS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</si>
  <si>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</si>
  <si>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</si>
  <si>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</si>
  <si>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</si>
  <si>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</si>
  <si>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</si>
  <si>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</si>
  <si>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</si>
  <si>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</si>
  <si>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SUBTOTAL</t>
  </si>
  <si>
    <t>TOTAL</t>
  </si>
  <si>
    <t>FONDO COMP.</t>
  </si>
  <si>
    <t>SUBS. PER CAPITA</t>
  </si>
  <si>
    <t>Participación Municipal por recurso - Ley 6396 y mod.</t>
  </si>
  <si>
    <t>C.FEDERAL sin F.E.</t>
  </si>
  <si>
    <t>FINANC.EDUC.</t>
  </si>
  <si>
    <t>PROYECTO DE PRESUPUESTO 2023</t>
  </si>
  <si>
    <t>43117 canon por renta extr.</t>
  </si>
  <si>
    <t>total Canon</t>
  </si>
  <si>
    <t>43101214 Financiamiento Educativo</t>
  </si>
  <si>
    <t>43101 participación sin F.E.</t>
  </si>
  <si>
    <t>al 30/09/22</t>
  </si>
  <si>
    <t xml:space="preserve">                Participacion a Municipios (Ley 6396)  - Canon Extr. Producción y Canon por Renta Extr. al 30/09/2022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</si>
</sst>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/>
    <xf numFmtId="0" fontId="3" fillId="0" borderId="0" xfId="0" applyFont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0" fontId="0" fillId="2" borderId="9" xfId="0" applyFill="1" applyBorder="1" applyAlignment="1">
      <alignment horizontal="center" vertical="center" wrapText="1"/>
    </xf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9" xfId="1" applyNumberFormat="1" applyFont="1" applyFill="1" applyBorder="1"/>
    <xf numFmtId="164" fontId="0" fillId="0" borderId="0" xfId="1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3" fontId="6" fillId="0" borderId="4" xfId="0" applyNumberFormat="1" applyFont="1" applyFill="1" applyBorder="1" applyProtection="1"/>
    <xf numFmtId="165" fontId="0" fillId="2" borderId="10" xfId="1" applyNumberFormat="1" applyFont="1" applyFill="1" applyBorder="1"/>
    <xf numFmtId="165" fontId="0" fillId="0" borderId="0" xfId="0" applyNumberFormat="1"/>
    <xf numFmtId="0" fontId="7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/>
    </xf>
    <xf numFmtId="0" fontId="8" fillId="0" borderId="2" xfId="0" applyFont="1" applyBorder="1"/>
    <xf numFmtId="37" fontId="7" fillId="0" borderId="11" xfId="0" applyNumberFormat="1" applyFont="1" applyBorder="1" applyProtection="1"/>
    <xf numFmtId="3" fontId="7" fillId="0" borderId="11" xfId="0" applyNumberFormat="1" applyFont="1" applyBorder="1" applyProtection="1"/>
    <xf numFmtId="3" fontId="7" fillId="0" borderId="11" xfId="0" applyNumberFormat="1" applyFont="1" applyBorder="1"/>
    <xf numFmtId="0" fontId="8" fillId="0" borderId="4" xfId="0" applyFont="1" applyBorder="1"/>
    <xf numFmtId="0" fontId="8" fillId="0" borderId="6" xfId="0" applyFont="1" applyBorder="1"/>
    <xf numFmtId="0" fontId="7" fillId="0" borderId="1" xfId="0" applyFont="1" applyBorder="1" applyAlignment="1" applyProtection="1">
      <alignment horizontal="left"/>
    </xf>
    <xf numFmtId="37" fontId="7" fillId="0" borderId="1" xfId="0" applyNumberFormat="1" applyFont="1" applyBorder="1" applyProtection="1"/>
    <xf numFmtId="3" fontId="7" fillId="0" borderId="1" xfId="0" applyNumberFormat="1" applyFont="1" applyBorder="1" applyProtection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opLeftCell="A4" zoomScale="82" zoomScaleNormal="82" workbookViewId="0">
      <selection activeCell="G21" sqref="G21"/>
    </sheetView>
  </sheetViews>
  <sheetFormatPr baseColWidth="10" defaultRowHeight="15" x14ac:dyDescent="0.25"/>
  <cols>
    <col min="2" max="2" width="19.7109375" customWidth="1"/>
    <col min="3" max="3" width="17.85546875" bestFit="1" customWidth="1"/>
    <col min="4" max="4" width="17.85546875" customWidth="1"/>
    <col min="5" max="8" width="19.7109375" customWidth="1"/>
    <col min="9" max="9" width="18.7109375" customWidth="1"/>
    <col min="10" max="10" width="17.5703125" customWidth="1"/>
    <col min="11" max="11" width="16.140625" customWidth="1"/>
  </cols>
  <sheetData>
    <row r="2" spans="1:13" ht="18.75" x14ac:dyDescent="0.3">
      <c r="B2" s="24" t="s">
        <v>42</v>
      </c>
    </row>
    <row r="3" spans="1:13" s="2" customFormat="1" ht="21" x14ac:dyDescent="0.35">
      <c r="A3" s="10" t="s">
        <v>48</v>
      </c>
      <c r="B3" s="10"/>
      <c r="C3" s="10"/>
      <c r="D3" s="10"/>
      <c r="E3" s="10"/>
    </row>
    <row r="5" spans="1:13" s="1" customFormat="1" ht="45" x14ac:dyDescent="0.25">
      <c r="B5" s="7" t="s">
        <v>24</v>
      </c>
      <c r="C5" s="3" t="s">
        <v>46</v>
      </c>
      <c r="D5" s="3" t="s">
        <v>45</v>
      </c>
      <c r="E5" s="3" t="s">
        <v>18</v>
      </c>
      <c r="F5" s="8" t="s">
        <v>22</v>
      </c>
      <c r="G5" s="19" t="s">
        <v>21</v>
      </c>
      <c r="H5" s="3" t="s">
        <v>20</v>
      </c>
      <c r="I5" s="3" t="s">
        <v>43</v>
      </c>
      <c r="J5" s="19" t="s">
        <v>44</v>
      </c>
    </row>
    <row r="6" spans="1:13" x14ac:dyDescent="0.25">
      <c r="B6" s="4" t="s">
        <v>0</v>
      </c>
      <c r="C6" s="11">
        <v>7187908507.9558086</v>
      </c>
      <c r="D6" s="11">
        <v>864054123.91199994</v>
      </c>
      <c r="E6" s="11">
        <v>12499500</v>
      </c>
      <c r="F6" s="15"/>
      <c r="G6" s="28">
        <f>+C6+E6+F6+D6</f>
        <v>8064462131.8678083</v>
      </c>
      <c r="H6" s="11">
        <v>26743506.3434196</v>
      </c>
      <c r="I6" s="11">
        <v>30824.381372399996</v>
      </c>
      <c r="J6" s="28">
        <f>+H6+I6</f>
        <v>26774330.724792</v>
      </c>
      <c r="K6" s="23"/>
      <c r="M6" s="29"/>
    </row>
    <row r="7" spans="1:13" x14ac:dyDescent="0.25">
      <c r="B7" s="5" t="s">
        <v>1</v>
      </c>
      <c r="C7" s="12">
        <v>3852921210.7650757</v>
      </c>
      <c r="D7" s="12">
        <v>527447958.62399995</v>
      </c>
      <c r="E7" s="12">
        <v>0</v>
      </c>
      <c r="F7" s="16"/>
      <c r="G7" s="20">
        <f t="shared" ref="G7:G23" si="0">+C7+E7+F7+D7</f>
        <v>4380369169.3890753</v>
      </c>
      <c r="H7" s="12">
        <v>16325143.803979199</v>
      </c>
      <c r="I7" s="12">
        <v>18816.248404799997</v>
      </c>
      <c r="J7" s="20">
        <f t="shared" ref="J7:J23" si="1">+H7+I7</f>
        <v>16343960.052384</v>
      </c>
      <c r="K7" s="23"/>
      <c r="M7" s="29"/>
    </row>
    <row r="8" spans="1:13" x14ac:dyDescent="0.25">
      <c r="B8" s="5" t="s">
        <v>2</v>
      </c>
      <c r="C8" s="12">
        <v>11325131409.207577</v>
      </c>
      <c r="D8" s="12">
        <v>1481656925.3039999</v>
      </c>
      <c r="E8" s="12">
        <v>0</v>
      </c>
      <c r="F8" s="16"/>
      <c r="G8" s="20">
        <f t="shared" si="0"/>
        <v>12806788334.511578</v>
      </c>
      <c r="H8" s="12">
        <v>45859050.126673199</v>
      </c>
      <c r="I8" s="12">
        <v>52856.825590799999</v>
      </c>
      <c r="J8" s="20">
        <f t="shared" si="1"/>
        <v>45911906.952263996</v>
      </c>
      <c r="K8" s="23"/>
      <c r="M8" s="29"/>
    </row>
    <row r="9" spans="1:13" x14ac:dyDescent="0.25">
      <c r="B9" s="5" t="s">
        <v>3</v>
      </c>
      <c r="C9" s="12">
        <v>13752284319.490257</v>
      </c>
      <c r="D9" s="12">
        <v>1792283891.3520002</v>
      </c>
      <c r="E9" s="12">
        <v>0</v>
      </c>
      <c r="F9" s="16">
        <v>1888964163.2643547</v>
      </c>
      <c r="G9" s="20">
        <f t="shared" si="0"/>
        <v>17433532374.106613</v>
      </c>
      <c r="H9" s="12">
        <v>55473325.444671601</v>
      </c>
      <c r="I9" s="12">
        <v>63938.173160399987</v>
      </c>
      <c r="J9" s="20">
        <f t="shared" si="1"/>
        <v>55537263.617831998</v>
      </c>
      <c r="K9" s="23"/>
      <c r="M9" s="29"/>
    </row>
    <row r="10" spans="1:13" x14ac:dyDescent="0.25">
      <c r="B10" s="5" t="s">
        <v>4</v>
      </c>
      <c r="C10" s="12">
        <v>3035979824.1594582</v>
      </c>
      <c r="D10" s="12">
        <v>418756606.12800002</v>
      </c>
      <c r="E10" s="12">
        <v>0</v>
      </c>
      <c r="F10" s="16"/>
      <c r="G10" s="20">
        <f t="shared" si="0"/>
        <v>3454736430.2874584</v>
      </c>
      <c r="H10" s="12">
        <v>12961016.7261624</v>
      </c>
      <c r="I10" s="12">
        <v>14938.7786856</v>
      </c>
      <c r="J10" s="20">
        <f t="shared" si="1"/>
        <v>12975955.504848</v>
      </c>
      <c r="K10" s="23"/>
      <c r="M10" s="29"/>
    </row>
    <row r="11" spans="1:13" x14ac:dyDescent="0.25">
      <c r="B11" s="5" t="s">
        <v>5</v>
      </c>
      <c r="C11" s="12">
        <v>2402663286.1712637</v>
      </c>
      <c r="D11" s="12">
        <v>343767998.59199995</v>
      </c>
      <c r="E11" s="12">
        <v>500500</v>
      </c>
      <c r="F11" s="16"/>
      <c r="G11" s="20">
        <f t="shared" si="0"/>
        <v>2746931784.7632637</v>
      </c>
      <c r="H11" s="12">
        <v>10640029.8275136</v>
      </c>
      <c r="I11" s="12">
        <v>12263.625158399998</v>
      </c>
      <c r="J11" s="20">
        <f t="shared" si="1"/>
        <v>10652293.452671999</v>
      </c>
      <c r="K11" s="23"/>
      <c r="M11" s="29"/>
    </row>
    <row r="12" spans="1:13" x14ac:dyDescent="0.25">
      <c r="B12" s="5" t="s">
        <v>6</v>
      </c>
      <c r="C12" s="12">
        <v>11151300688.302803</v>
      </c>
      <c r="D12" s="12">
        <v>1527015202.8960001</v>
      </c>
      <c r="E12" s="12">
        <v>0</v>
      </c>
      <c r="F12" s="16"/>
      <c r="G12" s="20">
        <f t="shared" si="0"/>
        <v>12678315891.198803</v>
      </c>
      <c r="H12" s="12">
        <v>47262942.951136798</v>
      </c>
      <c r="I12" s="12">
        <v>54474.942799199998</v>
      </c>
      <c r="J12" s="20">
        <f t="shared" si="1"/>
        <v>47317417.893936001</v>
      </c>
      <c r="K12" s="23"/>
      <c r="M12" s="29"/>
    </row>
    <row r="13" spans="1:13" x14ac:dyDescent="0.25">
      <c r="B13" s="5" t="s">
        <v>7</v>
      </c>
      <c r="C13" s="12">
        <v>3478533201.0389051</v>
      </c>
      <c r="D13" s="12">
        <v>491357935.89599997</v>
      </c>
      <c r="E13" s="12">
        <v>0</v>
      </c>
      <c r="F13" s="16"/>
      <c r="G13" s="20">
        <f t="shared" si="0"/>
        <v>3969891136.9349051</v>
      </c>
      <c r="H13" s="12">
        <v>15208114.528786801</v>
      </c>
      <c r="I13" s="12">
        <v>17528.768149199997</v>
      </c>
      <c r="J13" s="20">
        <f t="shared" si="1"/>
        <v>15225643.296936002</v>
      </c>
      <c r="K13" s="23"/>
      <c r="M13" s="29"/>
    </row>
    <row r="14" spans="1:13" x14ac:dyDescent="0.25">
      <c r="B14" s="5" t="s">
        <v>8</v>
      </c>
      <c r="C14" s="12">
        <v>7269719406.6860037</v>
      </c>
      <c r="D14" s="12">
        <v>898459009.39199996</v>
      </c>
      <c r="E14" s="12">
        <v>0</v>
      </c>
      <c r="F14" s="16"/>
      <c r="G14" s="20">
        <f t="shared" si="0"/>
        <v>8168178416.0780039</v>
      </c>
      <c r="H14" s="12">
        <v>27808378.609653596</v>
      </c>
      <c r="I14" s="12">
        <v>32051.745818399995</v>
      </c>
      <c r="J14" s="20">
        <f t="shared" si="1"/>
        <v>27840430.355471995</v>
      </c>
      <c r="K14" s="23"/>
      <c r="M14" s="29"/>
    </row>
    <row r="15" spans="1:13" x14ac:dyDescent="0.25">
      <c r="B15" s="5" t="s">
        <v>9</v>
      </c>
      <c r="C15" s="12">
        <v>9459369873.6189213</v>
      </c>
      <c r="D15" s="12">
        <v>1246861135.4159999</v>
      </c>
      <c r="E15" s="12">
        <v>0</v>
      </c>
      <c r="F15" s="16">
        <v>152865497.52845764</v>
      </c>
      <c r="G15" s="20">
        <f t="shared" si="0"/>
        <v>10859096506.563379</v>
      </c>
      <c r="H15" s="12">
        <v>38591840.211802796</v>
      </c>
      <c r="I15" s="12">
        <v>44480.689453199993</v>
      </c>
      <c r="J15" s="20">
        <f t="shared" si="1"/>
        <v>38636320.901255995</v>
      </c>
      <c r="K15" s="23"/>
      <c r="M15" s="29"/>
    </row>
    <row r="16" spans="1:13" x14ac:dyDescent="0.25">
      <c r="B16" s="5" t="s">
        <v>10</v>
      </c>
      <c r="C16" s="12">
        <v>4558905154.2564993</v>
      </c>
      <c r="D16" s="12">
        <v>266813397.59999999</v>
      </c>
      <c r="E16" s="12">
        <v>0</v>
      </c>
      <c r="F16" s="16"/>
      <c r="G16" s="20">
        <f t="shared" si="0"/>
        <v>4825718551.8564997</v>
      </c>
      <c r="H16" s="12">
        <v>8258193.0850799987</v>
      </c>
      <c r="I16" s="12">
        <v>9518.3365199999989</v>
      </c>
      <c r="J16" s="20">
        <f t="shared" si="1"/>
        <v>8267711.4215999991</v>
      </c>
      <c r="K16" s="23"/>
      <c r="M16" s="29"/>
    </row>
    <row r="17" spans="1:13" x14ac:dyDescent="0.25">
      <c r="B17" s="5" t="s">
        <v>11</v>
      </c>
      <c r="C17" s="12">
        <v>3099616501.0249376</v>
      </c>
      <c r="D17" s="12">
        <v>381121874.25599998</v>
      </c>
      <c r="E17" s="12">
        <v>0</v>
      </c>
      <c r="F17" s="16"/>
      <c r="G17" s="20">
        <f t="shared" si="0"/>
        <v>3480738375.2809377</v>
      </c>
      <c r="H17" s="12">
        <v>11796176.859424798</v>
      </c>
      <c r="I17" s="12">
        <v>13596.1922712</v>
      </c>
      <c r="J17" s="20">
        <f t="shared" si="1"/>
        <v>11809773.051695997</v>
      </c>
      <c r="K17" s="23"/>
      <c r="M17" s="29"/>
    </row>
    <row r="18" spans="1:13" x14ac:dyDescent="0.25">
      <c r="B18" s="5" t="s">
        <v>12</v>
      </c>
      <c r="C18" s="12">
        <v>2758379987.5158949</v>
      </c>
      <c r="D18" s="12">
        <v>335201884.24799997</v>
      </c>
      <c r="E18" s="12">
        <v>0</v>
      </c>
      <c r="F18" s="16"/>
      <c r="G18" s="20">
        <f t="shared" si="0"/>
        <v>3093581871.763895</v>
      </c>
      <c r="H18" s="12">
        <v>10374898.3653084</v>
      </c>
      <c r="I18" s="12">
        <v>11958.036459599998</v>
      </c>
      <c r="J18" s="20">
        <f t="shared" si="1"/>
        <v>10386856.401768001</v>
      </c>
      <c r="K18" s="23"/>
      <c r="M18" s="29"/>
    </row>
    <row r="19" spans="1:13" x14ac:dyDescent="0.25">
      <c r="B19" s="5" t="s">
        <v>13</v>
      </c>
      <c r="C19" s="12">
        <v>6578757903.406167</v>
      </c>
      <c r="D19" s="12">
        <v>879782071.55999994</v>
      </c>
      <c r="E19" s="12">
        <v>0</v>
      </c>
      <c r="F19" s="16"/>
      <c r="G19" s="20">
        <f t="shared" si="0"/>
        <v>7458539974.9661674</v>
      </c>
      <c r="H19" s="12">
        <v>27230305.093697995</v>
      </c>
      <c r="I19" s="12">
        <v>31385.462261999994</v>
      </c>
      <c r="J19" s="20">
        <f t="shared" si="1"/>
        <v>27261690.555959996</v>
      </c>
      <c r="K19" s="23"/>
      <c r="M19" s="29"/>
    </row>
    <row r="20" spans="1:13" x14ac:dyDescent="0.25">
      <c r="B20" s="5" t="s">
        <v>14</v>
      </c>
      <c r="C20" s="12">
        <v>10289138932.763111</v>
      </c>
      <c r="D20" s="12">
        <v>1355131203.5999999</v>
      </c>
      <c r="E20" s="12">
        <v>0</v>
      </c>
      <c r="F20" s="16"/>
      <c r="G20" s="20">
        <f t="shared" si="0"/>
        <v>11644270136.363111</v>
      </c>
      <c r="H20" s="12">
        <v>41942928.037380002</v>
      </c>
      <c r="I20" s="12">
        <v>48343.130219999999</v>
      </c>
      <c r="J20" s="20">
        <f t="shared" si="1"/>
        <v>41991271.167600006</v>
      </c>
      <c r="K20" s="23"/>
      <c r="M20" s="29"/>
    </row>
    <row r="21" spans="1:13" x14ac:dyDescent="0.25">
      <c r="B21" s="5" t="s">
        <v>15</v>
      </c>
      <c r="C21" s="12">
        <v>2513368373.2280512</v>
      </c>
      <c r="D21" s="12">
        <v>357951237.09599996</v>
      </c>
      <c r="E21" s="12">
        <v>0</v>
      </c>
      <c r="F21" s="16"/>
      <c r="G21" s="20">
        <f t="shared" si="0"/>
        <v>2871319610.3240509</v>
      </c>
      <c r="H21" s="12">
        <v>11079017.9862468</v>
      </c>
      <c r="I21" s="12">
        <v>12769.599889199999</v>
      </c>
      <c r="J21" s="20">
        <f t="shared" si="1"/>
        <v>11091787.586136</v>
      </c>
      <c r="K21" s="23"/>
      <c r="M21" s="29"/>
    </row>
    <row r="22" spans="1:13" x14ac:dyDescent="0.25">
      <c r="B22" s="5" t="s">
        <v>16</v>
      </c>
      <c r="C22" s="12">
        <v>4036499263.3967161</v>
      </c>
      <c r="D22" s="12">
        <v>557078288.56800008</v>
      </c>
      <c r="E22" s="12">
        <v>0</v>
      </c>
      <c r="F22" s="16"/>
      <c r="G22" s="20">
        <f t="shared" si="0"/>
        <v>4593577551.964716</v>
      </c>
      <c r="H22" s="12">
        <v>17242237.878164399</v>
      </c>
      <c r="I22" s="12">
        <v>19873.284723599998</v>
      </c>
      <c r="J22" s="20">
        <f t="shared" si="1"/>
        <v>17262111.162887998</v>
      </c>
      <c r="K22" s="23"/>
      <c r="M22" s="29"/>
    </row>
    <row r="23" spans="1:13" x14ac:dyDescent="0.25">
      <c r="B23" s="6" t="s">
        <v>17</v>
      </c>
      <c r="C23" s="13">
        <v>2738082352.5245543</v>
      </c>
      <c r="D23" s="13">
        <v>318069655.56</v>
      </c>
      <c r="E23" s="13">
        <v>0</v>
      </c>
      <c r="F23" s="17"/>
      <c r="G23" s="21">
        <f t="shared" si="0"/>
        <v>3056152008.0845542</v>
      </c>
      <c r="H23" s="12">
        <v>9844635.4408979993</v>
      </c>
      <c r="I23" s="12">
        <v>11346.859061999998</v>
      </c>
      <c r="J23" s="21">
        <f t="shared" si="1"/>
        <v>9855982.2999599986</v>
      </c>
      <c r="K23" s="23"/>
      <c r="M23" s="29"/>
    </row>
    <row r="24" spans="1:13" x14ac:dyDescent="0.25">
      <c r="B24" s="9" t="s">
        <v>19</v>
      </c>
      <c r="C24" s="14">
        <f t="shared" ref="C24:I24" si="2">SUM(C6:C23)</f>
        <v>109488560195.51201</v>
      </c>
      <c r="D24" s="14">
        <f t="shared" si="2"/>
        <v>14042810400</v>
      </c>
      <c r="E24" s="14">
        <f t="shared" si="2"/>
        <v>13000000</v>
      </c>
      <c r="F24" s="18">
        <f t="shared" si="2"/>
        <v>2041829660.7928123</v>
      </c>
      <c r="G24" s="22">
        <f t="shared" si="2"/>
        <v>125586200256.30486</v>
      </c>
      <c r="H24" s="14">
        <f t="shared" si="2"/>
        <v>434641741.31999999</v>
      </c>
      <c r="I24" s="14">
        <f t="shared" si="2"/>
        <v>500965.08</v>
      </c>
      <c r="J24" s="22">
        <f t="shared" ref="J24" si="3">SUM(J6:J23)</f>
        <v>435142706.40000004</v>
      </c>
      <c r="K24" s="23"/>
    </row>
    <row r="26" spans="1:13" x14ac:dyDescent="0.25">
      <c r="A26" t="s">
        <v>23</v>
      </c>
    </row>
    <row r="27" spans="1:13" x14ac:dyDescent="0.25">
      <c r="G27" s="2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workbookViewId="0">
      <selection activeCell="M9" sqref="M9"/>
    </sheetView>
  </sheetViews>
  <sheetFormatPr baseColWidth="10" defaultRowHeight="15" x14ac:dyDescent="0.25"/>
  <cols>
    <col min="1" max="1" width="17.7109375" customWidth="1"/>
    <col min="2" max="4" width="14.85546875" customWidth="1"/>
    <col min="5" max="5" width="16.140625" customWidth="1"/>
    <col min="6" max="6" width="16.42578125" customWidth="1"/>
    <col min="7" max="7" width="15.7109375" customWidth="1"/>
    <col min="8" max="8" width="15.28515625" customWidth="1"/>
    <col min="9" max="9" width="13.85546875" customWidth="1"/>
    <col min="10" max="10" width="13.28515625" customWidth="1"/>
    <col min="11" max="11" width="12.85546875" customWidth="1"/>
    <col min="12" max="12" width="13.7109375" customWidth="1"/>
    <col min="13" max="13" width="15" customWidth="1"/>
    <col min="14" max="14" width="14.140625" customWidth="1"/>
    <col min="15" max="15" width="17" customWidth="1"/>
    <col min="16" max="16" width="15.5703125" customWidth="1"/>
    <col min="18" max="18" width="14" customWidth="1"/>
  </cols>
  <sheetData>
    <row r="2" spans="1:19" ht="15.75" x14ac:dyDescent="0.25">
      <c r="A2" s="42" t="s">
        <v>42</v>
      </c>
      <c r="B2" s="43"/>
      <c r="C2" s="43" t="s">
        <v>47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5.75" x14ac:dyDescent="0.25">
      <c r="A3" s="43" t="s">
        <v>39</v>
      </c>
      <c r="B3" s="43"/>
      <c r="C3" s="4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9" x14ac:dyDescent="0.25">
      <c r="A5" s="30" t="s">
        <v>25</v>
      </c>
      <c r="B5" s="30" t="s">
        <v>26</v>
      </c>
      <c r="C5" s="30" t="s">
        <v>27</v>
      </c>
      <c r="D5" s="30" t="s">
        <v>28</v>
      </c>
      <c r="E5" s="30" t="s">
        <v>29</v>
      </c>
      <c r="F5" s="30" t="s">
        <v>40</v>
      </c>
      <c r="G5" s="30" t="s">
        <v>41</v>
      </c>
      <c r="H5" s="31" t="s">
        <v>30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37</v>
      </c>
      <c r="O5" s="30" t="s">
        <v>38</v>
      </c>
      <c r="P5" s="30" t="s">
        <v>36</v>
      </c>
    </row>
    <row r="6" spans="1:19" x14ac:dyDescent="0.25">
      <c r="A6" s="32" t="s">
        <v>0</v>
      </c>
      <c r="B6" s="33">
        <v>96800247.556379646</v>
      </c>
      <c r="C6" s="33">
        <v>1339078907.3274901</v>
      </c>
      <c r="D6" s="33">
        <v>2053106662.8527102</v>
      </c>
      <c r="E6" s="33">
        <v>236307438.82882836</v>
      </c>
      <c r="F6" s="33">
        <v>3462615251.3903999</v>
      </c>
      <c r="G6" s="33">
        <v>864054123.91199994</v>
      </c>
      <c r="H6" s="34">
        <v>0</v>
      </c>
      <c r="I6" s="33">
        <v>0</v>
      </c>
      <c r="J6" s="33">
        <v>0</v>
      </c>
      <c r="K6" s="33">
        <v>0</v>
      </c>
      <c r="L6" s="33">
        <v>0</v>
      </c>
      <c r="M6" s="35">
        <f>SUM(B6:L6)</f>
        <v>8051962631.8678083</v>
      </c>
      <c r="N6" s="34">
        <v>12499500</v>
      </c>
      <c r="O6" s="35"/>
      <c r="P6" s="35">
        <f>+M6+N6+O6</f>
        <v>8064462131.8678083</v>
      </c>
      <c r="Q6" s="26"/>
      <c r="S6" s="26"/>
    </row>
    <row r="7" spans="1:19" x14ac:dyDescent="0.25">
      <c r="A7" s="36" t="s">
        <v>1</v>
      </c>
      <c r="B7" s="33">
        <v>59090155.992485285</v>
      </c>
      <c r="C7" s="33">
        <v>282597144.46246499</v>
      </c>
      <c r="D7" s="33">
        <v>1253285978.4941947</v>
      </c>
      <c r="E7" s="33">
        <v>144250079.67513072</v>
      </c>
      <c r="F7" s="33">
        <v>2113697852.1407998</v>
      </c>
      <c r="G7" s="33">
        <v>527447958.62399995</v>
      </c>
      <c r="H7" s="34">
        <v>0</v>
      </c>
      <c r="I7" s="33">
        <v>0</v>
      </c>
      <c r="J7" s="33">
        <v>0</v>
      </c>
      <c r="K7" s="33">
        <v>0</v>
      </c>
      <c r="L7" s="33">
        <v>0</v>
      </c>
      <c r="M7" s="35">
        <f t="shared" ref="M7:M23" si="0">SUM(B7:L7)</f>
        <v>4380369169.3890753</v>
      </c>
      <c r="N7" s="34">
        <v>0</v>
      </c>
      <c r="O7" s="35"/>
      <c r="P7" s="35">
        <f t="shared" ref="P7:P23" si="1">+M7+N7+O7</f>
        <v>4380369169.3890753</v>
      </c>
      <c r="Q7" s="26"/>
      <c r="S7" s="26"/>
    </row>
    <row r="8" spans="1:19" x14ac:dyDescent="0.25">
      <c r="A8" s="36" t="s">
        <v>2</v>
      </c>
      <c r="B8" s="33">
        <v>165990478.1354399</v>
      </c>
      <c r="C8" s="33">
        <v>1295714683.0204499</v>
      </c>
      <c r="D8" s="33">
        <v>3520612449.1725903</v>
      </c>
      <c r="E8" s="33">
        <v>405213682.28229612</v>
      </c>
      <c r="F8" s="33">
        <v>5937600116.5968008</v>
      </c>
      <c r="G8" s="33">
        <v>1481656925.3039999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5">
        <f t="shared" si="0"/>
        <v>12806788334.511578</v>
      </c>
      <c r="N8" s="34">
        <v>0</v>
      </c>
      <c r="O8" s="35"/>
      <c r="P8" s="35">
        <f t="shared" si="1"/>
        <v>12806788334.511578</v>
      </c>
      <c r="Q8" s="26"/>
      <c r="S8" s="26"/>
    </row>
    <row r="9" spans="1:19" x14ac:dyDescent="0.25">
      <c r="A9" s="36" t="s">
        <v>3</v>
      </c>
      <c r="B9" s="33">
        <v>200790112.06924647</v>
      </c>
      <c r="C9" s="33">
        <v>1620216678.8565447</v>
      </c>
      <c r="D9" s="33">
        <v>4258703126.6031437</v>
      </c>
      <c r="E9" s="33">
        <v>490166072.12292159</v>
      </c>
      <c r="F9" s="33">
        <v>7182408329.8383999</v>
      </c>
      <c r="G9" s="33">
        <v>1792283891.3520002</v>
      </c>
      <c r="H9" s="34">
        <v>0</v>
      </c>
      <c r="I9" s="33">
        <v>0</v>
      </c>
      <c r="J9" s="33">
        <v>0</v>
      </c>
      <c r="K9" s="33">
        <v>0</v>
      </c>
      <c r="L9" s="33">
        <v>0</v>
      </c>
      <c r="M9" s="35">
        <f t="shared" si="0"/>
        <v>15544568210.842258</v>
      </c>
      <c r="N9" s="34">
        <v>0</v>
      </c>
      <c r="O9" s="35">
        <v>1888964163.2643547</v>
      </c>
      <c r="P9" s="35">
        <f t="shared" si="1"/>
        <v>17433532374.106613</v>
      </c>
      <c r="Q9" s="26"/>
      <c r="S9" s="26"/>
    </row>
    <row r="10" spans="1:19" x14ac:dyDescent="0.25">
      <c r="A10" s="36" t="s">
        <v>4</v>
      </c>
      <c r="B10" s="33">
        <v>46913430.556334168</v>
      </c>
      <c r="C10" s="33">
        <v>201393464.81057999</v>
      </c>
      <c r="D10" s="33">
        <v>995020976.5361259</v>
      </c>
      <c r="E10" s="33">
        <v>114524424.27881785</v>
      </c>
      <c r="F10" s="33">
        <v>1678127527.9776001</v>
      </c>
      <c r="G10" s="33">
        <v>418756606.12800002</v>
      </c>
      <c r="H10" s="34">
        <v>0</v>
      </c>
      <c r="I10" s="33">
        <v>0</v>
      </c>
      <c r="J10" s="33">
        <v>0</v>
      </c>
      <c r="K10" s="33">
        <v>0</v>
      </c>
      <c r="L10" s="33">
        <v>0</v>
      </c>
      <c r="M10" s="35">
        <f t="shared" si="0"/>
        <v>3454736430.2874584</v>
      </c>
      <c r="N10" s="34">
        <v>0</v>
      </c>
      <c r="O10" s="35"/>
      <c r="P10" s="35">
        <f t="shared" si="1"/>
        <v>3454736430.2874584</v>
      </c>
      <c r="Q10" s="26"/>
      <c r="S10" s="26"/>
    </row>
    <row r="11" spans="1:19" x14ac:dyDescent="0.25">
      <c r="A11" s="36" t="s">
        <v>5</v>
      </c>
      <c r="B11" s="33">
        <v>38512433.93759425</v>
      </c>
      <c r="C11" s="33">
        <v>75678910.689689994</v>
      </c>
      <c r="D11" s="33">
        <v>816838145.72784579</v>
      </c>
      <c r="E11" s="33">
        <v>94016026.369733751</v>
      </c>
      <c r="F11" s="33">
        <v>1377617769.4463999</v>
      </c>
      <c r="G11" s="33">
        <v>343767998.59199995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5">
        <f t="shared" si="0"/>
        <v>2746431284.7632637</v>
      </c>
      <c r="N11" s="34">
        <v>500500</v>
      </c>
      <c r="O11" s="35"/>
      <c r="P11" s="35">
        <f t="shared" si="1"/>
        <v>2746931784.7632637</v>
      </c>
      <c r="Q11" s="26"/>
      <c r="S11" s="26"/>
    </row>
    <row r="12" spans="1:19" x14ac:dyDescent="0.25">
      <c r="A12" s="36" t="s">
        <v>6</v>
      </c>
      <c r="B12" s="33">
        <v>171071979.83553916</v>
      </c>
      <c r="C12" s="33">
        <v>814851301.46185505</v>
      </c>
      <c r="D12" s="33">
        <v>3628389704.5116816</v>
      </c>
      <c r="E12" s="33">
        <v>417618574.65052491</v>
      </c>
      <c r="F12" s="33">
        <v>6119369127.8432007</v>
      </c>
      <c r="G12" s="33">
        <v>1527015202.8960001</v>
      </c>
      <c r="H12" s="34">
        <v>0</v>
      </c>
      <c r="I12" s="33">
        <v>0</v>
      </c>
      <c r="J12" s="33">
        <v>0</v>
      </c>
      <c r="K12" s="33">
        <v>0</v>
      </c>
      <c r="L12" s="33">
        <v>0</v>
      </c>
      <c r="M12" s="35">
        <f t="shared" si="0"/>
        <v>12678315891.198803</v>
      </c>
      <c r="N12" s="34">
        <v>0</v>
      </c>
      <c r="O12" s="35"/>
      <c r="P12" s="35">
        <f t="shared" si="1"/>
        <v>12678315891.198803</v>
      </c>
      <c r="Q12" s="26"/>
      <c r="S12" s="26"/>
    </row>
    <row r="13" spans="1:19" x14ac:dyDescent="0.25">
      <c r="A13" s="36" t="s">
        <v>7</v>
      </c>
      <c r="B13" s="33">
        <v>55046979.717174128</v>
      </c>
      <c r="C13" s="33">
        <v>152504471.541345</v>
      </c>
      <c r="D13" s="33">
        <v>1167531320.2212961</v>
      </c>
      <c r="E13" s="33">
        <v>134379933.11588991</v>
      </c>
      <c r="F13" s="33">
        <v>1969070496.4432001</v>
      </c>
      <c r="G13" s="33">
        <v>491357935.89599997</v>
      </c>
      <c r="H13" s="34">
        <v>0</v>
      </c>
      <c r="I13" s="33">
        <v>0</v>
      </c>
      <c r="J13" s="33">
        <v>0</v>
      </c>
      <c r="K13" s="33">
        <v>0</v>
      </c>
      <c r="L13" s="33">
        <v>0</v>
      </c>
      <c r="M13" s="35">
        <f t="shared" si="0"/>
        <v>3969891136.9349051</v>
      </c>
      <c r="N13" s="34">
        <v>0</v>
      </c>
      <c r="O13" s="35"/>
      <c r="P13" s="35">
        <f t="shared" si="1"/>
        <v>3969891136.9349051</v>
      </c>
      <c r="Q13" s="26"/>
      <c r="S13" s="26"/>
    </row>
    <row r="14" spans="1:19" x14ac:dyDescent="0.25">
      <c r="A14" s="36" t="s">
        <v>8</v>
      </c>
      <c r="B14" s="33">
        <v>100654637.39082025</v>
      </c>
      <c r="C14" s="33">
        <v>862697885.49293995</v>
      </c>
      <c r="D14" s="33">
        <v>2134857212.5681198</v>
      </c>
      <c r="E14" s="33">
        <v>245716722.51370776</v>
      </c>
      <c r="F14" s="33">
        <v>3600489578.8063993</v>
      </c>
      <c r="G14" s="33">
        <v>898459009.39199996</v>
      </c>
      <c r="H14" s="34">
        <v>325303369.91401678</v>
      </c>
      <c r="I14" s="33">
        <v>0</v>
      </c>
      <c r="J14" s="33">
        <v>0</v>
      </c>
      <c r="K14" s="33">
        <v>0</v>
      </c>
      <c r="L14" s="33">
        <v>0</v>
      </c>
      <c r="M14" s="35">
        <f t="shared" si="0"/>
        <v>8168178416.0780039</v>
      </c>
      <c r="N14" s="34">
        <v>0</v>
      </c>
      <c r="O14" s="35"/>
      <c r="P14" s="35">
        <f t="shared" si="1"/>
        <v>8168178416.0780039</v>
      </c>
      <c r="Q14" s="26"/>
      <c r="S14" s="26"/>
    </row>
    <row r="15" spans="1:19" x14ac:dyDescent="0.25">
      <c r="A15" s="36" t="s">
        <v>9</v>
      </c>
      <c r="B15" s="33">
        <v>139686234.04080856</v>
      </c>
      <c r="C15" s="33">
        <v>987474271.2994951</v>
      </c>
      <c r="D15" s="33">
        <v>2962706656.8290615</v>
      </c>
      <c r="E15" s="33">
        <v>341000121.7879355</v>
      </c>
      <c r="F15" s="33">
        <v>4996678176.0271997</v>
      </c>
      <c r="G15" s="33">
        <v>1246861135.4159999</v>
      </c>
      <c r="H15" s="34">
        <v>31824413.63442</v>
      </c>
      <c r="I15" s="33">
        <v>0</v>
      </c>
      <c r="J15" s="33">
        <v>0</v>
      </c>
      <c r="K15" s="33">
        <v>0</v>
      </c>
      <c r="L15" s="33">
        <v>0</v>
      </c>
      <c r="M15" s="35">
        <f t="shared" si="0"/>
        <v>10706231009.034922</v>
      </c>
      <c r="N15" s="34">
        <v>0</v>
      </c>
      <c r="O15" s="35">
        <v>152865497.52845764</v>
      </c>
      <c r="P15" s="35">
        <f t="shared" si="1"/>
        <v>10859096506.563379</v>
      </c>
      <c r="Q15" s="26"/>
      <c r="S15" s="26"/>
    </row>
    <row r="16" spans="1:19" x14ac:dyDescent="0.25">
      <c r="A16" s="36" t="s">
        <v>10</v>
      </c>
      <c r="B16" s="33">
        <v>29891186.471172005</v>
      </c>
      <c r="C16" s="33">
        <v>142810065.62655002</v>
      </c>
      <c r="D16" s="33">
        <v>633983854.93582797</v>
      </c>
      <c r="E16" s="33">
        <v>72969955.107227996</v>
      </c>
      <c r="F16" s="33">
        <v>1069229477.92</v>
      </c>
      <c r="G16" s="33">
        <v>266813397.59999999</v>
      </c>
      <c r="H16" s="34">
        <v>2472313326.3558931</v>
      </c>
      <c r="I16" s="33">
        <v>137707287.83982718</v>
      </c>
      <c r="J16" s="33">
        <v>0</v>
      </c>
      <c r="K16" s="33">
        <v>0</v>
      </c>
      <c r="L16" s="33">
        <v>0</v>
      </c>
      <c r="M16" s="35">
        <f t="shared" si="0"/>
        <v>4825718551.8564987</v>
      </c>
      <c r="N16" s="34">
        <v>0</v>
      </c>
      <c r="O16" s="35"/>
      <c r="P16" s="35">
        <f t="shared" si="1"/>
        <v>4825718551.8564987</v>
      </c>
      <c r="Q16" s="26"/>
      <c r="S16" s="26"/>
    </row>
    <row r="17" spans="1:19" x14ac:dyDescent="0.25">
      <c r="A17" s="36" t="s">
        <v>11</v>
      </c>
      <c r="B17" s="33">
        <v>42697200.043558329</v>
      </c>
      <c r="C17" s="33">
        <v>264146500.94720995</v>
      </c>
      <c r="D17" s="33">
        <v>905595885.41886175</v>
      </c>
      <c r="E17" s="33">
        <v>104231820.08474568</v>
      </c>
      <c r="F17" s="33">
        <v>1527309896.3551998</v>
      </c>
      <c r="G17" s="33">
        <v>381121874.25599998</v>
      </c>
      <c r="H17" s="34">
        <v>253669507.95144957</v>
      </c>
      <c r="I17" s="33">
        <v>1965690.2239128</v>
      </c>
      <c r="J17" s="33">
        <v>0</v>
      </c>
      <c r="K17" s="33">
        <v>0</v>
      </c>
      <c r="L17" s="33">
        <v>0</v>
      </c>
      <c r="M17" s="35">
        <f t="shared" si="0"/>
        <v>3480738375.2809377</v>
      </c>
      <c r="N17" s="34">
        <v>0</v>
      </c>
      <c r="O17" s="35"/>
      <c r="P17" s="35">
        <f t="shared" si="1"/>
        <v>3480738375.2809377</v>
      </c>
      <c r="Q17" s="26"/>
      <c r="S17" s="26"/>
    </row>
    <row r="18" spans="1:19" x14ac:dyDescent="0.25">
      <c r="A18" s="36" t="s">
        <v>12</v>
      </c>
      <c r="B18" s="33">
        <v>37552769.529835567</v>
      </c>
      <c r="C18" s="33">
        <v>197953514.32468501</v>
      </c>
      <c r="D18" s="33">
        <v>796483927.22727442</v>
      </c>
      <c r="E18" s="33">
        <v>91673306.758396432</v>
      </c>
      <c r="F18" s="33">
        <v>1343289875.6816001</v>
      </c>
      <c r="G18" s="33">
        <v>335201884.24799997</v>
      </c>
      <c r="H18" s="34">
        <v>290933003.18884319</v>
      </c>
      <c r="I18" s="33">
        <v>34926.976260000003</v>
      </c>
      <c r="J18" s="33">
        <v>0</v>
      </c>
      <c r="K18" s="33">
        <v>0</v>
      </c>
      <c r="L18" s="33">
        <v>458663.82899999997</v>
      </c>
      <c r="M18" s="35">
        <f t="shared" si="0"/>
        <v>3093581871.763895</v>
      </c>
      <c r="N18" s="34">
        <v>0</v>
      </c>
      <c r="O18" s="35"/>
      <c r="P18" s="35">
        <f t="shared" si="1"/>
        <v>3093581871.763895</v>
      </c>
      <c r="Q18" s="26"/>
      <c r="S18" s="26"/>
    </row>
    <row r="19" spans="1:19" x14ac:dyDescent="0.25">
      <c r="A19" s="36" t="s">
        <v>13</v>
      </c>
      <c r="B19" s="33">
        <v>98562254.337838218</v>
      </c>
      <c r="C19" s="33">
        <v>623464965.337515</v>
      </c>
      <c r="D19" s="33">
        <v>2090478342.7226119</v>
      </c>
      <c r="E19" s="33">
        <v>240608825.65620178</v>
      </c>
      <c r="F19" s="33">
        <v>3525643515.3520002</v>
      </c>
      <c r="G19" s="33">
        <v>879782071.55999994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5">
        <f t="shared" si="0"/>
        <v>7458539974.9661674</v>
      </c>
      <c r="N19" s="34">
        <v>0</v>
      </c>
      <c r="O19" s="35"/>
      <c r="P19" s="35">
        <f t="shared" si="1"/>
        <v>7458539974.9661674</v>
      </c>
      <c r="Q19" s="26"/>
      <c r="S19" s="26"/>
    </row>
    <row r="20" spans="1:19" x14ac:dyDescent="0.25">
      <c r="A20" s="36" t="s">
        <v>14</v>
      </c>
      <c r="B20" s="33">
        <v>151815762.86674204</v>
      </c>
      <c r="C20" s="33">
        <v>1026356135.88249</v>
      </c>
      <c r="D20" s="33">
        <v>3219970631.647758</v>
      </c>
      <c r="E20" s="33">
        <v>370610561.46565801</v>
      </c>
      <c r="F20" s="33">
        <v>5430560243.1199999</v>
      </c>
      <c r="G20" s="33">
        <v>1355131203.5999999</v>
      </c>
      <c r="H20" s="34">
        <v>79580321.609464809</v>
      </c>
      <c r="I20" s="33">
        <v>0</v>
      </c>
      <c r="J20" s="33">
        <v>0</v>
      </c>
      <c r="K20" s="33">
        <v>0</v>
      </c>
      <c r="L20" s="33">
        <v>10245276.171</v>
      </c>
      <c r="M20" s="35">
        <f t="shared" si="0"/>
        <v>11644270136.363111</v>
      </c>
      <c r="N20" s="34">
        <v>0</v>
      </c>
      <c r="O20" s="35"/>
      <c r="P20" s="35">
        <f t="shared" si="1"/>
        <v>11644270136.363111</v>
      </c>
      <c r="Q20" s="26"/>
      <c r="S20" s="26"/>
    </row>
    <row r="21" spans="1:19" x14ac:dyDescent="0.25">
      <c r="A21" s="36" t="s">
        <v>15</v>
      </c>
      <c r="B21" s="33">
        <v>40101386.481588125</v>
      </c>
      <c r="C21" s="33">
        <v>90376880.947604999</v>
      </c>
      <c r="D21" s="33">
        <v>850539392.75338197</v>
      </c>
      <c r="E21" s="33">
        <v>97894955.562275887</v>
      </c>
      <c r="F21" s="33">
        <v>1434455757.4832001</v>
      </c>
      <c r="G21" s="33">
        <v>357951237.09599996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5">
        <f t="shared" si="0"/>
        <v>2871319610.3240509</v>
      </c>
      <c r="N21" s="34">
        <v>0</v>
      </c>
      <c r="O21" s="35"/>
      <c r="P21" s="35">
        <f t="shared" si="1"/>
        <v>2871319610.3240509</v>
      </c>
      <c r="Q21" s="26"/>
      <c r="S21" s="26"/>
    </row>
    <row r="22" spans="1:19" x14ac:dyDescent="0.25">
      <c r="A22" s="36" t="s">
        <v>16</v>
      </c>
      <c r="B22" s="33">
        <v>62409650.911125973</v>
      </c>
      <c r="C22" s="33">
        <v>265605873.88062</v>
      </c>
      <c r="D22" s="33">
        <v>1323691553.9633842</v>
      </c>
      <c r="E22" s="33">
        <v>152353585.21598604</v>
      </c>
      <c r="F22" s="33">
        <v>2232438599.4256001</v>
      </c>
      <c r="G22" s="33">
        <v>557078288.56800008</v>
      </c>
      <c r="H22" s="34">
        <v>0</v>
      </c>
      <c r="I22" s="33">
        <v>0</v>
      </c>
      <c r="J22" s="33">
        <v>0</v>
      </c>
      <c r="K22" s="33">
        <v>0</v>
      </c>
      <c r="L22" s="33">
        <v>0</v>
      </c>
      <c r="M22" s="35">
        <f t="shared" si="0"/>
        <v>4593577551.964716</v>
      </c>
      <c r="N22" s="34">
        <v>0</v>
      </c>
      <c r="O22" s="35"/>
      <c r="P22" s="35">
        <f t="shared" si="1"/>
        <v>4593577551.964716</v>
      </c>
      <c r="Q22" s="26"/>
      <c r="S22" s="26"/>
    </row>
    <row r="23" spans="1:19" x14ac:dyDescent="0.25">
      <c r="A23" s="37" t="s">
        <v>17</v>
      </c>
      <c r="B23" s="33">
        <v>35633440.714318208</v>
      </c>
      <c r="C23" s="33">
        <v>181170725.59047002</v>
      </c>
      <c r="D23" s="33">
        <v>755775490.22613192</v>
      </c>
      <c r="E23" s="33">
        <v>86987867.535721794</v>
      </c>
      <c r="F23" s="33">
        <v>1274634088.1520002</v>
      </c>
      <c r="G23" s="33">
        <v>318069655.56</v>
      </c>
      <c r="H23" s="34">
        <v>403880740.30591202</v>
      </c>
      <c r="I23" s="33">
        <v>0</v>
      </c>
      <c r="J23" s="33">
        <v>0</v>
      </c>
      <c r="K23" s="33">
        <v>0</v>
      </c>
      <c r="L23" s="33">
        <v>0</v>
      </c>
      <c r="M23" s="35">
        <f t="shared" si="0"/>
        <v>3056152008.0845542</v>
      </c>
      <c r="N23" s="34">
        <v>0</v>
      </c>
      <c r="O23" s="35"/>
      <c r="P23" s="35">
        <f t="shared" si="1"/>
        <v>3056152008.0845542</v>
      </c>
      <c r="Q23" s="26"/>
      <c r="S23" s="26"/>
    </row>
    <row r="24" spans="1:19" x14ac:dyDescent="0.25">
      <c r="A24" s="38" t="s">
        <v>36</v>
      </c>
      <c r="B24" s="39">
        <f>SUM(B6:B23)</f>
        <v>1573220340.5880005</v>
      </c>
      <c r="C24" s="39">
        <f t="shared" ref="C24:L24" si="2">SUM(C6:C23)</f>
        <v>10424092381.5</v>
      </c>
      <c r="D24" s="39">
        <f t="shared" si="2"/>
        <v>33367571312.412003</v>
      </c>
      <c r="E24" s="39">
        <f t="shared" si="2"/>
        <v>3840523953.012001</v>
      </c>
      <c r="F24" s="39">
        <f t="shared" si="2"/>
        <v>56275235680</v>
      </c>
      <c r="G24" s="39">
        <f>SUM(G6:G23)</f>
        <v>14042810400</v>
      </c>
      <c r="H24" s="40">
        <f t="shared" si="2"/>
        <v>3857504682.9599991</v>
      </c>
      <c r="I24" s="39">
        <f t="shared" si="2"/>
        <v>139707905.03999999</v>
      </c>
      <c r="J24" s="39">
        <f t="shared" si="2"/>
        <v>0</v>
      </c>
      <c r="K24" s="39">
        <f t="shared" si="2"/>
        <v>0</v>
      </c>
      <c r="L24" s="39">
        <f t="shared" si="2"/>
        <v>10703940</v>
      </c>
      <c r="M24" s="39">
        <f>SUM(M6:M23)</f>
        <v>123531370595.51204</v>
      </c>
      <c r="N24" s="40">
        <f>SUM(N6:N23)</f>
        <v>13000000</v>
      </c>
      <c r="O24" s="40">
        <f t="shared" ref="O24" si="3">SUM(O6:O23)</f>
        <v>2041829660.7928123</v>
      </c>
      <c r="P24" s="40">
        <f>SUM(P6:P23)</f>
        <v>125586200256.30486</v>
      </c>
      <c r="R24" s="27"/>
    </row>
    <row r="25" spans="1:19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9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9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resumen</vt:lpstr>
      <vt:lpstr>participación por recurso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Egas</dc:creator>
  <cp:lastModifiedBy>Luciana Orsini</cp:lastModifiedBy>
  <cp:lastPrinted>2022-09-22T18:19:15Z</cp:lastPrinted>
  <dcterms:created xsi:type="dcterms:W3CDTF">2018-10-08T18:26:59Z</dcterms:created>
  <dcterms:modified xsi:type="dcterms:W3CDTF">2022-10-03T14:47:23Z</dcterms:modified>
</cp:coreProperties>
</file>