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2\3° TRIM 2022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F36" i="4" l="1"/>
  <c r="F35" i="4"/>
  <c r="F38" i="4"/>
  <c r="J38" i="4"/>
  <c r="G41" i="1"/>
  <c r="G40" i="1"/>
  <c r="G39" i="1"/>
  <c r="G28" i="1"/>
  <c r="F24" i="5"/>
  <c r="F23" i="5"/>
  <c r="J33" i="4"/>
  <c r="E38" i="4" l="1"/>
  <c r="E36" i="4"/>
  <c r="E35" i="4"/>
  <c r="D33" i="4"/>
  <c r="E33" i="4"/>
  <c r="E24" i="5"/>
  <c r="E23" i="5"/>
  <c r="I33" i="4"/>
  <c r="F28" i="1"/>
  <c r="F41" i="1"/>
  <c r="F40" i="1"/>
  <c r="F39" i="1"/>
  <c r="I38" i="4"/>
  <c r="I42" i="4" l="1"/>
  <c r="M53" i="4"/>
  <c r="M52" i="4"/>
  <c r="D38" i="4" l="1"/>
  <c r="D36" i="4"/>
  <c r="D35" i="4"/>
  <c r="H38" i="4"/>
  <c r="D23" i="5"/>
  <c r="D24" i="5"/>
  <c r="H33" i="4"/>
  <c r="E41" i="1"/>
  <c r="E40" i="1"/>
  <c r="E39" i="1"/>
  <c r="E28" i="1"/>
  <c r="I40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  <c r="J40" i="4" l="1"/>
</calcChain>
</file>

<file path=xl/sharedStrings.xml><?xml version="1.0" encoding="utf-8"?>
<sst xmlns="http://schemas.openxmlformats.org/spreadsheetml/2006/main" count="463" uniqueCount="198">
  <si>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</si>
  <si>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</si>
  <si>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</si>
  <si>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</si>
  <si>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</si>
  <si>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</si>
  <si>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</si>
  <si>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</si>
  <si>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</si>
  <si>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</si>
  <si>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</si>
  <si>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</si>
  <si>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</si>
  <si>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</si>
  <si>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</si>
  <si>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</si>
  <si>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</si>
  <si>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</si>
  <si>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</si>
  <si>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</si>
  <si>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</si>
  <si>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</si>
  <si>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</si>
  <si>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</si>
  <si>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</si>
  <si>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</si>
  <si>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</si>
  <si>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</si>
  <si>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</si>
  <si>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</si>
  <si>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</si>
  <si>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</si>
  <si>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</si>
  <si>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</si>
  <si>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</si>
  <si>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</si>
  <si>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</si>
  <si>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</si>
  <si>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</si>
  <si>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</si>
  <si>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</si>
  <si>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</si>
  <si>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</si>
  <si>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</si>
  <si>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</si>
  <si>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</si>
  <si>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</si>
  <si>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</si>
  <si>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</si>
  <si>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</si>
  <si>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</si>
  <si>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</si>
  <si>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</si>
  <si>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</si>
  <si>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</si>
  <si>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</si>
  <si>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</si>
  <si>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</si>
  <si>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</si>
  <si>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</si>
  <si>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</si>
  <si>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</si>
  <si>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</si>
  <si>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</si>
  <si>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</si>
  <si>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</si>
  <si>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</si>
  <si>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</si>
  <si>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</si>
  <si>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</si>
  <si>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</si>
  <si>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</si>
  <si>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</si>
  <si>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</si>
  <si>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</si>
  <si>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</si>
  <si>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</si>
  <si>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</si>
  <si>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</si>
  <si>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</si>
  <si>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</si>
  <si>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</si>
  <si>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</si>
  <si>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</si>
  <si>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</si>
  <si>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</si>
  <si>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</si>
  <si>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</si>
  <si>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</si>
  <si>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</si>
  <si>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</si>
  <si>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</si>
  <si>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</si>
  <si>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</si>
  <si>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</si>
  <si>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</si>
  <si>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</si>
  <si>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</si>
  <si>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</si>
  <si>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</si>
  <si>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</si>
  <si>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</si>
  <si>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</si>
  <si>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</si>
  <si>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</si>
  <si>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</si>
  <si>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</si>
  <si>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</si>
  <si>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</si>
  <si>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</si>
  <si>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</si>
  <si>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</si>
  <si>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</si>
  <si>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</si>
  <si>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</si>
  <si>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</si>
  <si>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</si>
  <si>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</si>
  <si>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</si>
  <si>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</si>
  <si>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</si>
  <si>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</si>
  <si>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</si>
  <si>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</si>
  <si>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</si>
  <si>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</si>
  <si>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</si>
  <si>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</si>
  <si>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</si>
  <si>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</si>
  <si>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</si>
  <si>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</si>
  <si>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</si>
  <si>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</si>
  <si>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</si>
  <si>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</si>
  <si>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</si>
  <si>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</si>
  <si>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</si>
  <si>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</si>
  <si>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</si>
  <si>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</si>
  <si>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</si>
  <si>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</si>
  <si>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</si>
  <si>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</si>
  <si>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</si>
  <si>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</si>
  <si>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</si>
  <si>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</si>
  <si>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</si>
  <si>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</si>
  <si>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</si>
  <si>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</si>
  <si>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</si>
  <si>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</si>
  <si>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</si>
  <si>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</si>
  <si>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</si>
  <si>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</si>
  <si>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</si>
  <si>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</si>
  <si>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</si>
  <si>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</si>
  <si>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</si>
  <si>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</si>
  <si>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</si>
  <si>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</si>
  <si>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</si>
  <si>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</si>
  <si>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</si>
  <si>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</si>
  <si>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</si>
  <si>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</si>
  <si>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</si>
  <si>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</si>
  <si>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</si>
  <si>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</si>
  <si>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</si>
  <si>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</si>
  <si>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</si>
  <si>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</si>
  <si>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</si>
  <si>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</si>
  <si>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</si>
  <si>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</si>
  <si>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</si>
  <si>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</si>
  <si>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</si>
  <si>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</si>
  <si>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</si>
  <si>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</si>
  <si>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</si>
  <si>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</si>
  <si>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</si>
  <si>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</si>
  <si>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PRESUPUESTO 2022</t>
  </si>
  <si>
    <t>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</si>
</sst>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4" fillId="6" borderId="16" xfId="0" applyNumberFormat="1" applyFont="1" applyFill="1" applyBorder="1" applyAlignment="1">
      <alignment horizontal="right"/>
    </xf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/>
    <xf numFmtId="3" fontId="1" fillId="0" borderId="2" xfId="0" applyNumberFormat="1" applyFont="1" applyFill="1" applyBorder="1" applyAlignment="1">
      <alignment horizontal="right"/>
    </xf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46" zoomScale="90" zoomScaleNormal="90" workbookViewId="0">
      <selection activeCell="B1" sqref="B1:H54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0" t="s">
        <v>2</v>
      </c>
      <c r="C7" s="332" t="s">
        <v>3</v>
      </c>
      <c r="D7" s="332" t="s">
        <v>99</v>
      </c>
      <c r="E7" s="338" t="s">
        <v>160</v>
      </c>
      <c r="F7" s="339"/>
      <c r="G7" s="339"/>
      <c r="H7" s="340"/>
    </row>
    <row r="8" spans="1:23" ht="12.75" customHeight="1" x14ac:dyDescent="0.2">
      <c r="B8" s="331"/>
      <c r="C8" s="333"/>
      <c r="D8" s="333"/>
      <c r="E8" s="335">
        <v>2022</v>
      </c>
      <c r="F8" s="336"/>
      <c r="G8" s="336"/>
      <c r="H8" s="337"/>
    </row>
    <row r="9" spans="1:23" ht="13.9" customHeight="1" x14ac:dyDescent="0.2">
      <c r="B9" s="331"/>
      <c r="C9" s="333"/>
      <c r="D9" s="333"/>
      <c r="E9" s="341" t="s">
        <v>139</v>
      </c>
      <c r="F9" s="341" t="s">
        <v>152</v>
      </c>
      <c r="G9" s="341" t="s">
        <v>154</v>
      </c>
      <c r="H9" s="334" t="s">
        <v>159</v>
      </c>
    </row>
    <row r="10" spans="1:23" ht="12.75" customHeight="1" x14ac:dyDescent="0.2">
      <c r="B10" s="331"/>
      <c r="C10" s="333"/>
      <c r="D10" s="333"/>
      <c r="E10" s="341"/>
      <c r="F10" s="341"/>
      <c r="G10" s="341"/>
      <c r="H10" s="334"/>
    </row>
    <row r="11" spans="1:23" ht="13.5" customHeight="1" x14ac:dyDescent="0.2">
      <c r="B11" s="331"/>
      <c r="C11" s="333"/>
      <c r="D11" s="333"/>
      <c r="E11" s="341"/>
      <c r="F11" s="341"/>
      <c r="G11" s="341"/>
      <c r="H11" s="334"/>
    </row>
    <row r="12" spans="1:23" ht="20.25" customHeight="1" x14ac:dyDescent="0.2">
      <c r="B12" s="351" t="s">
        <v>5</v>
      </c>
      <c r="C12" s="352"/>
      <c r="D12" s="352"/>
      <c r="E12" s="352"/>
      <c r="F12" s="352"/>
      <c r="G12" s="352"/>
      <c r="H12" s="353"/>
    </row>
    <row r="13" spans="1:23" ht="13.5" thickBot="1" x14ac:dyDescent="0.25">
      <c r="B13" s="348" t="s">
        <v>6</v>
      </c>
      <c r="C13" s="349"/>
      <c r="D13" s="349"/>
      <c r="E13" s="349"/>
      <c r="F13" s="349"/>
      <c r="G13" s="349"/>
      <c r="H13" s="350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6</v>
      </c>
      <c r="F15" s="249">
        <v>9</v>
      </c>
      <c r="G15" s="130">
        <v>10</v>
      </c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130">
        <v>0</v>
      </c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6</v>
      </c>
      <c r="F17" s="249">
        <v>3</v>
      </c>
      <c r="G17" s="130">
        <v>10</v>
      </c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10</v>
      </c>
      <c r="F18" s="250">
        <v>4</v>
      </c>
      <c r="G18" s="316">
        <v>9</v>
      </c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130">
        <v>0</v>
      </c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130">
        <v>0</v>
      </c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130">
        <v>0</v>
      </c>
      <c r="H21" s="126"/>
    </row>
    <row r="22" spans="1:9" ht="13.5" thickBot="1" x14ac:dyDescent="0.25">
      <c r="A22">
        <v>8</v>
      </c>
      <c r="B22" s="274" t="s">
        <v>189</v>
      </c>
      <c r="C22" s="18" t="s">
        <v>8</v>
      </c>
      <c r="D22" s="39" t="s">
        <v>9</v>
      </c>
      <c r="E22" s="276">
        <v>0</v>
      </c>
      <c r="F22" s="276">
        <v>0</v>
      </c>
      <c r="G22" s="210">
        <v>0</v>
      </c>
      <c r="H22" s="290"/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109</v>
      </c>
      <c r="F24" s="249">
        <v>7</v>
      </c>
      <c r="G24" s="130">
        <v>4</v>
      </c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0</v>
      </c>
      <c r="F25" s="249">
        <v>7</v>
      </c>
      <c r="G25" s="130">
        <v>5</v>
      </c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8">
        <v>0</v>
      </c>
      <c r="F26" s="423">
        <v>0</v>
      </c>
      <c r="G26" s="130">
        <v>0</v>
      </c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v>48</v>
      </c>
      <c r="F27" s="250">
        <v>3</v>
      </c>
      <c r="G27" s="316">
        <v>2</v>
      </c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f>1566+11</f>
        <v>1577</v>
      </c>
      <c r="F28" s="249">
        <f>1287+7</f>
        <v>1294</v>
      </c>
      <c r="G28" s="130">
        <f>1017+14</f>
        <v>1031</v>
      </c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0</v>
      </c>
      <c r="F29" s="249">
        <v>202</v>
      </c>
      <c r="G29" s="130">
        <v>296</v>
      </c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4</v>
      </c>
      <c r="F30" s="249">
        <v>7</v>
      </c>
      <c r="G30" s="130">
        <v>5</v>
      </c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71</v>
      </c>
      <c r="F31" s="251">
        <v>10</v>
      </c>
      <c r="G31" s="296">
        <v>5</v>
      </c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5" t="s">
        <v>155</v>
      </c>
      <c r="C36" s="346"/>
      <c r="D36" s="346"/>
      <c r="E36" s="346"/>
      <c r="F36" s="346"/>
      <c r="G36" s="346"/>
      <c r="H36" s="347"/>
    </row>
    <row r="37" spans="2:9" x14ac:dyDescent="0.2">
      <c r="B37" s="342" t="s">
        <v>6</v>
      </c>
      <c r="C37" s="343"/>
      <c r="D37" s="343"/>
      <c r="E37" s="343"/>
      <c r="F37" s="343"/>
      <c r="G37" s="343"/>
      <c r="H37" s="344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661</v>
      </c>
      <c r="F38" s="253">
        <v>556</v>
      </c>
      <c r="G38" s="299">
        <v>528</v>
      </c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253">
        <f>359+27</f>
        <v>386</v>
      </c>
      <c r="F39" s="253">
        <f>414+20</f>
        <v>434</v>
      </c>
      <c r="G39" s="299">
        <f>417+30</f>
        <v>447</v>
      </c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302+40</f>
        <v>342</v>
      </c>
      <c r="F40" s="253">
        <f>138+15</f>
        <v>153</v>
      </c>
      <c r="G40" s="299">
        <f>75+6</f>
        <v>81</v>
      </c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72+10</f>
        <v>82</v>
      </c>
      <c r="F41" s="253">
        <f>118+24</f>
        <v>142</v>
      </c>
      <c r="G41" s="299">
        <f>113+10</f>
        <v>123</v>
      </c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253">
        <v>4</v>
      </c>
      <c r="G42" s="299">
        <v>1</v>
      </c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356</v>
      </c>
      <c r="F43" s="254">
        <v>357</v>
      </c>
      <c r="G43" s="300">
        <v>357</v>
      </c>
      <c r="H43" s="121"/>
    </row>
    <row r="44" spans="2:9" x14ac:dyDescent="0.2">
      <c r="B44" s="32"/>
      <c r="C44" s="32"/>
      <c r="D44" s="95"/>
      <c r="E44" s="33"/>
      <c r="F44" s="24"/>
      <c r="G44" s="16"/>
      <c r="H44" s="289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5" t="s">
        <v>21</v>
      </c>
      <c r="C48" s="346"/>
      <c r="D48" s="346"/>
      <c r="E48" s="346"/>
      <c r="F48" s="346"/>
      <c r="G48" s="346"/>
      <c r="H48" s="347"/>
    </row>
    <row r="49" spans="2:9" x14ac:dyDescent="0.2">
      <c r="B49" s="342" t="s">
        <v>6</v>
      </c>
      <c r="C49" s="343"/>
      <c r="D49" s="343"/>
      <c r="E49" s="343"/>
      <c r="F49" s="343"/>
      <c r="G49" s="343"/>
      <c r="H49" s="344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2"/>
      <c r="H51" s="205"/>
    </row>
    <row r="52" spans="2:9" x14ac:dyDescent="0.2">
      <c r="B52" s="107"/>
      <c r="C52" s="107"/>
      <c r="D52" s="46"/>
      <c r="E52" s="277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14" zoomScale="90" zoomScaleNormal="90" workbookViewId="0">
      <selection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196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0" t="s">
        <v>2</v>
      </c>
      <c r="B8" s="332" t="s">
        <v>3</v>
      </c>
      <c r="C8" s="367" t="s">
        <v>4</v>
      </c>
      <c r="D8" s="358" t="s">
        <v>160</v>
      </c>
      <c r="E8" s="359"/>
      <c r="F8" s="359"/>
      <c r="G8" s="360"/>
    </row>
    <row r="9" spans="1:16" ht="12.75" customHeight="1" x14ac:dyDescent="0.2">
      <c r="A9" s="331"/>
      <c r="B9" s="333"/>
      <c r="C9" s="368"/>
      <c r="D9" s="355">
        <v>2022</v>
      </c>
      <c r="E9" s="356"/>
      <c r="F9" s="356"/>
      <c r="G9" s="357"/>
    </row>
    <row r="10" spans="1:16" ht="13.9" customHeight="1" x14ac:dyDescent="0.2">
      <c r="A10" s="331"/>
      <c r="B10" s="333"/>
      <c r="C10" s="368"/>
      <c r="D10" s="341" t="s">
        <v>139</v>
      </c>
      <c r="E10" s="341" t="s">
        <v>152</v>
      </c>
      <c r="F10" s="341" t="s">
        <v>154</v>
      </c>
      <c r="G10" s="334" t="s">
        <v>159</v>
      </c>
    </row>
    <row r="11" spans="1:16" ht="12.75" customHeight="1" x14ac:dyDescent="0.2">
      <c r="A11" s="331"/>
      <c r="B11" s="333"/>
      <c r="C11" s="368"/>
      <c r="D11" s="341"/>
      <c r="E11" s="341"/>
      <c r="F11" s="341"/>
      <c r="G11" s="334"/>
    </row>
    <row r="12" spans="1:16" ht="13.5" customHeight="1" thickBot="1" x14ac:dyDescent="0.25">
      <c r="A12" s="365"/>
      <c r="B12" s="366"/>
      <c r="C12" s="368"/>
      <c r="D12" s="364"/>
      <c r="E12" s="364"/>
      <c r="F12" s="364"/>
      <c r="G12" s="354"/>
    </row>
    <row r="13" spans="1:16" x14ac:dyDescent="0.2">
      <c r="A13" s="361" t="s">
        <v>23</v>
      </c>
      <c r="B13" s="362"/>
      <c r="C13" s="362"/>
      <c r="D13" s="362"/>
      <c r="E13" s="362"/>
      <c r="F13" s="362"/>
      <c r="G13" s="363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1624</v>
      </c>
      <c r="E14" s="249">
        <v>1927</v>
      </c>
      <c r="F14" s="130">
        <v>1906</v>
      </c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130">
        <v>0</v>
      </c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436</v>
      </c>
      <c r="E16" s="249">
        <v>473</v>
      </c>
      <c r="F16" s="130">
        <v>535</v>
      </c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2046</v>
      </c>
      <c r="E17" s="249">
        <v>3673</v>
      </c>
      <c r="F17" s="130">
        <v>1398</v>
      </c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130">
        <v>0</v>
      </c>
      <c r="G18" s="126"/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144">
        <v>0</v>
      </c>
      <c r="G19" s="281"/>
    </row>
    <row r="20" spans="1:11" x14ac:dyDescent="0.2">
      <c r="A20" s="17" t="s">
        <v>30</v>
      </c>
      <c r="B20" s="39" t="s">
        <v>8</v>
      </c>
      <c r="C20" s="41"/>
      <c r="D20" s="249">
        <v>4224</v>
      </c>
      <c r="E20" s="249">
        <v>4608</v>
      </c>
      <c r="F20" s="130">
        <v>4166</v>
      </c>
      <c r="G20" s="126"/>
    </row>
    <row r="21" spans="1:11" x14ac:dyDescent="0.2">
      <c r="A21" s="17" t="s">
        <v>31</v>
      </c>
      <c r="B21" s="39" t="s">
        <v>8</v>
      </c>
      <c r="C21" s="41"/>
      <c r="D21" s="249">
        <v>801</v>
      </c>
      <c r="E21" s="249">
        <v>961</v>
      </c>
      <c r="F21" s="130">
        <v>1175</v>
      </c>
      <c r="G21" s="126"/>
    </row>
    <row r="22" spans="1:11" x14ac:dyDescent="0.2">
      <c r="A22" s="17" t="s">
        <v>32</v>
      </c>
      <c r="B22" s="39" t="s">
        <v>8</v>
      </c>
      <c r="C22" s="41"/>
      <c r="D22" s="249">
        <v>317</v>
      </c>
      <c r="E22" s="249">
        <v>325</v>
      </c>
      <c r="F22" s="130">
        <v>159</v>
      </c>
      <c r="G22" s="126"/>
    </row>
    <row r="23" spans="1:11" x14ac:dyDescent="0.2">
      <c r="A23" s="17" t="s">
        <v>33</v>
      </c>
      <c r="B23" s="39" t="s">
        <v>8</v>
      </c>
      <c r="C23" s="41"/>
      <c r="D23" s="249">
        <v>4766</v>
      </c>
      <c r="E23" s="249">
        <v>6487</v>
      </c>
      <c r="F23" s="130">
        <v>6018</v>
      </c>
      <c r="G23" s="126"/>
    </row>
    <row r="24" spans="1:11" x14ac:dyDescent="0.2">
      <c r="A24" s="17" t="s">
        <v>147</v>
      </c>
      <c r="B24" s="39" t="s">
        <v>8</v>
      </c>
      <c r="C24" s="41"/>
      <c r="D24" s="249">
        <v>64</v>
      </c>
      <c r="E24" s="249">
        <v>30</v>
      </c>
      <c r="F24" s="130">
        <v>27</v>
      </c>
      <c r="G24" s="126"/>
    </row>
    <row r="25" spans="1:11" x14ac:dyDescent="0.2">
      <c r="A25" s="17" t="s">
        <v>148</v>
      </c>
      <c r="B25" s="39" t="s">
        <v>8</v>
      </c>
      <c r="C25" s="41"/>
      <c r="D25" s="249">
        <v>27</v>
      </c>
      <c r="E25" s="249">
        <v>30</v>
      </c>
      <c r="F25" s="130">
        <v>23</v>
      </c>
      <c r="G25" s="126"/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249">
        <v>0</v>
      </c>
      <c r="F26" s="130">
        <v>0</v>
      </c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56</v>
      </c>
      <c r="E27" s="249">
        <v>86</v>
      </c>
      <c r="F27" s="130">
        <v>58</v>
      </c>
      <c r="G27" s="126"/>
    </row>
    <row r="28" spans="1:11" x14ac:dyDescent="0.2">
      <c r="A28" s="17" t="s">
        <v>35</v>
      </c>
      <c r="B28" s="39" t="s">
        <v>8</v>
      </c>
      <c r="C28" s="41"/>
      <c r="D28" s="249">
        <v>94</v>
      </c>
      <c r="E28" s="249">
        <v>79</v>
      </c>
      <c r="F28" s="130">
        <v>34</v>
      </c>
      <c r="G28" s="126"/>
    </row>
    <row r="29" spans="1:11" x14ac:dyDescent="0.2">
      <c r="A29" s="17" t="s">
        <v>36</v>
      </c>
      <c r="B29" s="39" t="s">
        <v>8</v>
      </c>
      <c r="C29" s="41"/>
      <c r="D29" s="249">
        <v>71</v>
      </c>
      <c r="E29" s="249">
        <v>54</v>
      </c>
      <c r="F29" s="130">
        <v>70</v>
      </c>
      <c r="G29" s="126"/>
    </row>
    <row r="30" spans="1:11" x14ac:dyDescent="0.2">
      <c r="A30" s="17" t="s">
        <v>37</v>
      </c>
      <c r="B30" s="39" t="s">
        <v>8</v>
      </c>
      <c r="C30" s="41"/>
      <c r="D30" s="249">
        <v>282072</v>
      </c>
      <c r="E30" s="249">
        <v>303235</v>
      </c>
      <c r="F30" s="130">
        <v>25655</v>
      </c>
      <c r="G30" s="126"/>
    </row>
    <row r="31" spans="1:11" x14ac:dyDescent="0.2">
      <c r="A31" s="17" t="s">
        <v>38</v>
      </c>
      <c r="B31" s="39" t="s">
        <v>8</v>
      </c>
      <c r="C31" s="41"/>
      <c r="D31" s="249">
        <v>486</v>
      </c>
      <c r="E31" s="249">
        <v>345</v>
      </c>
      <c r="F31" s="320">
        <v>453</v>
      </c>
      <c r="G31" s="126"/>
    </row>
    <row r="32" spans="1:11" x14ac:dyDescent="0.2">
      <c r="A32" s="17" t="s">
        <v>39</v>
      </c>
      <c r="B32" s="39" t="s">
        <v>8</v>
      </c>
      <c r="C32" s="41"/>
      <c r="D32" s="249">
        <v>0</v>
      </c>
      <c r="E32" s="249">
        <v>0</v>
      </c>
      <c r="F32" s="130">
        <v>0</v>
      </c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>
        <v>0</v>
      </c>
      <c r="E33" s="251">
        <v>0</v>
      </c>
      <c r="F33" s="251">
        <v>0</v>
      </c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2" zoomScale="90" zoomScaleNormal="90" workbookViewId="0">
      <selection activeCell="J5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196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196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0" t="s">
        <v>2</v>
      </c>
      <c r="B8" s="332" t="s">
        <v>3</v>
      </c>
      <c r="C8" s="332" t="s">
        <v>4</v>
      </c>
      <c r="D8" s="338" t="s">
        <v>161</v>
      </c>
      <c r="E8" s="339"/>
      <c r="F8" s="339"/>
      <c r="G8" s="340"/>
      <c r="H8" s="45"/>
    </row>
    <row r="9" spans="1:17" ht="12.75" customHeight="1" x14ac:dyDescent="0.2">
      <c r="A9" s="331"/>
      <c r="B9" s="333"/>
      <c r="C9" s="333"/>
      <c r="D9" s="335">
        <v>2022</v>
      </c>
      <c r="E9" s="336"/>
      <c r="F9" s="336"/>
      <c r="G9" s="337"/>
      <c r="H9" s="45"/>
    </row>
    <row r="10" spans="1:17" ht="13.9" customHeight="1" x14ac:dyDescent="0.2">
      <c r="A10" s="331"/>
      <c r="B10" s="333"/>
      <c r="C10" s="333"/>
      <c r="D10" s="341" t="s">
        <v>139</v>
      </c>
      <c r="E10" s="341" t="s">
        <v>152</v>
      </c>
      <c r="F10" s="341" t="s">
        <v>154</v>
      </c>
      <c r="G10" s="334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1"/>
      <c r="B11" s="333"/>
      <c r="C11" s="333"/>
      <c r="D11" s="341"/>
      <c r="E11" s="341"/>
      <c r="F11" s="341"/>
      <c r="G11" s="334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1"/>
      <c r="B12" s="333"/>
      <c r="C12" s="333"/>
      <c r="D12" s="341"/>
      <c r="E12" s="341"/>
      <c r="F12" s="341"/>
      <c r="G12" s="334"/>
      <c r="H12" s="45"/>
      <c r="J12" s="14"/>
      <c r="K12" s="14"/>
      <c r="L12" s="14"/>
      <c r="M12" s="14"/>
      <c r="N12" s="14"/>
      <c r="O12" s="14"/>
    </row>
    <row r="13" spans="1:17" x14ac:dyDescent="0.2">
      <c r="A13" s="372" t="s">
        <v>41</v>
      </c>
      <c r="B13" s="373"/>
      <c r="C13" s="373"/>
      <c r="D13" s="373"/>
      <c r="E13" s="373"/>
      <c r="F13" s="373"/>
      <c r="G13" s="374"/>
      <c r="H13" s="45"/>
      <c r="J13" s="330" t="s">
        <v>2</v>
      </c>
      <c r="K13" s="332" t="s">
        <v>3</v>
      </c>
      <c r="L13" s="332" t="s">
        <v>4</v>
      </c>
      <c r="M13" s="358" t="s">
        <v>161</v>
      </c>
      <c r="N13" s="359"/>
      <c r="O13" s="359"/>
      <c r="P13" s="360"/>
    </row>
    <row r="14" spans="1:17" x14ac:dyDescent="0.2">
      <c r="A14" s="369" t="s">
        <v>42</v>
      </c>
      <c r="B14" s="370"/>
      <c r="C14" s="370"/>
      <c r="D14" s="370"/>
      <c r="E14" s="370"/>
      <c r="F14" s="370"/>
      <c r="G14" s="371"/>
      <c r="H14" s="45"/>
      <c r="J14" s="331"/>
      <c r="K14" s="333"/>
      <c r="L14" s="333"/>
      <c r="M14" s="355">
        <v>2022</v>
      </c>
      <c r="N14" s="356"/>
      <c r="O14" s="356"/>
      <c r="P14" s="357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333</v>
      </c>
      <c r="E15" s="256">
        <v>506</v>
      </c>
      <c r="F15" s="314">
        <v>456</v>
      </c>
      <c r="G15" s="291"/>
      <c r="H15" s="140"/>
      <c r="J15" s="331"/>
      <c r="K15" s="333"/>
      <c r="L15" s="333"/>
      <c r="M15" s="341" t="s">
        <v>139</v>
      </c>
      <c r="N15" s="341" t="s">
        <v>152</v>
      </c>
      <c r="O15" s="341" t="s">
        <v>154</v>
      </c>
      <c r="P15" s="334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94</v>
      </c>
      <c r="E16" s="249">
        <v>117</v>
      </c>
      <c r="F16" s="130">
        <v>86</v>
      </c>
      <c r="G16" s="126"/>
      <c r="H16" s="45"/>
      <c r="J16" s="331"/>
      <c r="K16" s="333"/>
      <c r="L16" s="333"/>
      <c r="M16" s="341"/>
      <c r="N16" s="341"/>
      <c r="O16" s="341"/>
      <c r="P16" s="334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262</v>
      </c>
      <c r="E17" s="257">
        <v>763</v>
      </c>
      <c r="F17" s="315">
        <v>1336</v>
      </c>
      <c r="G17" s="292"/>
      <c r="H17" s="45"/>
      <c r="J17" s="331"/>
      <c r="K17" s="333"/>
      <c r="L17" s="333"/>
      <c r="M17" s="341"/>
      <c r="N17" s="341"/>
      <c r="O17" s="341"/>
      <c r="P17" s="334"/>
    </row>
    <row r="18" spans="1:16" x14ac:dyDescent="0.2">
      <c r="A18" s="369">
        <v>318</v>
      </c>
      <c r="B18" s="370"/>
      <c r="C18" s="370"/>
      <c r="D18" s="370"/>
      <c r="E18" s="370"/>
      <c r="F18" s="370"/>
      <c r="G18" s="371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296</v>
      </c>
      <c r="E19" s="249">
        <v>312</v>
      </c>
      <c r="F19" s="130">
        <v>107</v>
      </c>
      <c r="G19" s="126"/>
      <c r="H19" s="140"/>
      <c r="J19" s="162" t="s">
        <v>51</v>
      </c>
      <c r="K19" s="163"/>
      <c r="L19" s="163"/>
      <c r="M19" s="163"/>
      <c r="N19" s="422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130">
        <v>0</v>
      </c>
      <c r="G20" s="126"/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249">
        <v>503249</v>
      </c>
      <c r="O20" s="130">
        <v>500418</v>
      </c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9">
        <v>61</v>
      </c>
      <c r="E21" s="249">
        <v>72</v>
      </c>
      <c r="F21" s="130">
        <v>54</v>
      </c>
      <c r="G21" s="126"/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51">
        <v>312540</v>
      </c>
      <c r="O21" s="296">
        <v>257394</v>
      </c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143</v>
      </c>
      <c r="E22" s="258">
        <v>107</v>
      </c>
      <c r="F22" s="130">
        <v>91</v>
      </c>
      <c r="G22" s="126"/>
      <c r="H22" s="45"/>
      <c r="J22" s="24"/>
      <c r="K22" s="24"/>
      <c r="L22" s="207"/>
      <c r="M22" s="295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54</v>
      </c>
      <c r="E23" s="249">
        <v>44</v>
      </c>
      <c r="F23" s="130">
        <v>71</v>
      </c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179</v>
      </c>
      <c r="E24" s="249">
        <v>137</v>
      </c>
      <c r="F24" s="130">
        <v>111</v>
      </c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135</v>
      </c>
      <c r="E25" s="249">
        <v>186</v>
      </c>
      <c r="F25" s="130">
        <v>167</v>
      </c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2980</v>
      </c>
      <c r="E26" s="258">
        <v>1995</v>
      </c>
      <c r="F26" s="29">
        <v>1093</v>
      </c>
      <c r="G26" s="126"/>
      <c r="H26" s="45"/>
    </row>
    <row r="27" spans="1:16" hidden="1" x14ac:dyDescent="0.2">
      <c r="A27" s="369" t="s">
        <v>51</v>
      </c>
      <c r="B27" s="370"/>
      <c r="C27" s="370"/>
      <c r="D27" s="370"/>
      <c r="E27" s="370"/>
      <c r="F27" s="370"/>
      <c r="G27" s="371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9" t="s">
        <v>54</v>
      </c>
      <c r="B30" s="370"/>
      <c r="C30" s="370"/>
      <c r="D30" s="370"/>
      <c r="E30" s="370"/>
      <c r="F30" s="370"/>
      <c r="G30" s="371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51" zoomScale="90" zoomScaleNormal="90" workbookViewId="0">
      <selection sqref="A1:G52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196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0" t="s">
        <v>2</v>
      </c>
      <c r="B7" s="332" t="s">
        <v>3</v>
      </c>
      <c r="C7" s="332" t="s">
        <v>4</v>
      </c>
      <c r="D7" s="386" t="s">
        <v>161</v>
      </c>
      <c r="E7" s="386"/>
      <c r="F7" s="386"/>
      <c r="G7" s="387"/>
    </row>
    <row r="8" spans="1:15" ht="12.75" customHeight="1" x14ac:dyDescent="0.2">
      <c r="A8" s="331"/>
      <c r="B8" s="333"/>
      <c r="C8" s="333"/>
      <c r="D8" s="384">
        <v>2022</v>
      </c>
      <c r="E8" s="384"/>
      <c r="F8" s="384"/>
      <c r="G8" s="385"/>
    </row>
    <row r="9" spans="1:15" ht="13.9" customHeight="1" x14ac:dyDescent="0.2">
      <c r="A9" s="331"/>
      <c r="B9" s="333"/>
      <c r="C9" s="333"/>
      <c r="D9" s="341" t="s">
        <v>139</v>
      </c>
      <c r="E9" s="341" t="s">
        <v>152</v>
      </c>
      <c r="F9" s="341" t="s">
        <v>154</v>
      </c>
      <c r="G9" s="334" t="s">
        <v>159</v>
      </c>
    </row>
    <row r="10" spans="1:15" ht="12.75" customHeight="1" x14ac:dyDescent="0.2">
      <c r="A10" s="331"/>
      <c r="B10" s="333"/>
      <c r="C10" s="333"/>
      <c r="D10" s="341"/>
      <c r="E10" s="341"/>
      <c r="F10" s="341"/>
      <c r="G10" s="334"/>
      <c r="M10" t="s">
        <v>111</v>
      </c>
    </row>
    <row r="11" spans="1:15" ht="13.5" customHeight="1" x14ac:dyDescent="0.2">
      <c r="A11" s="331"/>
      <c r="B11" s="333"/>
      <c r="C11" s="333"/>
      <c r="D11" s="341"/>
      <c r="E11" s="341"/>
      <c r="F11" s="341"/>
      <c r="G11" s="334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9" t="s">
        <v>61</v>
      </c>
      <c r="B13" s="370"/>
      <c r="C13" s="370"/>
      <c r="D13" s="370"/>
      <c r="E13" s="370"/>
      <c r="F13" s="370"/>
      <c r="G13" s="371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4224</v>
      </c>
      <c r="E15" s="267">
        <v>4608</v>
      </c>
      <c r="F15" s="211">
        <v>4166</v>
      </c>
      <c r="G15" s="285"/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801</v>
      </c>
      <c r="E16" s="267">
        <v>961</v>
      </c>
      <c r="F16" s="211">
        <v>1175</v>
      </c>
      <c r="G16" s="285"/>
    </row>
    <row r="17" spans="1:14" x14ac:dyDescent="0.2">
      <c r="A17" s="55" t="s">
        <v>65</v>
      </c>
      <c r="B17" s="56" t="s">
        <v>8</v>
      </c>
      <c r="C17" s="59" t="s">
        <v>66</v>
      </c>
      <c r="D17" s="324">
        <v>0</v>
      </c>
      <c r="E17" s="267">
        <v>0</v>
      </c>
      <c r="F17" s="211">
        <v>0</v>
      </c>
      <c r="G17" s="285"/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317</v>
      </c>
      <c r="E18" s="267">
        <v>325</v>
      </c>
      <c r="F18" s="211">
        <v>159</v>
      </c>
      <c r="G18" s="285"/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4766</v>
      </c>
      <c r="E19" s="267">
        <v>6487</v>
      </c>
      <c r="F19" s="211">
        <v>6018</v>
      </c>
      <c r="G19" s="285"/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64</v>
      </c>
      <c r="E20" s="267">
        <v>30</v>
      </c>
      <c r="F20" s="211">
        <v>27</v>
      </c>
      <c r="G20" s="285"/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27</v>
      </c>
      <c r="E21" s="267">
        <v>30</v>
      </c>
      <c r="F21" s="211">
        <v>23</v>
      </c>
      <c r="G21" s="285"/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67">
        <v>0</v>
      </c>
      <c r="F22" s="211">
        <v>0</v>
      </c>
      <c r="G22" s="285"/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67">
        <v>0</v>
      </c>
      <c r="F23" s="211">
        <v>0</v>
      </c>
      <c r="G23" s="285"/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67">
        <v>0</v>
      </c>
      <c r="F24" s="211">
        <v>0</v>
      </c>
      <c r="G24" s="285"/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56</v>
      </c>
      <c r="E25" s="267">
        <v>86</v>
      </c>
      <c r="F25" s="211">
        <v>58</v>
      </c>
      <c r="G25" s="285"/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282072</v>
      </c>
      <c r="E26" s="267">
        <v>303235</v>
      </c>
      <c r="F26" s="211">
        <v>25655</v>
      </c>
      <c r="G26" s="285"/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94</v>
      </c>
      <c r="E27" s="267">
        <v>79</v>
      </c>
      <c r="F27" s="211">
        <v>34</v>
      </c>
      <c r="G27" s="285"/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71</v>
      </c>
      <c r="E28" s="267">
        <v>54</v>
      </c>
      <c r="F28" s="211">
        <v>70</v>
      </c>
      <c r="G28" s="285"/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486</v>
      </c>
      <c r="E29" s="267">
        <v>345</v>
      </c>
      <c r="F29" s="211">
        <v>453</v>
      </c>
      <c r="G29" s="285"/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5"/>
      <c r="H30" s="301"/>
      <c r="I30" s="212"/>
      <c r="J30" s="212"/>
      <c r="K30" s="212"/>
      <c r="M30" s="142" t="s">
        <v>177</v>
      </c>
      <c r="N30" s="134"/>
    </row>
    <row r="31" spans="1:14" x14ac:dyDescent="0.2">
      <c r="A31" s="375" t="s">
        <v>80</v>
      </c>
      <c r="B31" s="376"/>
      <c r="C31" s="376"/>
      <c r="D31" s="376"/>
      <c r="E31" s="376"/>
      <c r="F31" s="376"/>
      <c r="G31" s="377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8" t="s">
        <v>13</v>
      </c>
      <c r="B32" s="379"/>
      <c r="C32" s="379"/>
      <c r="D32" s="379"/>
      <c r="E32" s="379"/>
      <c r="F32" s="379"/>
      <c r="G32" s="380"/>
      <c r="H32" s="302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04" t="s">
        <v>81</v>
      </c>
      <c r="B33" s="305" t="s">
        <v>82</v>
      </c>
      <c r="C33" s="170"/>
      <c r="D33" s="306">
        <f>+M53/H33</f>
        <v>203.61093463646466</v>
      </c>
      <c r="E33" s="321">
        <f>+M53/I33</f>
        <v>206.29144805560912</v>
      </c>
      <c r="F33" s="306"/>
      <c r="G33" s="307"/>
      <c r="H33" s="303">
        <f>9337+114+92</f>
        <v>9543</v>
      </c>
      <c r="I33" s="248">
        <f>9226+111+82</f>
        <v>9419</v>
      </c>
      <c r="J33" s="248">
        <f>9145+108+90</f>
        <v>9343</v>
      </c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81" t="s">
        <v>14</v>
      </c>
      <c r="B34" s="382"/>
      <c r="C34" s="382"/>
      <c r="D34" s="382"/>
      <c r="E34" s="382"/>
      <c r="F34" s="382"/>
      <c r="G34" s="383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2679.4163507484791</v>
      </c>
      <c r="E35" s="268">
        <f>+M53/I35</f>
        <v>2516.9159964194068</v>
      </c>
      <c r="F35" s="131">
        <f>+M53/J35</f>
        <v>2573.5882771334864</v>
      </c>
      <c r="G35" s="282"/>
      <c r="H35" s="216">
        <v>718</v>
      </c>
      <c r="I35" s="216">
        <v>772</v>
      </c>
      <c r="J35" s="216">
        <v>755</v>
      </c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8989.8174758757377</v>
      </c>
      <c r="E36" s="269">
        <f>+M53/I36</f>
        <v>9252.6626154084861</v>
      </c>
      <c r="F36" s="317">
        <f>+M53/J36</f>
        <v>9079.7156506344963</v>
      </c>
      <c r="G36" s="283"/>
      <c r="H36" s="216">
        <v>214</v>
      </c>
      <c r="I36" s="216">
        <v>210</v>
      </c>
      <c r="J36" s="216">
        <v>214</v>
      </c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25"/>
      <c r="E37" s="424"/>
      <c r="F37" s="177"/>
      <c r="G37" s="284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932</v>
      </c>
      <c r="E38" s="267">
        <f>+I38</f>
        <v>982</v>
      </c>
      <c r="F38" s="211">
        <f>+J38</f>
        <v>969</v>
      </c>
      <c r="G38" s="285"/>
      <c r="H38" s="216">
        <f>SUM(H35:H37)</f>
        <v>932</v>
      </c>
      <c r="I38" s="216">
        <f>SUM(I35:I37)</f>
        <v>982</v>
      </c>
      <c r="J38" s="216">
        <f>SUM(J35:J37)</f>
        <v>969</v>
      </c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6"/>
      <c r="E39" s="271"/>
      <c r="F39" s="132"/>
      <c r="G39" s="286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268">
        <v>2</v>
      </c>
      <c r="F40" s="211">
        <v>2</v>
      </c>
      <c r="G40" s="285"/>
      <c r="H40" s="58"/>
      <c r="I40" s="58">
        <f>997+160</f>
        <v>1157</v>
      </c>
      <c r="J40" s="58">
        <f>+M51/I40</f>
        <v>1662.7665858577425</v>
      </c>
      <c r="K40" s="58"/>
      <c r="L40" s="58"/>
      <c r="M40" s="273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327"/>
      <c r="E41" s="425"/>
      <c r="F41" s="178"/>
      <c r="G41" s="287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19">
        <v>0</v>
      </c>
      <c r="E42" s="426">
        <v>0</v>
      </c>
      <c r="F42" s="319">
        <v>0</v>
      </c>
      <c r="G42" s="288"/>
      <c r="I42" s="273">
        <f>+M53/H38</f>
        <v>2084.8274133431141</v>
      </c>
      <c r="M42" s="273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8">
        <v>0</v>
      </c>
      <c r="F43" s="211">
        <v>0</v>
      </c>
      <c r="G43" s="285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18"/>
      <c r="E44" s="268"/>
      <c r="F44" s="211"/>
      <c r="G44" s="285"/>
      <c r="M44" s="273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1"/>
      <c r="F45" s="132"/>
      <c r="G45" s="279"/>
      <c r="M45" s="293">
        <f>+M43+M44</f>
        <v>1867241.6505830898</v>
      </c>
      <c r="N45" s="294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18"/>
      <c r="E46" s="267"/>
      <c r="F46" s="211"/>
      <c r="G46" s="278"/>
      <c r="M46" s="273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78"/>
      <c r="M47" s="293">
        <f>+M45+M46</f>
        <v>1885914.0670889206</v>
      </c>
      <c r="N47" s="294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0"/>
      <c r="F48" s="214"/>
      <c r="G48" s="280"/>
      <c r="M48" s="273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3">
        <f>+M47+M48</f>
        <v>1904773.2077598099</v>
      </c>
      <c r="N49" s="294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3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3">
        <f>+M49+M50</f>
        <v>1923820.939837408</v>
      </c>
      <c r="N51" s="294" t="s">
        <v>195</v>
      </c>
    </row>
    <row r="52" spans="1:14" x14ac:dyDescent="0.2">
      <c r="A52" s="16"/>
      <c r="B52" s="16"/>
      <c r="C52" s="16"/>
      <c r="D52" s="16"/>
      <c r="E52" s="16"/>
      <c r="M52" s="273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322">
        <f>+M51+M52</f>
        <v>1943059.1492357822</v>
      </c>
      <c r="N53" s="323" t="s">
        <v>197</v>
      </c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196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6" t="s">
        <v>2</v>
      </c>
      <c r="B9" s="399" t="s">
        <v>3</v>
      </c>
      <c r="C9" s="402" t="s">
        <v>99</v>
      </c>
      <c r="D9" s="404" t="s">
        <v>161</v>
      </c>
      <c r="E9" s="405"/>
      <c r="F9" s="405"/>
      <c r="G9" s="406"/>
      <c r="H9" s="70"/>
      <c r="I9" s="70"/>
    </row>
    <row r="10" spans="1:9" ht="14.25" customHeight="1" x14ac:dyDescent="0.25">
      <c r="A10" s="397"/>
      <c r="B10" s="400"/>
      <c r="C10" s="403"/>
      <c r="D10" s="355">
        <v>2022</v>
      </c>
      <c r="E10" s="356"/>
      <c r="F10" s="356"/>
      <c r="G10" s="357"/>
      <c r="H10" s="70"/>
      <c r="I10" s="70"/>
    </row>
    <row r="11" spans="1:9" ht="18" customHeight="1" x14ac:dyDescent="0.25">
      <c r="A11" s="397"/>
      <c r="B11" s="400"/>
      <c r="C11" s="403"/>
      <c r="D11" s="394" t="s">
        <v>139</v>
      </c>
      <c r="E11" s="341" t="s">
        <v>152</v>
      </c>
      <c r="F11" s="341" t="s">
        <v>154</v>
      </c>
      <c r="G11" s="334" t="s">
        <v>159</v>
      </c>
      <c r="H11" s="70"/>
      <c r="I11" s="70"/>
    </row>
    <row r="12" spans="1:9" ht="12.75" customHeight="1" x14ac:dyDescent="0.25">
      <c r="A12" s="397"/>
      <c r="B12" s="400"/>
      <c r="C12" s="403"/>
      <c r="D12" s="394"/>
      <c r="E12" s="341"/>
      <c r="F12" s="341"/>
      <c r="G12" s="334"/>
      <c r="H12" s="70"/>
      <c r="I12" s="70"/>
    </row>
    <row r="13" spans="1:9" ht="13.5" customHeight="1" thickBot="1" x14ac:dyDescent="0.3">
      <c r="A13" s="398"/>
      <c r="B13" s="401"/>
      <c r="C13" s="403"/>
      <c r="D13" s="395"/>
      <c r="E13" s="364"/>
      <c r="F13" s="364"/>
      <c r="G13" s="354"/>
      <c r="H13" s="70"/>
      <c r="I13" s="70"/>
    </row>
    <row r="14" spans="1:9" x14ac:dyDescent="0.25">
      <c r="A14" s="407" t="s">
        <v>100</v>
      </c>
      <c r="B14" s="408"/>
      <c r="C14" s="408"/>
      <c r="D14" s="408"/>
      <c r="E14" s="408"/>
      <c r="F14" s="408"/>
      <c r="G14" s="409"/>
      <c r="H14" s="70"/>
      <c r="I14" s="70"/>
    </row>
    <row r="15" spans="1:9" x14ac:dyDescent="0.25">
      <c r="A15" s="388" t="s">
        <v>6</v>
      </c>
      <c r="B15" s="389"/>
      <c r="C15" s="389"/>
      <c r="D15" s="389"/>
      <c r="E15" s="389"/>
      <c r="F15" s="389"/>
      <c r="G15" s="390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300</v>
      </c>
      <c r="E16" s="260">
        <v>415</v>
      </c>
      <c r="F16" s="310">
        <v>563</v>
      </c>
      <c r="G16" s="308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25</v>
      </c>
      <c r="E17" s="261">
        <v>8</v>
      </c>
      <c r="F17" s="311">
        <v>23</v>
      </c>
      <c r="G17" s="309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318</v>
      </c>
      <c r="E18" s="262">
        <v>514</v>
      </c>
      <c r="F18" s="313">
        <v>479</v>
      </c>
      <c r="G18" s="309"/>
      <c r="H18" s="70"/>
    </row>
    <row r="19" spans="1:9" x14ac:dyDescent="0.25">
      <c r="A19" s="275" t="s">
        <v>190</v>
      </c>
      <c r="B19" s="221" t="s">
        <v>191</v>
      </c>
      <c r="C19" s="222" t="s">
        <v>9</v>
      </c>
      <c r="D19" s="262">
        <v>90</v>
      </c>
      <c r="E19" s="262">
        <v>90</v>
      </c>
      <c r="F19" s="313">
        <v>90</v>
      </c>
      <c r="G19" s="309"/>
      <c r="H19" s="70"/>
    </row>
    <row r="20" spans="1:9" x14ac:dyDescent="0.25">
      <c r="A20" s="391" t="s">
        <v>158</v>
      </c>
      <c r="B20" s="392"/>
      <c r="C20" s="392"/>
      <c r="D20" s="392"/>
      <c r="E20" s="392"/>
      <c r="F20" s="392"/>
      <c r="G20" s="393"/>
      <c r="H20" s="70"/>
    </row>
    <row r="21" spans="1:9" x14ac:dyDescent="0.25">
      <c r="A21" s="388" t="s">
        <v>6</v>
      </c>
      <c r="B21" s="389"/>
      <c r="C21" s="389"/>
      <c r="D21" s="389"/>
      <c r="E21" s="389"/>
      <c r="F21" s="389"/>
      <c r="G21" s="390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680</v>
      </c>
      <c r="E22" s="260">
        <v>520</v>
      </c>
      <c r="F22" s="310">
        <v>806</v>
      </c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f>1300+200+30+210+1800</f>
        <v>3540</v>
      </c>
      <c r="E23" s="261">
        <f>5400+2800</f>
        <v>8200</v>
      </c>
      <c r="F23" s="311">
        <f>4900+2100</f>
        <v>7000</v>
      </c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28+20</f>
        <v>48</v>
      </c>
      <c r="E24" s="263">
        <f>17+42</f>
        <v>59</v>
      </c>
      <c r="F24" s="312">
        <f>7+42</f>
        <v>49</v>
      </c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2506</v>
      </c>
      <c r="E25" s="263">
        <v>2710</v>
      </c>
      <c r="F25" s="312">
        <v>2764</v>
      </c>
      <c r="G25" s="231"/>
      <c r="H25" s="70"/>
    </row>
    <row r="26" spans="1:9" x14ac:dyDescent="0.25">
      <c r="A26" s="388" t="s">
        <v>80</v>
      </c>
      <c r="B26" s="389"/>
      <c r="C26" s="389"/>
      <c r="D26" s="389"/>
      <c r="E26" s="389"/>
      <c r="F26" s="389"/>
      <c r="G26" s="390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8" zoomScale="90" zoomScaleNormal="90" workbookViewId="0">
      <selection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196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0" t="s">
        <v>2</v>
      </c>
      <c r="B8" s="416" t="s">
        <v>3</v>
      </c>
      <c r="C8" s="416" t="s">
        <v>99</v>
      </c>
      <c r="D8" s="418" t="s">
        <v>161</v>
      </c>
      <c r="E8" s="418"/>
      <c r="F8" s="418"/>
      <c r="G8" s="419"/>
    </row>
    <row r="9" spans="1:7" ht="12.75" customHeight="1" x14ac:dyDescent="0.25">
      <c r="A9" s="421"/>
      <c r="B9" s="417"/>
      <c r="C9" s="417"/>
      <c r="D9" s="384">
        <v>2022</v>
      </c>
      <c r="E9" s="384"/>
      <c r="F9" s="384"/>
      <c r="G9" s="385"/>
    </row>
    <row r="10" spans="1:7" ht="13.9" customHeight="1" x14ac:dyDescent="0.25">
      <c r="A10" s="421"/>
      <c r="B10" s="417"/>
      <c r="C10" s="417"/>
      <c r="D10" s="341" t="s">
        <v>139</v>
      </c>
      <c r="E10" s="341" t="s">
        <v>152</v>
      </c>
      <c r="F10" s="341" t="s">
        <v>154</v>
      </c>
      <c r="G10" s="334" t="s">
        <v>159</v>
      </c>
    </row>
    <row r="11" spans="1:7" ht="12.75" customHeight="1" x14ac:dyDescent="0.25">
      <c r="A11" s="421"/>
      <c r="B11" s="417"/>
      <c r="C11" s="417"/>
      <c r="D11" s="341"/>
      <c r="E11" s="341"/>
      <c r="F11" s="341"/>
      <c r="G11" s="334"/>
    </row>
    <row r="12" spans="1:7" ht="13.5" customHeight="1" x14ac:dyDescent="0.25">
      <c r="A12" s="421"/>
      <c r="B12" s="417"/>
      <c r="C12" s="417"/>
      <c r="D12" s="341"/>
      <c r="E12" s="341"/>
      <c r="F12" s="341"/>
      <c r="G12" s="334"/>
    </row>
    <row r="13" spans="1:7" x14ac:dyDescent="0.25">
      <c r="A13" s="413" t="s">
        <v>112</v>
      </c>
      <c r="B13" s="414"/>
      <c r="C13" s="414"/>
      <c r="D13" s="414"/>
      <c r="E13" s="414"/>
      <c r="F13" s="414"/>
      <c r="G13" s="415"/>
    </row>
    <row r="14" spans="1:7" x14ac:dyDescent="0.25">
      <c r="A14" s="410" t="s">
        <v>6</v>
      </c>
      <c r="B14" s="411"/>
      <c r="C14" s="411"/>
      <c r="D14" s="411"/>
      <c r="E14" s="411"/>
      <c r="F14" s="411"/>
      <c r="G14" s="412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64">
        <v>0</v>
      </c>
      <c r="F15" s="297">
        <v>0</v>
      </c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32996</v>
      </c>
      <c r="E16" s="264">
        <v>35320</v>
      </c>
      <c r="F16" s="297">
        <v>27775</v>
      </c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6523</v>
      </c>
      <c r="E17" s="264">
        <v>5752</v>
      </c>
      <c r="F17" s="297">
        <v>3470</v>
      </c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123</v>
      </c>
      <c r="E18" s="264">
        <v>0</v>
      </c>
      <c r="F18" s="297">
        <v>0</v>
      </c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26</v>
      </c>
      <c r="E19" s="264">
        <v>34</v>
      </c>
      <c r="F19" s="297">
        <v>31</v>
      </c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872</v>
      </c>
      <c r="E20" s="264">
        <v>924</v>
      </c>
      <c r="F20" s="297">
        <v>857</v>
      </c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23</v>
      </c>
      <c r="E21" s="264">
        <v>32</v>
      </c>
      <c r="F21" s="297">
        <v>31</v>
      </c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658</v>
      </c>
      <c r="E22" s="264">
        <v>742</v>
      </c>
      <c r="F22" s="297">
        <v>676</v>
      </c>
      <c r="G22" s="180"/>
    </row>
    <row r="23" spans="1:7" x14ac:dyDescent="0.25">
      <c r="A23" s="410" t="s">
        <v>80</v>
      </c>
      <c r="B23" s="411"/>
      <c r="C23" s="411"/>
      <c r="D23" s="411"/>
      <c r="E23" s="411"/>
      <c r="F23" s="411"/>
      <c r="G23" s="412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378</v>
      </c>
      <c r="E25" s="297">
        <v>373</v>
      </c>
      <c r="F25" s="297">
        <v>376</v>
      </c>
      <c r="G25" s="180"/>
    </row>
    <row r="26" spans="1:7" x14ac:dyDescent="0.25">
      <c r="A26" s="119" t="s">
        <v>14</v>
      </c>
      <c r="B26" s="120"/>
      <c r="C26" s="120"/>
      <c r="D26" s="265"/>
      <c r="E26" s="120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73</v>
      </c>
      <c r="E27" s="298">
        <v>73</v>
      </c>
      <c r="F27" s="298">
        <v>64</v>
      </c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2022-11-14T15:45:58Z</cp:lastPrinted>
  <dcterms:created xsi:type="dcterms:W3CDTF">2008-04-29T14:59:54Z</dcterms:created>
  <dcterms:modified xsi:type="dcterms:W3CDTF">2022-11-14T15:47:09Z</dcterms:modified>
</cp:coreProperties>
</file>