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UGENIA BANINI\EUGENIA BANINI\METAS E INDICADORES\METAS E INDICADORES 2022\4° TRIM 2022\"/>
    </mc:Choice>
  </mc:AlternateContent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62913"/>
</workbook>
</file>

<file path=xl/calcChain.xml><?xml version="1.0" encoding="utf-8"?>
<calcChain xmlns="http://schemas.openxmlformats.org/spreadsheetml/2006/main">
  <c r="G38" i="4" l="1"/>
  <c r="G36" i="4"/>
  <c r="G35" i="4"/>
  <c r="K38" i="4"/>
  <c r="G33" i="4"/>
  <c r="F33" i="4"/>
  <c r="K33" i="4"/>
  <c r="G23" i="5"/>
  <c r="G24" i="5"/>
  <c r="H41" i="1"/>
  <c r="H40" i="1"/>
  <c r="H39" i="1"/>
  <c r="H28" i="1"/>
  <c r="G28" i="1"/>
  <c r="F36" i="4" l="1"/>
  <c r="F35" i="4"/>
  <c r="F38" i="4"/>
  <c r="J38" i="4"/>
  <c r="G41" i="1"/>
  <c r="G40" i="1"/>
  <c r="G39" i="1"/>
  <c r="F24" i="5"/>
  <c r="F23" i="5"/>
  <c r="J33" i="4"/>
  <c r="E38" i="4" l="1"/>
  <c r="E36" i="4"/>
  <c r="E35" i="4"/>
  <c r="D33" i="4"/>
  <c r="E33" i="4"/>
  <c r="E24" i="5"/>
  <c r="E23" i="5"/>
  <c r="I33" i="4"/>
  <c r="F28" i="1"/>
  <c r="F41" i="1"/>
  <c r="F40" i="1"/>
  <c r="F39" i="1"/>
  <c r="I38" i="4"/>
  <c r="I42" i="4" l="1"/>
  <c r="M53" i="4"/>
  <c r="M52" i="4"/>
  <c r="D38" i="4" l="1"/>
  <c r="D36" i="4"/>
  <c r="D35" i="4"/>
  <c r="H38" i="4"/>
  <c r="D23" i="5"/>
  <c r="D24" i="5"/>
  <c r="H33" i="4"/>
  <c r="E41" i="1"/>
  <c r="E40" i="1"/>
  <c r="E39" i="1"/>
  <c r="E28" i="1"/>
  <c r="I40" i="4" l="1"/>
  <c r="M32" i="4" l="1"/>
  <c r="M33" i="4" s="1"/>
  <c r="M34" i="4" l="1"/>
  <c r="M35" i="4" s="1"/>
  <c r="M36" i="4" l="1"/>
  <c r="M37" i="4" s="1"/>
  <c r="M38" i="4" l="1"/>
  <c r="M39" i="4" s="1"/>
  <c r="M40" i="4" s="1"/>
  <c r="M41" i="4" s="1"/>
  <c r="M42" i="4" l="1"/>
  <c r="M43" i="4" s="1"/>
  <c r="M44" i="4" l="1"/>
  <c r="M45" i="4"/>
  <c r="M46" i="4" l="1"/>
  <c r="M47" i="4" s="1"/>
  <c r="M48" i="4" l="1"/>
  <c r="M49" i="4" s="1"/>
  <c r="M51" i="4" l="1"/>
  <c r="M50" i="4"/>
  <c r="J40" i="4" l="1"/>
</calcChain>
</file>

<file path=xl/sharedStrings.xml><?xml version="1.0" encoding="utf-8"?>
<sst xmlns="http://schemas.openxmlformats.org/spreadsheetml/2006/main" count="463" uniqueCount="198">
  <si>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</si>
  <si>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</si>
  <si>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</si>
  <si>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</si>
  <si>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</si>
  <si>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</si>
  <si>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</si>
  <si>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</si>
  <si>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</si>
  <si>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</si>
  <si>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</si>
  <si>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</si>
  <si>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</si>
  <si>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</si>
  <si>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</si>
  <si>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</si>
  <si>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</si>
  <si>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</si>
  <si>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</si>
  <si>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</si>
  <si>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</si>
  <si>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</si>
  <si>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</si>
  <si>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</si>
  <si>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</si>
  <si>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</si>
  <si>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</si>
  <si>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</si>
  <si>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</si>
  <si>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</si>
  <si>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</si>
  <si>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</si>
  <si>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</si>
  <si>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</si>
  <si>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</si>
  <si>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</si>
  <si>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</si>
  <si>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</si>
  <si>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</si>
  <si>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</si>
  <si>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</si>
  <si>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</si>
  <si>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</si>
  <si>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</si>
  <si>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</si>
  <si>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</si>
  <si>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</si>
  <si>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</si>
  <si>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</si>
  <si>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</si>
  <si>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</si>
  <si>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</si>
  <si>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</si>
  <si>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</si>
  <si>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</si>
  <si>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</si>
  <si>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</si>
  <si>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</si>
  <si>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</si>
  <si>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</si>
  <si>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</si>
  <si>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</si>
  <si>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</si>
  <si>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</si>
  <si>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</si>
  <si>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</si>
  <si>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</si>
  <si>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</si>
  <si>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</si>
  <si>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</si>
  <si>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</si>
  <si>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</si>
  <si>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</si>
  <si>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</si>
  <si>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</si>
  <si>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</si>
  <si>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</si>
  <si>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</si>
  <si>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</si>
  <si>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</si>
  <si>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</si>
  <si>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</si>
  <si>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</si>
  <si>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</si>
  <si>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</si>
  <si>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</si>
  <si>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</si>
  <si>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</si>
  <si>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</si>
  <si>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</si>
  <si>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</si>
  <si>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</si>
  <si>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</si>
  <si>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</si>
  <si>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</si>
  <si>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</si>
  <si>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</si>
  <si>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</si>
  <si>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</si>
  <si>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</si>
  <si>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</si>
  <si>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</si>
  <si>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</si>
  <si>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</si>
  <si>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</si>
  <si>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</si>
  <si>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</si>
  <si>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</si>
  <si>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</si>
  <si>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</si>
  <si>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</si>
  <si>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</si>
  <si>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</si>
  <si>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</si>
  <si>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</si>
  <si>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</si>
  <si>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</si>
  <si>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</si>
  <si>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</si>
  <si>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</si>
  <si>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</si>
  <si>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</si>
  <si>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</si>
  <si>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</si>
  <si>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</si>
  <si>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</si>
  <si>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</si>
  <si>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</si>
  <si>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</si>
  <si>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</si>
  <si>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</si>
  <si>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</si>
  <si>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</si>
  <si>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</si>
  <si>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</si>
  <si>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</si>
  <si>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</si>
  <si>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</si>
  <si>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</si>
  <si>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</si>
  <si>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</si>
  <si>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</si>
  <si>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</si>
  <si>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</si>
  <si>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</si>
  <si>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</si>
  <si>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</si>
  <si>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</si>
  <si>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</si>
  <si>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</si>
  <si>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</si>
  <si>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</si>
  <si>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</si>
  <si>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</si>
  <si>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</si>
  <si>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</si>
  <si>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</si>
  <si>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</si>
  <si>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</si>
  <si>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</si>
  <si>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</si>
  <si>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</si>
  <si>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</si>
  <si>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</si>
  <si>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</si>
  <si>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</si>
  <si>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</si>
  <si>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</si>
  <si>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</si>
  <si>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</si>
  <si>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</si>
  <si>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</si>
  <si>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</si>
  <si>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</si>
  <si>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</si>
  <si>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</si>
  <si>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</si>
  <si>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</si>
  <si>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</si>
  <si>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</si>
  <si>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</si>
  <si>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</si>
  <si>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</si>
  <si>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</si>
  <si>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</si>
  <si>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</si>
  <si>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</si>
  <si>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</si>
  <si>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</si>
  <si>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</si>
  <si>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</si>
  <si>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</si>
  <si>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</si>
  <si>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ANO 2019</t>
  </si>
  <si>
    <t>AÑO 2020</t>
  </si>
  <si>
    <t>AÑO 2021</t>
  </si>
  <si>
    <t>PRESUPUESTO 2022</t>
  </si>
  <si>
    <t>AÑO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</si>
</sst>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0" xfId="0" applyNumberFormat="1" applyFont="1" applyBorder="1"/>
    <xf numFmtId="3" fontId="1" fillId="0" borderId="16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1" fillId="0" borderId="3" xfId="0" applyNumberFormat="1" applyFont="1" applyBorder="1"/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14" fontId="4" fillId="0" borderId="27" xfId="0" applyNumberFormat="1" applyFont="1" applyBorder="1" applyAlignment="1">
      <alignment horizontal="center"/>
    </xf>
    <xf numFmtId="0" fontId="4" fillId="3" borderId="27" xfId="0" applyFont="1" applyFill="1" applyBorder="1"/>
    <xf numFmtId="3" fontId="4" fillId="4" borderId="27" xfId="0" applyNumberFormat="1" applyFont="1" applyFill="1" applyBorder="1"/>
    <xf numFmtId="3" fontId="4" fillId="0" borderId="4" xfId="0" applyNumberFormat="1" applyFont="1" applyFill="1" applyBorder="1" applyAlignment="1">
      <alignment vertical="top" wrapText="1"/>
    </xf>
    <xf numFmtId="3" fontId="4" fillId="0" borderId="5" xfId="0" applyNumberFormat="1" applyFont="1" applyFill="1" applyBorder="1"/>
    <xf numFmtId="3" fontId="1" fillId="0" borderId="20" xfId="0" applyNumberFormat="1" applyFont="1" applyFill="1" applyBorder="1" applyAlignment="1">
      <alignment horizontal="right"/>
    </xf>
    <xf numFmtId="3" fontId="4" fillId="0" borderId="17" xfId="2" applyNumberFormat="1" applyFont="1" applyBorder="1" applyAlignment="1">
      <alignment horizontal="right"/>
    </xf>
    <xf numFmtId="3" fontId="4" fillId="0" borderId="3" xfId="2" applyNumberFormat="1" applyFont="1" applyBorder="1" applyAlignment="1">
      <alignment horizontal="right"/>
    </xf>
    <xf numFmtId="3" fontId="4" fillId="0" borderId="13" xfId="0" applyNumberFormat="1" applyFont="1" applyBorder="1"/>
    <xf numFmtId="3" fontId="4" fillId="0" borderId="29" xfId="0" applyNumberFormat="1" applyFont="1" applyFill="1" applyBorder="1"/>
    <xf numFmtId="3" fontId="4" fillId="0" borderId="20" xfId="0" applyNumberFormat="1" applyFont="1" applyFill="1" applyBorder="1" applyAlignment="1">
      <alignment horizontal="right"/>
    </xf>
    <xf numFmtId="3" fontId="19" fillId="5" borderId="0" xfId="0" applyNumberFormat="1" applyFont="1" applyFill="1"/>
    <xf numFmtId="0" fontId="19" fillId="5" borderId="0" xfId="0" applyFont="1" applyFill="1" applyAlignment="1">
      <alignment horizontal="right"/>
    </xf>
    <xf numFmtId="0" fontId="1" fillId="0" borderId="0" xfId="0" applyFont="1" applyBorder="1"/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3" fontId="1" fillId="2" borderId="13" xfId="0" applyNumberFormat="1" applyFont="1" applyFill="1" applyBorder="1" applyAlignment="1"/>
    <xf numFmtId="3" fontId="1" fillId="0" borderId="2" xfId="0" applyNumberFormat="1" applyFont="1" applyFill="1" applyBorder="1" applyAlignment="1">
      <alignment horizontal="right"/>
    </xf>
    <xf numFmtId="164" fontId="1" fillId="0" borderId="16" xfId="1" applyFont="1" applyFill="1" applyBorder="1" applyAlignment="1">
      <alignment vertical="top" wrapText="1"/>
    </xf>
    <xf numFmtId="3" fontId="1" fillId="0" borderId="20" xfId="0" applyNumberFormat="1" applyFont="1" applyFill="1" applyBorder="1" applyAlignment="1">
      <alignment vertical="center" wrapText="1"/>
    </xf>
    <xf numFmtId="3" fontId="1" fillId="0" borderId="29" xfId="0" applyNumberFormat="1" applyFont="1" applyFill="1" applyBorder="1"/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3" fontId="1" fillId="6" borderId="16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W133"/>
  <sheetViews>
    <sheetView zoomScale="90" zoomScaleNormal="90" workbookViewId="0">
      <selection activeCell="B55" sqref="B1:H55"/>
    </sheetView>
  </sheetViews>
  <sheetFormatPr baseColWidth="10" defaultColWidth="11.42578125" defaultRowHeight="12.75" x14ac:dyDescent="0.2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 x14ac:dyDescent="0.3">
      <c r="B1" s="1" t="s">
        <v>196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 x14ac:dyDescent="0.3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 x14ac:dyDescent="0.3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 x14ac:dyDescent="0.3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 x14ac:dyDescent="0.2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 x14ac:dyDescent="0.3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 x14ac:dyDescent="0.2">
      <c r="B7" s="332" t="s">
        <v>2</v>
      </c>
      <c r="C7" s="334" t="s">
        <v>3</v>
      </c>
      <c r="D7" s="334" t="s">
        <v>99</v>
      </c>
      <c r="E7" s="340" t="s">
        <v>160</v>
      </c>
      <c r="F7" s="341"/>
      <c r="G7" s="341"/>
      <c r="H7" s="342"/>
    </row>
    <row r="8" spans="1:23" ht="12.75" customHeight="1" x14ac:dyDescent="0.2">
      <c r="B8" s="333"/>
      <c r="C8" s="335"/>
      <c r="D8" s="335"/>
      <c r="E8" s="337">
        <v>2022</v>
      </c>
      <c r="F8" s="338"/>
      <c r="G8" s="338"/>
      <c r="H8" s="339"/>
    </row>
    <row r="9" spans="1:23" ht="13.9" customHeight="1" x14ac:dyDescent="0.2">
      <c r="B9" s="333"/>
      <c r="C9" s="335"/>
      <c r="D9" s="335"/>
      <c r="E9" s="343" t="s">
        <v>139</v>
      </c>
      <c r="F9" s="343" t="s">
        <v>152</v>
      </c>
      <c r="G9" s="343" t="s">
        <v>154</v>
      </c>
      <c r="H9" s="336" t="s">
        <v>159</v>
      </c>
    </row>
    <row r="10" spans="1:23" ht="12.75" customHeight="1" x14ac:dyDescent="0.2">
      <c r="B10" s="333"/>
      <c r="C10" s="335"/>
      <c r="D10" s="335"/>
      <c r="E10" s="343"/>
      <c r="F10" s="343"/>
      <c r="G10" s="343"/>
      <c r="H10" s="336"/>
    </row>
    <row r="11" spans="1:23" ht="13.5" customHeight="1" x14ac:dyDescent="0.2">
      <c r="B11" s="333"/>
      <c r="C11" s="335"/>
      <c r="D11" s="335"/>
      <c r="E11" s="343"/>
      <c r="F11" s="343"/>
      <c r="G11" s="343"/>
      <c r="H11" s="336"/>
    </row>
    <row r="12" spans="1:23" ht="20.25" customHeight="1" x14ac:dyDescent="0.2">
      <c r="B12" s="329" t="s">
        <v>5</v>
      </c>
      <c r="C12" s="330"/>
      <c r="D12" s="330"/>
      <c r="E12" s="330"/>
      <c r="F12" s="330"/>
      <c r="G12" s="330"/>
      <c r="H12" s="331"/>
    </row>
    <row r="13" spans="1:23" ht="13.5" thickBot="1" x14ac:dyDescent="0.25">
      <c r="B13" s="326" t="s">
        <v>6</v>
      </c>
      <c r="C13" s="327"/>
      <c r="D13" s="327"/>
      <c r="E13" s="327"/>
      <c r="F13" s="327"/>
      <c r="G13" s="327"/>
      <c r="H13" s="328"/>
    </row>
    <row r="14" spans="1:23" x14ac:dyDescent="0.2">
      <c r="B14" s="157" t="s">
        <v>125</v>
      </c>
      <c r="C14" s="158"/>
      <c r="D14" s="158"/>
      <c r="E14" s="158"/>
      <c r="F14" s="158"/>
      <c r="G14" s="158"/>
      <c r="H14" s="159"/>
    </row>
    <row r="15" spans="1:23" x14ac:dyDescent="0.2">
      <c r="A15">
        <v>1</v>
      </c>
      <c r="B15" s="17" t="s">
        <v>7</v>
      </c>
      <c r="C15" s="18" t="s">
        <v>8</v>
      </c>
      <c r="D15" s="39" t="s">
        <v>9</v>
      </c>
      <c r="E15" s="249">
        <v>6</v>
      </c>
      <c r="F15" s="249">
        <v>9</v>
      </c>
      <c r="G15" s="249">
        <v>10</v>
      </c>
      <c r="H15" s="126">
        <v>8</v>
      </c>
    </row>
    <row r="16" spans="1:23" x14ac:dyDescent="0.2">
      <c r="A16">
        <v>2</v>
      </c>
      <c r="B16" s="17" t="s">
        <v>10</v>
      </c>
      <c r="C16" s="18" t="s">
        <v>8</v>
      </c>
      <c r="D16" s="39" t="s">
        <v>9</v>
      </c>
      <c r="E16" s="249">
        <v>0</v>
      </c>
      <c r="F16" s="249">
        <v>0</v>
      </c>
      <c r="G16" s="249">
        <v>0</v>
      </c>
      <c r="H16" s="126">
        <v>0</v>
      </c>
    </row>
    <row r="17" spans="1:9" x14ac:dyDescent="0.2">
      <c r="A17">
        <v>3</v>
      </c>
      <c r="B17" s="17" t="s">
        <v>11</v>
      </c>
      <c r="C17" s="18" t="s">
        <v>8</v>
      </c>
      <c r="D17" s="39" t="s">
        <v>9</v>
      </c>
      <c r="E17" s="249">
        <v>6</v>
      </c>
      <c r="F17" s="249">
        <v>3</v>
      </c>
      <c r="G17" s="249">
        <v>10</v>
      </c>
      <c r="H17" s="126">
        <v>4</v>
      </c>
    </row>
    <row r="18" spans="1:9" x14ac:dyDescent="0.2">
      <c r="A18">
        <v>4</v>
      </c>
      <c r="B18" s="100" t="s">
        <v>12</v>
      </c>
      <c r="C18" s="101" t="s">
        <v>8</v>
      </c>
      <c r="D18" s="102" t="s">
        <v>9</v>
      </c>
      <c r="E18" s="250">
        <v>10</v>
      </c>
      <c r="F18" s="250">
        <v>4</v>
      </c>
      <c r="G18" s="250">
        <v>9</v>
      </c>
      <c r="H18" s="127">
        <v>9</v>
      </c>
    </row>
    <row r="19" spans="1:9" x14ac:dyDescent="0.2">
      <c r="A19">
        <v>5</v>
      </c>
      <c r="B19" s="17" t="s">
        <v>135</v>
      </c>
      <c r="C19" s="18" t="s">
        <v>8</v>
      </c>
      <c r="D19" s="39" t="s">
        <v>9</v>
      </c>
      <c r="E19" s="249">
        <v>0</v>
      </c>
      <c r="F19" s="249">
        <v>0</v>
      </c>
      <c r="G19" s="249">
        <v>0</v>
      </c>
      <c r="H19" s="126">
        <v>0</v>
      </c>
    </row>
    <row r="20" spans="1:9" x14ac:dyDescent="0.2">
      <c r="A20">
        <v>6</v>
      </c>
      <c r="B20" s="17" t="s">
        <v>136</v>
      </c>
      <c r="C20" s="18" t="s">
        <v>8</v>
      </c>
      <c r="D20" s="39" t="s">
        <v>9</v>
      </c>
      <c r="E20" s="249">
        <v>0</v>
      </c>
      <c r="F20" s="249">
        <v>0</v>
      </c>
      <c r="G20" s="249">
        <v>0</v>
      </c>
      <c r="H20" s="126">
        <v>1</v>
      </c>
    </row>
    <row r="21" spans="1:9" x14ac:dyDescent="0.2">
      <c r="A21">
        <v>7</v>
      </c>
      <c r="B21" s="17" t="s">
        <v>137</v>
      </c>
      <c r="C21" s="18" t="s">
        <v>8</v>
      </c>
      <c r="D21" s="39" t="s">
        <v>9</v>
      </c>
      <c r="E21" s="249">
        <v>0</v>
      </c>
      <c r="F21" s="249">
        <v>0</v>
      </c>
      <c r="G21" s="249">
        <v>0</v>
      </c>
      <c r="H21" s="126">
        <v>0</v>
      </c>
    </row>
    <row r="22" spans="1:9" ht="13.5" thickBot="1" x14ac:dyDescent="0.25">
      <c r="A22">
        <v>8</v>
      </c>
      <c r="B22" s="274" t="s">
        <v>189</v>
      </c>
      <c r="C22" s="18" t="s">
        <v>8</v>
      </c>
      <c r="D22" s="39" t="s">
        <v>9</v>
      </c>
      <c r="E22" s="276">
        <v>0</v>
      </c>
      <c r="F22" s="276">
        <v>0</v>
      </c>
      <c r="G22" s="293">
        <v>0</v>
      </c>
      <c r="H22" s="288">
        <v>0</v>
      </c>
    </row>
    <row r="23" spans="1:9" x14ac:dyDescent="0.2">
      <c r="B23" s="157" t="s">
        <v>134</v>
      </c>
      <c r="C23" s="158"/>
      <c r="D23" s="158"/>
      <c r="E23" s="252"/>
      <c r="F23" s="252"/>
      <c r="G23" s="158"/>
      <c r="H23" s="159"/>
    </row>
    <row r="24" spans="1:9" x14ac:dyDescent="0.2">
      <c r="A24">
        <v>1</v>
      </c>
      <c r="B24" s="17" t="s">
        <v>126</v>
      </c>
      <c r="C24" s="18" t="s">
        <v>8</v>
      </c>
      <c r="D24" s="39" t="s">
        <v>9</v>
      </c>
      <c r="E24" s="249">
        <v>109</v>
      </c>
      <c r="F24" s="249">
        <v>7</v>
      </c>
      <c r="G24" s="249">
        <v>4</v>
      </c>
      <c r="H24" s="126">
        <v>5</v>
      </c>
    </row>
    <row r="25" spans="1:9" x14ac:dyDescent="0.2">
      <c r="A25">
        <v>2</v>
      </c>
      <c r="B25" s="17" t="s">
        <v>127</v>
      </c>
      <c r="C25" s="18" t="s">
        <v>8</v>
      </c>
      <c r="D25" s="39" t="s">
        <v>9</v>
      </c>
      <c r="E25" s="249">
        <v>0</v>
      </c>
      <c r="F25" s="249">
        <v>7</v>
      </c>
      <c r="G25" s="249">
        <v>5</v>
      </c>
      <c r="H25" s="126">
        <v>4</v>
      </c>
    </row>
    <row r="26" spans="1:9" x14ac:dyDescent="0.2">
      <c r="A26">
        <v>3</v>
      </c>
      <c r="B26" s="17" t="s">
        <v>128</v>
      </c>
      <c r="C26" s="18" t="s">
        <v>8</v>
      </c>
      <c r="D26" s="39" t="s">
        <v>9</v>
      </c>
      <c r="E26" s="313">
        <v>0</v>
      </c>
      <c r="F26" s="316">
        <v>0</v>
      </c>
      <c r="G26" s="249">
        <v>0</v>
      </c>
      <c r="H26" s="126">
        <v>0</v>
      </c>
    </row>
    <row r="27" spans="1:9" x14ac:dyDescent="0.2">
      <c r="A27">
        <v>4</v>
      </c>
      <c r="B27" s="100" t="s">
        <v>130</v>
      </c>
      <c r="C27" s="101" t="s">
        <v>8</v>
      </c>
      <c r="D27" s="102" t="s">
        <v>9</v>
      </c>
      <c r="E27" s="250">
        <v>48</v>
      </c>
      <c r="F27" s="250">
        <v>3</v>
      </c>
      <c r="G27" s="250">
        <v>2</v>
      </c>
      <c r="H27" s="127">
        <v>10</v>
      </c>
    </row>
    <row r="28" spans="1:9" x14ac:dyDescent="0.2">
      <c r="A28">
        <v>5</v>
      </c>
      <c r="B28" s="17" t="s">
        <v>129</v>
      </c>
      <c r="C28" s="18" t="s">
        <v>8</v>
      </c>
      <c r="D28" s="39" t="s">
        <v>9</v>
      </c>
      <c r="E28" s="249">
        <f>1566+11</f>
        <v>1577</v>
      </c>
      <c r="F28" s="249">
        <f>1287+7</f>
        <v>1294</v>
      </c>
      <c r="G28" s="249">
        <f>1017+14</f>
        <v>1031</v>
      </c>
      <c r="H28" s="126">
        <f>329+16+250</f>
        <v>595</v>
      </c>
    </row>
    <row r="29" spans="1:9" x14ac:dyDescent="0.2">
      <c r="A29">
        <v>6</v>
      </c>
      <c r="B29" s="17" t="s">
        <v>131</v>
      </c>
      <c r="C29" s="18" t="s">
        <v>8</v>
      </c>
      <c r="D29" s="39" t="s">
        <v>9</v>
      </c>
      <c r="E29" s="249">
        <v>0</v>
      </c>
      <c r="F29" s="249">
        <v>202</v>
      </c>
      <c r="G29" s="249">
        <v>296</v>
      </c>
      <c r="H29" s="126">
        <v>0</v>
      </c>
    </row>
    <row r="30" spans="1:9" x14ac:dyDescent="0.2">
      <c r="A30">
        <v>7</v>
      </c>
      <c r="B30" s="17" t="s">
        <v>132</v>
      </c>
      <c r="C30" s="18" t="s">
        <v>8</v>
      </c>
      <c r="D30" s="39" t="s">
        <v>9</v>
      </c>
      <c r="E30" s="249">
        <v>4</v>
      </c>
      <c r="F30" s="249">
        <v>7</v>
      </c>
      <c r="G30" s="249">
        <v>5</v>
      </c>
      <c r="H30" s="126">
        <v>0</v>
      </c>
    </row>
    <row r="31" spans="1:9" ht="13.5" thickBot="1" x14ac:dyDescent="0.25">
      <c r="A31">
        <v>8</v>
      </c>
      <c r="B31" s="20" t="s">
        <v>133</v>
      </c>
      <c r="C31" s="21" t="s">
        <v>8</v>
      </c>
      <c r="D31" s="42" t="s">
        <v>9</v>
      </c>
      <c r="E31" s="251">
        <v>71</v>
      </c>
      <c r="F31" s="251">
        <v>10</v>
      </c>
      <c r="G31" s="251">
        <v>5</v>
      </c>
      <c r="H31" s="128">
        <v>7</v>
      </c>
    </row>
    <row r="32" spans="1:9" x14ac:dyDescent="0.2">
      <c r="B32" s="22"/>
      <c r="C32" s="22"/>
      <c r="D32" s="46"/>
      <c r="E32" s="99"/>
      <c r="F32" s="99"/>
      <c r="G32" s="24"/>
      <c r="H32" s="61"/>
      <c r="I32" s="19"/>
    </row>
    <row r="33" spans="2:9" s="16" customFormat="1" x14ac:dyDescent="0.2">
      <c r="B33" s="103" t="s">
        <v>138</v>
      </c>
      <c r="C33" s="103"/>
      <c r="D33" s="104"/>
      <c r="E33" s="105"/>
      <c r="F33" s="105"/>
      <c r="G33" s="106"/>
      <c r="I33" s="19"/>
    </row>
    <row r="34" spans="2:9" s="16" customFormat="1" x14ac:dyDescent="0.2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 x14ac:dyDescent="0.25">
      <c r="B35" s="22"/>
      <c r="C35" s="22"/>
      <c r="D35" s="46"/>
      <c r="E35" s="23"/>
      <c r="F35" s="24"/>
      <c r="G35" s="16"/>
      <c r="H35" s="16"/>
    </row>
    <row r="36" spans="2:9" ht="20.25" customHeight="1" x14ac:dyDescent="0.2">
      <c r="B36" s="323" t="s">
        <v>155</v>
      </c>
      <c r="C36" s="324"/>
      <c r="D36" s="324"/>
      <c r="E36" s="324"/>
      <c r="F36" s="324"/>
      <c r="G36" s="324"/>
      <c r="H36" s="325"/>
    </row>
    <row r="37" spans="2:9" x14ac:dyDescent="0.2">
      <c r="B37" s="320" t="s">
        <v>6</v>
      </c>
      <c r="C37" s="321"/>
      <c r="D37" s="321"/>
      <c r="E37" s="321"/>
      <c r="F37" s="321"/>
      <c r="G37" s="321"/>
      <c r="H37" s="322"/>
    </row>
    <row r="38" spans="2:9" x14ac:dyDescent="0.2">
      <c r="B38" s="25" t="s">
        <v>16</v>
      </c>
      <c r="C38" s="26" t="s">
        <v>8</v>
      </c>
      <c r="D38" s="39" t="s">
        <v>9</v>
      </c>
      <c r="E38" s="253">
        <v>661</v>
      </c>
      <c r="F38" s="253">
        <v>556</v>
      </c>
      <c r="G38" s="253">
        <v>528</v>
      </c>
      <c r="H38" s="27">
        <v>613</v>
      </c>
    </row>
    <row r="39" spans="2:9" x14ac:dyDescent="0.2">
      <c r="B39" s="28" t="s">
        <v>17</v>
      </c>
      <c r="C39" s="29" t="s">
        <v>8</v>
      </c>
      <c r="D39" s="39" t="s">
        <v>9</v>
      </c>
      <c r="E39" s="253">
        <f>359+27</f>
        <v>386</v>
      </c>
      <c r="F39" s="253">
        <f>414+20</f>
        <v>434</v>
      </c>
      <c r="G39" s="253">
        <f>417+30</f>
        <v>447</v>
      </c>
      <c r="H39" s="27">
        <f>441+30</f>
        <v>471</v>
      </c>
    </row>
    <row r="40" spans="2:9" x14ac:dyDescent="0.2">
      <c r="B40" s="28" t="s">
        <v>18</v>
      </c>
      <c r="C40" s="29" t="s">
        <v>8</v>
      </c>
      <c r="D40" s="39" t="s">
        <v>9</v>
      </c>
      <c r="E40" s="253">
        <f>302+40</f>
        <v>342</v>
      </c>
      <c r="F40" s="253">
        <f>138+15</f>
        <v>153</v>
      </c>
      <c r="G40" s="253">
        <f>75+6</f>
        <v>81</v>
      </c>
      <c r="H40" s="27">
        <f>172+20</f>
        <v>192</v>
      </c>
    </row>
    <row r="41" spans="2:9" x14ac:dyDescent="0.2">
      <c r="B41" s="28" t="s">
        <v>146</v>
      </c>
      <c r="C41" s="29" t="s">
        <v>8</v>
      </c>
      <c r="D41" s="39" t="s">
        <v>9</v>
      </c>
      <c r="E41" s="253">
        <f>72+10</f>
        <v>82</v>
      </c>
      <c r="F41" s="253">
        <f>118+24</f>
        <v>142</v>
      </c>
      <c r="G41" s="253">
        <f>113+10</f>
        <v>123</v>
      </c>
      <c r="H41" s="27">
        <f>22+26</f>
        <v>48</v>
      </c>
    </row>
    <row r="42" spans="2:9" x14ac:dyDescent="0.2">
      <c r="B42" s="28" t="s">
        <v>19</v>
      </c>
      <c r="C42" s="29" t="s">
        <v>8</v>
      </c>
      <c r="D42" s="39" t="s">
        <v>9</v>
      </c>
      <c r="E42" s="253">
        <v>0</v>
      </c>
      <c r="F42" s="253">
        <v>4</v>
      </c>
      <c r="G42" s="253">
        <v>1</v>
      </c>
      <c r="H42" s="27">
        <v>0</v>
      </c>
    </row>
    <row r="43" spans="2:9" ht="13.5" thickBot="1" x14ac:dyDescent="0.25">
      <c r="B43" s="30" t="s">
        <v>20</v>
      </c>
      <c r="C43" s="31" t="s">
        <v>8</v>
      </c>
      <c r="D43" s="42" t="s">
        <v>9</v>
      </c>
      <c r="E43" s="254">
        <v>356</v>
      </c>
      <c r="F43" s="254">
        <v>357</v>
      </c>
      <c r="G43" s="254">
        <v>357</v>
      </c>
      <c r="H43" s="121">
        <v>358</v>
      </c>
    </row>
    <row r="44" spans="2:9" x14ac:dyDescent="0.2">
      <c r="B44" s="32"/>
      <c r="C44" s="32"/>
      <c r="D44" s="95"/>
      <c r="E44" s="33"/>
      <c r="F44" s="24"/>
      <c r="G44" s="16"/>
      <c r="H44" s="287"/>
    </row>
    <row r="45" spans="2:9" x14ac:dyDescent="0.2">
      <c r="B45" s="22" t="s">
        <v>140</v>
      </c>
      <c r="C45" s="34"/>
      <c r="D45" s="96"/>
      <c r="E45" s="34"/>
      <c r="F45" s="34"/>
      <c r="G45" s="16"/>
      <c r="H45" s="16"/>
    </row>
    <row r="46" spans="2:9" x14ac:dyDescent="0.2">
      <c r="B46" s="22"/>
      <c r="C46" s="34"/>
      <c r="D46" s="96"/>
      <c r="E46" s="34"/>
      <c r="F46" s="34"/>
      <c r="G46" s="16"/>
      <c r="H46" s="16"/>
    </row>
    <row r="47" spans="2:9" ht="13.5" thickBot="1" x14ac:dyDescent="0.25">
      <c r="B47" s="16"/>
      <c r="C47" s="16"/>
      <c r="D47" s="2"/>
      <c r="E47" s="16"/>
      <c r="F47" s="34"/>
      <c r="G47" s="16"/>
      <c r="H47" s="16"/>
    </row>
    <row r="48" spans="2:9" ht="20.25" customHeight="1" x14ac:dyDescent="0.2">
      <c r="B48" s="323" t="s">
        <v>21</v>
      </c>
      <c r="C48" s="324"/>
      <c r="D48" s="324"/>
      <c r="E48" s="324"/>
      <c r="F48" s="324"/>
      <c r="G48" s="324"/>
      <c r="H48" s="325"/>
    </row>
    <row r="49" spans="2:9" x14ac:dyDescent="0.2">
      <c r="B49" s="320" t="s">
        <v>6</v>
      </c>
      <c r="C49" s="321"/>
      <c r="D49" s="321"/>
      <c r="E49" s="321"/>
      <c r="F49" s="321"/>
      <c r="G49" s="321"/>
      <c r="H49" s="322"/>
    </row>
    <row r="50" spans="2:9" x14ac:dyDescent="0.2">
      <c r="B50" s="28" t="s">
        <v>186</v>
      </c>
      <c r="C50" s="29" t="s">
        <v>8</v>
      </c>
      <c r="D50" s="39" t="s">
        <v>9</v>
      </c>
      <c r="E50" s="249"/>
      <c r="F50" s="249"/>
      <c r="G50" s="130"/>
      <c r="H50" s="126"/>
    </row>
    <row r="51" spans="2:9" ht="13.5" thickBot="1" x14ac:dyDescent="0.25">
      <c r="B51" s="30" t="s">
        <v>187</v>
      </c>
      <c r="C51" s="31" t="s">
        <v>8</v>
      </c>
      <c r="D51" s="42" t="s">
        <v>9</v>
      </c>
      <c r="E51" s="255"/>
      <c r="F51" s="255"/>
      <c r="G51" s="272"/>
      <c r="H51" s="205"/>
    </row>
    <row r="52" spans="2:9" x14ac:dyDescent="0.2">
      <c r="B52" s="107"/>
      <c r="C52" s="107"/>
      <c r="D52" s="46"/>
      <c r="E52" s="277"/>
      <c r="F52" s="99"/>
      <c r="G52" s="24"/>
      <c r="H52" s="34"/>
      <c r="I52" s="16"/>
    </row>
    <row r="53" spans="2:9" x14ac:dyDescent="0.2">
      <c r="B53" s="107" t="s">
        <v>188</v>
      </c>
      <c r="C53" s="107"/>
      <c r="D53" s="46"/>
      <c r="E53" s="98"/>
      <c r="F53" s="99"/>
      <c r="G53" s="24"/>
      <c r="H53" s="34"/>
      <c r="I53" s="16"/>
    </row>
    <row r="54" spans="2:9" x14ac:dyDescent="0.2">
      <c r="B54" s="22" t="s">
        <v>143</v>
      </c>
      <c r="C54" s="22"/>
      <c r="D54" s="46"/>
      <c r="E54" s="23"/>
      <c r="F54" s="24"/>
      <c r="G54" s="16"/>
      <c r="H54" s="16"/>
    </row>
    <row r="55" spans="2:9" x14ac:dyDescent="0.2">
      <c r="B55" t="s">
        <v>144</v>
      </c>
      <c r="C55" s="34"/>
      <c r="D55" s="96"/>
      <c r="E55" s="34"/>
      <c r="F55" s="16"/>
      <c r="G55" s="16"/>
      <c r="H55" s="16"/>
    </row>
    <row r="56" spans="2:9" x14ac:dyDescent="0.2">
      <c r="B56" s="22"/>
      <c r="C56" s="22"/>
      <c r="D56" s="46"/>
      <c r="E56" s="23"/>
      <c r="F56" s="24"/>
      <c r="G56" s="16"/>
      <c r="H56" s="16"/>
    </row>
    <row r="57" spans="2:9" x14ac:dyDescent="0.2">
      <c r="B57" s="35"/>
      <c r="C57" s="16"/>
      <c r="D57" s="2"/>
      <c r="E57" s="16"/>
      <c r="F57" s="16"/>
      <c r="G57" s="16"/>
      <c r="H57" s="16"/>
    </row>
    <row r="58" spans="2:9" x14ac:dyDescent="0.2">
      <c r="B58" s="16"/>
      <c r="C58" s="16"/>
      <c r="D58" s="2"/>
      <c r="E58" s="16"/>
      <c r="F58" s="16"/>
      <c r="G58" s="16"/>
      <c r="H58" s="16"/>
    </row>
    <row r="59" spans="2:9" x14ac:dyDescent="0.2">
      <c r="B59" s="16"/>
      <c r="C59" s="16"/>
      <c r="D59" s="2"/>
      <c r="E59" s="16"/>
      <c r="F59" s="16"/>
      <c r="G59" s="16"/>
      <c r="H59" s="16"/>
    </row>
    <row r="60" spans="2:9" x14ac:dyDescent="0.2">
      <c r="B60" s="16"/>
      <c r="C60" s="16"/>
      <c r="D60" s="2"/>
      <c r="E60" s="16"/>
      <c r="F60" s="16"/>
      <c r="G60" s="16"/>
      <c r="H60" s="16"/>
    </row>
    <row r="61" spans="2:9" x14ac:dyDescent="0.2">
      <c r="B61" s="16"/>
      <c r="C61" s="16"/>
      <c r="D61" s="2"/>
      <c r="E61" s="16"/>
      <c r="F61" s="16"/>
      <c r="G61" s="16"/>
      <c r="H61" s="16"/>
    </row>
    <row r="62" spans="2:9" x14ac:dyDescent="0.2">
      <c r="B62" s="16"/>
      <c r="C62" s="16"/>
      <c r="D62" s="2"/>
      <c r="E62" s="16"/>
      <c r="F62" s="16"/>
      <c r="G62" s="16"/>
      <c r="H62" s="16"/>
    </row>
    <row r="63" spans="2:9" x14ac:dyDescent="0.2">
      <c r="B63" s="16"/>
      <c r="C63" s="16"/>
      <c r="D63" s="2"/>
      <c r="E63" s="16"/>
      <c r="F63" s="16"/>
      <c r="G63" s="16"/>
      <c r="H63" s="16"/>
    </row>
    <row r="64" spans="2:9" x14ac:dyDescent="0.2">
      <c r="B64" s="16"/>
      <c r="C64" s="16"/>
      <c r="D64" s="2"/>
      <c r="E64" s="16"/>
      <c r="F64" s="16"/>
      <c r="G64" s="16"/>
      <c r="H64" s="16"/>
    </row>
    <row r="65" spans="2:8" x14ac:dyDescent="0.2">
      <c r="B65" s="16"/>
      <c r="C65" s="16"/>
      <c r="D65" s="2"/>
      <c r="E65" s="16"/>
      <c r="F65" s="16"/>
      <c r="G65" s="16"/>
      <c r="H65" s="16"/>
    </row>
    <row r="66" spans="2:8" x14ac:dyDescent="0.2">
      <c r="B66" s="16"/>
      <c r="C66" s="16"/>
      <c r="D66" s="2"/>
      <c r="E66" s="16"/>
      <c r="F66" s="16"/>
      <c r="G66" s="16"/>
      <c r="H66" s="16"/>
    </row>
    <row r="67" spans="2:8" x14ac:dyDescent="0.2">
      <c r="B67" s="16"/>
      <c r="C67" s="16"/>
      <c r="D67" s="2"/>
      <c r="E67" s="16"/>
      <c r="F67" s="16"/>
      <c r="G67" s="16"/>
      <c r="H67" s="16"/>
    </row>
    <row r="68" spans="2:8" x14ac:dyDescent="0.2">
      <c r="B68" s="16"/>
      <c r="C68" s="16"/>
      <c r="D68" s="2"/>
      <c r="E68" s="16"/>
      <c r="F68" s="16"/>
      <c r="G68" s="16"/>
      <c r="H68" s="16"/>
    </row>
    <row r="69" spans="2:8" x14ac:dyDescent="0.2">
      <c r="B69" s="16"/>
      <c r="C69" s="16"/>
      <c r="D69" s="2"/>
      <c r="E69" s="16"/>
      <c r="F69" s="16"/>
      <c r="G69" s="16"/>
      <c r="H69" s="16"/>
    </row>
    <row r="70" spans="2:8" x14ac:dyDescent="0.2">
      <c r="B70" s="16"/>
      <c r="C70" s="16"/>
      <c r="D70" s="2"/>
      <c r="E70" s="16"/>
      <c r="F70" s="16"/>
      <c r="G70" s="16"/>
      <c r="H70" s="16"/>
    </row>
    <row r="71" spans="2:8" x14ac:dyDescent="0.2">
      <c r="B71" s="16"/>
      <c r="C71" s="16"/>
      <c r="D71" s="2"/>
      <c r="E71" s="16"/>
      <c r="F71" s="16"/>
      <c r="G71" s="16"/>
      <c r="H71" s="16"/>
    </row>
    <row r="72" spans="2:8" x14ac:dyDescent="0.2">
      <c r="B72" s="16"/>
      <c r="C72" s="16"/>
      <c r="D72" s="2"/>
      <c r="E72" s="16"/>
      <c r="F72" s="16"/>
      <c r="G72" s="16"/>
      <c r="H72" s="16"/>
    </row>
    <row r="73" spans="2:8" x14ac:dyDescent="0.2">
      <c r="B73" s="16"/>
      <c r="C73" s="16"/>
      <c r="D73" s="2"/>
      <c r="E73" s="16"/>
      <c r="F73" s="16"/>
      <c r="G73" s="16"/>
      <c r="H73" s="16"/>
    </row>
    <row r="74" spans="2:8" x14ac:dyDescent="0.2">
      <c r="B74" s="16"/>
      <c r="C74" s="16"/>
      <c r="D74" s="2"/>
      <c r="E74" s="16"/>
      <c r="F74" s="16"/>
      <c r="G74" s="16"/>
      <c r="H74" s="16"/>
    </row>
    <row r="75" spans="2:8" x14ac:dyDescent="0.2">
      <c r="B75" s="16"/>
      <c r="C75" s="16"/>
      <c r="D75" s="2"/>
      <c r="E75" s="16"/>
      <c r="F75" s="16"/>
      <c r="G75" s="16"/>
      <c r="H75" s="16"/>
    </row>
    <row r="76" spans="2:8" x14ac:dyDescent="0.2">
      <c r="B76" s="16"/>
      <c r="C76" s="16"/>
      <c r="D76" s="2"/>
      <c r="E76" s="16"/>
      <c r="F76" s="16"/>
      <c r="G76" s="16"/>
      <c r="H76" s="16"/>
    </row>
    <row r="77" spans="2:8" x14ac:dyDescent="0.2">
      <c r="B77" s="16"/>
      <c r="C77" s="16"/>
      <c r="D77" s="2"/>
      <c r="E77" s="16"/>
      <c r="F77" s="16"/>
      <c r="G77" s="16"/>
      <c r="H77" s="16"/>
    </row>
    <row r="78" spans="2:8" x14ac:dyDescent="0.2">
      <c r="B78" s="16"/>
      <c r="C78" s="16"/>
      <c r="D78" s="2"/>
      <c r="E78" s="16"/>
      <c r="F78" s="16"/>
      <c r="G78" s="16"/>
      <c r="H78" s="16"/>
    </row>
    <row r="79" spans="2:8" x14ac:dyDescent="0.2">
      <c r="B79" s="16"/>
      <c r="C79" s="16"/>
      <c r="D79" s="2"/>
      <c r="E79" s="16"/>
      <c r="F79" s="16"/>
      <c r="G79" s="16"/>
      <c r="H79" s="16"/>
    </row>
    <row r="80" spans="2:8" x14ac:dyDescent="0.2">
      <c r="B80" s="16"/>
      <c r="C80" s="16"/>
      <c r="D80" s="2"/>
      <c r="E80" s="16"/>
      <c r="F80" s="16"/>
      <c r="G80" s="16"/>
      <c r="H80" s="16"/>
    </row>
    <row r="81" spans="2:8" x14ac:dyDescent="0.2">
      <c r="B81" s="16"/>
      <c r="C81" s="16"/>
      <c r="D81" s="2"/>
      <c r="E81" s="16"/>
      <c r="F81" s="16"/>
      <c r="G81" s="16"/>
      <c r="H81" s="16"/>
    </row>
    <row r="82" spans="2:8" x14ac:dyDescent="0.2">
      <c r="B82" s="16"/>
      <c r="C82" s="16"/>
      <c r="D82" s="2"/>
      <c r="E82" s="16"/>
      <c r="F82" s="16"/>
      <c r="G82" s="16"/>
      <c r="H82" s="16"/>
    </row>
    <row r="83" spans="2:8" x14ac:dyDescent="0.2">
      <c r="B83" s="16"/>
      <c r="C83" s="16"/>
      <c r="D83" s="2"/>
      <c r="E83" s="16"/>
      <c r="F83" s="16"/>
      <c r="G83" s="16"/>
      <c r="H83" s="16"/>
    </row>
    <row r="84" spans="2:8" x14ac:dyDescent="0.2">
      <c r="B84" s="16"/>
      <c r="C84" s="16"/>
      <c r="D84" s="2"/>
      <c r="E84" s="16"/>
      <c r="F84" s="16"/>
      <c r="G84" s="16"/>
      <c r="H84" s="16"/>
    </row>
    <row r="85" spans="2:8" x14ac:dyDescent="0.2">
      <c r="B85" s="16"/>
      <c r="C85" s="16"/>
      <c r="D85" s="2"/>
      <c r="E85" s="16"/>
      <c r="F85" s="16"/>
      <c r="G85" s="16"/>
      <c r="H85" s="16"/>
    </row>
    <row r="86" spans="2:8" x14ac:dyDescent="0.2">
      <c r="B86" s="16"/>
      <c r="C86" s="16"/>
      <c r="D86" s="2"/>
      <c r="E86" s="16"/>
      <c r="F86" s="16"/>
      <c r="G86" s="16"/>
      <c r="H86" s="16"/>
    </row>
    <row r="87" spans="2:8" x14ac:dyDescent="0.2">
      <c r="B87" s="16"/>
      <c r="C87" s="16"/>
      <c r="D87" s="2"/>
      <c r="E87" s="16"/>
      <c r="F87" s="16"/>
      <c r="G87" s="16"/>
      <c r="H87" s="16"/>
    </row>
    <row r="88" spans="2:8" x14ac:dyDescent="0.2">
      <c r="B88" s="16"/>
      <c r="C88" s="16"/>
      <c r="D88" s="2"/>
      <c r="E88" s="16"/>
      <c r="F88" s="16"/>
      <c r="G88" s="16"/>
      <c r="H88" s="16"/>
    </row>
    <row r="89" spans="2:8" x14ac:dyDescent="0.2">
      <c r="B89" s="16"/>
      <c r="C89" s="16"/>
      <c r="D89" s="2"/>
      <c r="E89" s="16"/>
      <c r="F89" s="16"/>
      <c r="G89" s="16"/>
      <c r="H89" s="16"/>
    </row>
    <row r="90" spans="2:8" x14ac:dyDescent="0.2">
      <c r="B90" s="16"/>
      <c r="C90" s="16"/>
      <c r="D90" s="2"/>
      <c r="E90" s="16"/>
      <c r="F90" s="16"/>
      <c r="G90" s="16"/>
      <c r="H90" s="16"/>
    </row>
    <row r="91" spans="2:8" x14ac:dyDescent="0.2">
      <c r="B91" s="16"/>
      <c r="C91" s="16"/>
      <c r="D91" s="2"/>
      <c r="E91" s="16"/>
      <c r="F91" s="16"/>
      <c r="G91" s="16"/>
      <c r="H91" s="16"/>
    </row>
    <row r="92" spans="2:8" x14ac:dyDescent="0.2">
      <c r="B92" s="16"/>
      <c r="C92" s="16"/>
      <c r="D92" s="2"/>
      <c r="E92" s="16"/>
      <c r="F92" s="16"/>
      <c r="G92" s="16"/>
      <c r="H92" s="16"/>
    </row>
    <row r="93" spans="2:8" x14ac:dyDescent="0.2">
      <c r="B93" s="16"/>
      <c r="C93" s="16"/>
      <c r="D93" s="2"/>
      <c r="E93" s="16"/>
      <c r="F93" s="16"/>
      <c r="G93" s="16"/>
      <c r="H93" s="16"/>
    </row>
    <row r="94" spans="2:8" x14ac:dyDescent="0.2">
      <c r="B94" s="16"/>
      <c r="C94" s="16"/>
      <c r="D94" s="2"/>
      <c r="E94" s="16"/>
      <c r="F94" s="16"/>
      <c r="G94" s="16"/>
      <c r="H94" s="16"/>
    </row>
    <row r="95" spans="2:8" x14ac:dyDescent="0.2">
      <c r="B95" s="16"/>
      <c r="C95" s="16"/>
      <c r="D95" s="2"/>
      <c r="E95" s="16"/>
      <c r="F95" s="16"/>
      <c r="G95" s="16"/>
      <c r="H95" s="16"/>
    </row>
    <row r="96" spans="2:8" x14ac:dyDescent="0.2">
      <c r="B96" s="16"/>
      <c r="C96" s="16"/>
      <c r="D96" s="2"/>
      <c r="E96" s="16"/>
      <c r="F96" s="16"/>
      <c r="G96" s="16"/>
      <c r="H96" s="16"/>
    </row>
    <row r="97" spans="2:8" x14ac:dyDescent="0.2">
      <c r="B97" s="16"/>
      <c r="C97" s="16"/>
      <c r="D97" s="2"/>
      <c r="E97" s="16"/>
      <c r="F97" s="16"/>
      <c r="G97" s="16"/>
      <c r="H97" s="16"/>
    </row>
    <row r="98" spans="2:8" x14ac:dyDescent="0.2">
      <c r="B98" s="16"/>
      <c r="C98" s="16"/>
      <c r="D98" s="2"/>
      <c r="E98" s="16"/>
      <c r="F98" s="16"/>
      <c r="G98" s="16"/>
      <c r="H98" s="16"/>
    </row>
    <row r="99" spans="2:8" x14ac:dyDescent="0.2">
      <c r="B99" s="16"/>
      <c r="C99" s="16"/>
      <c r="D99" s="2"/>
      <c r="E99" s="16"/>
      <c r="F99" s="16"/>
      <c r="G99" s="16"/>
      <c r="H99" s="16"/>
    </row>
    <row r="100" spans="2:8" x14ac:dyDescent="0.2">
      <c r="B100" s="16"/>
      <c r="C100" s="16"/>
      <c r="D100" s="2"/>
      <c r="E100" s="16"/>
      <c r="F100" s="16"/>
      <c r="G100" s="16"/>
      <c r="H100" s="16"/>
    </row>
    <row r="101" spans="2:8" x14ac:dyDescent="0.2">
      <c r="B101" s="16"/>
      <c r="C101" s="16"/>
      <c r="D101" s="2"/>
      <c r="E101" s="16"/>
      <c r="F101" s="16"/>
      <c r="G101" s="16"/>
      <c r="H101" s="16"/>
    </row>
    <row r="102" spans="2:8" x14ac:dyDescent="0.2">
      <c r="B102" s="16"/>
      <c r="C102" s="16"/>
      <c r="D102" s="2"/>
      <c r="E102" s="16"/>
      <c r="F102" s="16"/>
      <c r="G102" s="16"/>
      <c r="H102" s="16"/>
    </row>
    <row r="103" spans="2:8" x14ac:dyDescent="0.2">
      <c r="B103" s="16"/>
      <c r="C103" s="16"/>
      <c r="D103" s="2"/>
      <c r="E103" s="16"/>
      <c r="F103" s="16"/>
      <c r="G103" s="16"/>
      <c r="H103" s="16"/>
    </row>
    <row r="104" spans="2:8" x14ac:dyDescent="0.2">
      <c r="B104" s="16"/>
      <c r="C104" s="16"/>
      <c r="D104" s="2"/>
      <c r="E104" s="16"/>
      <c r="F104" s="16"/>
      <c r="G104" s="16"/>
      <c r="H104" s="16"/>
    </row>
    <row r="105" spans="2:8" x14ac:dyDescent="0.2">
      <c r="B105" s="16"/>
      <c r="C105" s="16"/>
      <c r="D105" s="2"/>
      <c r="E105" s="16"/>
      <c r="F105" s="16"/>
      <c r="G105" s="16"/>
      <c r="H105" s="16"/>
    </row>
    <row r="106" spans="2:8" x14ac:dyDescent="0.2">
      <c r="B106" s="16"/>
      <c r="C106" s="16"/>
      <c r="D106" s="2"/>
      <c r="E106" s="16"/>
      <c r="F106" s="16"/>
      <c r="G106" s="16"/>
      <c r="H106" s="16"/>
    </row>
    <row r="107" spans="2:8" x14ac:dyDescent="0.2">
      <c r="B107" s="16"/>
      <c r="C107" s="16"/>
      <c r="D107" s="2"/>
      <c r="E107" s="16"/>
      <c r="F107" s="16"/>
      <c r="G107" s="16"/>
      <c r="H107" s="16"/>
    </row>
    <row r="108" spans="2:8" x14ac:dyDescent="0.2">
      <c r="B108" s="16"/>
      <c r="C108" s="16"/>
      <c r="D108" s="2"/>
      <c r="E108" s="16"/>
      <c r="F108" s="16"/>
      <c r="G108" s="16"/>
      <c r="H108" s="16"/>
    </row>
    <row r="109" spans="2:8" x14ac:dyDescent="0.2">
      <c r="B109" s="16"/>
      <c r="C109" s="16"/>
      <c r="D109" s="2"/>
      <c r="E109" s="16"/>
      <c r="F109" s="16"/>
      <c r="G109" s="16"/>
      <c r="H109" s="16"/>
    </row>
    <row r="110" spans="2:8" x14ac:dyDescent="0.2">
      <c r="B110" s="16"/>
      <c r="C110" s="16"/>
      <c r="D110" s="2"/>
      <c r="E110" s="16"/>
      <c r="F110" s="16"/>
      <c r="G110" s="16"/>
      <c r="H110" s="16"/>
    </row>
    <row r="111" spans="2:8" x14ac:dyDescent="0.2">
      <c r="B111" s="16"/>
      <c r="C111" s="16"/>
      <c r="D111" s="2"/>
      <c r="E111" s="16"/>
      <c r="F111" s="16"/>
      <c r="G111" s="16"/>
      <c r="H111" s="16"/>
    </row>
    <row r="112" spans="2:8" x14ac:dyDescent="0.2">
      <c r="B112" s="16"/>
      <c r="C112" s="16"/>
      <c r="D112" s="2"/>
      <c r="E112" s="16"/>
      <c r="F112" s="16"/>
      <c r="G112" s="16"/>
      <c r="H112" s="16"/>
    </row>
    <row r="113" spans="2:8" x14ac:dyDescent="0.2">
      <c r="B113" s="16"/>
      <c r="C113" s="16"/>
      <c r="D113" s="2"/>
      <c r="E113" s="16"/>
      <c r="F113" s="16"/>
      <c r="G113" s="16"/>
      <c r="H113" s="16"/>
    </row>
    <row r="114" spans="2:8" x14ac:dyDescent="0.2">
      <c r="B114" s="16"/>
      <c r="C114" s="16"/>
      <c r="D114" s="2"/>
      <c r="E114" s="16"/>
      <c r="F114" s="16"/>
      <c r="G114" s="16"/>
      <c r="H114" s="16"/>
    </row>
    <row r="115" spans="2:8" x14ac:dyDescent="0.2">
      <c r="B115" s="16"/>
      <c r="C115" s="16"/>
      <c r="D115" s="2"/>
      <c r="E115" s="16"/>
      <c r="F115" s="16"/>
      <c r="G115" s="16"/>
      <c r="H115" s="16"/>
    </row>
    <row r="116" spans="2:8" x14ac:dyDescent="0.2">
      <c r="B116" s="16"/>
      <c r="C116" s="16"/>
      <c r="D116" s="2"/>
      <c r="E116" s="16"/>
      <c r="F116" s="16"/>
      <c r="G116" s="16"/>
      <c r="H116" s="16"/>
    </row>
    <row r="117" spans="2:8" x14ac:dyDescent="0.2">
      <c r="B117" s="16"/>
      <c r="C117" s="16"/>
      <c r="D117" s="2"/>
      <c r="E117" s="16"/>
      <c r="F117" s="16"/>
      <c r="G117" s="16"/>
      <c r="H117" s="16"/>
    </row>
    <row r="118" spans="2:8" x14ac:dyDescent="0.2">
      <c r="B118" s="16"/>
      <c r="C118" s="16"/>
      <c r="D118" s="2"/>
      <c r="E118" s="16"/>
      <c r="F118" s="16"/>
      <c r="G118" s="16"/>
      <c r="H118" s="16"/>
    </row>
    <row r="119" spans="2:8" x14ac:dyDescent="0.2">
      <c r="B119" s="16"/>
      <c r="C119" s="16"/>
      <c r="D119" s="2"/>
      <c r="E119" s="16"/>
      <c r="F119" s="16"/>
      <c r="G119" s="16"/>
      <c r="H119" s="16"/>
    </row>
    <row r="120" spans="2:8" x14ac:dyDescent="0.2">
      <c r="B120" s="16"/>
      <c r="C120" s="16"/>
      <c r="D120" s="2"/>
      <c r="E120" s="16"/>
      <c r="F120" s="16"/>
      <c r="G120" s="16"/>
      <c r="H120" s="16"/>
    </row>
    <row r="121" spans="2:8" x14ac:dyDescent="0.2">
      <c r="B121" s="16"/>
      <c r="C121" s="16"/>
      <c r="D121" s="2"/>
      <c r="E121" s="16"/>
      <c r="F121" s="16"/>
      <c r="G121" s="16"/>
      <c r="H121" s="16"/>
    </row>
    <row r="122" spans="2:8" x14ac:dyDescent="0.2">
      <c r="B122" s="16"/>
      <c r="C122" s="16"/>
      <c r="D122" s="2"/>
      <c r="E122" s="16"/>
      <c r="F122" s="16"/>
      <c r="G122" s="16"/>
      <c r="H122" s="16"/>
    </row>
    <row r="123" spans="2:8" x14ac:dyDescent="0.2">
      <c r="B123" s="16"/>
      <c r="C123" s="16"/>
      <c r="D123" s="2"/>
      <c r="E123" s="16"/>
      <c r="F123" s="16"/>
      <c r="G123" s="16"/>
      <c r="H123" s="16"/>
    </row>
    <row r="124" spans="2:8" x14ac:dyDescent="0.2">
      <c r="B124" s="16"/>
      <c r="C124" s="16"/>
      <c r="D124" s="2"/>
      <c r="E124" s="16"/>
      <c r="F124" s="16"/>
      <c r="G124" s="16"/>
      <c r="H124" s="16"/>
    </row>
    <row r="125" spans="2:8" x14ac:dyDescent="0.2">
      <c r="B125" s="16"/>
      <c r="C125" s="16"/>
      <c r="D125" s="2"/>
      <c r="E125" s="16"/>
      <c r="F125" s="16"/>
      <c r="G125" s="16"/>
      <c r="H125" s="16"/>
    </row>
    <row r="126" spans="2:8" x14ac:dyDescent="0.2">
      <c r="B126" s="16"/>
      <c r="C126" s="16"/>
      <c r="D126" s="2"/>
      <c r="E126" s="16"/>
      <c r="F126" s="16"/>
      <c r="G126" s="16"/>
      <c r="H126" s="16"/>
    </row>
    <row r="127" spans="2:8" x14ac:dyDescent="0.2">
      <c r="B127" s="16"/>
      <c r="C127" s="16"/>
      <c r="D127" s="2"/>
      <c r="E127" s="16"/>
      <c r="F127" s="16"/>
      <c r="G127" s="16"/>
      <c r="H127" s="16"/>
    </row>
    <row r="128" spans="2:8" x14ac:dyDescent="0.2">
      <c r="B128" s="16"/>
      <c r="C128" s="16"/>
      <c r="D128" s="2"/>
      <c r="E128" s="16"/>
      <c r="F128" s="16"/>
      <c r="G128" s="16"/>
      <c r="H128" s="16"/>
    </row>
    <row r="129" spans="2:8" x14ac:dyDescent="0.2">
      <c r="B129" s="16"/>
      <c r="C129" s="16"/>
      <c r="D129" s="2"/>
      <c r="E129" s="16"/>
      <c r="F129" s="16"/>
      <c r="G129" s="16"/>
      <c r="H129" s="16"/>
    </row>
    <row r="130" spans="2:8" x14ac:dyDescent="0.2">
      <c r="B130" s="16"/>
      <c r="C130" s="16"/>
      <c r="D130" s="2"/>
      <c r="E130" s="16"/>
      <c r="F130" s="16"/>
      <c r="G130" s="16"/>
      <c r="H130" s="16"/>
    </row>
    <row r="131" spans="2:8" x14ac:dyDescent="0.2">
      <c r="B131" s="16"/>
      <c r="C131" s="16"/>
      <c r="D131" s="2"/>
      <c r="E131" s="16"/>
      <c r="F131" s="16"/>
      <c r="G131" s="16"/>
      <c r="H131" s="16"/>
    </row>
    <row r="132" spans="2:8" x14ac:dyDescent="0.2">
      <c r="B132" s="16"/>
      <c r="C132" s="16"/>
      <c r="D132" s="2"/>
      <c r="E132" s="16"/>
      <c r="F132" s="16"/>
      <c r="G132" s="16"/>
      <c r="H132" s="16"/>
    </row>
    <row r="133" spans="2:8" x14ac:dyDescent="0.2">
      <c r="B133" s="16"/>
      <c r="C133" s="16"/>
      <c r="D133" s="2"/>
      <c r="E133" s="16"/>
      <c r="F133" s="16"/>
      <c r="G133" s="16"/>
      <c r="H133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9:H49"/>
    <mergeCell ref="B48:H48"/>
    <mergeCell ref="B13:H13"/>
    <mergeCell ref="B12:H12"/>
    <mergeCell ref="B37:H37"/>
    <mergeCell ref="B36:H36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P142"/>
  <sheetViews>
    <sheetView topLeftCell="A25" zoomScale="90" zoomScaleNormal="90" workbookViewId="0">
      <selection sqref="A1:G36"/>
    </sheetView>
  </sheetViews>
  <sheetFormatPr baseColWidth="10" defaultColWidth="11.42578125" defaultRowHeight="12.75" x14ac:dyDescent="0.2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 x14ac:dyDescent="0.3">
      <c r="A1" s="1" t="s">
        <v>196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 x14ac:dyDescent="0.3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 x14ac:dyDescent="0.3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 x14ac:dyDescent="0.3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 x14ac:dyDescent="0.3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 x14ac:dyDescent="0.3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 x14ac:dyDescent="0.3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 x14ac:dyDescent="0.2">
      <c r="A8" s="332" t="s">
        <v>2</v>
      </c>
      <c r="B8" s="334" t="s">
        <v>3</v>
      </c>
      <c r="C8" s="357" t="s">
        <v>4</v>
      </c>
      <c r="D8" s="348" t="s">
        <v>160</v>
      </c>
      <c r="E8" s="349"/>
      <c r="F8" s="349"/>
      <c r="G8" s="350"/>
    </row>
    <row r="9" spans="1:16" ht="12.75" customHeight="1" x14ac:dyDescent="0.2">
      <c r="A9" s="333"/>
      <c r="B9" s="335"/>
      <c r="C9" s="358"/>
      <c r="D9" s="345">
        <v>2022</v>
      </c>
      <c r="E9" s="346"/>
      <c r="F9" s="346"/>
      <c r="G9" s="347"/>
    </row>
    <row r="10" spans="1:16" ht="13.9" customHeight="1" x14ac:dyDescent="0.2">
      <c r="A10" s="333"/>
      <c r="B10" s="335"/>
      <c r="C10" s="358"/>
      <c r="D10" s="343" t="s">
        <v>139</v>
      </c>
      <c r="E10" s="343" t="s">
        <v>152</v>
      </c>
      <c r="F10" s="343" t="s">
        <v>154</v>
      </c>
      <c r="G10" s="336" t="s">
        <v>159</v>
      </c>
    </row>
    <row r="11" spans="1:16" ht="12.75" customHeight="1" x14ac:dyDescent="0.2">
      <c r="A11" s="333"/>
      <c r="B11" s="335"/>
      <c r="C11" s="358"/>
      <c r="D11" s="343"/>
      <c r="E11" s="343"/>
      <c r="F11" s="343"/>
      <c r="G11" s="336"/>
    </row>
    <row r="12" spans="1:16" ht="13.5" customHeight="1" thickBot="1" x14ac:dyDescent="0.25">
      <c r="A12" s="355"/>
      <c r="B12" s="356"/>
      <c r="C12" s="358"/>
      <c r="D12" s="354"/>
      <c r="E12" s="354"/>
      <c r="F12" s="354"/>
      <c r="G12" s="344"/>
    </row>
    <row r="13" spans="1:16" x14ac:dyDescent="0.2">
      <c r="A13" s="351" t="s">
        <v>23</v>
      </c>
      <c r="B13" s="352"/>
      <c r="C13" s="352"/>
      <c r="D13" s="352"/>
      <c r="E13" s="352"/>
      <c r="F13" s="352"/>
      <c r="G13" s="353"/>
    </row>
    <row r="14" spans="1:16" x14ac:dyDescent="0.2">
      <c r="A14" s="17" t="s">
        <v>24</v>
      </c>
      <c r="B14" s="39" t="s">
        <v>8</v>
      </c>
      <c r="C14" s="39" t="s">
        <v>25</v>
      </c>
      <c r="D14" s="249">
        <v>1624</v>
      </c>
      <c r="E14" s="249">
        <v>1927</v>
      </c>
      <c r="F14" s="249">
        <v>1906</v>
      </c>
      <c r="G14" s="126">
        <v>1772</v>
      </c>
    </row>
    <row r="15" spans="1:16" x14ac:dyDescent="0.2">
      <c r="A15" s="17" t="s">
        <v>185</v>
      </c>
      <c r="B15" s="39" t="s">
        <v>8</v>
      </c>
      <c r="C15" s="39" t="s">
        <v>9</v>
      </c>
      <c r="D15" s="249">
        <v>0</v>
      </c>
      <c r="E15" s="249">
        <v>0</v>
      </c>
      <c r="F15" s="249">
        <v>0</v>
      </c>
      <c r="G15" s="126">
        <v>0</v>
      </c>
    </row>
    <row r="16" spans="1:16" x14ac:dyDescent="0.2">
      <c r="A16" s="17" t="s">
        <v>26</v>
      </c>
      <c r="B16" s="39" t="s">
        <v>8</v>
      </c>
      <c r="C16" s="39" t="s">
        <v>25</v>
      </c>
      <c r="D16" s="249">
        <v>436</v>
      </c>
      <c r="E16" s="249">
        <v>473</v>
      </c>
      <c r="F16" s="249">
        <v>535</v>
      </c>
      <c r="G16" s="126">
        <v>406</v>
      </c>
    </row>
    <row r="17" spans="1:11" x14ac:dyDescent="0.2">
      <c r="A17" s="17" t="s">
        <v>27</v>
      </c>
      <c r="B17" s="39" t="s">
        <v>8</v>
      </c>
      <c r="C17" s="39" t="s">
        <v>25</v>
      </c>
      <c r="D17" s="249">
        <v>2046</v>
      </c>
      <c r="E17" s="249">
        <v>3673</v>
      </c>
      <c r="F17" s="249">
        <v>1398</v>
      </c>
      <c r="G17" s="126">
        <v>1935</v>
      </c>
    </row>
    <row r="18" spans="1:11" x14ac:dyDescent="0.2">
      <c r="A18" s="17" t="s">
        <v>28</v>
      </c>
      <c r="B18" s="39" t="s">
        <v>8</v>
      </c>
      <c r="C18" s="39" t="s">
        <v>25</v>
      </c>
      <c r="D18" s="249">
        <v>0</v>
      </c>
      <c r="E18" s="249">
        <v>0</v>
      </c>
      <c r="F18" s="249">
        <v>0</v>
      </c>
      <c r="G18" s="126">
        <v>0</v>
      </c>
    </row>
    <row r="19" spans="1:11" x14ac:dyDescent="0.2">
      <c r="A19" s="202" t="s">
        <v>29</v>
      </c>
      <c r="B19" s="203" t="s">
        <v>8</v>
      </c>
      <c r="C19" s="204"/>
      <c r="D19" s="259">
        <v>0</v>
      </c>
      <c r="E19" s="259">
        <v>0</v>
      </c>
      <c r="F19" s="259">
        <v>0</v>
      </c>
      <c r="G19" s="281">
        <v>0</v>
      </c>
    </row>
    <row r="20" spans="1:11" x14ac:dyDescent="0.2">
      <c r="A20" s="17" t="s">
        <v>30</v>
      </c>
      <c r="B20" s="39" t="s">
        <v>8</v>
      </c>
      <c r="C20" s="41"/>
      <c r="D20" s="249">
        <v>4224</v>
      </c>
      <c r="E20" s="249">
        <v>4608</v>
      </c>
      <c r="F20" s="249">
        <v>4166</v>
      </c>
      <c r="G20" s="126">
        <v>4347</v>
      </c>
    </row>
    <row r="21" spans="1:11" x14ac:dyDescent="0.2">
      <c r="A21" s="17" t="s">
        <v>31</v>
      </c>
      <c r="B21" s="39" t="s">
        <v>8</v>
      </c>
      <c r="C21" s="41"/>
      <c r="D21" s="249">
        <v>801</v>
      </c>
      <c r="E21" s="249">
        <v>961</v>
      </c>
      <c r="F21" s="249">
        <v>1175</v>
      </c>
      <c r="G21" s="126">
        <v>1135</v>
      </c>
    </row>
    <row r="22" spans="1:11" x14ac:dyDescent="0.2">
      <c r="A22" s="17" t="s">
        <v>32</v>
      </c>
      <c r="B22" s="39" t="s">
        <v>8</v>
      </c>
      <c r="C22" s="41"/>
      <c r="D22" s="249">
        <v>317</v>
      </c>
      <c r="E22" s="249">
        <v>325</v>
      </c>
      <c r="F22" s="249">
        <v>159</v>
      </c>
      <c r="G22" s="126">
        <v>420</v>
      </c>
    </row>
    <row r="23" spans="1:11" x14ac:dyDescent="0.2">
      <c r="A23" s="17" t="s">
        <v>33</v>
      </c>
      <c r="B23" s="39" t="s">
        <v>8</v>
      </c>
      <c r="C23" s="41"/>
      <c r="D23" s="249">
        <v>4766</v>
      </c>
      <c r="E23" s="249">
        <v>6487</v>
      </c>
      <c r="F23" s="249">
        <v>6018</v>
      </c>
      <c r="G23" s="126">
        <v>5031</v>
      </c>
    </row>
    <row r="24" spans="1:11" x14ac:dyDescent="0.2">
      <c r="A24" s="17" t="s">
        <v>147</v>
      </c>
      <c r="B24" s="39" t="s">
        <v>8</v>
      </c>
      <c r="C24" s="41"/>
      <c r="D24" s="249">
        <v>64</v>
      </c>
      <c r="E24" s="249">
        <v>30</v>
      </c>
      <c r="F24" s="249">
        <v>27</v>
      </c>
      <c r="G24" s="126">
        <v>34</v>
      </c>
    </row>
    <row r="25" spans="1:11" x14ac:dyDescent="0.2">
      <c r="A25" s="17" t="s">
        <v>148</v>
      </c>
      <c r="B25" s="39" t="s">
        <v>8</v>
      </c>
      <c r="C25" s="41"/>
      <c r="D25" s="249">
        <v>27</v>
      </c>
      <c r="E25" s="249">
        <v>30</v>
      </c>
      <c r="F25" s="249">
        <v>23</v>
      </c>
      <c r="G25" s="126">
        <v>9</v>
      </c>
    </row>
    <row r="26" spans="1:11" x14ac:dyDescent="0.2">
      <c r="A26" s="17" t="s">
        <v>156</v>
      </c>
      <c r="B26" s="39" t="s">
        <v>8</v>
      </c>
      <c r="C26" s="41"/>
      <c r="D26" s="249">
        <v>0</v>
      </c>
      <c r="E26" s="249">
        <v>0</v>
      </c>
      <c r="F26" s="249">
        <v>0</v>
      </c>
      <c r="G26" s="126">
        <v>0</v>
      </c>
      <c r="H26" s="135"/>
      <c r="I26" s="135"/>
      <c r="J26" s="135"/>
      <c r="K26" s="134"/>
    </row>
    <row r="27" spans="1:11" x14ac:dyDescent="0.2">
      <c r="A27" s="17" t="s">
        <v>34</v>
      </c>
      <c r="B27" s="39" t="s">
        <v>8</v>
      </c>
      <c r="C27" s="41"/>
      <c r="D27" s="249">
        <v>56</v>
      </c>
      <c r="E27" s="249">
        <v>86</v>
      </c>
      <c r="F27" s="249">
        <v>58</v>
      </c>
      <c r="G27" s="126">
        <v>40</v>
      </c>
    </row>
    <row r="28" spans="1:11" x14ac:dyDescent="0.2">
      <c r="A28" s="17" t="s">
        <v>35</v>
      </c>
      <c r="B28" s="39" t="s">
        <v>8</v>
      </c>
      <c r="C28" s="41"/>
      <c r="D28" s="249">
        <v>94</v>
      </c>
      <c r="E28" s="249">
        <v>79</v>
      </c>
      <c r="F28" s="249">
        <v>34</v>
      </c>
      <c r="G28" s="126">
        <v>60</v>
      </c>
    </row>
    <row r="29" spans="1:11" x14ac:dyDescent="0.2">
      <c r="A29" s="17" t="s">
        <v>36</v>
      </c>
      <c r="B29" s="39" t="s">
        <v>8</v>
      </c>
      <c r="C29" s="41"/>
      <c r="D29" s="249">
        <v>71</v>
      </c>
      <c r="E29" s="249">
        <v>54</v>
      </c>
      <c r="F29" s="249">
        <v>70</v>
      </c>
      <c r="G29" s="126">
        <v>80</v>
      </c>
    </row>
    <row r="30" spans="1:11" x14ac:dyDescent="0.2">
      <c r="A30" s="17" t="s">
        <v>37</v>
      </c>
      <c r="B30" s="39" t="s">
        <v>8</v>
      </c>
      <c r="C30" s="41"/>
      <c r="D30" s="249">
        <v>282072</v>
      </c>
      <c r="E30" s="249">
        <v>303235</v>
      </c>
      <c r="F30" s="249">
        <v>25655</v>
      </c>
      <c r="G30" s="126">
        <v>44053</v>
      </c>
    </row>
    <row r="31" spans="1:11" x14ac:dyDescent="0.2">
      <c r="A31" s="17" t="s">
        <v>38</v>
      </c>
      <c r="B31" s="39" t="s">
        <v>8</v>
      </c>
      <c r="C31" s="41"/>
      <c r="D31" s="249">
        <v>486</v>
      </c>
      <c r="E31" s="249">
        <v>345</v>
      </c>
      <c r="F31" s="412">
        <v>453</v>
      </c>
      <c r="G31" s="126">
        <v>501</v>
      </c>
    </row>
    <row r="32" spans="1:11" x14ac:dyDescent="0.2">
      <c r="A32" s="17" t="s">
        <v>39</v>
      </c>
      <c r="B32" s="39" t="s">
        <v>8</v>
      </c>
      <c r="C32" s="41"/>
      <c r="D32" s="249">
        <v>0</v>
      </c>
      <c r="E32" s="249">
        <v>0</v>
      </c>
      <c r="F32" s="249">
        <v>0</v>
      </c>
      <c r="G32" s="126">
        <v>0</v>
      </c>
    </row>
    <row r="33" spans="1:7" ht="13.5" thickBot="1" x14ac:dyDescent="0.25">
      <c r="A33" s="20" t="s">
        <v>14</v>
      </c>
      <c r="B33" s="42" t="s">
        <v>8</v>
      </c>
      <c r="C33" s="43"/>
      <c r="D33" s="251">
        <v>0</v>
      </c>
      <c r="E33" s="251">
        <v>0</v>
      </c>
      <c r="F33" s="251">
        <v>0</v>
      </c>
      <c r="G33" s="128">
        <v>0</v>
      </c>
    </row>
    <row r="34" spans="1:7" x14ac:dyDescent="0.2">
      <c r="A34" s="22"/>
      <c r="B34" s="46"/>
      <c r="C34" s="47"/>
      <c r="D34" s="24"/>
      <c r="E34" s="24"/>
      <c r="F34" s="45"/>
    </row>
    <row r="35" spans="1:7" s="16" customFormat="1" x14ac:dyDescent="0.2">
      <c r="A35" s="103"/>
      <c r="B35" s="104"/>
      <c r="C35" s="112"/>
      <c r="D35" s="106"/>
      <c r="E35" s="106"/>
      <c r="F35" s="34"/>
    </row>
    <row r="36" spans="1:7" x14ac:dyDescent="0.2">
      <c r="A36" s="22" t="s">
        <v>40</v>
      </c>
      <c r="B36" s="46"/>
      <c r="C36" s="47"/>
      <c r="D36" s="24"/>
      <c r="E36" s="24"/>
      <c r="F36" s="45"/>
    </row>
    <row r="37" spans="1:7" x14ac:dyDescent="0.2">
      <c r="A37" s="22"/>
      <c r="B37" s="46"/>
      <c r="C37" s="47"/>
      <c r="D37" s="24"/>
      <c r="E37" s="24"/>
      <c r="F37" s="45"/>
    </row>
    <row r="38" spans="1:7" x14ac:dyDescent="0.2">
      <c r="A38" s="35"/>
      <c r="B38" s="34"/>
      <c r="C38" s="48"/>
      <c r="D38" s="34"/>
      <c r="E38" s="34"/>
      <c r="F38" s="45"/>
    </row>
    <row r="39" spans="1:7" x14ac:dyDescent="0.2">
      <c r="A39" s="16"/>
      <c r="B39" s="16"/>
      <c r="C39" s="36"/>
      <c r="D39" s="16"/>
      <c r="E39" s="16"/>
    </row>
    <row r="40" spans="1:7" x14ac:dyDescent="0.2">
      <c r="A40" s="35"/>
      <c r="B40" s="16"/>
      <c r="C40" s="36"/>
      <c r="D40" s="16"/>
      <c r="E40" s="16"/>
    </row>
    <row r="41" spans="1:7" x14ac:dyDescent="0.2">
      <c r="A41" s="16"/>
      <c r="B41" s="16"/>
      <c r="C41" s="36"/>
      <c r="D41" s="16"/>
      <c r="E41" s="16"/>
    </row>
    <row r="42" spans="1:7" hidden="1" x14ac:dyDescent="0.2">
      <c r="A42" s="16"/>
      <c r="B42" s="16"/>
      <c r="C42" s="36"/>
      <c r="D42" s="16"/>
      <c r="E42" s="16"/>
    </row>
    <row r="43" spans="1:7" x14ac:dyDescent="0.2">
      <c r="A43" s="16"/>
      <c r="B43" s="16"/>
      <c r="C43" s="36"/>
      <c r="D43" s="16"/>
      <c r="E43" s="16"/>
    </row>
    <row r="44" spans="1:7" x14ac:dyDescent="0.2">
      <c r="A44" s="16"/>
      <c r="B44" s="16"/>
      <c r="C44" s="36"/>
      <c r="D44" s="16"/>
      <c r="E44" s="16"/>
    </row>
    <row r="45" spans="1:7" x14ac:dyDescent="0.2">
      <c r="A45" s="16"/>
      <c r="B45" s="16"/>
      <c r="C45" s="36"/>
      <c r="D45" s="16"/>
      <c r="E45" s="16"/>
    </row>
    <row r="46" spans="1:7" x14ac:dyDescent="0.2">
      <c r="A46" s="16"/>
      <c r="B46" s="16"/>
      <c r="C46" s="36"/>
      <c r="D46" s="16"/>
      <c r="E46" s="16"/>
    </row>
    <row r="47" spans="1:7" x14ac:dyDescent="0.2">
      <c r="A47" s="16"/>
      <c r="B47" s="16"/>
      <c r="C47" s="36"/>
      <c r="D47" s="16"/>
      <c r="E47" s="16"/>
      <c r="F47" s="49"/>
    </row>
    <row r="48" spans="1:7" x14ac:dyDescent="0.2">
      <c r="A48" s="16"/>
      <c r="B48" s="16"/>
      <c r="C48" s="36"/>
      <c r="D48" s="16"/>
      <c r="E48" s="16"/>
      <c r="F48" s="49"/>
    </row>
    <row r="49" spans="1:6" x14ac:dyDescent="0.2">
      <c r="A49" s="16"/>
      <c r="B49" s="16"/>
      <c r="C49" s="36"/>
      <c r="D49" s="16"/>
      <c r="E49" s="16"/>
      <c r="F49" s="49"/>
    </row>
    <row r="50" spans="1:6" x14ac:dyDescent="0.2">
      <c r="A50" s="16"/>
      <c r="B50" s="16"/>
      <c r="C50" s="36"/>
      <c r="D50" s="16"/>
      <c r="E50" s="16"/>
      <c r="F50" s="49"/>
    </row>
    <row r="51" spans="1:6" x14ac:dyDescent="0.2">
      <c r="A51" s="16"/>
      <c r="B51" s="16"/>
      <c r="C51" s="36"/>
      <c r="D51" s="16"/>
      <c r="E51" s="16"/>
      <c r="F51" s="49"/>
    </row>
    <row r="52" spans="1:6" x14ac:dyDescent="0.2">
      <c r="A52" s="16"/>
      <c r="B52" s="16"/>
      <c r="C52" s="36"/>
      <c r="D52" s="16"/>
      <c r="E52" s="16"/>
      <c r="F52" s="49"/>
    </row>
    <row r="53" spans="1:6" x14ac:dyDescent="0.2">
      <c r="A53" s="16"/>
      <c r="B53" s="16"/>
      <c r="C53" s="36"/>
      <c r="D53" s="16"/>
      <c r="E53" s="16"/>
      <c r="F53" s="49"/>
    </row>
    <row r="54" spans="1:6" x14ac:dyDescent="0.2">
      <c r="A54" s="16"/>
      <c r="B54" s="16"/>
      <c r="C54" s="36"/>
      <c r="D54" s="16"/>
      <c r="E54" s="16"/>
      <c r="F54" s="49"/>
    </row>
    <row r="55" spans="1:6" x14ac:dyDescent="0.2">
      <c r="A55" s="16"/>
      <c r="B55" s="16"/>
      <c r="C55" s="36"/>
      <c r="D55" s="16"/>
      <c r="E55" s="16"/>
      <c r="F55" s="49"/>
    </row>
    <row r="56" spans="1:6" x14ac:dyDescent="0.2">
      <c r="A56" s="16"/>
      <c r="B56" s="16"/>
      <c r="C56" s="36"/>
      <c r="D56" s="16"/>
      <c r="E56" s="16"/>
      <c r="F56" s="49"/>
    </row>
    <row r="57" spans="1:6" x14ac:dyDescent="0.2">
      <c r="A57" s="16"/>
      <c r="B57" s="16"/>
      <c r="C57" s="36"/>
      <c r="D57" s="16"/>
      <c r="E57" s="16"/>
      <c r="F57" s="49"/>
    </row>
    <row r="58" spans="1:6" x14ac:dyDescent="0.2">
      <c r="A58" s="16"/>
      <c r="B58" s="16"/>
      <c r="C58" s="36"/>
      <c r="D58" s="16"/>
      <c r="E58" s="16"/>
      <c r="F58" s="49"/>
    </row>
    <row r="59" spans="1:6" x14ac:dyDescent="0.2">
      <c r="A59" s="16"/>
      <c r="B59" s="16"/>
      <c r="C59" s="36"/>
      <c r="D59" s="16"/>
      <c r="E59" s="16"/>
      <c r="F59" s="49"/>
    </row>
    <row r="60" spans="1:6" x14ac:dyDescent="0.2">
      <c r="A60" s="16"/>
      <c r="B60" s="16"/>
      <c r="C60" s="36"/>
      <c r="D60" s="16"/>
      <c r="E60" s="16"/>
      <c r="F60" s="49"/>
    </row>
    <row r="61" spans="1:6" x14ac:dyDescent="0.2">
      <c r="A61" s="16"/>
      <c r="B61" s="16"/>
      <c r="C61" s="36"/>
      <c r="D61" s="16"/>
      <c r="E61" s="16"/>
      <c r="F61" s="49"/>
    </row>
    <row r="62" spans="1:6" x14ac:dyDescent="0.2">
      <c r="A62" s="16"/>
      <c r="B62" s="16"/>
      <c r="C62" s="36"/>
      <c r="D62" s="16"/>
      <c r="E62" s="16"/>
      <c r="F62" s="49"/>
    </row>
    <row r="63" spans="1:6" x14ac:dyDescent="0.2">
      <c r="A63" s="16"/>
      <c r="B63" s="16"/>
      <c r="C63" s="36"/>
      <c r="D63" s="16"/>
      <c r="E63" s="16"/>
      <c r="F63" s="49"/>
    </row>
    <row r="64" spans="1:6" x14ac:dyDescent="0.2">
      <c r="A64" s="16"/>
      <c r="B64" s="16"/>
      <c r="C64" s="36"/>
      <c r="D64" s="16"/>
      <c r="E64" s="16"/>
      <c r="F64" s="49"/>
    </row>
    <row r="65" spans="1:5" x14ac:dyDescent="0.2">
      <c r="A65" s="16"/>
      <c r="B65" s="16"/>
      <c r="C65" s="36"/>
      <c r="D65" s="16"/>
      <c r="E65" s="16"/>
    </row>
    <row r="66" spans="1:5" x14ac:dyDescent="0.2">
      <c r="A66" s="16"/>
      <c r="B66" s="16"/>
      <c r="C66" s="36"/>
      <c r="D66" s="16"/>
      <c r="E66" s="16"/>
    </row>
    <row r="67" spans="1:5" x14ac:dyDescent="0.2">
      <c r="A67" s="16"/>
      <c r="B67" s="16"/>
      <c r="C67" s="36"/>
      <c r="D67" s="16"/>
      <c r="E67" s="16"/>
    </row>
    <row r="68" spans="1:5" x14ac:dyDescent="0.2">
      <c r="A68" s="16"/>
      <c r="B68" s="16"/>
      <c r="C68" s="36"/>
      <c r="D68" s="16"/>
      <c r="E68" s="16"/>
    </row>
    <row r="69" spans="1:5" x14ac:dyDescent="0.2">
      <c r="A69" s="16"/>
      <c r="B69" s="16"/>
      <c r="C69" s="36"/>
      <c r="D69" s="16"/>
      <c r="E69" s="16"/>
    </row>
    <row r="70" spans="1:5" x14ac:dyDescent="0.2">
      <c r="A70" s="16"/>
      <c r="B70" s="16"/>
      <c r="C70" s="36"/>
      <c r="D70" s="16"/>
      <c r="E70" s="16"/>
    </row>
    <row r="71" spans="1:5" x14ac:dyDescent="0.2">
      <c r="A71" s="16"/>
      <c r="B71" s="16"/>
      <c r="C71" s="36"/>
      <c r="D71" s="16"/>
      <c r="E71" s="16"/>
    </row>
    <row r="72" spans="1:5" x14ac:dyDescent="0.2">
      <c r="A72" s="16"/>
      <c r="B72" s="16"/>
      <c r="C72" s="36"/>
      <c r="D72" s="16"/>
      <c r="E72" s="16"/>
    </row>
    <row r="73" spans="1:5" x14ac:dyDescent="0.2">
      <c r="A73" s="16"/>
      <c r="B73" s="16"/>
      <c r="C73" s="36"/>
      <c r="D73" s="16"/>
      <c r="E73" s="16"/>
    </row>
    <row r="74" spans="1:5" x14ac:dyDescent="0.2">
      <c r="A74" s="16"/>
      <c r="B74" s="16"/>
      <c r="C74" s="36"/>
      <c r="D74" s="16"/>
      <c r="E74" s="16"/>
    </row>
    <row r="75" spans="1:5" x14ac:dyDescent="0.2">
      <c r="A75" s="16"/>
      <c r="B75" s="16"/>
      <c r="C75" s="36"/>
      <c r="D75" s="16"/>
      <c r="E75" s="16"/>
    </row>
    <row r="76" spans="1:5" x14ac:dyDescent="0.2">
      <c r="A76" s="16"/>
      <c r="B76" s="16"/>
      <c r="C76" s="36"/>
      <c r="D76" s="16"/>
      <c r="E76" s="16"/>
    </row>
    <row r="77" spans="1:5" x14ac:dyDescent="0.2">
      <c r="A77" s="16"/>
      <c r="B77" s="16"/>
      <c r="C77" s="36"/>
      <c r="D77" s="16"/>
      <c r="E77" s="16"/>
    </row>
    <row r="78" spans="1:5" x14ac:dyDescent="0.2">
      <c r="A78" s="16"/>
      <c r="B78" s="16"/>
      <c r="C78" s="36"/>
      <c r="D78" s="16"/>
      <c r="E78" s="16"/>
    </row>
    <row r="79" spans="1:5" x14ac:dyDescent="0.2">
      <c r="A79" s="16"/>
      <c r="B79" s="16"/>
      <c r="C79" s="36"/>
      <c r="D79" s="16"/>
      <c r="E79" s="16"/>
    </row>
    <row r="80" spans="1:5" x14ac:dyDescent="0.2">
      <c r="A80" s="16"/>
      <c r="B80" s="16"/>
      <c r="C80" s="36"/>
      <c r="D80" s="16"/>
      <c r="E80" s="16"/>
    </row>
    <row r="81" spans="1:5" x14ac:dyDescent="0.2">
      <c r="A81" s="16"/>
      <c r="B81" s="16"/>
      <c r="C81" s="36"/>
      <c r="D81" s="16"/>
      <c r="E81" s="16"/>
    </row>
    <row r="82" spans="1:5" x14ac:dyDescent="0.2">
      <c r="A82" s="16"/>
      <c r="B82" s="16"/>
      <c r="C82" s="36"/>
      <c r="D82" s="16"/>
      <c r="E82" s="16"/>
    </row>
    <row r="83" spans="1:5" x14ac:dyDescent="0.2">
      <c r="A83" s="16"/>
      <c r="B83" s="16"/>
      <c r="C83" s="36"/>
      <c r="D83" s="16"/>
      <c r="E83" s="16"/>
    </row>
    <row r="84" spans="1:5" x14ac:dyDescent="0.2">
      <c r="A84" s="16"/>
      <c r="B84" s="16"/>
      <c r="C84" s="36"/>
      <c r="D84" s="16"/>
      <c r="E84" s="16"/>
    </row>
    <row r="85" spans="1:5" x14ac:dyDescent="0.2">
      <c r="A85" s="16"/>
      <c r="B85" s="16"/>
      <c r="C85" s="36"/>
      <c r="D85" s="16"/>
      <c r="E85" s="16"/>
    </row>
    <row r="86" spans="1:5" x14ac:dyDescent="0.2">
      <c r="A86" s="16"/>
      <c r="B86" s="16"/>
      <c r="C86" s="36"/>
      <c r="D86" s="16"/>
      <c r="E86" s="16"/>
    </row>
    <row r="87" spans="1:5" x14ac:dyDescent="0.2">
      <c r="A87" s="16"/>
      <c r="B87" s="16"/>
      <c r="C87" s="36"/>
      <c r="D87" s="16"/>
      <c r="E87" s="16"/>
    </row>
    <row r="88" spans="1:5" x14ac:dyDescent="0.2">
      <c r="A88" s="16"/>
      <c r="B88" s="16"/>
      <c r="C88" s="36"/>
      <c r="D88" s="16"/>
      <c r="E88" s="16"/>
    </row>
    <row r="89" spans="1:5" x14ac:dyDescent="0.2">
      <c r="A89" s="16"/>
      <c r="B89" s="16"/>
      <c r="C89" s="36"/>
      <c r="D89" s="16"/>
      <c r="E89" s="16"/>
    </row>
    <row r="90" spans="1:5" x14ac:dyDescent="0.2">
      <c r="A90" s="16"/>
      <c r="B90" s="16"/>
      <c r="C90" s="36"/>
      <c r="D90" s="16"/>
      <c r="E90" s="16"/>
    </row>
    <row r="91" spans="1:5" x14ac:dyDescent="0.2">
      <c r="A91" s="16"/>
      <c r="B91" s="16"/>
      <c r="C91" s="36"/>
      <c r="D91" s="16"/>
      <c r="E91" s="16"/>
    </row>
    <row r="92" spans="1:5" x14ac:dyDescent="0.2">
      <c r="A92" s="16"/>
      <c r="B92" s="16"/>
      <c r="C92" s="36"/>
      <c r="D92" s="16"/>
      <c r="E92" s="16"/>
    </row>
    <row r="93" spans="1:5" x14ac:dyDescent="0.2">
      <c r="A93" s="16"/>
      <c r="B93" s="16"/>
      <c r="C93" s="36"/>
      <c r="D93" s="16"/>
      <c r="E93" s="16"/>
    </row>
    <row r="94" spans="1:5" x14ac:dyDescent="0.2">
      <c r="A94" s="16"/>
      <c r="B94" s="16"/>
      <c r="C94" s="36"/>
      <c r="D94" s="16"/>
      <c r="E94" s="16"/>
    </row>
    <row r="95" spans="1:5" x14ac:dyDescent="0.2">
      <c r="A95" s="16"/>
      <c r="B95" s="16"/>
      <c r="C95" s="36"/>
      <c r="D95" s="16"/>
      <c r="E95" s="16"/>
    </row>
    <row r="96" spans="1:5" x14ac:dyDescent="0.2">
      <c r="A96" s="16"/>
      <c r="B96" s="16"/>
      <c r="C96" s="36"/>
      <c r="D96" s="16"/>
      <c r="E96" s="16"/>
    </row>
    <row r="97" spans="1:5" x14ac:dyDescent="0.2">
      <c r="A97" s="16"/>
      <c r="B97" s="16"/>
      <c r="C97" s="36"/>
      <c r="D97" s="16"/>
      <c r="E97" s="16"/>
    </row>
    <row r="98" spans="1:5" x14ac:dyDescent="0.2">
      <c r="A98" s="16"/>
      <c r="B98" s="16"/>
      <c r="C98" s="36"/>
      <c r="D98" s="16"/>
      <c r="E98" s="16"/>
    </row>
    <row r="99" spans="1:5" x14ac:dyDescent="0.2">
      <c r="A99" s="16"/>
      <c r="B99" s="16"/>
      <c r="C99" s="36"/>
      <c r="D99" s="16"/>
      <c r="E99" s="16"/>
    </row>
    <row r="100" spans="1:5" x14ac:dyDescent="0.2">
      <c r="A100" s="16"/>
      <c r="B100" s="16"/>
      <c r="C100" s="36"/>
      <c r="D100" s="16"/>
      <c r="E100" s="16"/>
    </row>
    <row r="101" spans="1:5" x14ac:dyDescent="0.2">
      <c r="A101" s="16"/>
      <c r="B101" s="16"/>
      <c r="C101" s="36"/>
      <c r="D101" s="16"/>
      <c r="E101" s="16"/>
    </row>
    <row r="102" spans="1:5" x14ac:dyDescent="0.2">
      <c r="A102" s="16"/>
      <c r="B102" s="16"/>
      <c r="C102" s="36"/>
      <c r="D102" s="16"/>
      <c r="E102" s="16"/>
    </row>
    <row r="103" spans="1:5" x14ac:dyDescent="0.2">
      <c r="A103" s="16"/>
      <c r="B103" s="16"/>
      <c r="C103" s="36"/>
      <c r="D103" s="16"/>
      <c r="E103" s="16"/>
    </row>
    <row r="104" spans="1:5" x14ac:dyDescent="0.2">
      <c r="A104" s="16"/>
      <c r="B104" s="16"/>
      <c r="C104" s="36"/>
      <c r="D104" s="16"/>
      <c r="E104" s="16"/>
    </row>
    <row r="105" spans="1:5" x14ac:dyDescent="0.2">
      <c r="A105" s="16"/>
      <c r="B105" s="16"/>
      <c r="C105" s="36"/>
      <c r="D105" s="16"/>
      <c r="E105" s="16"/>
    </row>
    <row r="106" spans="1:5" x14ac:dyDescent="0.2">
      <c r="A106" s="16"/>
      <c r="B106" s="16"/>
      <c r="C106" s="36"/>
      <c r="D106" s="16"/>
      <c r="E106" s="16"/>
    </row>
    <row r="107" spans="1:5" x14ac:dyDescent="0.2">
      <c r="A107" s="16"/>
      <c r="B107" s="16"/>
      <c r="C107" s="36"/>
      <c r="D107" s="16"/>
      <c r="E107" s="16"/>
    </row>
    <row r="108" spans="1:5" x14ac:dyDescent="0.2">
      <c r="A108" s="16"/>
      <c r="B108" s="16"/>
      <c r="C108" s="36"/>
      <c r="D108" s="16"/>
      <c r="E108" s="16"/>
    </row>
    <row r="109" spans="1:5" x14ac:dyDescent="0.2">
      <c r="A109" s="16"/>
      <c r="B109" s="16"/>
      <c r="C109" s="36"/>
      <c r="D109" s="16"/>
      <c r="E109" s="16"/>
    </row>
    <row r="110" spans="1:5" x14ac:dyDescent="0.2">
      <c r="A110" s="16"/>
      <c r="B110" s="16"/>
      <c r="C110" s="36"/>
      <c r="D110" s="16"/>
      <c r="E110" s="16"/>
    </row>
    <row r="111" spans="1:5" x14ac:dyDescent="0.2">
      <c r="A111" s="16"/>
      <c r="B111" s="16"/>
      <c r="C111" s="36"/>
      <c r="D111" s="16"/>
      <c r="E111" s="16"/>
    </row>
    <row r="112" spans="1:5" x14ac:dyDescent="0.2">
      <c r="A112" s="16"/>
      <c r="B112" s="16"/>
      <c r="C112" s="36"/>
      <c r="D112" s="16"/>
      <c r="E112" s="16"/>
    </row>
    <row r="113" spans="1:5" x14ac:dyDescent="0.2">
      <c r="A113" s="16"/>
      <c r="B113" s="16"/>
      <c r="C113" s="36"/>
      <c r="D113" s="16"/>
      <c r="E113" s="16"/>
    </row>
    <row r="114" spans="1:5" x14ac:dyDescent="0.2">
      <c r="A114" s="16"/>
      <c r="B114" s="16"/>
      <c r="C114" s="36"/>
      <c r="D114" s="16"/>
      <c r="E114" s="16"/>
    </row>
    <row r="115" spans="1:5" x14ac:dyDescent="0.2">
      <c r="A115" s="16"/>
      <c r="B115" s="16"/>
      <c r="C115" s="36"/>
      <c r="D115" s="16"/>
      <c r="E115" s="16"/>
    </row>
    <row r="116" spans="1:5" x14ac:dyDescent="0.2">
      <c r="A116" s="16"/>
      <c r="B116" s="16"/>
      <c r="C116" s="36"/>
      <c r="D116" s="16"/>
      <c r="E116" s="16"/>
    </row>
    <row r="117" spans="1:5" x14ac:dyDescent="0.2">
      <c r="A117" s="16"/>
      <c r="B117" s="16"/>
      <c r="C117" s="36"/>
      <c r="D117" s="16"/>
      <c r="E117" s="16"/>
    </row>
    <row r="118" spans="1:5" x14ac:dyDescent="0.2">
      <c r="A118" s="16"/>
      <c r="B118" s="16"/>
      <c r="C118" s="36"/>
      <c r="D118" s="16"/>
      <c r="E118" s="16"/>
    </row>
    <row r="119" spans="1:5" x14ac:dyDescent="0.2">
      <c r="A119" s="16"/>
      <c r="B119" s="16"/>
      <c r="C119" s="36"/>
      <c r="D119" s="16"/>
      <c r="E119" s="16"/>
    </row>
    <row r="120" spans="1:5" x14ac:dyDescent="0.2">
      <c r="A120" s="16"/>
      <c r="B120" s="16"/>
      <c r="C120" s="36"/>
      <c r="D120" s="16"/>
      <c r="E120" s="16"/>
    </row>
    <row r="121" spans="1:5" x14ac:dyDescent="0.2">
      <c r="A121" s="16"/>
      <c r="B121" s="16"/>
      <c r="C121" s="36"/>
      <c r="D121" s="16"/>
      <c r="E121" s="16"/>
    </row>
    <row r="122" spans="1:5" x14ac:dyDescent="0.2">
      <c r="A122" s="16"/>
      <c r="B122" s="16"/>
      <c r="C122" s="36"/>
      <c r="D122" s="16"/>
      <c r="E122" s="16"/>
    </row>
    <row r="123" spans="1:5" x14ac:dyDescent="0.2">
      <c r="A123" s="16"/>
      <c r="B123" s="16"/>
      <c r="C123" s="36"/>
      <c r="D123" s="16"/>
      <c r="E123" s="16"/>
    </row>
    <row r="124" spans="1:5" x14ac:dyDescent="0.2">
      <c r="A124" s="16"/>
      <c r="B124" s="16"/>
      <c r="C124" s="36"/>
      <c r="D124" s="16"/>
      <c r="E124" s="16"/>
    </row>
    <row r="125" spans="1:5" x14ac:dyDescent="0.2">
      <c r="A125" s="16"/>
      <c r="B125" s="16"/>
      <c r="C125" s="36"/>
      <c r="D125" s="16"/>
      <c r="E125" s="16"/>
    </row>
    <row r="126" spans="1:5" x14ac:dyDescent="0.2">
      <c r="A126" s="16"/>
      <c r="B126" s="16"/>
      <c r="C126" s="36"/>
      <c r="D126" s="16"/>
      <c r="E126" s="16"/>
    </row>
    <row r="127" spans="1:5" x14ac:dyDescent="0.2">
      <c r="A127" s="16"/>
      <c r="B127" s="16"/>
      <c r="C127" s="36"/>
      <c r="D127" s="16"/>
      <c r="E127" s="16"/>
    </row>
    <row r="128" spans="1:5" x14ac:dyDescent="0.2">
      <c r="A128" s="16"/>
      <c r="B128" s="16"/>
      <c r="C128" s="36"/>
      <c r="D128" s="16"/>
      <c r="E128" s="16"/>
    </row>
    <row r="129" spans="1:5" x14ac:dyDescent="0.2">
      <c r="A129" s="16"/>
      <c r="B129" s="16"/>
      <c r="C129" s="36"/>
      <c r="D129" s="16"/>
      <c r="E129" s="16"/>
    </row>
    <row r="130" spans="1:5" x14ac:dyDescent="0.2">
      <c r="A130" s="16"/>
      <c r="B130" s="16"/>
      <c r="C130" s="36"/>
      <c r="D130" s="16"/>
      <c r="E130" s="16"/>
    </row>
    <row r="131" spans="1:5" x14ac:dyDescent="0.2">
      <c r="A131" s="16"/>
      <c r="B131" s="16"/>
      <c r="C131" s="36"/>
      <c r="D131" s="16"/>
      <c r="E131" s="16"/>
    </row>
    <row r="132" spans="1:5" x14ac:dyDescent="0.2">
      <c r="A132" s="16"/>
      <c r="B132" s="16"/>
      <c r="C132" s="36"/>
      <c r="D132" s="16"/>
      <c r="E132" s="16"/>
    </row>
    <row r="133" spans="1:5" x14ac:dyDescent="0.2">
      <c r="A133" s="16"/>
      <c r="B133" s="16"/>
      <c r="C133" s="36"/>
      <c r="D133" s="16"/>
      <c r="E133" s="16"/>
    </row>
    <row r="134" spans="1:5" x14ac:dyDescent="0.2">
      <c r="A134" s="16"/>
      <c r="B134" s="16"/>
      <c r="C134" s="36"/>
      <c r="D134" s="16"/>
      <c r="E134" s="16"/>
    </row>
    <row r="135" spans="1:5" x14ac:dyDescent="0.2">
      <c r="A135" s="16"/>
      <c r="B135" s="16"/>
      <c r="C135" s="36"/>
      <c r="D135" s="16"/>
      <c r="E135" s="16"/>
    </row>
    <row r="136" spans="1:5" x14ac:dyDescent="0.2">
      <c r="A136" s="16"/>
      <c r="B136" s="16"/>
      <c r="C136" s="36"/>
      <c r="D136" s="16"/>
      <c r="E136" s="16"/>
    </row>
    <row r="137" spans="1:5" x14ac:dyDescent="0.2">
      <c r="A137" s="16"/>
      <c r="B137" s="16"/>
      <c r="C137" s="36"/>
      <c r="D137" s="16"/>
      <c r="E137" s="16"/>
    </row>
    <row r="138" spans="1:5" x14ac:dyDescent="0.2">
      <c r="A138" s="16"/>
      <c r="B138" s="16"/>
      <c r="C138" s="36"/>
      <c r="D138" s="16"/>
      <c r="E138" s="16"/>
    </row>
    <row r="139" spans="1:5" x14ac:dyDescent="0.2">
      <c r="A139" s="16"/>
      <c r="B139" s="16"/>
      <c r="C139" s="36"/>
      <c r="D139" s="16"/>
      <c r="E139" s="16"/>
    </row>
    <row r="140" spans="1:5" x14ac:dyDescent="0.2">
      <c r="A140" s="16"/>
      <c r="B140" s="16"/>
      <c r="C140" s="36"/>
      <c r="D140" s="16"/>
      <c r="E140" s="16"/>
    </row>
    <row r="141" spans="1:5" x14ac:dyDescent="0.2">
      <c r="A141" s="16"/>
      <c r="B141" s="16"/>
      <c r="C141" s="36"/>
      <c r="D141" s="16"/>
      <c r="E141" s="16"/>
    </row>
    <row r="142" spans="1:5" x14ac:dyDescent="0.2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64"/>
  <sheetViews>
    <sheetView topLeftCell="C1" zoomScale="90" zoomScaleNormal="90" workbookViewId="0">
      <selection activeCell="J5" sqref="J5:P24"/>
    </sheetView>
  </sheetViews>
  <sheetFormatPr baseColWidth="10" defaultColWidth="11.42578125" defaultRowHeight="12.75" x14ac:dyDescent="0.2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 x14ac:dyDescent="0.3">
      <c r="A1" s="1" t="s">
        <v>196</v>
      </c>
      <c r="B1" s="2"/>
      <c r="C1" s="2"/>
      <c r="D1" s="2"/>
      <c r="E1" s="36"/>
      <c r="F1" s="36"/>
      <c r="G1" s="36"/>
      <c r="H1" s="153"/>
      <c r="I1" s="10"/>
      <c r="J1" s="10"/>
      <c r="K1" s="5"/>
      <c r="L1" s="5"/>
      <c r="M1" s="5"/>
      <c r="N1" s="5"/>
      <c r="O1" s="6"/>
      <c r="P1" s="7"/>
      <c r="Q1" s="8"/>
    </row>
    <row r="2" spans="1:17" ht="18.75" x14ac:dyDescent="0.3">
      <c r="A2" s="1"/>
      <c r="B2" s="9"/>
      <c r="C2" s="9"/>
      <c r="D2" s="9"/>
      <c r="E2" s="9"/>
      <c r="F2" s="9"/>
      <c r="G2" s="9"/>
      <c r="H2" s="154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 x14ac:dyDescent="0.3">
      <c r="A3" s="12" t="s">
        <v>22</v>
      </c>
      <c r="B3" s="9"/>
      <c r="C3" s="9"/>
      <c r="D3" s="9"/>
      <c r="E3" s="9"/>
      <c r="F3" s="9"/>
      <c r="G3" s="9"/>
      <c r="H3" s="154"/>
      <c r="I3" s="10"/>
      <c r="J3" s="10"/>
      <c r="K3" s="10"/>
      <c r="L3" s="10"/>
      <c r="M3" s="10"/>
      <c r="N3" s="10"/>
      <c r="O3" s="10"/>
      <c r="P3" s="11"/>
      <c r="Q3" s="11"/>
    </row>
    <row r="4" spans="1:17" ht="18.75" x14ac:dyDescent="0.3">
      <c r="A4" s="12"/>
      <c r="B4" s="9"/>
      <c r="C4" s="9"/>
      <c r="D4" s="9"/>
      <c r="E4" s="9"/>
      <c r="F4" s="9"/>
      <c r="G4" s="9"/>
      <c r="H4" s="154"/>
      <c r="I4" s="10"/>
      <c r="J4" s="10"/>
      <c r="K4" s="10"/>
      <c r="L4" s="10"/>
      <c r="M4" s="10"/>
      <c r="N4" s="10"/>
      <c r="O4" s="10"/>
      <c r="P4" s="11"/>
      <c r="Q4" s="11"/>
    </row>
    <row r="5" spans="1:17" ht="18.75" x14ac:dyDescent="0.3">
      <c r="A5" s="12" t="s">
        <v>1</v>
      </c>
      <c r="B5" s="9"/>
      <c r="C5" s="9"/>
      <c r="D5" s="9"/>
      <c r="E5" s="9"/>
      <c r="F5" s="9"/>
      <c r="G5" s="9"/>
      <c r="H5" s="154"/>
      <c r="I5" s="10"/>
      <c r="J5" s="1" t="s">
        <v>196</v>
      </c>
      <c r="K5" s="2"/>
      <c r="L5" s="2"/>
      <c r="M5" s="2"/>
      <c r="N5" s="10"/>
      <c r="O5" s="10"/>
      <c r="P5" s="11"/>
      <c r="Q5" s="11"/>
    </row>
    <row r="6" spans="1:17" ht="18.75" x14ac:dyDescent="0.3">
      <c r="A6" s="12"/>
      <c r="B6" s="9"/>
      <c r="C6" s="9"/>
      <c r="D6" s="9"/>
      <c r="E6" s="9"/>
      <c r="F6" s="9"/>
      <c r="G6" s="9"/>
      <c r="H6" s="154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 x14ac:dyDescent="0.3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 x14ac:dyDescent="0.2">
      <c r="A8" s="332" t="s">
        <v>2</v>
      </c>
      <c r="B8" s="334" t="s">
        <v>3</v>
      </c>
      <c r="C8" s="334" t="s">
        <v>4</v>
      </c>
      <c r="D8" s="340" t="s">
        <v>161</v>
      </c>
      <c r="E8" s="341"/>
      <c r="F8" s="341"/>
      <c r="G8" s="342"/>
      <c r="H8" s="45"/>
    </row>
    <row r="9" spans="1:17" ht="12.75" customHeight="1" x14ac:dyDescent="0.2">
      <c r="A9" s="333"/>
      <c r="B9" s="335"/>
      <c r="C9" s="335"/>
      <c r="D9" s="337">
        <v>2022</v>
      </c>
      <c r="E9" s="338"/>
      <c r="F9" s="338"/>
      <c r="G9" s="339"/>
      <c r="H9" s="45"/>
    </row>
    <row r="10" spans="1:17" ht="13.9" customHeight="1" x14ac:dyDescent="0.2">
      <c r="A10" s="333"/>
      <c r="B10" s="335"/>
      <c r="C10" s="335"/>
      <c r="D10" s="343" t="s">
        <v>139</v>
      </c>
      <c r="E10" s="343" t="s">
        <v>152</v>
      </c>
      <c r="F10" s="343" t="s">
        <v>154</v>
      </c>
      <c r="G10" s="336" t="s">
        <v>159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 x14ac:dyDescent="0.2">
      <c r="A11" s="333"/>
      <c r="B11" s="335"/>
      <c r="C11" s="335"/>
      <c r="D11" s="343"/>
      <c r="E11" s="343"/>
      <c r="F11" s="343"/>
      <c r="G11" s="336"/>
      <c r="H11" s="45"/>
      <c r="J11" s="12"/>
      <c r="K11" s="9"/>
      <c r="L11" s="9"/>
      <c r="M11" s="9"/>
      <c r="N11" s="9"/>
      <c r="O11" s="9"/>
    </row>
    <row r="12" spans="1:17" ht="13.5" customHeight="1" thickBot="1" x14ac:dyDescent="0.25">
      <c r="A12" s="333"/>
      <c r="B12" s="335"/>
      <c r="C12" s="335"/>
      <c r="D12" s="343"/>
      <c r="E12" s="343"/>
      <c r="F12" s="343"/>
      <c r="G12" s="336"/>
      <c r="H12" s="45"/>
      <c r="J12" s="14"/>
      <c r="K12" s="14"/>
      <c r="L12" s="14"/>
      <c r="M12" s="14"/>
      <c r="N12" s="14"/>
      <c r="O12" s="14"/>
    </row>
    <row r="13" spans="1:17" x14ac:dyDescent="0.2">
      <c r="A13" s="359" t="s">
        <v>41</v>
      </c>
      <c r="B13" s="360"/>
      <c r="C13" s="360"/>
      <c r="D13" s="360"/>
      <c r="E13" s="360"/>
      <c r="F13" s="360"/>
      <c r="G13" s="361"/>
      <c r="H13" s="45"/>
      <c r="J13" s="332" t="s">
        <v>2</v>
      </c>
      <c r="K13" s="334" t="s">
        <v>3</v>
      </c>
      <c r="L13" s="334" t="s">
        <v>4</v>
      </c>
      <c r="M13" s="348" t="s">
        <v>161</v>
      </c>
      <c r="N13" s="349"/>
      <c r="O13" s="349"/>
      <c r="P13" s="350"/>
    </row>
    <row r="14" spans="1:17" x14ac:dyDescent="0.2">
      <c r="A14" s="362" t="s">
        <v>42</v>
      </c>
      <c r="B14" s="363"/>
      <c r="C14" s="363"/>
      <c r="D14" s="363"/>
      <c r="E14" s="363"/>
      <c r="F14" s="363"/>
      <c r="G14" s="364"/>
      <c r="H14" s="45"/>
      <c r="J14" s="333"/>
      <c r="K14" s="335"/>
      <c r="L14" s="335"/>
      <c r="M14" s="345">
        <v>2022</v>
      </c>
      <c r="N14" s="346"/>
      <c r="O14" s="346"/>
      <c r="P14" s="347"/>
    </row>
    <row r="15" spans="1:17" ht="12.75" customHeight="1" x14ac:dyDescent="0.2">
      <c r="A15" s="51" t="s">
        <v>43</v>
      </c>
      <c r="B15" s="52" t="s">
        <v>8</v>
      </c>
      <c r="C15" s="113" t="s">
        <v>44</v>
      </c>
      <c r="D15" s="256">
        <v>333</v>
      </c>
      <c r="E15" s="256">
        <v>506</v>
      </c>
      <c r="F15" s="256">
        <v>456</v>
      </c>
      <c r="G15" s="289">
        <v>409</v>
      </c>
      <c r="H15" s="140"/>
      <c r="J15" s="333"/>
      <c r="K15" s="335"/>
      <c r="L15" s="335"/>
      <c r="M15" s="343" t="s">
        <v>139</v>
      </c>
      <c r="N15" s="343" t="s">
        <v>152</v>
      </c>
      <c r="O15" s="343" t="s">
        <v>154</v>
      </c>
      <c r="P15" s="336" t="s">
        <v>159</v>
      </c>
    </row>
    <row r="16" spans="1:17" x14ac:dyDescent="0.2">
      <c r="A16" s="53" t="s">
        <v>45</v>
      </c>
      <c r="B16" s="40" t="s">
        <v>8</v>
      </c>
      <c r="C16" s="59" t="s">
        <v>44</v>
      </c>
      <c r="D16" s="249">
        <v>94</v>
      </c>
      <c r="E16" s="249">
        <v>117</v>
      </c>
      <c r="F16" s="249">
        <v>86</v>
      </c>
      <c r="G16" s="126">
        <v>117</v>
      </c>
      <c r="H16" s="45"/>
      <c r="J16" s="333"/>
      <c r="K16" s="335"/>
      <c r="L16" s="335"/>
      <c r="M16" s="343"/>
      <c r="N16" s="343"/>
      <c r="O16" s="343"/>
      <c r="P16" s="336"/>
    </row>
    <row r="17" spans="1:16" x14ac:dyDescent="0.2">
      <c r="A17" s="53" t="s">
        <v>162</v>
      </c>
      <c r="B17" s="40" t="s">
        <v>8</v>
      </c>
      <c r="C17" s="59" t="s">
        <v>44</v>
      </c>
      <c r="D17" s="257">
        <v>262</v>
      </c>
      <c r="E17" s="257">
        <v>763</v>
      </c>
      <c r="F17" s="257">
        <v>1336</v>
      </c>
      <c r="G17" s="290">
        <v>534</v>
      </c>
      <c r="H17" s="45"/>
      <c r="J17" s="333"/>
      <c r="K17" s="335"/>
      <c r="L17" s="335"/>
      <c r="M17" s="343"/>
      <c r="N17" s="343"/>
      <c r="O17" s="343"/>
      <c r="P17" s="336"/>
    </row>
    <row r="18" spans="1:16" x14ac:dyDescent="0.2">
      <c r="A18" s="362">
        <v>318</v>
      </c>
      <c r="B18" s="363"/>
      <c r="C18" s="363"/>
      <c r="D18" s="363"/>
      <c r="E18" s="363"/>
      <c r="F18" s="363"/>
      <c r="G18" s="364"/>
      <c r="H18" s="45"/>
      <c r="J18" s="160" t="s">
        <v>41</v>
      </c>
      <c r="K18" s="161"/>
      <c r="L18" s="161"/>
      <c r="M18" s="161"/>
      <c r="N18" s="161"/>
      <c r="O18" s="161"/>
      <c r="P18" s="167"/>
    </row>
    <row r="19" spans="1:16" x14ac:dyDescent="0.2">
      <c r="A19" s="53" t="s">
        <v>46</v>
      </c>
      <c r="B19" s="40" t="s">
        <v>8</v>
      </c>
      <c r="C19" s="59" t="s">
        <v>47</v>
      </c>
      <c r="D19" s="249">
        <v>296</v>
      </c>
      <c r="E19" s="249">
        <v>312</v>
      </c>
      <c r="F19" s="249">
        <v>107</v>
      </c>
      <c r="G19" s="126">
        <v>462</v>
      </c>
      <c r="H19" s="140"/>
      <c r="J19" s="162" t="s">
        <v>51</v>
      </c>
      <c r="K19" s="163"/>
      <c r="L19" s="163"/>
      <c r="M19" s="163"/>
      <c r="N19" s="315"/>
      <c r="O19" s="163"/>
      <c r="P19" s="168"/>
    </row>
    <row r="20" spans="1:16" ht="13.5" customHeight="1" x14ac:dyDescent="0.2">
      <c r="A20" s="53" t="s">
        <v>179</v>
      </c>
      <c r="B20" s="40" t="s">
        <v>8</v>
      </c>
      <c r="C20" s="59" t="s">
        <v>48</v>
      </c>
      <c r="D20" s="249">
        <v>0</v>
      </c>
      <c r="E20" s="249">
        <v>0</v>
      </c>
      <c r="F20" s="249">
        <v>0</v>
      </c>
      <c r="G20" s="126">
        <v>0</v>
      </c>
      <c r="H20" s="45"/>
      <c r="J20" s="54" t="s">
        <v>52</v>
      </c>
      <c r="K20" s="40" t="s">
        <v>8</v>
      </c>
      <c r="L20" s="59" t="s">
        <v>47</v>
      </c>
      <c r="M20" s="249">
        <v>7585</v>
      </c>
      <c r="N20" s="249">
        <v>503249</v>
      </c>
      <c r="O20" s="249">
        <v>500418</v>
      </c>
      <c r="P20" s="126">
        <v>505270</v>
      </c>
    </row>
    <row r="21" spans="1:16" ht="13.5" thickBot="1" x14ac:dyDescent="0.25">
      <c r="A21" s="53" t="s">
        <v>166</v>
      </c>
      <c r="B21" s="40" t="s">
        <v>8</v>
      </c>
      <c r="C21" s="59" t="s">
        <v>48</v>
      </c>
      <c r="D21" s="314">
        <v>61</v>
      </c>
      <c r="E21" s="249">
        <v>72</v>
      </c>
      <c r="F21" s="249">
        <v>54</v>
      </c>
      <c r="G21" s="126">
        <v>48</v>
      </c>
      <c r="H21" s="45"/>
      <c r="J21" s="57" t="s">
        <v>53</v>
      </c>
      <c r="K21" s="44" t="s">
        <v>8</v>
      </c>
      <c r="L21" s="114" t="s">
        <v>47</v>
      </c>
      <c r="M21" s="251">
        <v>175120</v>
      </c>
      <c r="N21" s="251">
        <v>312540</v>
      </c>
      <c r="O21" s="251">
        <v>257394</v>
      </c>
      <c r="P21" s="128">
        <v>257394</v>
      </c>
    </row>
    <row r="22" spans="1:16" x14ac:dyDescent="0.2">
      <c r="A22" s="53" t="s">
        <v>167</v>
      </c>
      <c r="B22" s="40" t="s">
        <v>8</v>
      </c>
      <c r="C22" s="59" t="s">
        <v>48</v>
      </c>
      <c r="D22" s="249">
        <v>143</v>
      </c>
      <c r="E22" s="258">
        <v>107</v>
      </c>
      <c r="F22" s="249">
        <v>91</v>
      </c>
      <c r="G22" s="126">
        <v>95</v>
      </c>
      <c r="H22" s="45"/>
      <c r="J22" s="24"/>
      <c r="K22" s="24"/>
      <c r="L22" s="207"/>
      <c r="M22" s="293"/>
      <c r="N22" s="209"/>
      <c r="O22" s="208"/>
      <c r="P22" s="210"/>
    </row>
    <row r="23" spans="1:16" x14ac:dyDescent="0.2">
      <c r="A23" s="53" t="s">
        <v>171</v>
      </c>
      <c r="B23" s="40" t="s">
        <v>8</v>
      </c>
      <c r="C23" s="59" t="s">
        <v>48</v>
      </c>
      <c r="D23" s="249">
        <v>54</v>
      </c>
      <c r="E23" s="249">
        <v>44</v>
      </c>
      <c r="F23" s="249">
        <v>71</v>
      </c>
      <c r="G23" s="126">
        <v>45</v>
      </c>
      <c r="H23" s="45"/>
    </row>
    <row r="24" spans="1:16" x14ac:dyDescent="0.2">
      <c r="A24" s="53" t="s">
        <v>49</v>
      </c>
      <c r="B24" s="40" t="s">
        <v>8</v>
      </c>
      <c r="C24" s="59" t="s">
        <v>48</v>
      </c>
      <c r="D24" s="249">
        <v>179</v>
      </c>
      <c r="E24" s="249">
        <v>137</v>
      </c>
      <c r="F24" s="249">
        <v>111</v>
      </c>
      <c r="G24" s="126">
        <v>214</v>
      </c>
      <c r="H24" s="45"/>
      <c r="J24" s="14" t="s">
        <v>59</v>
      </c>
      <c r="K24" s="34"/>
      <c r="L24" s="34"/>
    </row>
    <row r="25" spans="1:16" x14ac:dyDescent="0.2">
      <c r="A25" s="53" t="s">
        <v>50</v>
      </c>
      <c r="B25" s="40" t="s">
        <v>8</v>
      </c>
      <c r="C25" s="59" t="s">
        <v>48</v>
      </c>
      <c r="D25" s="249">
        <v>135</v>
      </c>
      <c r="E25" s="249">
        <v>186</v>
      </c>
      <c r="F25" s="249">
        <v>167</v>
      </c>
      <c r="G25" s="126">
        <v>191</v>
      </c>
      <c r="H25" s="45"/>
    </row>
    <row r="26" spans="1:16" x14ac:dyDescent="0.2">
      <c r="A26" s="53" t="s">
        <v>149</v>
      </c>
      <c r="B26" s="40" t="s">
        <v>8</v>
      </c>
      <c r="C26" s="59" t="s">
        <v>48</v>
      </c>
      <c r="D26" s="258">
        <v>2980</v>
      </c>
      <c r="E26" s="258">
        <v>1995</v>
      </c>
      <c r="F26" s="258">
        <v>1093</v>
      </c>
      <c r="G26" s="126">
        <v>2400</v>
      </c>
      <c r="H26" s="45"/>
    </row>
    <row r="27" spans="1:16" hidden="1" x14ac:dyDescent="0.2">
      <c r="A27" s="362" t="s">
        <v>51</v>
      </c>
      <c r="B27" s="363"/>
      <c r="C27" s="363"/>
      <c r="D27" s="363"/>
      <c r="E27" s="363"/>
      <c r="F27" s="363"/>
      <c r="G27" s="364"/>
      <c r="H27" s="45"/>
    </row>
    <row r="28" spans="1:16" ht="26.25" hidden="1" customHeight="1" x14ac:dyDescent="0.2">
      <c r="A28" s="54" t="s">
        <v>52</v>
      </c>
      <c r="B28" s="40" t="s">
        <v>8</v>
      </c>
      <c r="C28" s="59" t="s">
        <v>47</v>
      </c>
      <c r="D28" s="146"/>
      <c r="E28" s="148"/>
      <c r="F28" s="146"/>
      <c r="G28" s="126"/>
      <c r="H28" s="45"/>
    </row>
    <row r="29" spans="1:16" hidden="1" x14ac:dyDescent="0.2">
      <c r="A29" s="122" t="s">
        <v>53</v>
      </c>
      <c r="B29" s="123" t="s">
        <v>8</v>
      </c>
      <c r="C29" s="124" t="s">
        <v>47</v>
      </c>
      <c r="D29" s="147"/>
      <c r="E29" s="149"/>
      <c r="F29" s="147"/>
      <c r="G29" s="127"/>
      <c r="H29" s="45"/>
    </row>
    <row r="30" spans="1:16" hidden="1" x14ac:dyDescent="0.2">
      <c r="A30" s="362" t="s">
        <v>54</v>
      </c>
      <c r="B30" s="363"/>
      <c r="C30" s="363"/>
      <c r="D30" s="363"/>
      <c r="E30" s="363"/>
      <c r="F30" s="363"/>
      <c r="G30" s="364"/>
      <c r="H30" s="45"/>
    </row>
    <row r="31" spans="1:16" hidden="1" x14ac:dyDescent="0.2">
      <c r="A31" s="164" t="s">
        <v>14</v>
      </c>
      <c r="B31" s="165"/>
      <c r="C31" s="165"/>
      <c r="D31" s="165"/>
      <c r="E31" s="165"/>
      <c r="F31" s="166"/>
      <c r="G31" s="169"/>
      <c r="H31" s="45"/>
    </row>
    <row r="32" spans="1:16" hidden="1" x14ac:dyDescent="0.2">
      <c r="A32" s="53" t="s">
        <v>55</v>
      </c>
      <c r="B32" s="40" t="s">
        <v>8</v>
      </c>
      <c r="C32" s="59" t="s">
        <v>48</v>
      </c>
      <c r="D32" s="130"/>
      <c r="E32" s="144"/>
      <c r="F32" s="146"/>
      <c r="G32" s="126"/>
      <c r="H32" s="45"/>
    </row>
    <row r="33" spans="1:8" hidden="1" x14ac:dyDescent="0.2">
      <c r="A33" s="53" t="s">
        <v>56</v>
      </c>
      <c r="B33" s="40" t="s">
        <v>8</v>
      </c>
      <c r="C33" s="59" t="s">
        <v>48</v>
      </c>
      <c r="D33" s="146"/>
      <c r="E33" s="148"/>
      <c r="F33" s="146"/>
      <c r="G33" s="126"/>
      <c r="H33" s="45"/>
    </row>
    <row r="34" spans="1:8" hidden="1" x14ac:dyDescent="0.2">
      <c r="A34" s="53" t="s">
        <v>57</v>
      </c>
      <c r="B34" s="40" t="s">
        <v>8</v>
      </c>
      <c r="C34" s="59" t="s">
        <v>48</v>
      </c>
      <c r="D34" s="146"/>
      <c r="E34" s="148"/>
      <c r="F34" s="146"/>
      <c r="G34" s="126"/>
      <c r="H34" s="45"/>
    </row>
    <row r="35" spans="1:8" hidden="1" x14ac:dyDescent="0.2">
      <c r="A35" s="53" t="s">
        <v>58</v>
      </c>
      <c r="B35" s="40" t="s">
        <v>8</v>
      </c>
      <c r="C35" s="59" t="s">
        <v>48</v>
      </c>
      <c r="D35" s="146"/>
      <c r="E35" s="148"/>
      <c r="F35" s="146"/>
      <c r="G35" s="126"/>
      <c r="H35" s="45"/>
    </row>
    <row r="36" spans="1:8" hidden="1" x14ac:dyDescent="0.2">
      <c r="A36" s="53" t="s">
        <v>153</v>
      </c>
      <c r="B36" s="40" t="s">
        <v>8</v>
      </c>
      <c r="C36" s="59" t="s">
        <v>48</v>
      </c>
      <c r="D36" s="146"/>
      <c r="E36" s="148"/>
      <c r="F36" s="146"/>
      <c r="G36" s="126"/>
      <c r="H36" s="45"/>
    </row>
    <row r="37" spans="1:8" ht="13.5" hidden="1" thickBot="1" x14ac:dyDescent="0.25">
      <c r="A37" s="57"/>
      <c r="B37" s="44"/>
      <c r="C37" s="114"/>
      <c r="D37" s="145" t="s">
        <v>111</v>
      </c>
      <c r="E37" s="150"/>
      <c r="F37" s="145"/>
      <c r="G37" s="128"/>
      <c r="H37" s="45"/>
    </row>
    <row r="38" spans="1:8" x14ac:dyDescent="0.2">
      <c r="A38" s="24"/>
      <c r="B38" s="24"/>
      <c r="C38" s="24"/>
      <c r="D38" s="24"/>
      <c r="E38" s="24"/>
      <c r="F38" s="24"/>
      <c r="G38" s="24"/>
      <c r="H38" s="34"/>
    </row>
    <row r="39" spans="1:8" x14ac:dyDescent="0.2">
      <c r="A39" s="14" t="s">
        <v>59</v>
      </c>
      <c r="B39" s="34"/>
      <c r="C39" s="34"/>
      <c r="D39" s="16"/>
      <c r="E39" s="16"/>
      <c r="F39" s="16"/>
      <c r="G39" s="16"/>
      <c r="H39" s="45"/>
    </row>
    <row r="40" spans="1:8" x14ac:dyDescent="0.2">
      <c r="A40" s="22"/>
      <c r="B40" s="16"/>
      <c r="C40" s="16"/>
      <c r="D40" s="16"/>
      <c r="E40" s="16"/>
      <c r="F40" s="16"/>
      <c r="G40" s="16"/>
      <c r="H40" s="45"/>
    </row>
    <row r="41" spans="1:8" x14ac:dyDescent="0.2">
      <c r="A41" s="16"/>
      <c r="B41" s="16"/>
      <c r="C41" s="16"/>
      <c r="D41" s="16"/>
      <c r="E41" s="16"/>
      <c r="F41" s="16"/>
      <c r="G41" s="16"/>
      <c r="H41" s="45"/>
    </row>
    <row r="42" spans="1:8" x14ac:dyDescent="0.2">
      <c r="A42" s="16"/>
      <c r="B42" s="16"/>
      <c r="C42" s="16"/>
      <c r="D42" s="16"/>
      <c r="E42" s="16"/>
      <c r="F42" s="16"/>
      <c r="G42" s="16"/>
      <c r="H42" s="45"/>
    </row>
    <row r="43" spans="1:8" x14ac:dyDescent="0.2">
      <c r="A43" s="16"/>
      <c r="B43" s="16"/>
      <c r="C43" s="16"/>
      <c r="D43" s="16"/>
      <c r="E43" s="16"/>
      <c r="F43" s="16"/>
      <c r="G43" s="16"/>
      <c r="H43" s="45"/>
    </row>
    <row r="44" spans="1:8" x14ac:dyDescent="0.2">
      <c r="A44" s="16"/>
      <c r="B44" s="16"/>
      <c r="C44" s="16"/>
      <c r="D44" s="16"/>
      <c r="E44" s="16"/>
      <c r="F44" s="16"/>
      <c r="G44" s="16"/>
      <c r="H44" s="45"/>
    </row>
    <row r="45" spans="1:8" x14ac:dyDescent="0.2">
      <c r="A45" s="16"/>
      <c r="B45" s="16"/>
      <c r="C45" s="16"/>
      <c r="D45" s="16"/>
      <c r="E45" s="16"/>
      <c r="F45" s="16"/>
      <c r="G45" s="16"/>
      <c r="H45" s="45"/>
    </row>
    <row r="46" spans="1:8" x14ac:dyDescent="0.2">
      <c r="A46" s="16"/>
      <c r="B46" s="16"/>
      <c r="C46" s="16"/>
      <c r="D46" s="16"/>
      <c r="E46" s="16"/>
      <c r="F46" s="16"/>
      <c r="G46" s="16"/>
      <c r="H46" s="45"/>
    </row>
    <row r="47" spans="1:8" x14ac:dyDescent="0.2">
      <c r="A47" s="16"/>
      <c r="B47" s="16"/>
      <c r="C47" s="16"/>
      <c r="D47" s="16"/>
      <c r="E47" s="16"/>
      <c r="F47" s="16"/>
      <c r="G47" s="16"/>
      <c r="H47" s="45"/>
    </row>
    <row r="48" spans="1:8" x14ac:dyDescent="0.2">
      <c r="A48" s="16"/>
      <c r="B48" s="16"/>
      <c r="C48" s="16"/>
      <c r="D48" s="16"/>
      <c r="E48" s="16"/>
      <c r="F48" s="16"/>
      <c r="G48" s="16"/>
      <c r="H48" s="45"/>
    </row>
    <row r="49" spans="1:8" x14ac:dyDescent="0.2">
      <c r="A49" s="16"/>
      <c r="B49" s="16"/>
      <c r="C49" s="16"/>
      <c r="D49" s="16"/>
      <c r="E49" s="16"/>
      <c r="F49" s="16"/>
      <c r="G49" s="16"/>
      <c r="H49" s="45"/>
    </row>
    <row r="50" spans="1:8" x14ac:dyDescent="0.2">
      <c r="A50" s="16"/>
      <c r="B50" s="16"/>
      <c r="C50" s="16"/>
      <c r="D50" s="16"/>
      <c r="E50" s="16"/>
      <c r="F50" s="16"/>
      <c r="G50" s="16"/>
      <c r="H50" s="45"/>
    </row>
    <row r="51" spans="1:8" x14ac:dyDescent="0.2">
      <c r="A51" s="16"/>
      <c r="B51" s="16"/>
      <c r="C51" s="16"/>
      <c r="D51" s="16"/>
      <c r="E51" s="16"/>
      <c r="F51" s="16"/>
      <c r="G51" s="16"/>
      <c r="H51" s="45"/>
    </row>
    <row r="52" spans="1:8" x14ac:dyDescent="0.2">
      <c r="A52" s="16"/>
      <c r="B52" s="16"/>
      <c r="C52" s="16"/>
      <c r="D52" s="16"/>
      <c r="E52" s="16"/>
      <c r="F52" s="16"/>
      <c r="G52" s="16"/>
      <c r="H52" s="45"/>
    </row>
    <row r="53" spans="1:8" x14ac:dyDescent="0.2">
      <c r="A53" s="16"/>
      <c r="B53" s="16"/>
      <c r="C53" s="16"/>
      <c r="D53" s="16"/>
      <c r="E53" s="16"/>
      <c r="F53" s="16"/>
      <c r="G53" s="16"/>
      <c r="H53" s="45"/>
    </row>
    <row r="54" spans="1:8" x14ac:dyDescent="0.2">
      <c r="A54" s="16"/>
      <c r="B54" s="16"/>
      <c r="C54" s="16"/>
      <c r="D54" s="16"/>
      <c r="E54" s="16"/>
      <c r="F54" s="16"/>
      <c r="G54" s="16"/>
      <c r="H54" s="45"/>
    </row>
    <row r="55" spans="1:8" x14ac:dyDescent="0.2">
      <c r="A55" s="16"/>
      <c r="B55" s="16"/>
      <c r="C55" s="16"/>
      <c r="D55" s="16"/>
      <c r="E55" s="16"/>
      <c r="F55" s="16"/>
      <c r="G55" s="16"/>
      <c r="H55" s="45"/>
    </row>
    <row r="56" spans="1:8" x14ac:dyDescent="0.2">
      <c r="A56" s="16"/>
      <c r="B56" s="16"/>
      <c r="C56" s="16"/>
      <c r="D56" s="16"/>
      <c r="E56" s="16"/>
      <c r="F56" s="16"/>
      <c r="G56" s="16"/>
      <c r="H56" s="45"/>
    </row>
    <row r="57" spans="1:8" x14ac:dyDescent="0.2">
      <c r="A57" s="16"/>
      <c r="B57" s="16"/>
      <c r="C57" s="16"/>
      <c r="D57" s="16"/>
      <c r="E57" s="16"/>
      <c r="F57" s="16"/>
      <c r="G57" s="16"/>
      <c r="H57" s="45"/>
    </row>
    <row r="58" spans="1:8" x14ac:dyDescent="0.2">
      <c r="A58" s="16"/>
      <c r="B58" s="16"/>
      <c r="C58" s="16"/>
      <c r="D58" s="16"/>
      <c r="E58" s="16"/>
      <c r="F58" s="16"/>
      <c r="G58" s="16"/>
      <c r="H58" s="45"/>
    </row>
    <row r="59" spans="1:8" x14ac:dyDescent="0.2">
      <c r="A59" s="16"/>
      <c r="B59" s="16"/>
      <c r="C59" s="16"/>
      <c r="D59" s="16"/>
      <c r="E59" s="16"/>
      <c r="F59" s="16"/>
      <c r="G59" s="16"/>
      <c r="H59" s="45"/>
    </row>
    <row r="60" spans="1:8" x14ac:dyDescent="0.2">
      <c r="A60" s="16"/>
      <c r="B60" s="16"/>
      <c r="C60" s="16"/>
      <c r="D60" s="16"/>
      <c r="E60" s="16"/>
      <c r="F60" s="16"/>
      <c r="G60" s="16"/>
      <c r="H60" s="45"/>
    </row>
    <row r="61" spans="1:8" x14ac:dyDescent="0.2">
      <c r="A61" s="16"/>
      <c r="B61" s="16"/>
      <c r="C61" s="16"/>
      <c r="D61" s="16"/>
      <c r="E61" s="16"/>
      <c r="F61" s="16"/>
      <c r="G61" s="16"/>
      <c r="H61" s="45"/>
    </row>
    <row r="62" spans="1:8" x14ac:dyDescent="0.2">
      <c r="A62" s="16"/>
      <c r="B62" s="16"/>
      <c r="C62" s="16"/>
      <c r="D62" s="16"/>
      <c r="E62" s="16"/>
      <c r="F62" s="16"/>
      <c r="G62" s="16"/>
    </row>
    <row r="63" spans="1:8" x14ac:dyDescent="0.2">
      <c r="A63" s="16"/>
      <c r="B63" s="16"/>
      <c r="C63" s="16"/>
      <c r="D63" s="16"/>
      <c r="E63" s="16"/>
      <c r="F63" s="16"/>
      <c r="G63" s="16"/>
    </row>
    <row r="64" spans="1:8" x14ac:dyDescent="0.2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O116"/>
  <sheetViews>
    <sheetView zoomScale="90" zoomScaleNormal="90" workbookViewId="0">
      <selection activeCell="G51" sqref="A1:G51"/>
    </sheetView>
  </sheetViews>
  <sheetFormatPr baseColWidth="10" defaultColWidth="11.42578125" defaultRowHeight="12.75" x14ac:dyDescent="0.2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 x14ac:dyDescent="0.3">
      <c r="A1" s="1" t="s">
        <v>196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 x14ac:dyDescent="0.3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 x14ac:dyDescent="0.3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 x14ac:dyDescent="0.3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 x14ac:dyDescent="0.3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 x14ac:dyDescent="0.3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 x14ac:dyDescent="0.2">
      <c r="A7" s="332" t="s">
        <v>2</v>
      </c>
      <c r="B7" s="334" t="s">
        <v>3</v>
      </c>
      <c r="C7" s="334" t="s">
        <v>4</v>
      </c>
      <c r="D7" s="376" t="s">
        <v>161</v>
      </c>
      <c r="E7" s="376"/>
      <c r="F7" s="376"/>
      <c r="G7" s="377"/>
    </row>
    <row r="8" spans="1:15" ht="12.75" customHeight="1" x14ac:dyDescent="0.2">
      <c r="A8" s="333"/>
      <c r="B8" s="335"/>
      <c r="C8" s="335"/>
      <c r="D8" s="374">
        <v>2022</v>
      </c>
      <c r="E8" s="374"/>
      <c r="F8" s="374"/>
      <c r="G8" s="375"/>
    </row>
    <row r="9" spans="1:15" ht="13.9" customHeight="1" x14ac:dyDescent="0.2">
      <c r="A9" s="333"/>
      <c r="B9" s="335"/>
      <c r="C9" s="335"/>
      <c r="D9" s="343" t="s">
        <v>139</v>
      </c>
      <c r="E9" s="343" t="s">
        <v>152</v>
      </c>
      <c r="F9" s="343" t="s">
        <v>154</v>
      </c>
      <c r="G9" s="336" t="s">
        <v>159</v>
      </c>
    </row>
    <row r="10" spans="1:15" ht="12.75" customHeight="1" x14ac:dyDescent="0.2">
      <c r="A10" s="333"/>
      <c r="B10" s="335"/>
      <c r="C10" s="335"/>
      <c r="D10" s="343"/>
      <c r="E10" s="343"/>
      <c r="F10" s="343"/>
      <c r="G10" s="336"/>
      <c r="M10" t="s">
        <v>111</v>
      </c>
    </row>
    <row r="11" spans="1:15" ht="13.5" customHeight="1" x14ac:dyDescent="0.2">
      <c r="A11" s="333"/>
      <c r="B11" s="335"/>
      <c r="C11" s="335"/>
      <c r="D11" s="343"/>
      <c r="E11" s="343"/>
      <c r="F11" s="343"/>
      <c r="G11" s="336"/>
    </row>
    <row r="12" spans="1:15" ht="24" customHeight="1" x14ac:dyDescent="0.2">
      <c r="A12" s="155" t="s">
        <v>60</v>
      </c>
      <c r="B12" s="156"/>
      <c r="C12" s="156"/>
      <c r="D12" s="156"/>
      <c r="E12" s="156"/>
      <c r="F12" s="156"/>
      <c r="G12" s="179"/>
    </row>
    <row r="13" spans="1:15" x14ac:dyDescent="0.2">
      <c r="A13" s="362" t="s">
        <v>61</v>
      </c>
      <c r="B13" s="363"/>
      <c r="C13" s="363"/>
      <c r="D13" s="363"/>
      <c r="E13" s="363"/>
      <c r="F13" s="363"/>
      <c r="G13" s="364"/>
    </row>
    <row r="14" spans="1:15" x14ac:dyDescent="0.2">
      <c r="A14" s="55" t="s">
        <v>150</v>
      </c>
      <c r="B14" s="56" t="s">
        <v>8</v>
      </c>
      <c r="C14" s="56"/>
      <c r="D14" s="131"/>
      <c r="E14" s="131"/>
      <c r="F14" s="151"/>
      <c r="G14" s="182"/>
    </row>
    <row r="15" spans="1:15" x14ac:dyDescent="0.2">
      <c r="A15" s="55" t="s">
        <v>62</v>
      </c>
      <c r="B15" s="56" t="s">
        <v>8</v>
      </c>
      <c r="C15" s="59" t="s">
        <v>63</v>
      </c>
      <c r="D15" s="267">
        <v>4224</v>
      </c>
      <c r="E15" s="267">
        <v>4608</v>
      </c>
      <c r="F15" s="267">
        <v>4166</v>
      </c>
      <c r="G15" s="283">
        <v>4347</v>
      </c>
    </row>
    <row r="16" spans="1:15" x14ac:dyDescent="0.2">
      <c r="A16" s="55" t="s">
        <v>64</v>
      </c>
      <c r="B16" s="56" t="s">
        <v>8</v>
      </c>
      <c r="C16" s="59" t="s">
        <v>63</v>
      </c>
      <c r="D16" s="267">
        <v>801</v>
      </c>
      <c r="E16" s="267">
        <v>961</v>
      </c>
      <c r="F16" s="267">
        <v>1175</v>
      </c>
      <c r="G16" s="283">
        <v>1135</v>
      </c>
    </row>
    <row r="17" spans="1:14" x14ac:dyDescent="0.2">
      <c r="A17" s="55" t="s">
        <v>65</v>
      </c>
      <c r="B17" s="56" t="s">
        <v>8</v>
      </c>
      <c r="C17" s="59" t="s">
        <v>66</v>
      </c>
      <c r="D17" s="309">
        <v>0</v>
      </c>
      <c r="E17" s="267">
        <v>0</v>
      </c>
      <c r="F17" s="267">
        <v>0</v>
      </c>
      <c r="G17" s="283">
        <v>0</v>
      </c>
    </row>
    <row r="18" spans="1:14" x14ac:dyDescent="0.2">
      <c r="A18" s="55" t="s">
        <v>67</v>
      </c>
      <c r="B18" s="56" t="s">
        <v>8</v>
      </c>
      <c r="C18" s="59" t="s">
        <v>63</v>
      </c>
      <c r="D18" s="267">
        <v>317</v>
      </c>
      <c r="E18" s="267">
        <v>325</v>
      </c>
      <c r="F18" s="267">
        <v>159</v>
      </c>
      <c r="G18" s="283">
        <v>420</v>
      </c>
    </row>
    <row r="19" spans="1:14" x14ac:dyDescent="0.2">
      <c r="A19" s="55" t="s">
        <v>68</v>
      </c>
      <c r="B19" s="56" t="s">
        <v>8</v>
      </c>
      <c r="C19" s="59" t="s">
        <v>63</v>
      </c>
      <c r="D19" s="267">
        <v>4766</v>
      </c>
      <c r="E19" s="267">
        <v>6487</v>
      </c>
      <c r="F19" s="267">
        <v>6018</v>
      </c>
      <c r="G19" s="283">
        <v>5031</v>
      </c>
    </row>
    <row r="20" spans="1:14" x14ac:dyDescent="0.2">
      <c r="A20" s="55" t="s">
        <v>69</v>
      </c>
      <c r="B20" s="56" t="s">
        <v>8</v>
      </c>
      <c r="C20" s="59" t="s">
        <v>63</v>
      </c>
      <c r="D20" s="267">
        <v>64</v>
      </c>
      <c r="E20" s="267">
        <v>30</v>
      </c>
      <c r="F20" s="267">
        <v>27</v>
      </c>
      <c r="G20" s="283">
        <v>34</v>
      </c>
    </row>
    <row r="21" spans="1:14" x14ac:dyDescent="0.2">
      <c r="A21" s="55" t="s">
        <v>70</v>
      </c>
      <c r="B21" s="56" t="s">
        <v>8</v>
      </c>
      <c r="C21" s="59" t="s">
        <v>63</v>
      </c>
      <c r="D21" s="267">
        <v>27</v>
      </c>
      <c r="E21" s="267">
        <v>30</v>
      </c>
      <c r="F21" s="267">
        <v>23</v>
      </c>
      <c r="G21" s="283">
        <v>9</v>
      </c>
    </row>
    <row r="22" spans="1:14" x14ac:dyDescent="0.2">
      <c r="A22" s="55" t="s">
        <v>71</v>
      </c>
      <c r="B22" s="56" t="s">
        <v>8</v>
      </c>
      <c r="C22" s="59" t="s">
        <v>66</v>
      </c>
      <c r="D22" s="267">
        <v>0</v>
      </c>
      <c r="E22" s="267">
        <v>0</v>
      </c>
      <c r="F22" s="267">
        <v>0</v>
      </c>
      <c r="G22" s="283">
        <v>0</v>
      </c>
    </row>
    <row r="23" spans="1:14" x14ac:dyDescent="0.2">
      <c r="A23" s="55" t="s">
        <v>72</v>
      </c>
      <c r="B23" s="56" t="s">
        <v>8</v>
      </c>
      <c r="C23" s="59" t="s">
        <v>73</v>
      </c>
      <c r="D23" s="267">
        <v>0</v>
      </c>
      <c r="E23" s="267">
        <v>0</v>
      </c>
      <c r="F23" s="267">
        <v>0</v>
      </c>
      <c r="G23" s="283">
        <v>0</v>
      </c>
    </row>
    <row r="24" spans="1:14" x14ac:dyDescent="0.2">
      <c r="A24" s="55" t="s">
        <v>74</v>
      </c>
      <c r="B24" s="56" t="s">
        <v>8</v>
      </c>
      <c r="C24" s="59" t="s">
        <v>63</v>
      </c>
      <c r="D24" s="267">
        <v>0</v>
      </c>
      <c r="E24" s="267">
        <v>0</v>
      </c>
      <c r="F24" s="267">
        <v>0</v>
      </c>
      <c r="G24" s="283">
        <v>0</v>
      </c>
    </row>
    <row r="25" spans="1:14" x14ac:dyDescent="0.2">
      <c r="A25" s="55" t="s">
        <v>75</v>
      </c>
      <c r="B25" s="56" t="s">
        <v>8</v>
      </c>
      <c r="C25" s="59" t="s">
        <v>63</v>
      </c>
      <c r="D25" s="267">
        <v>56</v>
      </c>
      <c r="E25" s="267">
        <v>86</v>
      </c>
      <c r="F25" s="267">
        <v>58</v>
      </c>
      <c r="G25" s="283">
        <v>40</v>
      </c>
    </row>
    <row r="26" spans="1:14" x14ac:dyDescent="0.2">
      <c r="A26" s="55" t="s">
        <v>76</v>
      </c>
      <c r="B26" s="56" t="s">
        <v>8</v>
      </c>
      <c r="C26" s="59" t="s">
        <v>63</v>
      </c>
      <c r="D26" s="267">
        <v>282072</v>
      </c>
      <c r="E26" s="267">
        <v>303235</v>
      </c>
      <c r="F26" s="267">
        <v>25655</v>
      </c>
      <c r="G26" s="283">
        <v>44053</v>
      </c>
    </row>
    <row r="27" spans="1:14" x14ac:dyDescent="0.2">
      <c r="A27" s="55" t="s">
        <v>77</v>
      </c>
      <c r="B27" s="56" t="s">
        <v>8</v>
      </c>
      <c r="C27" s="59" t="s">
        <v>63</v>
      </c>
      <c r="D27" s="267">
        <v>94</v>
      </c>
      <c r="E27" s="267">
        <v>79</v>
      </c>
      <c r="F27" s="267">
        <v>34</v>
      </c>
      <c r="G27" s="283">
        <v>60</v>
      </c>
    </row>
    <row r="28" spans="1:14" x14ac:dyDescent="0.2">
      <c r="A28" s="55" t="s">
        <v>78</v>
      </c>
      <c r="B28" s="56" t="s">
        <v>8</v>
      </c>
      <c r="C28" s="59" t="s">
        <v>63</v>
      </c>
      <c r="D28" s="267">
        <v>71</v>
      </c>
      <c r="E28" s="267">
        <v>54</v>
      </c>
      <c r="F28" s="267">
        <v>70</v>
      </c>
      <c r="G28" s="283">
        <v>80</v>
      </c>
    </row>
    <row r="29" spans="1:14" x14ac:dyDescent="0.2">
      <c r="A29" s="125" t="s">
        <v>141</v>
      </c>
      <c r="B29" s="56" t="s">
        <v>8</v>
      </c>
      <c r="C29" s="59" t="s">
        <v>63</v>
      </c>
      <c r="D29" s="267">
        <v>486</v>
      </c>
      <c r="E29" s="267">
        <v>345</v>
      </c>
      <c r="F29" s="267">
        <v>453</v>
      </c>
      <c r="G29" s="283">
        <v>501</v>
      </c>
    </row>
    <row r="30" spans="1:14" x14ac:dyDescent="0.2">
      <c r="A30" s="125" t="s">
        <v>142</v>
      </c>
      <c r="B30" s="56" t="s">
        <v>8</v>
      </c>
      <c r="C30" s="59" t="s">
        <v>63</v>
      </c>
      <c r="D30" s="267"/>
      <c r="E30" s="29"/>
      <c r="F30" s="267"/>
      <c r="G30" s="283"/>
      <c r="H30" s="296"/>
      <c r="I30" s="212"/>
      <c r="J30" s="212"/>
      <c r="K30" s="212"/>
      <c r="M30" s="142" t="s">
        <v>177</v>
      </c>
      <c r="N30" s="134"/>
    </row>
    <row r="31" spans="1:14" x14ac:dyDescent="0.2">
      <c r="A31" s="365" t="s">
        <v>80</v>
      </c>
      <c r="B31" s="366"/>
      <c r="C31" s="366"/>
      <c r="D31" s="366"/>
      <c r="E31" s="366"/>
      <c r="F31" s="366"/>
      <c r="G31" s="367"/>
      <c r="H31" s="247" t="s">
        <v>164</v>
      </c>
      <c r="I31" s="247" t="s">
        <v>169</v>
      </c>
      <c r="J31" s="247" t="s">
        <v>178</v>
      </c>
      <c r="K31" s="247" t="s">
        <v>180</v>
      </c>
      <c r="L31" s="206"/>
      <c r="M31" s="143">
        <v>1741610</v>
      </c>
      <c r="N31" s="213">
        <v>2011</v>
      </c>
    </row>
    <row r="32" spans="1:14" x14ac:dyDescent="0.2">
      <c r="A32" s="368" t="s">
        <v>13</v>
      </c>
      <c r="B32" s="369"/>
      <c r="C32" s="369"/>
      <c r="D32" s="369"/>
      <c r="E32" s="369"/>
      <c r="F32" s="369"/>
      <c r="G32" s="370"/>
      <c r="H32" s="297"/>
      <c r="I32" s="215"/>
      <c r="J32" s="215"/>
      <c r="K32" s="215"/>
      <c r="L32" s="45"/>
      <c r="M32" s="58">
        <f>+M31*0.01</f>
        <v>17416.099999999999</v>
      </c>
      <c r="N32">
        <v>0.01</v>
      </c>
    </row>
    <row r="33" spans="1:14" ht="13.5" thickBot="1" x14ac:dyDescent="0.25">
      <c r="A33" s="299" t="s">
        <v>81</v>
      </c>
      <c r="B33" s="300" t="s">
        <v>82</v>
      </c>
      <c r="C33" s="170"/>
      <c r="D33" s="301">
        <f>+M53/H33</f>
        <v>203.61093463646466</v>
      </c>
      <c r="E33" s="306">
        <f>+M53/I33</f>
        <v>206.29144805560912</v>
      </c>
      <c r="F33" s="306">
        <f>+M53/J33</f>
        <v>207.96951185227252</v>
      </c>
      <c r="G33" s="306">
        <f>+M53/K33</f>
        <v>207.28175263876491</v>
      </c>
      <c r="H33" s="298">
        <f>9337+114+92</f>
        <v>9543</v>
      </c>
      <c r="I33" s="248">
        <f>9226+111+82</f>
        <v>9419</v>
      </c>
      <c r="J33" s="248">
        <f>9145+108+90</f>
        <v>9343</v>
      </c>
      <c r="K33" s="248">
        <f>9181+103+90</f>
        <v>9374</v>
      </c>
      <c r="L33" s="140" t="s">
        <v>170</v>
      </c>
      <c r="M33" s="143">
        <f>+M32+M31</f>
        <v>1759026.1</v>
      </c>
      <c r="N33" s="213" t="s">
        <v>173</v>
      </c>
    </row>
    <row r="34" spans="1:14" x14ac:dyDescent="0.2">
      <c r="A34" s="371" t="s">
        <v>14</v>
      </c>
      <c r="B34" s="372"/>
      <c r="C34" s="372"/>
      <c r="D34" s="372"/>
      <c r="E34" s="372"/>
      <c r="F34" s="372"/>
      <c r="G34" s="373"/>
      <c r="H34" s="216"/>
      <c r="I34" s="216"/>
      <c r="J34" s="216"/>
      <c r="K34" s="216"/>
      <c r="L34" s="140"/>
      <c r="M34" s="58">
        <f>+M33*0.01</f>
        <v>17590.261000000002</v>
      </c>
      <c r="N34">
        <v>0.01</v>
      </c>
    </row>
    <row r="35" spans="1:14" x14ac:dyDescent="0.2">
      <c r="A35" s="141" t="s">
        <v>83</v>
      </c>
      <c r="B35" s="56" t="s">
        <v>84</v>
      </c>
      <c r="C35" s="60" t="s">
        <v>63</v>
      </c>
      <c r="D35" s="268">
        <f>+M51/H35</f>
        <v>2679.4163507484791</v>
      </c>
      <c r="E35" s="268">
        <f>+M53/I35</f>
        <v>2516.9159964194068</v>
      </c>
      <c r="F35" s="268">
        <f>+M53/J35</f>
        <v>2573.5882771334864</v>
      </c>
      <c r="G35" s="268">
        <f>+M53/K35</f>
        <v>2573.5882771334864</v>
      </c>
      <c r="H35" s="216">
        <v>718</v>
      </c>
      <c r="I35" s="216">
        <v>772</v>
      </c>
      <c r="J35" s="216">
        <v>755</v>
      </c>
      <c r="K35" s="216">
        <v>755</v>
      </c>
      <c r="L35" s="140" t="s">
        <v>165</v>
      </c>
      <c r="M35" s="143">
        <f>+M33+M34</f>
        <v>1776616.361</v>
      </c>
      <c r="N35" s="213" t="s">
        <v>174</v>
      </c>
    </row>
    <row r="36" spans="1:14" x14ac:dyDescent="0.2">
      <c r="A36" s="141" t="s">
        <v>85</v>
      </c>
      <c r="B36" s="56" t="s">
        <v>86</v>
      </c>
      <c r="C36" s="60" t="s">
        <v>63</v>
      </c>
      <c r="D36" s="269">
        <f>+M51/H36</f>
        <v>8989.8174758757377</v>
      </c>
      <c r="E36" s="269">
        <f>+M53/I36</f>
        <v>9252.6626154084861</v>
      </c>
      <c r="F36" s="269">
        <f>+M53/J36</f>
        <v>9079.7156506344963</v>
      </c>
      <c r="G36" s="269">
        <f>+M53/K36</f>
        <v>9079.7156506344963</v>
      </c>
      <c r="H36" s="216">
        <v>214</v>
      </c>
      <c r="I36" s="216">
        <v>210</v>
      </c>
      <c r="J36" s="216">
        <v>214</v>
      </c>
      <c r="K36" s="216">
        <v>214</v>
      </c>
      <c r="L36" s="140" t="s">
        <v>157</v>
      </c>
      <c r="M36" s="58">
        <f>+M35*0.01</f>
        <v>17766.16361</v>
      </c>
      <c r="N36">
        <v>0.01</v>
      </c>
    </row>
    <row r="37" spans="1:14" x14ac:dyDescent="0.2">
      <c r="A37" s="117" t="s">
        <v>87</v>
      </c>
      <c r="B37" s="177"/>
      <c r="C37" s="118"/>
      <c r="D37" s="310"/>
      <c r="E37" s="317"/>
      <c r="F37" s="317"/>
      <c r="G37" s="282"/>
      <c r="H37" s="216"/>
      <c r="I37" s="216"/>
      <c r="J37" s="216"/>
      <c r="K37" s="216"/>
      <c r="L37" s="140"/>
      <c r="M37" s="213">
        <f>+M35+M36</f>
        <v>1794382.52461</v>
      </c>
      <c r="N37" s="213" t="s">
        <v>176</v>
      </c>
    </row>
    <row r="38" spans="1:14" x14ac:dyDescent="0.2">
      <c r="A38" s="141" t="s">
        <v>88</v>
      </c>
      <c r="B38" s="56" t="s">
        <v>8</v>
      </c>
      <c r="C38" s="60" t="s">
        <v>63</v>
      </c>
      <c r="D38" s="267">
        <f>+H38</f>
        <v>932</v>
      </c>
      <c r="E38" s="267">
        <f>+I38</f>
        <v>982</v>
      </c>
      <c r="F38" s="267">
        <f>+J38</f>
        <v>969</v>
      </c>
      <c r="G38" s="283">
        <f>+K38</f>
        <v>969</v>
      </c>
      <c r="H38" s="216">
        <f>SUM(H35:H37)</f>
        <v>932</v>
      </c>
      <c r="I38" s="216">
        <f>SUM(I35:I37)</f>
        <v>982</v>
      </c>
      <c r="J38" s="216">
        <f>SUM(J35:J37)</f>
        <v>969</v>
      </c>
      <c r="K38" s="216">
        <f>SUM(K35:K37)</f>
        <v>969</v>
      </c>
      <c r="L38" s="140" t="s">
        <v>168</v>
      </c>
      <c r="M38" s="58">
        <f>+M37*0.01</f>
        <v>17943.825246100001</v>
      </c>
      <c r="N38">
        <v>0.01</v>
      </c>
    </row>
    <row r="39" spans="1:14" x14ac:dyDescent="0.2">
      <c r="A39" s="110" t="s">
        <v>89</v>
      </c>
      <c r="B39" s="132"/>
      <c r="C39" s="111"/>
      <c r="D39" s="311"/>
      <c r="E39" s="271"/>
      <c r="F39" s="271"/>
      <c r="G39" s="284"/>
      <c r="H39" s="58"/>
      <c r="I39" s="58"/>
      <c r="J39" s="143"/>
      <c r="K39" s="58"/>
      <c r="L39" s="58"/>
      <c r="M39" s="213">
        <f>+M37+M38</f>
        <v>1812326.3498561</v>
      </c>
      <c r="N39" s="213" t="s">
        <v>181</v>
      </c>
    </row>
    <row r="40" spans="1:14" x14ac:dyDescent="0.2">
      <c r="A40" s="141" t="s">
        <v>90</v>
      </c>
      <c r="B40" s="56" t="s">
        <v>8</v>
      </c>
      <c r="C40" s="60" t="s">
        <v>63</v>
      </c>
      <c r="D40" s="267">
        <v>2</v>
      </c>
      <c r="E40" s="268">
        <v>2</v>
      </c>
      <c r="F40" s="267">
        <v>2</v>
      </c>
      <c r="G40" s="283">
        <v>2</v>
      </c>
      <c r="H40" s="58"/>
      <c r="I40" s="58">
        <f>997+160</f>
        <v>1157</v>
      </c>
      <c r="J40" s="58">
        <f>+M51/I40</f>
        <v>1662.7665858577425</v>
      </c>
      <c r="K40" s="58"/>
      <c r="L40" s="58"/>
      <c r="M40" s="273">
        <f>+N40*M39</f>
        <v>18123.263498561002</v>
      </c>
      <c r="N40">
        <v>0.01</v>
      </c>
    </row>
    <row r="41" spans="1:14" ht="13.5" thickBot="1" x14ac:dyDescent="0.25">
      <c r="A41" s="138" t="s">
        <v>91</v>
      </c>
      <c r="B41" s="178"/>
      <c r="C41" s="139"/>
      <c r="D41" s="312"/>
      <c r="E41" s="318"/>
      <c r="F41" s="318"/>
      <c r="G41" s="285"/>
      <c r="M41" s="213">
        <f>+M40+M39</f>
        <v>1830449.613354661</v>
      </c>
      <c r="N41" s="213" t="s">
        <v>182</v>
      </c>
    </row>
    <row r="42" spans="1:14" x14ac:dyDescent="0.2">
      <c r="A42" s="173" t="s">
        <v>92</v>
      </c>
      <c r="B42" s="136" t="s">
        <v>8</v>
      </c>
      <c r="C42" s="137" t="s">
        <v>63</v>
      </c>
      <c r="D42" s="305">
        <v>0</v>
      </c>
      <c r="E42" s="319">
        <v>0</v>
      </c>
      <c r="F42" s="319">
        <v>0</v>
      </c>
      <c r="G42" s="286">
        <v>0</v>
      </c>
      <c r="I42" s="273">
        <f>+M53/H38</f>
        <v>2084.8274133431141</v>
      </c>
      <c r="M42" s="273">
        <f>+N42*M41</f>
        <v>18304.496133546611</v>
      </c>
      <c r="N42">
        <v>0.01</v>
      </c>
    </row>
    <row r="43" spans="1:14" x14ac:dyDescent="0.2">
      <c r="A43" s="141" t="s">
        <v>93</v>
      </c>
      <c r="B43" s="56" t="s">
        <v>8</v>
      </c>
      <c r="C43" s="60" t="s">
        <v>63</v>
      </c>
      <c r="D43" s="211">
        <v>0</v>
      </c>
      <c r="E43" s="268">
        <v>0</v>
      </c>
      <c r="F43" s="267">
        <v>0</v>
      </c>
      <c r="G43" s="283">
        <v>0</v>
      </c>
      <c r="J43" s="58"/>
      <c r="M43" s="213">
        <f>+M41+M42</f>
        <v>1848754.1094882076</v>
      </c>
      <c r="N43" s="213" t="s">
        <v>183</v>
      </c>
    </row>
    <row r="44" spans="1:14" x14ac:dyDescent="0.2">
      <c r="A44" s="141" t="s">
        <v>111</v>
      </c>
      <c r="B44" s="131"/>
      <c r="C44" s="60"/>
      <c r="D44" s="304"/>
      <c r="E44" s="268"/>
      <c r="F44" s="267"/>
      <c r="G44" s="283"/>
      <c r="M44" s="273">
        <f>+N44*M43</f>
        <v>18487.541094882075</v>
      </c>
      <c r="N44">
        <v>0.01</v>
      </c>
    </row>
    <row r="45" spans="1:14" x14ac:dyDescent="0.2">
      <c r="A45" s="110" t="s">
        <v>94</v>
      </c>
      <c r="B45" s="132"/>
      <c r="C45" s="172"/>
      <c r="D45" s="111"/>
      <c r="E45" s="271"/>
      <c r="F45" s="271"/>
      <c r="G45" s="279"/>
      <c r="M45" s="291">
        <f>+M43+M44</f>
        <v>1867241.6505830898</v>
      </c>
      <c r="N45" s="292" t="s">
        <v>192</v>
      </c>
    </row>
    <row r="46" spans="1:14" x14ac:dyDescent="0.2">
      <c r="A46" s="174" t="s">
        <v>95</v>
      </c>
      <c r="B46" s="171" t="s">
        <v>8</v>
      </c>
      <c r="C46" s="60" t="s">
        <v>96</v>
      </c>
      <c r="D46" s="304"/>
      <c r="E46" s="267"/>
      <c r="F46" s="267"/>
      <c r="G46" s="278"/>
      <c r="M46" s="273">
        <f>+M45*N46</f>
        <v>18672.416505830897</v>
      </c>
      <c r="N46">
        <v>0.01</v>
      </c>
    </row>
    <row r="47" spans="1:14" x14ac:dyDescent="0.2">
      <c r="A47" s="175" t="s">
        <v>97</v>
      </c>
      <c r="B47" s="29" t="s">
        <v>8</v>
      </c>
      <c r="C47" s="60" t="s">
        <v>96</v>
      </c>
      <c r="D47" s="211"/>
      <c r="E47" s="267"/>
      <c r="F47" s="267"/>
      <c r="G47" s="278"/>
      <c r="M47" s="291">
        <f>+M45+M46</f>
        <v>1885914.0670889206</v>
      </c>
      <c r="N47" s="292" t="s">
        <v>193</v>
      </c>
    </row>
    <row r="48" spans="1:14" ht="13.5" thickBot="1" x14ac:dyDescent="0.25">
      <c r="A48" s="176" t="s">
        <v>98</v>
      </c>
      <c r="B48" s="31" t="s">
        <v>8</v>
      </c>
      <c r="C48" s="170" t="s">
        <v>96</v>
      </c>
      <c r="D48" s="214"/>
      <c r="E48" s="270"/>
      <c r="F48" s="214"/>
      <c r="G48" s="280"/>
      <c r="M48" s="273">
        <f>+M47*N48</f>
        <v>18859.140670889206</v>
      </c>
      <c r="N48">
        <v>0.01</v>
      </c>
    </row>
    <row r="49" spans="1:14" x14ac:dyDescent="0.2">
      <c r="A49" s="107"/>
      <c r="B49" s="107"/>
      <c r="C49" s="109"/>
      <c r="D49" s="24"/>
      <c r="E49" s="106"/>
      <c r="F49" s="24"/>
      <c r="G49" s="24"/>
      <c r="M49" s="291">
        <f>+M47+M48</f>
        <v>1904773.2077598099</v>
      </c>
      <c r="N49" s="292" t="s">
        <v>194</v>
      </c>
    </row>
    <row r="50" spans="1:14" x14ac:dyDescent="0.2">
      <c r="A50" s="129" t="s">
        <v>151</v>
      </c>
      <c r="B50" s="108"/>
      <c r="C50" s="109"/>
      <c r="D50" s="109"/>
      <c r="E50" s="24"/>
      <c r="F50" s="24"/>
      <c r="G50" s="24"/>
      <c r="M50" s="273">
        <f>+M49*N50</f>
        <v>19047.732077598099</v>
      </c>
      <c r="N50">
        <v>0.01</v>
      </c>
    </row>
    <row r="51" spans="1:14" x14ac:dyDescent="0.2">
      <c r="A51" s="61" t="s">
        <v>172</v>
      </c>
      <c r="B51" s="16"/>
      <c r="C51" s="16"/>
      <c r="D51" s="16"/>
      <c r="E51" s="16"/>
      <c r="M51" s="291">
        <f>+M49+M50</f>
        <v>1923820.939837408</v>
      </c>
      <c r="N51" s="292" t="s">
        <v>195</v>
      </c>
    </row>
    <row r="52" spans="1:14" x14ac:dyDescent="0.2">
      <c r="A52" s="16"/>
      <c r="B52" s="16"/>
      <c r="C52" s="16"/>
      <c r="D52" s="16"/>
      <c r="E52" s="16"/>
      <c r="M52" s="273">
        <f>+M51*N52</f>
        <v>19238.209398374082</v>
      </c>
      <c r="N52">
        <v>0.01</v>
      </c>
    </row>
    <row r="53" spans="1:14" x14ac:dyDescent="0.2">
      <c r="A53" s="16"/>
      <c r="B53" s="16"/>
      <c r="C53" s="16"/>
      <c r="D53" s="16"/>
      <c r="E53" s="16"/>
      <c r="M53" s="307">
        <f>+M51+M52</f>
        <v>1943059.1492357822</v>
      </c>
      <c r="N53" s="308" t="s">
        <v>197</v>
      </c>
    </row>
    <row r="54" spans="1:14" x14ac:dyDescent="0.2">
      <c r="A54" s="16"/>
      <c r="B54" s="16"/>
      <c r="C54" s="16"/>
      <c r="D54" s="16"/>
      <c r="E54" s="16"/>
    </row>
    <row r="55" spans="1:14" x14ac:dyDescent="0.2">
      <c r="A55" s="16"/>
      <c r="B55" s="16"/>
      <c r="C55" s="16"/>
      <c r="D55" s="16"/>
      <c r="E55" s="16"/>
    </row>
    <row r="56" spans="1:14" x14ac:dyDescent="0.2">
      <c r="A56" s="16"/>
      <c r="B56" s="16"/>
      <c r="C56" s="16"/>
      <c r="D56" s="16"/>
      <c r="E56" s="16"/>
    </row>
    <row r="57" spans="1:14" x14ac:dyDescent="0.2">
      <c r="A57" s="16"/>
      <c r="B57" s="16"/>
      <c r="C57" s="16"/>
      <c r="D57" s="16"/>
      <c r="E57" s="16"/>
    </row>
    <row r="58" spans="1:14" x14ac:dyDescent="0.2">
      <c r="A58" s="16"/>
      <c r="B58" s="16"/>
      <c r="C58" s="16"/>
      <c r="D58" s="16"/>
      <c r="E58" s="16"/>
    </row>
    <row r="59" spans="1:14" x14ac:dyDescent="0.2">
      <c r="A59" s="16"/>
      <c r="B59" s="16"/>
      <c r="C59" s="16"/>
      <c r="D59" s="16"/>
      <c r="E59" s="16"/>
    </row>
    <row r="60" spans="1:14" ht="12.75" customHeight="1" x14ac:dyDescent="0.2">
      <c r="A60" s="16"/>
      <c r="B60" s="16"/>
      <c r="C60" s="16"/>
      <c r="D60" s="16"/>
      <c r="E60" s="16"/>
    </row>
    <row r="61" spans="1:14" x14ac:dyDescent="0.2">
      <c r="A61" s="16"/>
      <c r="B61" s="16"/>
      <c r="C61" s="16"/>
      <c r="D61" s="16"/>
      <c r="E61" s="16"/>
    </row>
    <row r="62" spans="1:14" ht="12.75" customHeight="1" x14ac:dyDescent="0.2">
      <c r="A62" s="16"/>
      <c r="B62" s="16"/>
      <c r="C62" s="16"/>
      <c r="D62" s="16"/>
      <c r="E62" s="16"/>
    </row>
    <row r="63" spans="1:14" x14ac:dyDescent="0.2">
      <c r="A63" s="16"/>
      <c r="B63" s="16"/>
      <c r="C63" s="16"/>
      <c r="D63" s="16"/>
      <c r="E63" s="16"/>
    </row>
    <row r="64" spans="1:14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I32"/>
  <sheetViews>
    <sheetView zoomScale="90" zoomScaleNormal="90" workbookViewId="0">
      <selection activeCell="A31" sqref="A1:H31"/>
    </sheetView>
  </sheetViews>
  <sheetFormatPr baseColWidth="10" defaultColWidth="12.5703125" defaultRowHeight="15.75" x14ac:dyDescent="0.2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 x14ac:dyDescent="0.25">
      <c r="A1" s="1" t="s">
        <v>196</v>
      </c>
      <c r="B1" s="184"/>
      <c r="C1" s="185"/>
      <c r="D1" s="185"/>
      <c r="E1" s="185"/>
      <c r="F1" s="186"/>
      <c r="G1" s="187"/>
      <c r="H1" s="64"/>
    </row>
    <row r="2" spans="1:9" x14ac:dyDescent="0.25">
      <c r="A2" s="183"/>
      <c r="B2" s="183"/>
      <c r="C2" s="188"/>
      <c r="D2" s="183"/>
      <c r="E2" s="183"/>
      <c r="F2" s="183"/>
      <c r="G2" s="189"/>
      <c r="H2" s="66"/>
    </row>
    <row r="3" spans="1:9" ht="18.75" customHeight="1" x14ac:dyDescent="0.25">
      <c r="A3" s="183"/>
      <c r="B3" s="183"/>
      <c r="C3" s="188"/>
      <c r="D3" s="183"/>
      <c r="E3" s="183"/>
      <c r="F3" s="183"/>
      <c r="G3" s="189"/>
      <c r="H3" s="66"/>
    </row>
    <row r="4" spans="1:9" x14ac:dyDescent="0.25">
      <c r="A4" s="190" t="s">
        <v>22</v>
      </c>
      <c r="B4" s="183"/>
      <c r="C4" s="188"/>
      <c r="D4" s="183"/>
      <c r="E4" s="183"/>
      <c r="F4" s="183"/>
      <c r="G4" s="189"/>
      <c r="H4" s="66"/>
    </row>
    <row r="5" spans="1:9" x14ac:dyDescent="0.25">
      <c r="A5" s="191"/>
      <c r="B5" s="183"/>
      <c r="C5" s="188"/>
      <c r="D5" s="183"/>
      <c r="E5" s="183"/>
      <c r="F5" s="183"/>
      <c r="G5" s="189"/>
      <c r="H5" s="66"/>
    </row>
    <row r="6" spans="1:9" x14ac:dyDescent="0.25">
      <c r="A6" s="190" t="s">
        <v>1</v>
      </c>
      <c r="B6" s="183"/>
      <c r="C6" s="188"/>
      <c r="D6" s="183"/>
      <c r="E6" s="183"/>
      <c r="F6" s="183"/>
      <c r="G6" s="189"/>
      <c r="H6" s="66"/>
    </row>
    <row r="7" spans="1:9" x14ac:dyDescent="0.25">
      <c r="A7" s="192"/>
      <c r="B7" s="192"/>
      <c r="C7" s="193"/>
      <c r="D7" s="192"/>
      <c r="E7" s="192"/>
      <c r="F7" s="192"/>
      <c r="G7" s="194"/>
      <c r="H7" s="69"/>
    </row>
    <row r="8" spans="1:9" ht="16.5" thickBot="1" x14ac:dyDescent="0.3">
      <c r="A8" s="192"/>
      <c r="B8" s="192"/>
      <c r="C8" s="193"/>
      <c r="D8" s="192"/>
      <c r="E8" s="192"/>
      <c r="F8" s="192"/>
      <c r="G8" s="194"/>
      <c r="H8" s="69"/>
    </row>
    <row r="9" spans="1:9" ht="13.5" customHeight="1" x14ac:dyDescent="0.25">
      <c r="A9" s="386" t="s">
        <v>2</v>
      </c>
      <c r="B9" s="389" t="s">
        <v>3</v>
      </c>
      <c r="C9" s="392" t="s">
        <v>99</v>
      </c>
      <c r="D9" s="394" t="s">
        <v>161</v>
      </c>
      <c r="E9" s="395"/>
      <c r="F9" s="395"/>
      <c r="G9" s="396"/>
      <c r="H9" s="70"/>
      <c r="I9" s="70"/>
    </row>
    <row r="10" spans="1:9" ht="14.25" customHeight="1" x14ac:dyDescent="0.25">
      <c r="A10" s="387"/>
      <c r="B10" s="390"/>
      <c r="C10" s="393"/>
      <c r="D10" s="345">
        <v>2022</v>
      </c>
      <c r="E10" s="346"/>
      <c r="F10" s="346"/>
      <c r="G10" s="347"/>
      <c r="H10" s="70"/>
      <c r="I10" s="70"/>
    </row>
    <row r="11" spans="1:9" ht="18" customHeight="1" x14ac:dyDescent="0.25">
      <c r="A11" s="387"/>
      <c r="B11" s="390"/>
      <c r="C11" s="393"/>
      <c r="D11" s="384" t="s">
        <v>139</v>
      </c>
      <c r="E11" s="343" t="s">
        <v>152</v>
      </c>
      <c r="F11" s="343" t="s">
        <v>154</v>
      </c>
      <c r="G11" s="336" t="s">
        <v>159</v>
      </c>
      <c r="H11" s="70"/>
      <c r="I11" s="70"/>
    </row>
    <row r="12" spans="1:9" ht="12.75" customHeight="1" x14ac:dyDescent="0.25">
      <c r="A12" s="387"/>
      <c r="B12" s="390"/>
      <c r="C12" s="393"/>
      <c r="D12" s="384"/>
      <c r="E12" s="343"/>
      <c r="F12" s="343"/>
      <c r="G12" s="336"/>
      <c r="H12" s="70"/>
      <c r="I12" s="70"/>
    </row>
    <row r="13" spans="1:9" ht="13.5" customHeight="1" thickBot="1" x14ac:dyDescent="0.3">
      <c r="A13" s="388"/>
      <c r="B13" s="391"/>
      <c r="C13" s="393"/>
      <c r="D13" s="385"/>
      <c r="E13" s="354"/>
      <c r="F13" s="354"/>
      <c r="G13" s="344"/>
      <c r="H13" s="70"/>
      <c r="I13" s="70"/>
    </row>
    <row r="14" spans="1:9" x14ac:dyDescent="0.25">
      <c r="A14" s="397" t="s">
        <v>100</v>
      </c>
      <c r="B14" s="398"/>
      <c r="C14" s="398"/>
      <c r="D14" s="398"/>
      <c r="E14" s="398"/>
      <c r="F14" s="398"/>
      <c r="G14" s="399"/>
      <c r="H14" s="70"/>
      <c r="I14" s="70"/>
    </row>
    <row r="15" spans="1:9" x14ac:dyDescent="0.25">
      <c r="A15" s="378" t="s">
        <v>6</v>
      </c>
      <c r="B15" s="379"/>
      <c r="C15" s="379"/>
      <c r="D15" s="379"/>
      <c r="E15" s="379"/>
      <c r="F15" s="379"/>
      <c r="G15" s="380"/>
      <c r="H15" s="70"/>
      <c r="I15" s="70"/>
    </row>
    <row r="16" spans="1:9" x14ac:dyDescent="0.25">
      <c r="A16" s="217" t="s">
        <v>101</v>
      </c>
      <c r="B16" s="218" t="s">
        <v>8</v>
      </c>
      <c r="C16" s="219" t="s">
        <v>102</v>
      </c>
      <c r="D16" s="260">
        <v>300</v>
      </c>
      <c r="E16" s="260">
        <v>415</v>
      </c>
      <c r="F16" s="260">
        <v>563</v>
      </c>
      <c r="G16" s="302">
        <v>86</v>
      </c>
      <c r="H16" s="70"/>
      <c r="I16" s="70"/>
    </row>
    <row r="17" spans="1:9" x14ac:dyDescent="0.25">
      <c r="A17" s="220" t="s">
        <v>103</v>
      </c>
      <c r="B17" s="221" t="s">
        <v>8</v>
      </c>
      <c r="C17" s="222" t="s">
        <v>102</v>
      </c>
      <c r="D17" s="261">
        <v>25</v>
      </c>
      <c r="E17" s="261">
        <v>8</v>
      </c>
      <c r="F17" s="261">
        <v>23</v>
      </c>
      <c r="G17" s="303">
        <v>5</v>
      </c>
      <c r="H17" s="70"/>
      <c r="I17" s="70"/>
    </row>
    <row r="18" spans="1:9" x14ac:dyDescent="0.25">
      <c r="A18" s="220" t="s">
        <v>104</v>
      </c>
      <c r="B18" s="221" t="s">
        <v>8</v>
      </c>
      <c r="C18" s="222" t="s">
        <v>102</v>
      </c>
      <c r="D18" s="262">
        <v>318</v>
      </c>
      <c r="E18" s="262">
        <v>514</v>
      </c>
      <c r="F18" s="262">
        <v>479</v>
      </c>
      <c r="G18" s="303">
        <v>562</v>
      </c>
      <c r="H18" s="70"/>
    </row>
    <row r="19" spans="1:9" x14ac:dyDescent="0.25">
      <c r="A19" s="275" t="s">
        <v>190</v>
      </c>
      <c r="B19" s="221" t="s">
        <v>191</v>
      </c>
      <c r="C19" s="222" t="s">
        <v>9</v>
      </c>
      <c r="D19" s="262">
        <v>90</v>
      </c>
      <c r="E19" s="262">
        <v>90</v>
      </c>
      <c r="F19" s="262">
        <v>90</v>
      </c>
      <c r="G19" s="303">
        <v>90</v>
      </c>
      <c r="H19" s="70"/>
    </row>
    <row r="20" spans="1:9" x14ac:dyDescent="0.25">
      <c r="A20" s="381" t="s">
        <v>158</v>
      </c>
      <c r="B20" s="382"/>
      <c r="C20" s="382"/>
      <c r="D20" s="382"/>
      <c r="E20" s="382"/>
      <c r="F20" s="382"/>
      <c r="G20" s="383"/>
      <c r="H20" s="70"/>
    </row>
    <row r="21" spans="1:9" x14ac:dyDescent="0.25">
      <c r="A21" s="378" t="s">
        <v>6</v>
      </c>
      <c r="B21" s="379"/>
      <c r="C21" s="379"/>
      <c r="D21" s="379"/>
      <c r="E21" s="379"/>
      <c r="F21" s="379"/>
      <c r="G21" s="380"/>
      <c r="H21" s="70"/>
    </row>
    <row r="22" spans="1:9" x14ac:dyDescent="0.25">
      <c r="A22" s="223" t="s">
        <v>105</v>
      </c>
      <c r="B22" s="224" t="s">
        <v>8</v>
      </c>
      <c r="C22" s="225" t="s">
        <v>106</v>
      </c>
      <c r="D22" s="260">
        <v>680</v>
      </c>
      <c r="E22" s="260">
        <v>520</v>
      </c>
      <c r="F22" s="260">
        <v>806</v>
      </c>
      <c r="G22" s="226">
        <v>700</v>
      </c>
      <c r="H22" s="70"/>
      <c r="I22" s="70"/>
    </row>
    <row r="23" spans="1:9" x14ac:dyDescent="0.25">
      <c r="A23" s="227" t="s">
        <v>107</v>
      </c>
      <c r="B23" s="221" t="s">
        <v>8</v>
      </c>
      <c r="C23" s="222" t="s">
        <v>106</v>
      </c>
      <c r="D23" s="261">
        <f>1300+200+30+210+1800</f>
        <v>3540</v>
      </c>
      <c r="E23" s="261">
        <f>5400+2800</f>
        <v>8200</v>
      </c>
      <c r="F23" s="261">
        <f>4900+2100</f>
        <v>7000</v>
      </c>
      <c r="G23" s="226">
        <f>4700+5000+2200+320</f>
        <v>12220</v>
      </c>
      <c r="H23" s="70"/>
    </row>
    <row r="24" spans="1:9" x14ac:dyDescent="0.25">
      <c r="A24" s="228" t="s">
        <v>108</v>
      </c>
      <c r="B24" s="229" t="s">
        <v>8</v>
      </c>
      <c r="C24" s="230" t="s">
        <v>106</v>
      </c>
      <c r="D24" s="263">
        <f>28+20</f>
        <v>48</v>
      </c>
      <c r="E24" s="263">
        <f>17+42</f>
        <v>59</v>
      </c>
      <c r="F24" s="263">
        <f>7+42</f>
        <v>49</v>
      </c>
      <c r="G24" s="231">
        <f>7+18</f>
        <v>25</v>
      </c>
      <c r="H24" s="70"/>
    </row>
    <row r="25" spans="1:9" x14ac:dyDescent="0.25">
      <c r="A25" s="228" t="s">
        <v>184</v>
      </c>
      <c r="B25" s="229" t="s">
        <v>8</v>
      </c>
      <c r="C25" s="230" t="s">
        <v>9</v>
      </c>
      <c r="D25" s="263">
        <v>2506</v>
      </c>
      <c r="E25" s="263">
        <v>2710</v>
      </c>
      <c r="F25" s="263">
        <v>2764</v>
      </c>
      <c r="G25" s="231">
        <v>3015</v>
      </c>
      <c r="H25" s="70"/>
    </row>
    <row r="26" spans="1:9" x14ac:dyDescent="0.25">
      <c r="A26" s="378" t="s">
        <v>80</v>
      </c>
      <c r="B26" s="379"/>
      <c r="C26" s="379"/>
      <c r="D26" s="379"/>
      <c r="E26" s="379"/>
      <c r="F26" s="379"/>
      <c r="G26" s="380"/>
      <c r="H26" s="70"/>
    </row>
    <row r="27" spans="1:9" x14ac:dyDescent="0.25">
      <c r="A27" s="232" t="s">
        <v>13</v>
      </c>
      <c r="B27" s="233"/>
      <c r="C27" s="233"/>
      <c r="D27" s="234"/>
      <c r="E27" s="235"/>
      <c r="F27" s="236"/>
      <c r="G27" s="237"/>
      <c r="H27" s="70"/>
    </row>
    <row r="28" spans="1:9" ht="16.5" thickBot="1" x14ac:dyDescent="0.3">
      <c r="A28" s="238" t="s">
        <v>109</v>
      </c>
      <c r="B28" s="239" t="s">
        <v>8</v>
      </c>
      <c r="C28" s="240" t="s">
        <v>110</v>
      </c>
      <c r="D28" s="241"/>
      <c r="E28" s="241"/>
      <c r="F28" s="241"/>
      <c r="G28" s="242"/>
      <c r="H28" s="70"/>
    </row>
    <row r="29" spans="1:9" x14ac:dyDescent="0.25">
      <c r="A29" s="243"/>
      <c r="B29" s="244"/>
      <c r="C29" s="245"/>
      <c r="D29" s="246"/>
      <c r="E29" s="201"/>
      <c r="F29" s="201"/>
      <c r="G29" s="201"/>
    </row>
    <row r="30" spans="1:9" x14ac:dyDescent="0.25">
      <c r="A30" s="195" t="s">
        <v>163</v>
      </c>
      <c r="B30" s="195"/>
      <c r="C30" s="193"/>
      <c r="D30" s="196"/>
      <c r="E30" s="196"/>
      <c r="F30" s="196"/>
      <c r="G30" s="197"/>
      <c r="H30" s="70"/>
    </row>
    <row r="31" spans="1:9" x14ac:dyDescent="0.25">
      <c r="A31" s="198" t="s">
        <v>145</v>
      </c>
      <c r="B31" s="196"/>
      <c r="C31" s="199"/>
      <c r="D31" s="200"/>
      <c r="E31" s="200"/>
      <c r="F31" s="196"/>
      <c r="G31" s="197"/>
      <c r="H31" s="70"/>
    </row>
    <row r="32" spans="1:9" x14ac:dyDescent="0.25">
      <c r="A32" s="71"/>
      <c r="B32" s="72"/>
      <c r="C32" s="63"/>
      <c r="D32" s="72"/>
      <c r="E32" s="72"/>
      <c r="F32" s="72"/>
      <c r="G32" s="201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30"/>
  <sheetViews>
    <sheetView tabSelected="1" zoomScale="90" zoomScaleNormal="90" workbookViewId="0">
      <selection activeCell="A29" sqref="A1:G29"/>
    </sheetView>
  </sheetViews>
  <sheetFormatPr baseColWidth="10" defaultColWidth="12.5703125" defaultRowHeight="15.75" x14ac:dyDescent="0.25"/>
  <cols>
    <col min="1" max="1" width="50.57031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 x14ac:dyDescent="0.3">
      <c r="A1" s="1" t="s">
        <v>196</v>
      </c>
      <c r="B1" s="74"/>
      <c r="C1" s="74"/>
      <c r="D1" s="75"/>
      <c r="E1" s="75"/>
      <c r="F1" s="76"/>
    </row>
    <row r="2" spans="1:7" x14ac:dyDescent="0.25">
      <c r="A2" s="62"/>
      <c r="B2" s="78"/>
      <c r="C2" s="78"/>
      <c r="D2" s="78"/>
      <c r="E2" s="78"/>
      <c r="F2" s="78"/>
    </row>
    <row r="3" spans="1:7" ht="18.75" customHeight="1" x14ac:dyDescent="0.25">
      <c r="A3" s="62"/>
      <c r="B3" s="78"/>
      <c r="C3" s="78"/>
      <c r="D3" s="78"/>
      <c r="E3" s="78"/>
      <c r="F3" s="78"/>
    </row>
    <row r="4" spans="1:7" x14ac:dyDescent="0.25">
      <c r="A4" s="67" t="s">
        <v>22</v>
      </c>
      <c r="B4" s="78"/>
      <c r="C4" s="78"/>
      <c r="D4" s="78"/>
      <c r="E4" s="78"/>
      <c r="F4" s="78"/>
    </row>
    <row r="5" spans="1:7" x14ac:dyDescent="0.25">
      <c r="A5" s="68"/>
      <c r="B5" s="78"/>
      <c r="C5" s="78"/>
      <c r="D5" s="78"/>
      <c r="E5" s="78"/>
      <c r="F5" s="78"/>
    </row>
    <row r="6" spans="1:7" x14ac:dyDescent="0.25">
      <c r="A6" s="67" t="s">
        <v>1</v>
      </c>
      <c r="B6" s="78"/>
      <c r="C6" s="78"/>
      <c r="D6" s="78"/>
      <c r="E6" s="78"/>
      <c r="F6" s="78"/>
    </row>
    <row r="7" spans="1:7" ht="16.5" thickBot="1" x14ac:dyDescent="0.3">
      <c r="A7" s="78"/>
      <c r="B7" s="78"/>
      <c r="C7" s="78"/>
      <c r="D7" s="78"/>
      <c r="E7" s="78"/>
      <c r="F7" s="78"/>
    </row>
    <row r="8" spans="1:7" ht="13.5" customHeight="1" x14ac:dyDescent="0.25">
      <c r="A8" s="410" t="s">
        <v>2</v>
      </c>
      <c r="B8" s="406" t="s">
        <v>3</v>
      </c>
      <c r="C8" s="406" t="s">
        <v>99</v>
      </c>
      <c r="D8" s="408" t="s">
        <v>161</v>
      </c>
      <c r="E8" s="408"/>
      <c r="F8" s="408"/>
      <c r="G8" s="409"/>
    </row>
    <row r="9" spans="1:7" ht="12.75" customHeight="1" x14ac:dyDescent="0.25">
      <c r="A9" s="411"/>
      <c r="B9" s="407"/>
      <c r="C9" s="407"/>
      <c r="D9" s="374">
        <v>2022</v>
      </c>
      <c r="E9" s="374"/>
      <c r="F9" s="374"/>
      <c r="G9" s="375"/>
    </row>
    <row r="10" spans="1:7" ht="13.9" customHeight="1" x14ac:dyDescent="0.25">
      <c r="A10" s="411"/>
      <c r="B10" s="407"/>
      <c r="C10" s="407"/>
      <c r="D10" s="343" t="s">
        <v>139</v>
      </c>
      <c r="E10" s="343" t="s">
        <v>152</v>
      </c>
      <c r="F10" s="343" t="s">
        <v>154</v>
      </c>
      <c r="G10" s="336" t="s">
        <v>159</v>
      </c>
    </row>
    <row r="11" spans="1:7" ht="12.75" customHeight="1" x14ac:dyDescent="0.25">
      <c r="A11" s="411"/>
      <c r="B11" s="407"/>
      <c r="C11" s="407"/>
      <c r="D11" s="343"/>
      <c r="E11" s="343"/>
      <c r="F11" s="343"/>
      <c r="G11" s="336"/>
    </row>
    <row r="12" spans="1:7" ht="13.5" customHeight="1" x14ac:dyDescent="0.25">
      <c r="A12" s="411"/>
      <c r="B12" s="407"/>
      <c r="C12" s="407"/>
      <c r="D12" s="343"/>
      <c r="E12" s="343"/>
      <c r="F12" s="343"/>
      <c r="G12" s="336"/>
    </row>
    <row r="13" spans="1:7" x14ac:dyDescent="0.25">
      <c r="A13" s="403" t="s">
        <v>112</v>
      </c>
      <c r="B13" s="404"/>
      <c r="C13" s="404"/>
      <c r="D13" s="404"/>
      <c r="E13" s="404"/>
      <c r="F13" s="404"/>
      <c r="G13" s="405"/>
    </row>
    <row r="14" spans="1:7" x14ac:dyDescent="0.25">
      <c r="A14" s="400" t="s">
        <v>6</v>
      </c>
      <c r="B14" s="401"/>
      <c r="C14" s="401"/>
      <c r="D14" s="401"/>
      <c r="E14" s="401"/>
      <c r="F14" s="401"/>
      <c r="G14" s="402"/>
    </row>
    <row r="15" spans="1:7" x14ac:dyDescent="0.25">
      <c r="A15" s="80" t="s">
        <v>113</v>
      </c>
      <c r="B15" s="81" t="s">
        <v>8</v>
      </c>
      <c r="C15" s="115" t="s">
        <v>114</v>
      </c>
      <c r="D15" s="264">
        <v>0</v>
      </c>
      <c r="E15" s="264">
        <v>0</v>
      </c>
      <c r="F15" s="264">
        <v>0</v>
      </c>
      <c r="G15" s="180">
        <v>0</v>
      </c>
    </row>
    <row r="16" spans="1:7" x14ac:dyDescent="0.25">
      <c r="A16" s="80" t="s">
        <v>115</v>
      </c>
      <c r="B16" s="81" t="s">
        <v>8</v>
      </c>
      <c r="C16" s="115" t="s">
        <v>116</v>
      </c>
      <c r="D16" s="264">
        <v>32996</v>
      </c>
      <c r="E16" s="264">
        <v>35320</v>
      </c>
      <c r="F16" s="264">
        <v>27775</v>
      </c>
      <c r="G16" s="180">
        <v>26650</v>
      </c>
    </row>
    <row r="17" spans="1:7" x14ac:dyDescent="0.25">
      <c r="A17" s="80" t="s">
        <v>117</v>
      </c>
      <c r="B17" s="81" t="s">
        <v>8</v>
      </c>
      <c r="C17" s="115" t="s">
        <v>116</v>
      </c>
      <c r="D17" s="264">
        <v>6523</v>
      </c>
      <c r="E17" s="264">
        <v>5752</v>
      </c>
      <c r="F17" s="264">
        <v>3470</v>
      </c>
      <c r="G17" s="180">
        <v>4005</v>
      </c>
    </row>
    <row r="18" spans="1:7" x14ac:dyDescent="0.25">
      <c r="A18" s="80" t="s">
        <v>118</v>
      </c>
      <c r="B18" s="81" t="s">
        <v>8</v>
      </c>
      <c r="C18" s="115" t="s">
        <v>116</v>
      </c>
      <c r="D18" s="264">
        <v>123</v>
      </c>
      <c r="E18" s="264">
        <v>0</v>
      </c>
      <c r="F18" s="264">
        <v>0</v>
      </c>
      <c r="G18" s="180">
        <v>160</v>
      </c>
    </row>
    <row r="19" spans="1:7" x14ac:dyDescent="0.25">
      <c r="A19" s="80" t="s">
        <v>119</v>
      </c>
      <c r="B19" s="81" t="s">
        <v>8</v>
      </c>
      <c r="C19" s="115" t="s">
        <v>116</v>
      </c>
      <c r="D19" s="264">
        <v>26</v>
      </c>
      <c r="E19" s="264">
        <v>34</v>
      </c>
      <c r="F19" s="264">
        <v>31</v>
      </c>
      <c r="G19" s="180">
        <v>28</v>
      </c>
    </row>
    <row r="20" spans="1:7" x14ac:dyDescent="0.25">
      <c r="A20" s="82" t="s">
        <v>175</v>
      </c>
      <c r="B20" s="81" t="s">
        <v>8</v>
      </c>
      <c r="C20" s="115" t="s">
        <v>116</v>
      </c>
      <c r="D20" s="264">
        <v>872</v>
      </c>
      <c r="E20" s="264">
        <v>924</v>
      </c>
      <c r="F20" s="264">
        <v>857</v>
      </c>
      <c r="G20" s="180">
        <v>642</v>
      </c>
    </row>
    <row r="21" spans="1:7" x14ac:dyDescent="0.25">
      <c r="A21" s="82" t="s">
        <v>120</v>
      </c>
      <c r="B21" s="81" t="s">
        <v>8</v>
      </c>
      <c r="C21" s="115" t="s">
        <v>116</v>
      </c>
      <c r="D21" s="264">
        <v>23</v>
      </c>
      <c r="E21" s="264">
        <v>32</v>
      </c>
      <c r="F21" s="264">
        <v>31</v>
      </c>
      <c r="G21" s="180">
        <v>23</v>
      </c>
    </row>
    <row r="22" spans="1:7" x14ac:dyDescent="0.25">
      <c r="A22" s="82" t="s">
        <v>121</v>
      </c>
      <c r="B22" s="81" t="s">
        <v>8</v>
      </c>
      <c r="C22" s="115" t="s">
        <v>116</v>
      </c>
      <c r="D22" s="264">
        <v>658</v>
      </c>
      <c r="E22" s="264">
        <v>742</v>
      </c>
      <c r="F22" s="264">
        <v>676</v>
      </c>
      <c r="G22" s="180">
        <v>460</v>
      </c>
    </row>
    <row r="23" spans="1:7" x14ac:dyDescent="0.25">
      <c r="A23" s="400" t="s">
        <v>80</v>
      </c>
      <c r="B23" s="401"/>
      <c r="C23" s="401"/>
      <c r="D23" s="401"/>
      <c r="E23" s="401"/>
      <c r="F23" s="401"/>
      <c r="G23" s="402"/>
    </row>
    <row r="24" spans="1:7" x14ac:dyDescent="0.25">
      <c r="A24" s="119" t="s">
        <v>13</v>
      </c>
      <c r="B24" s="120"/>
      <c r="C24" s="120"/>
      <c r="D24" s="120"/>
      <c r="E24" s="133"/>
      <c r="F24" s="152"/>
      <c r="G24" s="181"/>
    </row>
    <row r="25" spans="1:7" x14ac:dyDescent="0.25">
      <c r="A25" s="83" t="s">
        <v>122</v>
      </c>
      <c r="B25" s="84" t="s">
        <v>8</v>
      </c>
      <c r="C25" s="115" t="s">
        <v>123</v>
      </c>
      <c r="D25" s="264">
        <v>378</v>
      </c>
      <c r="E25" s="294">
        <v>373</v>
      </c>
      <c r="F25" s="264">
        <v>376</v>
      </c>
      <c r="G25" s="180">
        <v>381</v>
      </c>
    </row>
    <row r="26" spans="1:7" x14ac:dyDescent="0.25">
      <c r="A26" s="119" t="s">
        <v>14</v>
      </c>
      <c r="B26" s="120"/>
      <c r="C26" s="120"/>
      <c r="D26" s="265"/>
      <c r="E26" s="120"/>
      <c r="F26" s="413"/>
      <c r="G26" s="181"/>
    </row>
    <row r="27" spans="1:7" ht="16.5" thickBot="1" x14ac:dyDescent="0.3">
      <c r="A27" s="85" t="s">
        <v>79</v>
      </c>
      <c r="B27" s="86" t="s">
        <v>8</v>
      </c>
      <c r="C27" s="116" t="s">
        <v>123</v>
      </c>
      <c r="D27" s="266">
        <v>73</v>
      </c>
      <c r="E27" s="295">
        <v>73</v>
      </c>
      <c r="F27" s="266">
        <v>64</v>
      </c>
      <c r="G27" s="87">
        <v>86</v>
      </c>
    </row>
    <row r="28" spans="1:7" x14ac:dyDescent="0.25">
      <c r="A28" s="91"/>
      <c r="B28" s="92"/>
      <c r="C28" s="92"/>
      <c r="D28" s="89"/>
      <c r="E28" s="90"/>
      <c r="F28" s="79"/>
    </row>
    <row r="29" spans="1:7" x14ac:dyDescent="0.25">
      <c r="A29" s="88" t="s">
        <v>124</v>
      </c>
      <c r="B29" s="79"/>
      <c r="C29" s="79"/>
      <c r="D29" s="89"/>
      <c r="E29" s="90"/>
      <c r="F29" s="79"/>
    </row>
    <row r="30" spans="1:7" x14ac:dyDescent="0.25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Eugenia Beatriz Banini</cp:lastModifiedBy>
  <cp:lastPrinted>2023-02-09T14:24:53Z</cp:lastPrinted>
  <dcterms:created xsi:type="dcterms:W3CDTF">2008-04-29T14:59:54Z</dcterms:created>
  <dcterms:modified xsi:type="dcterms:W3CDTF">2023-02-09T14:25:21Z</dcterms:modified>
</cp:coreProperties>
</file>