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1BD56626-F5DE-44CA-81BE-0D4195112B5F}" xr6:coauthVersionLast="47" xr6:coauthVersionMax="47" xr10:uidLastSave="{00000000-0000-0000-0000-000000000000}"/>
  <bookViews>
    <workbookView xWindow="-120" yWindow="-120" windowWidth="20640" windowHeight="11160" xr2:uid="{00000000-000D-0000-FFFF-FFFF00000000}"/>
  </bookViews>
  <sheets>
    <sheet name="Stock 30-09-18" sheetId="1" r:id="rId1"/>
    <sheet name="Gráficos" sheetId="6" r:id="rId2"/>
    <sheet name="Base_Graficos" sheetId="5" state="hidden" r:id="rId3"/>
    <sheet name="Ratios 2018" sheetId="4" r:id="rId4"/>
    <sheet name="Avales" sheetId="7" r:id="rId5"/>
  </sheets>
  <externalReferences>
    <externalReference r:id="rId6"/>
    <externalReference r:id="rId7"/>
    <externalReference r:id="rId8"/>
  </externalReferences>
  <definedNames>
    <definedName name="\a" localSheetId="3">#REF!</definedName>
    <definedName name="\b" localSheetId="3">#REF!</definedName>
    <definedName name="\c" localSheetId="3">#REF!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F">#REF!</definedName>
    <definedName name="_Fill" hidden="1">#REF!</definedName>
    <definedName name="_xlnm._FilterDatabase" localSheetId="0" hidden="1">'Stock 30-09-18'!$A$1:$N$54</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REEDOR">'Stock 30-09-18'!$N$5:$N$54</definedName>
    <definedName name="ACwvu.PLA1." hidden="1">'[1]COP FED'!#REF!</definedName>
    <definedName name="ACwvu.PLA2." hidden="1">'[1]COP FED'!$A$1:$N$49</definedName>
    <definedName name="AÑOS">'Stock 30-09-18'!$BP$1:$YQ$1</definedName>
    <definedName name="_xlnm.Extract">#REF!</definedName>
    <definedName name="_xlnm.Print_Area" localSheetId="0">'Stock 30-09-18'!$A$1:$F$58</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ntidad_prestada">'[2]IPV-BAPRO'!#REF!</definedName>
    <definedName name="chart">CHOOSE(Gráficos!$L$5,GRAF_POR_MONEDA,Graf_Por_SS,GRAF_POR_ACREEDOR)</definedName>
    <definedName name="chart2">CHOOSE(Gráficos!$L$24,GRAF_COMP_MONEDA,GRAF_COMP_TASA)</definedName>
    <definedName name="Comisiones">#REF!</definedName>
    <definedName name="COPA">#N/A</definedName>
    <definedName name="COPARTICIPACION_FEDERAL__LEY_N__23548">[1]C!$B$13:$N$13</definedName>
    <definedName name="CotizDolar">[3]Datos!#REF!</definedName>
    <definedName name="_xlnm.Criteria">#REF!</definedName>
    <definedName name="Criterios_IM">#REF!</definedName>
    <definedName name="D">#REF!</definedName>
    <definedName name="E">#REF!</definedName>
    <definedName name="EXCEDENTE_DEL_10__SEGUN_EL_TOPE_ASIGNADO_A__BUENOS_AIRES__LEY_N__23621">[1]C!$B$18:$N$18</definedName>
    <definedName name="Extracción_IM">#REF!</definedName>
    <definedName name="fdafafafafaf">#REF!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GARANTIA">'Stock 30-09-18'!$G$5:$G$54</definedName>
    <definedName name="GRAF_COMP_MONEDA">Base_Graficos!$M$94:$U$106</definedName>
    <definedName name="GRAF_COMP_TASA">Base_Graficos!$M$107:$U$122</definedName>
    <definedName name="GRAF_POR_ACREEDOR">Base_Graficos!$M$62:$U$91</definedName>
    <definedName name="GRAF_POR_MONEDA">Base_Graficos!$M$33:$U$61</definedName>
    <definedName name="Graf_Por_SS">Base_Graficos!$M$1:$U$32</definedName>
    <definedName name="H">#REF!</definedName>
    <definedName name="I">#REF!</definedName>
    <definedName name="IMPRIMIR">#REF!</definedName>
    <definedName name="J">#REF!</definedName>
    <definedName name="K">#REF!</definedName>
    <definedName name="L_">#REF!</definedName>
    <definedName name="M">#REF!</definedName>
    <definedName name="MATRIZ_SS">'Stock 30-09-18'!$BP$5:$YQ$54</definedName>
    <definedName name="MESES">'Stock 30-09-18'!$BP$2:$YQ$2</definedName>
    <definedName name="MONEDA">'Stock 30-09-18'!$F$5:$F$54</definedName>
    <definedName name="N">#REF!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liq">[3]Datos!#REF!</definedName>
    <definedName name="ProdEstimada">[3]Datos!#REF!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ERVICIO">'Stock 30-09-18'!$BP$4:$YQ$4</definedName>
    <definedName name="STOCK">'Stock 30-09-18'!$C$5:$C$54</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OTAL_SS">'Stock 30-09-18'!$BP$56:$YQ$56</definedName>
    <definedName name="TRANSFERENCIA_DE_SERVICIOS__LEY_N__24049_Y_COMPLEMENTARIAS">[1]C!$B$14:$N$14</definedName>
    <definedName name="U">#REF!</definedName>
    <definedName name="V">#REF!</definedName>
    <definedName name="W">#REF!</definedName>
    <definedName name="WTI">[3]Datos!#REF!</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7" i="1"/>
  <c r="E14" i="1"/>
  <c r="C100" i="5" l="1"/>
  <c r="B100" i="5"/>
  <c r="E52" i="1" l="1"/>
  <c r="E43" i="1"/>
  <c r="E44" i="1"/>
  <c r="E45" i="1"/>
  <c r="E42" i="1"/>
  <c r="E31" i="1"/>
  <c r="E32" i="1"/>
  <c r="E33" i="1"/>
  <c r="E34" i="1"/>
  <c r="E36" i="1"/>
  <c r="E37" i="1"/>
  <c r="E35" i="1"/>
  <c r="E39" i="1"/>
  <c r="E38" i="1"/>
  <c r="E40" i="1"/>
  <c r="E30" i="1"/>
  <c r="E53" i="1"/>
  <c r="E51"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DH56" i="1"/>
  <c r="DI56" i="1"/>
  <c r="DJ56" i="1"/>
  <c r="DK56" i="1"/>
  <c r="DL56" i="1"/>
  <c r="DM56" i="1"/>
  <c r="DN56" i="1"/>
  <c r="DO56" i="1"/>
  <c r="DP56" i="1"/>
  <c r="DQ56" i="1"/>
  <c r="DR56" i="1"/>
  <c r="DS56" i="1"/>
  <c r="DT56" i="1"/>
  <c r="DU56" i="1"/>
  <c r="DV56" i="1"/>
  <c r="DW56" i="1"/>
  <c r="DX56" i="1"/>
  <c r="DY56" i="1"/>
  <c r="DZ56" i="1"/>
  <c r="EA56" i="1"/>
  <c r="EB56" i="1"/>
  <c r="EC56" i="1"/>
  <c r="ED56" i="1"/>
  <c r="EE56" i="1"/>
  <c r="EF56" i="1"/>
  <c r="EG56" i="1"/>
  <c r="EH56" i="1"/>
  <c r="EI56" i="1"/>
  <c r="EJ56" i="1"/>
  <c r="EK56" i="1"/>
  <c r="EL56" i="1"/>
  <c r="EM56" i="1"/>
  <c r="EN56" i="1"/>
  <c r="EO56" i="1"/>
  <c r="EP56" i="1"/>
  <c r="EQ56" i="1"/>
  <c r="ER56" i="1"/>
  <c r="ES56" i="1"/>
  <c r="ET56" i="1"/>
  <c r="EU56" i="1"/>
  <c r="EV56" i="1"/>
  <c r="EW56" i="1"/>
  <c r="EX56" i="1"/>
  <c r="EY56" i="1"/>
  <c r="EZ56" i="1"/>
  <c r="FA56" i="1"/>
  <c r="FB56" i="1"/>
  <c r="FC56" i="1"/>
  <c r="FD56" i="1"/>
  <c r="FE56" i="1"/>
  <c r="FF56" i="1"/>
  <c r="FG56" i="1"/>
  <c r="FH56" i="1"/>
  <c r="FI56" i="1"/>
  <c r="FJ56" i="1"/>
  <c r="FK56" i="1"/>
  <c r="FL56" i="1"/>
  <c r="FM56" i="1"/>
  <c r="FN56" i="1"/>
  <c r="FO56" i="1"/>
  <c r="FP56" i="1"/>
  <c r="FQ56" i="1"/>
  <c r="FR56" i="1"/>
  <c r="FS56" i="1"/>
  <c r="FT56" i="1"/>
  <c r="FU56" i="1"/>
  <c r="FV56" i="1"/>
  <c r="FW56" i="1"/>
  <c r="FX56" i="1"/>
  <c r="FY56" i="1"/>
  <c r="FZ56" i="1"/>
  <c r="GA56" i="1"/>
  <c r="GB56" i="1"/>
  <c r="GC56" i="1"/>
  <c r="GD56" i="1"/>
  <c r="GE56" i="1"/>
  <c r="GF56" i="1"/>
  <c r="GG56" i="1"/>
  <c r="GH56" i="1"/>
  <c r="GI56" i="1"/>
  <c r="GJ56" i="1"/>
  <c r="GK56" i="1"/>
  <c r="GL56" i="1"/>
  <c r="GM56" i="1"/>
  <c r="GN56" i="1"/>
  <c r="GO56" i="1"/>
  <c r="GP56" i="1"/>
  <c r="GQ56" i="1"/>
  <c r="GR56" i="1"/>
  <c r="GS56" i="1"/>
  <c r="GT56" i="1"/>
  <c r="GU56" i="1"/>
  <c r="GV56" i="1"/>
  <c r="GW56" i="1"/>
  <c r="GX56" i="1"/>
  <c r="GY56" i="1"/>
  <c r="GZ56" i="1"/>
  <c r="HA56" i="1"/>
  <c r="HB56" i="1"/>
  <c r="HC56" i="1"/>
  <c r="HD56" i="1"/>
  <c r="HE56" i="1"/>
  <c r="HF56" i="1"/>
  <c r="HG56" i="1"/>
  <c r="HH56" i="1"/>
  <c r="HI56" i="1"/>
  <c r="HJ56" i="1"/>
  <c r="HK56" i="1"/>
  <c r="HL56" i="1"/>
  <c r="HM56" i="1"/>
  <c r="HN56" i="1"/>
  <c r="HO56" i="1"/>
  <c r="HP56" i="1"/>
  <c r="HQ56" i="1"/>
  <c r="HR56" i="1"/>
  <c r="HS56" i="1"/>
  <c r="HT56" i="1"/>
  <c r="HU56" i="1"/>
  <c r="HV56" i="1"/>
  <c r="HW56" i="1"/>
  <c r="HX56" i="1"/>
  <c r="HY56" i="1"/>
  <c r="HZ56" i="1"/>
  <c r="IA56" i="1"/>
  <c r="IB56" i="1"/>
  <c r="IC56" i="1"/>
  <c r="ID56" i="1"/>
  <c r="IE56" i="1"/>
  <c r="IF56" i="1"/>
  <c r="IG56" i="1"/>
  <c r="IH56" i="1"/>
  <c r="II56" i="1"/>
  <c r="IJ56" i="1"/>
  <c r="IK56" i="1"/>
  <c r="IL56" i="1"/>
  <c r="IM56" i="1"/>
  <c r="IN56" i="1"/>
  <c r="IO56" i="1"/>
  <c r="IP56" i="1"/>
  <c r="IQ56" i="1"/>
  <c r="IR56" i="1"/>
  <c r="IS56" i="1"/>
  <c r="IT56" i="1"/>
  <c r="IU56" i="1"/>
  <c r="IV56" i="1"/>
  <c r="IW56" i="1"/>
  <c r="IX56" i="1"/>
  <c r="IY56" i="1"/>
  <c r="IZ56" i="1"/>
  <c r="JA56" i="1"/>
  <c r="JB56" i="1"/>
  <c r="JC56" i="1"/>
  <c r="JD56" i="1"/>
  <c r="JE56" i="1"/>
  <c r="JF56" i="1"/>
  <c r="JG56" i="1"/>
  <c r="JH56" i="1"/>
  <c r="JI56" i="1"/>
  <c r="JJ56" i="1"/>
  <c r="JK56" i="1"/>
  <c r="JL56" i="1"/>
  <c r="JM56" i="1"/>
  <c r="JN56" i="1"/>
  <c r="JO56" i="1"/>
  <c r="JP56" i="1"/>
  <c r="JQ56" i="1"/>
  <c r="JR56" i="1"/>
  <c r="JS56" i="1"/>
  <c r="JT56" i="1"/>
  <c r="JU56" i="1"/>
  <c r="JV56" i="1"/>
  <c r="JW56" i="1"/>
  <c r="JX56" i="1"/>
  <c r="JY56" i="1"/>
  <c r="JZ56" i="1"/>
  <c r="KA56" i="1"/>
  <c r="KB56" i="1"/>
  <c r="KC56" i="1"/>
  <c r="KD56" i="1"/>
  <c r="KE56" i="1"/>
  <c r="KF56" i="1"/>
  <c r="KG56" i="1"/>
  <c r="KH56" i="1"/>
  <c r="KI56" i="1"/>
  <c r="KJ56" i="1"/>
  <c r="KK56" i="1"/>
  <c r="KL56" i="1"/>
  <c r="KM56" i="1"/>
  <c r="KN56" i="1"/>
  <c r="KO56" i="1"/>
  <c r="KP56" i="1"/>
  <c r="KQ56" i="1"/>
  <c r="KR56" i="1"/>
  <c r="KS56" i="1"/>
  <c r="KT56" i="1"/>
  <c r="KU56" i="1"/>
  <c r="KV56" i="1"/>
  <c r="KW56" i="1"/>
  <c r="KX56" i="1"/>
  <c r="KY56" i="1"/>
  <c r="KZ56" i="1"/>
  <c r="LA56" i="1"/>
  <c r="LB56" i="1"/>
  <c r="LC56" i="1"/>
  <c r="LD56" i="1"/>
  <c r="LE56" i="1"/>
  <c r="LF56" i="1"/>
  <c r="LG56" i="1"/>
  <c r="LH56" i="1"/>
  <c r="LI56" i="1"/>
  <c r="LJ56" i="1"/>
  <c r="LK56" i="1"/>
  <c r="LL56" i="1"/>
  <c r="LM56" i="1"/>
  <c r="LN56" i="1"/>
  <c r="LO56" i="1"/>
  <c r="LP56" i="1"/>
  <c r="LQ56" i="1"/>
  <c r="LR56" i="1"/>
  <c r="LS56" i="1"/>
  <c r="LT56" i="1"/>
  <c r="LU56" i="1"/>
  <c r="LV56" i="1"/>
  <c r="LW56" i="1"/>
  <c r="LX56" i="1"/>
  <c r="LY56" i="1"/>
  <c r="LZ56" i="1"/>
  <c r="MA56" i="1"/>
  <c r="MB56" i="1"/>
  <c r="MC56" i="1"/>
  <c r="MD56" i="1"/>
  <c r="ME56" i="1"/>
  <c r="MF56" i="1"/>
  <c r="MG56" i="1"/>
  <c r="MH56" i="1"/>
  <c r="MI56" i="1"/>
  <c r="MJ56" i="1"/>
  <c r="MK56" i="1"/>
  <c r="ML56" i="1"/>
  <c r="MM56" i="1"/>
  <c r="MN56" i="1"/>
  <c r="MO56" i="1"/>
  <c r="MP56" i="1"/>
  <c r="MQ56" i="1"/>
  <c r="MR56" i="1"/>
  <c r="MS56" i="1"/>
  <c r="MT56" i="1"/>
  <c r="MU56" i="1"/>
  <c r="MV56" i="1"/>
  <c r="MW56" i="1"/>
  <c r="MX56" i="1"/>
  <c r="MY56" i="1"/>
  <c r="MZ56" i="1"/>
  <c r="NA56" i="1"/>
  <c r="NB56" i="1"/>
  <c r="NC56" i="1"/>
  <c r="ND56" i="1"/>
  <c r="NE56" i="1"/>
  <c r="NF56" i="1"/>
  <c r="NG56" i="1"/>
  <c r="NH56" i="1"/>
  <c r="NI56" i="1"/>
  <c r="NJ56" i="1"/>
  <c r="NK56" i="1"/>
  <c r="NL56" i="1"/>
  <c r="NM56" i="1"/>
  <c r="NN56" i="1"/>
  <c r="NO56" i="1"/>
  <c r="NP56" i="1"/>
  <c r="NQ56" i="1"/>
  <c r="NR56" i="1"/>
  <c r="NS56" i="1"/>
  <c r="NT56" i="1"/>
  <c r="NU56" i="1"/>
  <c r="NV56" i="1"/>
  <c r="NW56" i="1"/>
  <c r="NX56" i="1"/>
  <c r="NY56" i="1"/>
  <c r="NZ56" i="1"/>
  <c r="OA56" i="1"/>
  <c r="OB56" i="1"/>
  <c r="OC56" i="1"/>
  <c r="OD56" i="1"/>
  <c r="OE56" i="1"/>
  <c r="OF56" i="1"/>
  <c r="OG56" i="1"/>
  <c r="OH56" i="1"/>
  <c r="OI56" i="1"/>
  <c r="OJ56" i="1"/>
  <c r="OK56" i="1"/>
  <c r="OL56" i="1"/>
  <c r="OM56" i="1"/>
  <c r="ON56" i="1"/>
  <c r="OO56" i="1"/>
  <c r="OP56" i="1"/>
  <c r="OQ56" i="1"/>
  <c r="OR56" i="1"/>
  <c r="OS56" i="1"/>
  <c r="OT56" i="1"/>
  <c r="OU56" i="1"/>
  <c r="OV56" i="1"/>
  <c r="OW56" i="1"/>
  <c r="OX56" i="1"/>
  <c r="OY56" i="1"/>
  <c r="OZ56" i="1"/>
  <c r="PA56" i="1"/>
  <c r="PB56" i="1"/>
  <c r="PC56" i="1"/>
  <c r="PD56" i="1"/>
  <c r="PE56" i="1"/>
  <c r="PF56" i="1"/>
  <c r="PG56" i="1"/>
  <c r="PH56" i="1"/>
  <c r="PI56" i="1"/>
  <c r="PJ56" i="1"/>
  <c r="PK56" i="1"/>
  <c r="PL56" i="1"/>
  <c r="PM56" i="1"/>
  <c r="PN56" i="1"/>
  <c r="PO56" i="1"/>
  <c r="PP56" i="1"/>
  <c r="PQ56" i="1"/>
  <c r="PR56" i="1"/>
  <c r="PS56" i="1"/>
  <c r="PT56" i="1"/>
  <c r="PU56" i="1"/>
  <c r="PV56" i="1"/>
  <c r="PW56" i="1"/>
  <c r="PX56" i="1"/>
  <c r="PY56" i="1"/>
  <c r="PZ56" i="1"/>
  <c r="QA56" i="1"/>
  <c r="QB56" i="1"/>
  <c r="QC56" i="1"/>
  <c r="QD56" i="1"/>
  <c r="QE56" i="1"/>
  <c r="QF56" i="1"/>
  <c r="QG56" i="1"/>
  <c r="QH56" i="1"/>
  <c r="QI56" i="1"/>
  <c r="QJ56" i="1"/>
  <c r="QK56" i="1"/>
  <c r="QL56" i="1"/>
  <c r="QM56" i="1"/>
  <c r="QN56" i="1"/>
  <c r="QO56" i="1"/>
  <c r="QP56" i="1"/>
  <c r="QQ56" i="1"/>
  <c r="QR56" i="1"/>
  <c r="QS56" i="1"/>
  <c r="QT56" i="1"/>
  <c r="QU56" i="1"/>
  <c r="QV56" i="1"/>
  <c r="QW56" i="1"/>
  <c r="QX56" i="1"/>
  <c r="QY56" i="1"/>
  <c r="QZ56" i="1"/>
  <c r="RA56" i="1"/>
  <c r="RB56" i="1"/>
  <c r="RC56" i="1"/>
  <c r="RD56" i="1"/>
  <c r="RE56" i="1"/>
  <c r="RF56" i="1"/>
  <c r="RG56" i="1"/>
  <c r="RH56" i="1"/>
  <c r="RI56" i="1"/>
  <c r="RJ56" i="1"/>
  <c r="RK56" i="1"/>
  <c r="RL56" i="1"/>
  <c r="RM56" i="1"/>
  <c r="RN56" i="1"/>
  <c r="RO56" i="1"/>
  <c r="RP56" i="1"/>
  <c r="RQ56" i="1"/>
  <c r="RR56" i="1"/>
  <c r="RS56" i="1"/>
  <c r="RT56" i="1"/>
  <c r="RU56" i="1"/>
  <c r="RV56" i="1"/>
  <c r="RW56" i="1"/>
  <c r="RX56" i="1"/>
  <c r="RY56" i="1"/>
  <c r="RZ56" i="1"/>
  <c r="SA56" i="1"/>
  <c r="SB56" i="1"/>
  <c r="SC56" i="1"/>
  <c r="SD56" i="1"/>
  <c r="SE56" i="1"/>
  <c r="SF56" i="1"/>
  <c r="SG56" i="1"/>
  <c r="SH56" i="1"/>
  <c r="SI56" i="1"/>
  <c r="SJ56" i="1"/>
  <c r="SK56" i="1"/>
  <c r="SL56" i="1"/>
  <c r="SM56" i="1"/>
  <c r="SN56" i="1"/>
  <c r="SO56" i="1"/>
  <c r="SP56" i="1"/>
  <c r="SQ56" i="1"/>
  <c r="SR56" i="1"/>
  <c r="SS56" i="1"/>
  <c r="ST56" i="1"/>
  <c r="SU56" i="1"/>
  <c r="SV56" i="1"/>
  <c r="SW56" i="1"/>
  <c r="SX56" i="1"/>
  <c r="SY56" i="1"/>
  <c r="SZ56" i="1"/>
  <c r="TA56" i="1"/>
  <c r="TB56" i="1"/>
  <c r="TC56" i="1"/>
  <c r="TD56" i="1"/>
  <c r="TE56" i="1"/>
  <c r="TF56" i="1"/>
  <c r="TG56" i="1"/>
  <c r="TH56" i="1"/>
  <c r="TI56" i="1"/>
  <c r="TJ56" i="1"/>
  <c r="TK56" i="1"/>
  <c r="TL56" i="1"/>
  <c r="TM56" i="1"/>
  <c r="TN56" i="1"/>
  <c r="TO56" i="1"/>
  <c r="TP56" i="1"/>
  <c r="TQ56" i="1"/>
  <c r="TR56" i="1"/>
  <c r="TS56" i="1"/>
  <c r="TT56" i="1"/>
  <c r="TU56" i="1"/>
  <c r="TV56" i="1"/>
  <c r="TW56" i="1"/>
  <c r="TX56" i="1"/>
  <c r="TY56" i="1"/>
  <c r="TZ56" i="1"/>
  <c r="UA56" i="1"/>
  <c r="UB56" i="1"/>
  <c r="UC56" i="1"/>
  <c r="UD56" i="1"/>
  <c r="UE56" i="1"/>
  <c r="UF56" i="1"/>
  <c r="UG56" i="1"/>
  <c r="UH56" i="1"/>
  <c r="UI56" i="1"/>
  <c r="UJ56" i="1"/>
  <c r="UK56" i="1"/>
  <c r="UL56" i="1"/>
  <c r="UM56" i="1"/>
  <c r="UN56" i="1"/>
  <c r="UO56" i="1"/>
  <c r="UP56" i="1"/>
  <c r="UQ56" i="1"/>
  <c r="UR56" i="1"/>
  <c r="US56" i="1"/>
  <c r="UT56" i="1"/>
  <c r="UU56" i="1"/>
  <c r="UV56" i="1"/>
  <c r="UW56" i="1"/>
  <c r="UX56" i="1"/>
  <c r="UY56" i="1"/>
  <c r="UZ56" i="1"/>
  <c r="VA56" i="1"/>
  <c r="VB56" i="1"/>
  <c r="VC56" i="1"/>
  <c r="VD56" i="1"/>
  <c r="VE56" i="1"/>
  <c r="VF56" i="1"/>
  <c r="VG56" i="1"/>
  <c r="VH56" i="1"/>
  <c r="VI56" i="1"/>
  <c r="VJ56" i="1"/>
  <c r="VK56" i="1"/>
  <c r="VL56" i="1"/>
  <c r="VM56" i="1"/>
  <c r="VN56" i="1"/>
  <c r="VO56" i="1"/>
  <c r="VP56" i="1"/>
  <c r="VQ56" i="1"/>
  <c r="VR56" i="1"/>
  <c r="VS56" i="1"/>
  <c r="VT56" i="1"/>
  <c r="VU56" i="1"/>
  <c r="VV56" i="1"/>
  <c r="VW56" i="1"/>
  <c r="VX56" i="1"/>
  <c r="VY56" i="1"/>
  <c r="VZ56" i="1"/>
  <c r="WA56" i="1"/>
  <c r="WB56" i="1"/>
  <c r="WC56" i="1"/>
  <c r="WD56" i="1"/>
  <c r="WE56" i="1"/>
  <c r="WF56" i="1"/>
  <c r="WG56" i="1"/>
  <c r="WH56" i="1"/>
  <c r="WI56" i="1"/>
  <c r="WJ56" i="1"/>
  <c r="WK56" i="1"/>
  <c r="WL56" i="1"/>
  <c r="WM56" i="1"/>
  <c r="WN56" i="1"/>
  <c r="WO56" i="1"/>
  <c r="WP56" i="1"/>
  <c r="WQ56" i="1"/>
  <c r="WR56" i="1"/>
  <c r="WS56" i="1"/>
  <c r="WT56" i="1"/>
  <c r="WU56" i="1"/>
  <c r="WV56" i="1"/>
  <c r="WW56" i="1"/>
  <c r="WX56" i="1"/>
  <c r="WY56" i="1"/>
  <c r="WZ56" i="1"/>
  <c r="XA56" i="1"/>
  <c r="XB56" i="1"/>
  <c r="XC56" i="1"/>
  <c r="XD56" i="1"/>
  <c r="XE56" i="1"/>
  <c r="XF56" i="1"/>
  <c r="XG56" i="1"/>
  <c r="XH56" i="1"/>
  <c r="XI56" i="1"/>
  <c r="XJ56" i="1"/>
  <c r="XK56" i="1"/>
  <c r="XL56" i="1"/>
  <c r="XM56" i="1"/>
  <c r="XN56" i="1"/>
  <c r="XO56" i="1"/>
  <c r="XP56" i="1"/>
  <c r="XQ56" i="1"/>
  <c r="XR56" i="1"/>
  <c r="XS56" i="1"/>
  <c r="XT56" i="1"/>
  <c r="XU56" i="1"/>
  <c r="XV56" i="1"/>
  <c r="XW56" i="1"/>
  <c r="XX56" i="1"/>
  <c r="XY56" i="1"/>
  <c r="XZ56" i="1"/>
  <c r="YA56" i="1"/>
  <c r="YB56" i="1"/>
  <c r="YC56" i="1"/>
  <c r="YD56" i="1"/>
  <c r="YE56" i="1"/>
  <c r="YF56" i="1"/>
  <c r="YG56" i="1"/>
  <c r="YH56" i="1"/>
  <c r="YI56" i="1"/>
  <c r="YJ56" i="1"/>
  <c r="YK56" i="1"/>
  <c r="YL56" i="1"/>
  <c r="YM56" i="1"/>
  <c r="YN56" i="1"/>
  <c r="YO56" i="1"/>
  <c r="YP56" i="1"/>
  <c r="YQ56" i="1"/>
  <c r="E27" i="1"/>
  <c r="E13" i="4" l="1"/>
  <c r="E12" i="4"/>
  <c r="E14" i="4" s="1"/>
  <c r="E11" i="4"/>
  <c r="C96" i="5"/>
  <c r="S91" i="1"/>
  <c r="BP56" i="1"/>
  <c r="L52" i="1"/>
  <c r="L54" i="1"/>
  <c r="L53" i="1"/>
  <c r="L51" i="1"/>
  <c r="L50" i="1"/>
  <c r="E50" i="1"/>
  <c r="L49" i="1"/>
  <c r="L48" i="1"/>
  <c r="E48" i="1"/>
  <c r="J47" i="1"/>
  <c r="L47" i="1" s="1"/>
  <c r="L45" i="1"/>
  <c r="L44" i="1"/>
  <c r="L43" i="1"/>
  <c r="L42" i="1"/>
  <c r="E41" i="1"/>
  <c r="C41" i="1"/>
  <c r="L39" i="1"/>
  <c r="L35" i="1"/>
  <c r="L37" i="1"/>
  <c r="L36" i="1"/>
  <c r="L34" i="1"/>
  <c r="L33" i="1"/>
  <c r="L32" i="1"/>
  <c r="L31" i="1"/>
  <c r="L30" i="1"/>
  <c r="E29" i="1"/>
  <c r="C29" i="1"/>
  <c r="L27" i="1"/>
  <c r="E26" i="1"/>
  <c r="L25" i="1"/>
  <c r="E25" i="1"/>
  <c r="L24" i="1"/>
  <c r="E24" i="1"/>
  <c r="C23" i="1"/>
  <c r="L16" i="1"/>
  <c r="E16" i="1"/>
  <c r="L20" i="1"/>
  <c r="E20" i="1"/>
  <c r="L22" i="1"/>
  <c r="E22" i="1"/>
  <c r="L21" i="1"/>
  <c r="E21" i="1"/>
  <c r="L19" i="1"/>
  <c r="E19" i="1"/>
  <c r="L17" i="1"/>
  <c r="E17" i="1"/>
  <c r="L18" i="1"/>
  <c r="E18" i="1"/>
  <c r="L15" i="1"/>
  <c r="E15" i="1"/>
  <c r="L12" i="1"/>
  <c r="E12" i="1"/>
  <c r="L14" i="1"/>
  <c r="L13" i="1"/>
  <c r="E13" i="1"/>
  <c r="J10" i="1"/>
  <c r="L10" i="1" s="1"/>
  <c r="E10" i="1"/>
  <c r="L11" i="1"/>
  <c r="J9" i="1"/>
  <c r="L9" i="1" s="1"/>
  <c r="E9" i="1"/>
  <c r="L6" i="1"/>
  <c r="E6" i="1"/>
  <c r="J8" i="1"/>
  <c r="L8" i="1" s="1"/>
  <c r="E8" i="1"/>
  <c r="L7" i="1"/>
  <c r="C5" i="1"/>
  <c r="BR3" i="1"/>
  <c r="BT3" i="1" s="1"/>
  <c r="BU1" i="1" s="1"/>
  <c r="BM3" i="1"/>
  <c r="BK3" i="1"/>
  <c r="BI3" i="1"/>
  <c r="BG3" i="1"/>
  <c r="BE3" i="1"/>
  <c r="BC3" i="1"/>
  <c r="BA3" i="1"/>
  <c r="AY3" i="1"/>
  <c r="AW3" i="1"/>
  <c r="AU3" i="1"/>
  <c r="AS3" i="1"/>
  <c r="AQ3" i="1"/>
  <c r="AO3" i="1"/>
  <c r="AM3" i="1"/>
  <c r="AK3" i="1"/>
  <c r="AI3" i="1"/>
  <c r="AG3" i="1"/>
  <c r="AE3" i="1"/>
  <c r="AC3" i="1"/>
  <c r="AA3" i="1"/>
  <c r="Y3" i="1"/>
  <c r="W3" i="1"/>
  <c r="U3" i="1"/>
  <c r="S3" i="1"/>
  <c r="Q3" i="1"/>
  <c r="BQ2" i="1"/>
  <c r="BP2" i="1"/>
  <c r="E2" i="1"/>
  <c r="BQ1" i="1"/>
  <c r="BP1" i="1"/>
  <c r="D100" i="5" l="1"/>
  <c r="E100" i="5" s="1"/>
  <c r="BR2" i="1"/>
  <c r="BS1" i="1"/>
  <c r="BU2" i="1"/>
  <c r="BT1" i="1"/>
  <c r="BR1" i="1"/>
  <c r="BS2" i="1"/>
  <c r="B96" i="5"/>
  <c r="E28" i="1"/>
  <c r="E23" i="1"/>
  <c r="C28" i="1"/>
  <c r="E5" i="1"/>
  <c r="BV3" i="1"/>
  <c r="BT2" i="1"/>
  <c r="D96" i="5"/>
  <c r="C26" i="1"/>
  <c r="C61" i="1" s="1"/>
  <c r="C46" i="1"/>
  <c r="E96" i="5" l="1"/>
  <c r="D99" i="5"/>
  <c r="B99" i="5"/>
  <c r="C99" i="5"/>
  <c r="E46" i="1"/>
  <c r="E56" i="1" s="1"/>
  <c r="D95" i="5"/>
  <c r="C95" i="5"/>
  <c r="B95" i="5"/>
  <c r="BX3" i="1"/>
  <c r="BW2" i="1"/>
  <c r="BV2" i="1"/>
  <c r="BV1" i="1"/>
  <c r="BW1" i="1"/>
  <c r="E58" i="1" l="1"/>
  <c r="D46" i="1"/>
  <c r="D5" i="1"/>
  <c r="D26" i="1"/>
  <c r="D28" i="1"/>
  <c r="D23" i="1"/>
  <c r="BX2" i="1"/>
  <c r="BZ3" i="1"/>
  <c r="BY2" i="1"/>
  <c r="BY1" i="1"/>
  <c r="BX1" i="1"/>
  <c r="CB3" i="1" l="1"/>
  <c r="CA2" i="1"/>
  <c r="BZ2" i="1"/>
  <c r="CA1" i="1"/>
  <c r="BZ1" i="1"/>
  <c r="CB2" i="1" l="1"/>
  <c r="CC2" i="1"/>
  <c r="CD3" i="1"/>
  <c r="CC1" i="1"/>
  <c r="CB1" i="1"/>
  <c r="CF3" i="1" l="1"/>
  <c r="CD2" i="1"/>
  <c r="CE2" i="1"/>
  <c r="CD1" i="1"/>
  <c r="CE1" i="1"/>
  <c r="CF2" i="1" l="1"/>
  <c r="CH3" i="1"/>
  <c r="CG2" i="1"/>
  <c r="CG1" i="1"/>
  <c r="CF1" i="1"/>
  <c r="CJ3" i="1" l="1"/>
  <c r="CI2" i="1"/>
  <c r="CH2" i="1"/>
  <c r="CI1" i="1"/>
  <c r="CH1" i="1"/>
  <c r="CJ2" i="1" l="1"/>
  <c r="CL3" i="1"/>
  <c r="CK2" i="1"/>
  <c r="CK1" i="1"/>
  <c r="CJ1" i="1"/>
  <c r="CN3" i="1" l="1"/>
  <c r="CM2" i="1"/>
  <c r="CL2" i="1"/>
  <c r="CL1" i="1"/>
  <c r="CM1" i="1"/>
  <c r="CP3" i="1" l="1"/>
  <c r="CN2" i="1"/>
  <c r="CO2" i="1"/>
  <c r="CO1" i="1"/>
  <c r="CN1" i="1"/>
  <c r="CR3" i="1" l="1"/>
  <c r="CQ2" i="1"/>
  <c r="CP2" i="1"/>
  <c r="CQ1" i="1"/>
  <c r="CP1" i="1"/>
  <c r="CR2" i="1" l="1"/>
  <c r="CT3" i="1"/>
  <c r="CS2" i="1"/>
  <c r="CS1" i="1"/>
  <c r="CR1" i="1"/>
  <c r="CV3" i="1" l="1"/>
  <c r="CT2" i="1"/>
  <c r="CU2" i="1"/>
  <c r="CT1" i="1"/>
  <c r="CU1" i="1"/>
  <c r="CV2" i="1" l="1"/>
  <c r="CX3" i="1"/>
  <c r="CW2" i="1"/>
  <c r="CW1" i="1"/>
  <c r="CV1" i="1"/>
  <c r="CZ3" i="1" l="1"/>
  <c r="CY2" i="1"/>
  <c r="CX2" i="1"/>
  <c r="CY1" i="1"/>
  <c r="CX1" i="1"/>
  <c r="DB3" i="1" l="1"/>
  <c r="CZ2" i="1"/>
  <c r="DA2" i="1"/>
  <c r="DA1" i="1"/>
  <c r="CZ1" i="1"/>
  <c r="DD3" i="1" l="1"/>
  <c r="DC2" i="1"/>
  <c r="DB2" i="1"/>
  <c r="DC1" i="1"/>
  <c r="DB1" i="1"/>
  <c r="DD2" i="1" l="1"/>
  <c r="DF3" i="1"/>
  <c r="DE2" i="1"/>
  <c r="DE1" i="1"/>
  <c r="DD1" i="1"/>
  <c r="DH3" i="1" l="1"/>
  <c r="DG2" i="1"/>
  <c r="DF2" i="1"/>
  <c r="DF1" i="1"/>
  <c r="DG1" i="1"/>
  <c r="DH2" i="1" l="1"/>
  <c r="DI2" i="1"/>
  <c r="DJ3" i="1"/>
  <c r="DI1" i="1"/>
  <c r="DH1" i="1"/>
  <c r="DL3" i="1" l="1"/>
  <c r="DJ2" i="1"/>
  <c r="DK2" i="1"/>
  <c r="DJ1" i="1"/>
  <c r="DK1" i="1"/>
  <c r="DL2" i="1" l="1"/>
  <c r="DN3" i="1"/>
  <c r="DM2" i="1"/>
  <c r="DM1" i="1"/>
  <c r="DL1" i="1"/>
  <c r="DP3" i="1" l="1"/>
  <c r="DN2" i="1"/>
  <c r="DO2" i="1"/>
  <c r="DN1" i="1"/>
  <c r="DO1" i="1"/>
  <c r="DP2" i="1" l="1"/>
  <c r="DR3" i="1"/>
  <c r="DQ2" i="1"/>
  <c r="DQ1" i="1"/>
  <c r="DP1" i="1"/>
  <c r="DR2" i="1" l="1"/>
  <c r="DT3" i="1"/>
  <c r="DS2" i="1"/>
  <c r="DS1" i="1"/>
  <c r="DR1" i="1"/>
  <c r="DV3" i="1" l="1"/>
  <c r="DT2" i="1"/>
  <c r="DU2" i="1"/>
  <c r="DU1" i="1"/>
  <c r="DT1" i="1"/>
  <c r="DX3" i="1" l="1"/>
  <c r="DV2" i="1"/>
  <c r="DW2" i="1"/>
  <c r="DV1" i="1"/>
  <c r="DW1" i="1"/>
  <c r="DX2" i="1" l="1"/>
  <c r="DZ3" i="1"/>
  <c r="DY2" i="1"/>
  <c r="DY1" i="1"/>
  <c r="DX1" i="1"/>
  <c r="EB3" i="1" l="1"/>
  <c r="DZ2" i="1"/>
  <c r="EA2" i="1"/>
  <c r="DZ1" i="1"/>
  <c r="EA1" i="1"/>
  <c r="EB2" i="1" l="1"/>
  <c r="ED3" i="1"/>
  <c r="EC2" i="1"/>
  <c r="EC1" i="1"/>
  <c r="EB1" i="1"/>
  <c r="EF3" i="1" l="1"/>
  <c r="ED2" i="1"/>
  <c r="EE2" i="1"/>
  <c r="ED1" i="1"/>
  <c r="EE1" i="1"/>
  <c r="EH3" i="1" l="1"/>
  <c r="EF2" i="1"/>
  <c r="EG2" i="1"/>
  <c r="EG1" i="1"/>
  <c r="EF1" i="1"/>
  <c r="EH2" i="1" l="1"/>
  <c r="EJ3" i="1"/>
  <c r="EI2" i="1"/>
  <c r="EH1" i="1"/>
  <c r="EI1" i="1"/>
  <c r="EJ2" i="1" l="1"/>
  <c r="EL3" i="1"/>
  <c r="EK2" i="1"/>
  <c r="EK1" i="1"/>
  <c r="EJ1" i="1"/>
  <c r="EN3" i="1" l="1"/>
  <c r="EL2" i="1"/>
  <c r="EM2" i="1"/>
  <c r="EL1" i="1"/>
  <c r="EM1" i="1"/>
  <c r="EN2" i="1" l="1"/>
  <c r="EP3" i="1"/>
  <c r="EO2" i="1"/>
  <c r="EO1" i="1"/>
  <c r="EN1" i="1"/>
  <c r="ER3" i="1" l="1"/>
  <c r="EP2" i="1"/>
  <c r="EQ2" i="1"/>
  <c r="EP1" i="1"/>
  <c r="EQ1" i="1"/>
  <c r="ER2" i="1" l="1"/>
  <c r="ET3" i="1"/>
  <c r="ES2" i="1"/>
  <c r="ES1" i="1"/>
  <c r="ER1" i="1"/>
  <c r="EV3" i="1" l="1"/>
  <c r="ET2" i="1"/>
  <c r="EU2" i="1"/>
  <c r="ET1" i="1"/>
  <c r="EU1" i="1"/>
  <c r="EV2" i="1" l="1"/>
  <c r="EX3" i="1"/>
  <c r="EW2" i="1"/>
  <c r="EW1" i="1"/>
  <c r="EV1" i="1"/>
  <c r="EX2" i="1" l="1"/>
  <c r="EZ3" i="1"/>
  <c r="EY2" i="1"/>
  <c r="EX1" i="1"/>
  <c r="EY1" i="1"/>
  <c r="FB3" i="1" l="1"/>
  <c r="EZ2" i="1"/>
  <c r="FA2" i="1"/>
  <c r="FA1" i="1"/>
  <c r="EZ1" i="1"/>
  <c r="FD3" i="1" l="1"/>
  <c r="FB2" i="1"/>
  <c r="FC2" i="1"/>
  <c r="FB1" i="1"/>
  <c r="FC1" i="1"/>
  <c r="FD2" i="1" l="1"/>
  <c r="FF3" i="1"/>
  <c r="FE2" i="1"/>
  <c r="FE1" i="1"/>
  <c r="FD1" i="1"/>
  <c r="FH3" i="1" l="1"/>
  <c r="FF2" i="1"/>
  <c r="FG2" i="1"/>
  <c r="FF1" i="1"/>
  <c r="FG1" i="1"/>
  <c r="FH2" i="1" l="1"/>
  <c r="FJ3" i="1"/>
  <c r="FI2" i="1"/>
  <c r="FI1" i="1"/>
  <c r="FH1" i="1"/>
  <c r="FL3" i="1" l="1"/>
  <c r="FJ2" i="1"/>
  <c r="FK2" i="1"/>
  <c r="FJ1" i="1"/>
  <c r="FK1" i="1"/>
  <c r="FN3" i="1" l="1"/>
  <c r="FL2" i="1"/>
  <c r="FM2" i="1"/>
  <c r="FM1" i="1"/>
  <c r="FL1" i="1"/>
  <c r="FN2" i="1" l="1"/>
  <c r="FP3" i="1"/>
  <c r="FO2" i="1"/>
  <c r="FN1" i="1"/>
  <c r="FO1" i="1"/>
  <c r="FP2" i="1" l="1"/>
  <c r="FR3" i="1"/>
  <c r="FQ2" i="1"/>
  <c r="FQ1" i="1"/>
  <c r="FP1" i="1"/>
  <c r="FT3" i="1" l="1"/>
  <c r="FR2" i="1"/>
  <c r="FS2" i="1"/>
  <c r="FR1" i="1"/>
  <c r="FS1" i="1"/>
  <c r="FT2" i="1" l="1"/>
  <c r="FU2" i="1"/>
  <c r="FV3" i="1"/>
  <c r="FU1" i="1"/>
  <c r="FT1" i="1"/>
  <c r="FX3" i="1" l="1"/>
  <c r="FV2" i="1"/>
  <c r="FW2" i="1"/>
  <c r="FV1" i="1"/>
  <c r="FW1" i="1"/>
  <c r="FX2" i="1" l="1"/>
  <c r="FZ3" i="1"/>
  <c r="FY2" i="1"/>
  <c r="FY1" i="1"/>
  <c r="FX1" i="1"/>
  <c r="GB3" i="1" l="1"/>
  <c r="FZ2" i="1"/>
  <c r="GA2" i="1"/>
  <c r="FZ1" i="1"/>
  <c r="GA1" i="1"/>
  <c r="GB2" i="1" l="1"/>
  <c r="GD3" i="1"/>
  <c r="GC2" i="1"/>
  <c r="GC1" i="1"/>
  <c r="GB1" i="1"/>
  <c r="GD2" i="1" l="1"/>
  <c r="GF3" i="1"/>
  <c r="GE2" i="1"/>
  <c r="GD1" i="1"/>
  <c r="GE1" i="1"/>
  <c r="GH3" i="1" l="1"/>
  <c r="GF2" i="1"/>
  <c r="GG2" i="1"/>
  <c r="GG1" i="1"/>
  <c r="GF1" i="1"/>
  <c r="GJ3" i="1" l="1"/>
  <c r="GH2" i="1"/>
  <c r="GI2" i="1"/>
  <c r="GH1" i="1"/>
  <c r="GI1" i="1"/>
  <c r="GJ2" i="1" l="1"/>
  <c r="GL3" i="1"/>
  <c r="GK2" i="1"/>
  <c r="GK1" i="1"/>
  <c r="GJ1" i="1"/>
  <c r="GN3" i="1" l="1"/>
  <c r="GL2" i="1"/>
  <c r="GM2" i="1"/>
  <c r="GL1" i="1"/>
  <c r="GM1" i="1"/>
  <c r="GN2" i="1" l="1"/>
  <c r="GO2" i="1"/>
  <c r="GP3" i="1"/>
  <c r="GO1" i="1"/>
  <c r="GN1" i="1"/>
  <c r="GR3" i="1" l="1"/>
  <c r="GP2" i="1"/>
  <c r="GQ2" i="1"/>
  <c r="GP1" i="1"/>
  <c r="GQ1" i="1"/>
  <c r="GT3" i="1" l="1"/>
  <c r="GS2" i="1"/>
  <c r="GR2" i="1"/>
  <c r="GS1" i="1"/>
  <c r="GR1" i="1"/>
  <c r="GT2" i="1" l="1"/>
  <c r="GV3" i="1"/>
  <c r="GU2" i="1"/>
  <c r="GT1" i="1"/>
  <c r="GU1" i="1"/>
  <c r="GX3" i="1" l="1"/>
  <c r="GV2" i="1"/>
  <c r="GW2" i="1"/>
  <c r="GW1" i="1"/>
  <c r="GV1" i="1"/>
  <c r="GZ3" i="1" l="1"/>
  <c r="GX2" i="1"/>
  <c r="GY2" i="1"/>
  <c r="GX1" i="1"/>
  <c r="GY1" i="1"/>
  <c r="HA2" i="1" l="1"/>
  <c r="HB3" i="1"/>
  <c r="GZ2" i="1"/>
  <c r="HA1" i="1"/>
  <c r="GZ1" i="1"/>
  <c r="HB2" i="1" l="1"/>
  <c r="HD3" i="1"/>
  <c r="HC2" i="1"/>
  <c r="HB1" i="1"/>
  <c r="HC1" i="1"/>
  <c r="HD2" i="1" l="1"/>
  <c r="HF3" i="1"/>
  <c r="HE2" i="1"/>
  <c r="HE1" i="1"/>
  <c r="HD1" i="1"/>
  <c r="HH3" i="1" l="1"/>
  <c r="HF2" i="1"/>
  <c r="HG2" i="1"/>
  <c r="HF1" i="1"/>
  <c r="HG1" i="1"/>
  <c r="HI2" i="1" l="1"/>
  <c r="HJ3" i="1"/>
  <c r="HH2" i="1"/>
  <c r="HI1" i="1"/>
  <c r="HH1" i="1"/>
  <c r="HJ2" i="1" l="1"/>
  <c r="HL3" i="1"/>
  <c r="HK2" i="1"/>
  <c r="HJ1" i="1"/>
  <c r="HK1" i="1"/>
  <c r="HN3" i="1" l="1"/>
  <c r="HL2" i="1"/>
  <c r="HM2" i="1"/>
  <c r="HM1" i="1"/>
  <c r="HL1" i="1"/>
  <c r="HP3" i="1" l="1"/>
  <c r="HN2" i="1"/>
  <c r="HO2" i="1"/>
  <c r="HN1" i="1"/>
  <c r="HO1" i="1"/>
  <c r="HQ2" i="1" l="1"/>
  <c r="HR3" i="1"/>
  <c r="HP2" i="1"/>
  <c r="HQ1" i="1"/>
  <c r="HP1" i="1"/>
  <c r="HR2" i="1" l="1"/>
  <c r="HT3" i="1"/>
  <c r="HS2" i="1"/>
  <c r="HR1" i="1"/>
  <c r="HS1" i="1"/>
  <c r="HT2" i="1" l="1"/>
  <c r="HV3" i="1"/>
  <c r="HU2" i="1"/>
  <c r="HU1" i="1"/>
  <c r="HT1" i="1"/>
  <c r="HX3" i="1" l="1"/>
  <c r="HV2" i="1"/>
  <c r="HW2" i="1"/>
  <c r="HV1" i="1"/>
  <c r="HW1" i="1"/>
  <c r="HZ3" i="1" l="1"/>
  <c r="HY2" i="1"/>
  <c r="HX2" i="1"/>
  <c r="HY1" i="1"/>
  <c r="HX1" i="1"/>
  <c r="HZ2" i="1" l="1"/>
  <c r="IB3" i="1"/>
  <c r="IA2" i="1"/>
  <c r="IA1" i="1"/>
  <c r="HZ1" i="1"/>
  <c r="ID3" i="1" l="1"/>
  <c r="IB2" i="1"/>
  <c r="IC1" i="1"/>
  <c r="IC2" i="1"/>
  <c r="IB1" i="1"/>
  <c r="IF3" i="1" l="1"/>
  <c r="ID2" i="1"/>
  <c r="IE2" i="1"/>
  <c r="IE1" i="1"/>
  <c r="ID1" i="1"/>
  <c r="IG2" i="1" l="1"/>
  <c r="IG1" i="1"/>
  <c r="IF2" i="1"/>
  <c r="IH3" i="1"/>
  <c r="IF1" i="1"/>
  <c r="IH2" i="1" l="1"/>
  <c r="IJ3" i="1"/>
  <c r="II2" i="1"/>
  <c r="II1" i="1"/>
  <c r="IH1" i="1"/>
  <c r="IJ2" i="1" l="1"/>
  <c r="IL3" i="1"/>
  <c r="IK2" i="1"/>
  <c r="IK1" i="1"/>
  <c r="IJ1" i="1"/>
  <c r="IN3" i="1" l="1"/>
  <c r="IL2" i="1"/>
  <c r="IM2" i="1"/>
  <c r="IL1" i="1"/>
  <c r="IM1" i="1"/>
  <c r="IO2" i="1" l="1"/>
  <c r="IP3" i="1"/>
  <c r="IO1" i="1"/>
  <c r="IN2" i="1"/>
  <c r="IN1" i="1"/>
  <c r="IP2" i="1" l="1"/>
  <c r="IR3" i="1"/>
  <c r="IQ2" i="1"/>
  <c r="IQ1" i="1"/>
  <c r="IP1" i="1"/>
  <c r="IT3" i="1" l="1"/>
  <c r="IR2" i="1"/>
  <c r="IS2" i="1"/>
  <c r="IS1" i="1"/>
  <c r="IR1" i="1"/>
  <c r="IV3" i="1" l="1"/>
  <c r="IT2" i="1"/>
  <c r="IU2" i="1"/>
  <c r="IU1" i="1"/>
  <c r="IT1" i="1"/>
  <c r="IW2" i="1" l="1"/>
  <c r="IX3" i="1"/>
  <c r="IV2" i="1"/>
  <c r="IW1" i="1"/>
  <c r="IV1" i="1"/>
  <c r="IX2" i="1" l="1"/>
  <c r="IZ3" i="1"/>
  <c r="IY2" i="1"/>
  <c r="IY1" i="1"/>
  <c r="IX1" i="1"/>
  <c r="IZ2" i="1" l="1"/>
  <c r="JB3" i="1"/>
  <c r="JA1" i="1"/>
  <c r="JA2" i="1"/>
  <c r="IZ1" i="1"/>
  <c r="JD3" i="1" l="1"/>
  <c r="JB2" i="1"/>
  <c r="JC2" i="1"/>
  <c r="JB1" i="1"/>
  <c r="JC1" i="1"/>
  <c r="JF3" i="1" l="1"/>
  <c r="JE2" i="1"/>
  <c r="JD2" i="1"/>
  <c r="JE1" i="1"/>
  <c r="JD1" i="1"/>
  <c r="JF2" i="1" l="1"/>
  <c r="JH3" i="1"/>
  <c r="JG2" i="1"/>
  <c r="JG1" i="1"/>
  <c r="JF1" i="1"/>
  <c r="JJ3" i="1" l="1"/>
  <c r="JH2" i="1"/>
  <c r="JI1" i="1"/>
  <c r="JI2" i="1"/>
  <c r="JH1" i="1"/>
  <c r="JL3" i="1" l="1"/>
  <c r="JJ2" i="1"/>
  <c r="JK2" i="1"/>
  <c r="JK1" i="1"/>
  <c r="JJ1" i="1"/>
  <c r="JM2" i="1" l="1"/>
  <c r="JN3" i="1"/>
  <c r="JM1" i="1"/>
  <c r="JL2" i="1"/>
  <c r="JL1" i="1"/>
  <c r="JN2" i="1" l="1"/>
  <c r="JP3" i="1"/>
  <c r="JO2" i="1"/>
  <c r="JO1" i="1"/>
  <c r="JN1" i="1"/>
  <c r="JP2" i="1" l="1"/>
  <c r="JR3" i="1"/>
  <c r="JQ2" i="1"/>
  <c r="JQ1" i="1"/>
  <c r="JP1" i="1"/>
  <c r="JT3" i="1" l="1"/>
  <c r="JR2" i="1"/>
  <c r="JS2" i="1"/>
  <c r="JR1" i="1"/>
  <c r="JS1" i="1"/>
  <c r="JU2" i="1" l="1"/>
  <c r="JV3" i="1"/>
  <c r="JU1" i="1"/>
  <c r="JT2" i="1"/>
  <c r="JT1" i="1"/>
  <c r="JV2" i="1" l="1"/>
  <c r="JW2" i="1"/>
  <c r="JX3" i="1"/>
  <c r="JW1" i="1"/>
  <c r="JV1" i="1"/>
  <c r="JZ3" i="1" l="1"/>
  <c r="JX2" i="1"/>
  <c r="JY2" i="1"/>
  <c r="JY1" i="1"/>
  <c r="JX1" i="1"/>
  <c r="KB3" i="1" l="1"/>
  <c r="JZ2" i="1"/>
  <c r="KA2" i="1"/>
  <c r="KA1" i="1"/>
  <c r="JZ1" i="1"/>
  <c r="KC2" i="1" l="1"/>
  <c r="KD3" i="1"/>
  <c r="KB2" i="1"/>
  <c r="KC1" i="1"/>
  <c r="KB1" i="1"/>
  <c r="KD2" i="1" l="1"/>
  <c r="KF3" i="1"/>
  <c r="KE2" i="1"/>
  <c r="KE1" i="1"/>
  <c r="KD1" i="1"/>
  <c r="KF2" i="1" l="1"/>
  <c r="KG1" i="1"/>
  <c r="KH3" i="1"/>
  <c r="KG2" i="1"/>
  <c r="KF1" i="1"/>
  <c r="KJ3" i="1" l="1"/>
  <c r="KH2" i="1"/>
  <c r="KI2" i="1"/>
  <c r="KH1" i="1"/>
  <c r="KI1" i="1"/>
  <c r="KL3" i="1" l="1"/>
  <c r="KK2" i="1"/>
  <c r="KJ2" i="1"/>
  <c r="KK1" i="1"/>
  <c r="KJ1" i="1"/>
  <c r="KL2" i="1" l="1"/>
  <c r="KN3" i="1"/>
  <c r="KM2" i="1"/>
  <c r="KM1" i="1"/>
  <c r="KL1" i="1"/>
  <c r="KP3" i="1" l="1"/>
  <c r="KN2" i="1"/>
  <c r="KO1" i="1"/>
  <c r="KO2" i="1"/>
  <c r="KN1" i="1"/>
  <c r="KR3" i="1" l="1"/>
  <c r="KP2" i="1"/>
  <c r="KQ2" i="1"/>
  <c r="KQ1" i="1"/>
  <c r="KP1" i="1"/>
  <c r="KS2" i="1" l="1"/>
  <c r="KT3" i="1"/>
  <c r="KS1" i="1"/>
  <c r="KR2" i="1"/>
  <c r="KR1" i="1"/>
  <c r="KT2" i="1" l="1"/>
  <c r="KV3" i="1"/>
  <c r="KU2" i="1"/>
  <c r="KU1" i="1"/>
  <c r="KT1" i="1"/>
  <c r="KV2" i="1" l="1"/>
  <c r="KX3" i="1"/>
  <c r="KW2" i="1"/>
  <c r="KW1" i="1"/>
  <c r="KV1" i="1"/>
  <c r="KZ3" i="1" l="1"/>
  <c r="KX2" i="1"/>
  <c r="KY2" i="1"/>
  <c r="KX1" i="1"/>
  <c r="KY1" i="1"/>
  <c r="LA2" i="1" l="1"/>
  <c r="LB3" i="1"/>
  <c r="LA1" i="1"/>
  <c r="KZ2" i="1"/>
  <c r="KZ1" i="1"/>
  <c r="LB2" i="1" l="1"/>
  <c r="LD3" i="1"/>
  <c r="LC2" i="1"/>
  <c r="LC1" i="1"/>
  <c r="LB1" i="1"/>
  <c r="LF3" i="1" l="1"/>
  <c r="LD2" i="1"/>
  <c r="LE2" i="1"/>
  <c r="LE1" i="1"/>
  <c r="LD1" i="1"/>
  <c r="LH3" i="1" l="1"/>
  <c r="LF2" i="1"/>
  <c r="LG2" i="1"/>
  <c r="LG1" i="1"/>
  <c r="LF1" i="1"/>
  <c r="LI2" i="1" l="1"/>
  <c r="LJ3" i="1"/>
  <c r="LH2" i="1"/>
  <c r="LI1" i="1"/>
  <c r="LH1" i="1"/>
  <c r="LJ2" i="1" l="1"/>
  <c r="LL3" i="1"/>
  <c r="LK2" i="1"/>
  <c r="LK1" i="1"/>
  <c r="LJ1" i="1"/>
  <c r="LL2" i="1" l="1"/>
  <c r="LM1" i="1"/>
  <c r="LM2" i="1"/>
  <c r="LN3" i="1"/>
  <c r="LL1" i="1"/>
  <c r="LP3" i="1" l="1"/>
  <c r="LN2" i="1"/>
  <c r="LO2" i="1"/>
  <c r="LN1" i="1"/>
  <c r="LO1" i="1"/>
  <c r="LR3" i="1" l="1"/>
  <c r="LQ2" i="1"/>
  <c r="LP2" i="1"/>
  <c r="LQ1" i="1"/>
  <c r="LP1" i="1"/>
  <c r="LR2" i="1" l="1"/>
  <c r="LT3" i="1"/>
  <c r="LS2" i="1"/>
  <c r="LS1" i="1"/>
  <c r="LR1" i="1"/>
  <c r="LV3" i="1" l="1"/>
  <c r="LT2" i="1"/>
  <c r="LU1" i="1"/>
  <c r="LU2" i="1"/>
  <c r="LT1" i="1"/>
  <c r="LX3" i="1" l="1"/>
  <c r="LV2" i="1"/>
  <c r="LW2" i="1"/>
  <c r="LW1" i="1"/>
  <c r="LV1" i="1"/>
  <c r="LY2" i="1" l="1"/>
  <c r="LY1" i="1"/>
  <c r="LZ3" i="1"/>
  <c r="LX2" i="1"/>
  <c r="LX1" i="1"/>
  <c r="LZ2" i="1" l="1"/>
  <c r="MB3" i="1"/>
  <c r="MA2" i="1"/>
  <c r="MA1" i="1"/>
  <c r="LZ1" i="1"/>
  <c r="MB2" i="1" l="1"/>
  <c r="MD3" i="1"/>
  <c r="MC2" i="1"/>
  <c r="MC1" i="1"/>
  <c r="MB1" i="1"/>
  <c r="MF3" i="1" l="1"/>
  <c r="MD2" i="1"/>
  <c r="ME2" i="1"/>
  <c r="MD1" i="1"/>
  <c r="ME1" i="1"/>
  <c r="MG2" i="1" l="1"/>
  <c r="MH3" i="1"/>
  <c r="MG1" i="1"/>
  <c r="MF2" i="1"/>
  <c r="MF1" i="1"/>
  <c r="MH2" i="1" l="1"/>
  <c r="MJ3" i="1"/>
  <c r="MI2" i="1"/>
  <c r="MI1" i="1"/>
  <c r="MH1" i="1"/>
  <c r="ML3" i="1" l="1"/>
  <c r="MJ2" i="1"/>
  <c r="MK2" i="1"/>
  <c r="MK1" i="1"/>
  <c r="MJ1" i="1"/>
  <c r="MN3" i="1" l="1"/>
  <c r="ML2" i="1"/>
  <c r="MM2" i="1"/>
  <c r="MM1" i="1"/>
  <c r="ML1" i="1"/>
  <c r="MO2" i="1" l="1"/>
  <c r="MP3" i="1"/>
  <c r="MN2" i="1"/>
  <c r="MO1" i="1"/>
  <c r="MN1" i="1"/>
  <c r="MP2" i="1" l="1"/>
  <c r="MR3" i="1"/>
  <c r="MQ2" i="1"/>
  <c r="MQ1" i="1"/>
  <c r="MP1" i="1"/>
  <c r="MR2" i="1" l="1"/>
  <c r="MT3" i="1"/>
  <c r="MS1" i="1"/>
  <c r="MS2" i="1"/>
  <c r="MR1" i="1"/>
  <c r="MV3" i="1" l="1"/>
  <c r="MT2" i="1"/>
  <c r="MU2" i="1"/>
  <c r="MT1" i="1"/>
  <c r="MU1" i="1"/>
  <c r="MX3" i="1" l="1"/>
  <c r="MW2" i="1"/>
  <c r="MV2" i="1"/>
  <c r="MW1" i="1"/>
  <c r="MV1" i="1"/>
  <c r="MX2" i="1" l="1"/>
  <c r="MZ3" i="1"/>
  <c r="MY2" i="1"/>
  <c r="MY1" i="1"/>
  <c r="MX1" i="1"/>
  <c r="NB3" i="1" l="1"/>
  <c r="MZ2" i="1"/>
  <c r="NA1" i="1"/>
  <c r="NA2" i="1"/>
  <c r="MZ1" i="1"/>
  <c r="ND3" i="1" l="1"/>
  <c r="NB2" i="1"/>
  <c r="NC2" i="1"/>
  <c r="NC1" i="1"/>
  <c r="NB1" i="1"/>
  <c r="NE2" i="1" l="1"/>
  <c r="NE1" i="1"/>
  <c r="ND2" i="1"/>
  <c r="NF3" i="1"/>
  <c r="ND1" i="1"/>
  <c r="NF2" i="1" l="1"/>
  <c r="NH3" i="1"/>
  <c r="NG2" i="1"/>
  <c r="NG1" i="1"/>
  <c r="NF1" i="1"/>
  <c r="NH2" i="1" l="1"/>
  <c r="NJ3" i="1"/>
  <c r="NI2" i="1"/>
  <c r="NI1" i="1"/>
  <c r="NH1" i="1"/>
  <c r="NL3" i="1" l="1"/>
  <c r="NJ2" i="1"/>
  <c r="NK2" i="1"/>
  <c r="NJ1" i="1"/>
  <c r="NK1" i="1"/>
  <c r="NM2" i="1" l="1"/>
  <c r="NN3" i="1"/>
  <c r="NM1" i="1"/>
  <c r="NL2" i="1"/>
  <c r="NL1" i="1"/>
  <c r="NN2" i="1" l="1"/>
  <c r="NP3" i="1"/>
  <c r="NO2" i="1"/>
  <c r="NO1" i="1"/>
  <c r="NN1" i="1"/>
  <c r="NR3" i="1" l="1"/>
  <c r="NP2" i="1"/>
  <c r="NQ2" i="1"/>
  <c r="NQ1" i="1"/>
  <c r="NP1" i="1"/>
  <c r="NT3" i="1" l="1"/>
  <c r="NR2" i="1"/>
  <c r="NS2" i="1"/>
  <c r="NS1" i="1"/>
  <c r="NR1" i="1"/>
  <c r="NU2" i="1" l="1"/>
  <c r="NV3" i="1"/>
  <c r="NT2" i="1"/>
  <c r="NU1" i="1"/>
  <c r="NT1" i="1"/>
  <c r="NV2" i="1" l="1"/>
  <c r="NX3" i="1"/>
  <c r="NW2" i="1"/>
  <c r="NW1" i="1"/>
  <c r="NV1" i="1"/>
  <c r="NX2" i="1" l="1"/>
  <c r="NZ3" i="1"/>
  <c r="NY1" i="1"/>
  <c r="NY2" i="1"/>
  <c r="NX1" i="1"/>
  <c r="OB3" i="1" l="1"/>
  <c r="NZ2" i="1"/>
  <c r="OA2" i="1"/>
  <c r="NZ1" i="1"/>
  <c r="OA1" i="1"/>
  <c r="OD3" i="1" l="1"/>
  <c r="OC2" i="1"/>
  <c r="OB2" i="1"/>
  <c r="OC1" i="1"/>
  <c r="OB1" i="1"/>
  <c r="OD2" i="1" l="1"/>
  <c r="OF3" i="1"/>
  <c r="OE2" i="1"/>
  <c r="OE1" i="1"/>
  <c r="OD1" i="1"/>
  <c r="OH3" i="1" l="1"/>
  <c r="OF2" i="1"/>
  <c r="OG1" i="1"/>
  <c r="OG2" i="1"/>
  <c r="OF1" i="1"/>
  <c r="OJ3" i="1" l="1"/>
  <c r="OH2" i="1"/>
  <c r="OI2" i="1"/>
  <c r="OI1" i="1"/>
  <c r="OH1" i="1"/>
  <c r="OK2" i="1" l="1"/>
  <c r="OL3" i="1"/>
  <c r="OK1" i="1"/>
  <c r="OJ2" i="1"/>
  <c r="OJ1" i="1"/>
  <c r="OL2" i="1" l="1"/>
  <c r="ON3" i="1"/>
  <c r="OM2" i="1"/>
  <c r="OM1" i="1"/>
  <c r="OL1" i="1"/>
  <c r="ON2" i="1" l="1"/>
  <c r="OP3" i="1"/>
  <c r="OO2" i="1"/>
  <c r="OO1" i="1"/>
  <c r="ON1" i="1"/>
  <c r="OR3" i="1" l="1"/>
  <c r="OP2" i="1"/>
  <c r="OQ2" i="1"/>
  <c r="OP1" i="1"/>
  <c r="OQ1" i="1"/>
  <c r="OS2" i="1" l="1"/>
  <c r="OT3" i="1"/>
  <c r="OS1" i="1"/>
  <c r="OR2" i="1"/>
  <c r="OR1" i="1"/>
  <c r="OT2" i="1" l="1"/>
  <c r="OU2" i="1"/>
  <c r="OV3" i="1"/>
  <c r="OU1" i="1"/>
  <c r="OT1" i="1"/>
  <c r="OX3" i="1" l="1"/>
  <c r="OV2" i="1"/>
  <c r="OW2" i="1"/>
  <c r="OW1" i="1"/>
  <c r="OV1" i="1"/>
  <c r="OZ3" i="1" l="1"/>
  <c r="OX2" i="1"/>
  <c r="OY2" i="1"/>
  <c r="OY1" i="1"/>
  <c r="OX1" i="1"/>
  <c r="PA2" i="1" l="1"/>
  <c r="PB3" i="1"/>
  <c r="OZ2" i="1"/>
  <c r="PA1" i="1"/>
  <c r="OZ1" i="1"/>
  <c r="PB2" i="1" l="1"/>
  <c r="PD3" i="1"/>
  <c r="PC2" i="1"/>
  <c r="PC1" i="1"/>
  <c r="PB1" i="1"/>
  <c r="PD2" i="1" l="1"/>
  <c r="PE1" i="1"/>
  <c r="PF3" i="1"/>
  <c r="PE2" i="1"/>
  <c r="PD1" i="1"/>
  <c r="PH3" i="1" l="1"/>
  <c r="PF2" i="1"/>
  <c r="PG2" i="1"/>
  <c r="PF1" i="1"/>
  <c r="PG1" i="1"/>
  <c r="PJ3" i="1" l="1"/>
  <c r="PI2" i="1"/>
  <c r="PH2" i="1"/>
  <c r="PI1" i="1"/>
  <c r="PH1" i="1"/>
  <c r="PJ2" i="1" l="1"/>
  <c r="PL3" i="1"/>
  <c r="PK2" i="1"/>
  <c r="PK1" i="1"/>
  <c r="PJ1" i="1"/>
  <c r="PN3" i="1" l="1"/>
  <c r="PL2" i="1"/>
  <c r="PM1" i="1"/>
  <c r="PM2" i="1"/>
  <c r="PL1" i="1"/>
  <c r="PP3" i="1" l="1"/>
  <c r="PN2" i="1"/>
  <c r="PO2" i="1"/>
  <c r="PO1" i="1"/>
  <c r="PN1" i="1"/>
  <c r="PQ2" i="1" l="1"/>
  <c r="PR3" i="1"/>
  <c r="PQ1" i="1"/>
  <c r="PP2" i="1"/>
  <c r="PP1" i="1"/>
  <c r="PR2" i="1" l="1"/>
  <c r="PT3" i="1"/>
  <c r="PS2" i="1"/>
  <c r="PS1" i="1"/>
  <c r="PR1" i="1"/>
  <c r="PT2" i="1" l="1"/>
  <c r="PV3" i="1"/>
  <c r="PU2" i="1"/>
  <c r="PU1" i="1"/>
  <c r="PT1" i="1"/>
  <c r="PX3" i="1" l="1"/>
  <c r="PV2" i="1"/>
  <c r="PW2" i="1"/>
  <c r="PW1" i="1"/>
  <c r="PV1" i="1"/>
  <c r="PY2" i="1" l="1"/>
  <c r="PZ3" i="1"/>
  <c r="PY1" i="1"/>
  <c r="PX2" i="1"/>
  <c r="PX1" i="1"/>
  <c r="PZ2" i="1" l="1"/>
  <c r="QB3" i="1"/>
  <c r="QA2" i="1"/>
  <c r="QA1" i="1"/>
  <c r="PZ1" i="1"/>
  <c r="QD3" i="1" l="1"/>
  <c r="QB2" i="1"/>
  <c r="QC2" i="1"/>
  <c r="QC1" i="1"/>
  <c r="QB1" i="1"/>
  <c r="QF3" i="1" l="1"/>
  <c r="QD2" i="1"/>
  <c r="QE2" i="1"/>
  <c r="QE1" i="1"/>
  <c r="QD1" i="1"/>
  <c r="QG2" i="1" l="1"/>
  <c r="QH3" i="1"/>
  <c r="QF2" i="1"/>
  <c r="QG1" i="1"/>
  <c r="QF1" i="1"/>
  <c r="QH2" i="1" l="1"/>
  <c r="QJ3" i="1"/>
  <c r="QI2" i="1"/>
  <c r="QI1" i="1"/>
  <c r="QH1" i="1"/>
  <c r="QJ2" i="1" l="1"/>
  <c r="QK1" i="1"/>
  <c r="QK2" i="1"/>
  <c r="QL3" i="1"/>
  <c r="QJ1" i="1"/>
  <c r="QN3" i="1" l="1"/>
  <c r="QL2" i="1"/>
  <c r="QM2" i="1"/>
  <c r="QM1" i="1"/>
  <c r="QL1" i="1"/>
  <c r="QP3" i="1" l="1"/>
  <c r="QO2" i="1"/>
  <c r="QN2" i="1"/>
  <c r="QO1" i="1"/>
  <c r="QN1" i="1"/>
  <c r="QP2" i="1" l="1"/>
  <c r="QR3" i="1"/>
  <c r="QQ2" i="1"/>
  <c r="QP1" i="1"/>
  <c r="QQ1" i="1"/>
  <c r="QT3" i="1" l="1"/>
  <c r="QR2" i="1"/>
  <c r="QS1" i="1"/>
  <c r="QR1" i="1"/>
  <c r="QS2" i="1"/>
  <c r="QV3" i="1" l="1"/>
  <c r="QT2" i="1"/>
  <c r="QU2" i="1"/>
  <c r="QT1" i="1"/>
  <c r="QU1" i="1"/>
  <c r="QW2" i="1" l="1"/>
  <c r="QW1" i="1"/>
  <c r="QX3" i="1"/>
  <c r="QV2" i="1"/>
  <c r="QV1" i="1"/>
  <c r="QX2" i="1" l="1"/>
  <c r="QZ3" i="1"/>
  <c r="QX1" i="1"/>
  <c r="QY2" i="1"/>
  <c r="QY1" i="1"/>
  <c r="QZ2" i="1" l="1"/>
  <c r="RB3" i="1"/>
  <c r="RA2" i="1"/>
  <c r="RA1" i="1"/>
  <c r="QZ1" i="1"/>
  <c r="RD3" i="1" l="1"/>
  <c r="RB2" i="1"/>
  <c r="RC2" i="1"/>
  <c r="RB1" i="1"/>
  <c r="RC1" i="1"/>
  <c r="RE2" i="1" l="1"/>
  <c r="RF3" i="1"/>
  <c r="RE1" i="1"/>
  <c r="RD1" i="1"/>
  <c r="RD2" i="1"/>
  <c r="RF2" i="1" l="1"/>
  <c r="RF1" i="1"/>
  <c r="RH3" i="1"/>
  <c r="RG2" i="1"/>
  <c r="RG1" i="1"/>
  <c r="RJ3" i="1" l="1"/>
  <c r="RH2" i="1"/>
  <c r="RI2" i="1"/>
  <c r="RI1" i="1"/>
  <c r="RH1" i="1"/>
  <c r="RL3" i="1" l="1"/>
  <c r="RJ2" i="1"/>
  <c r="RK2" i="1"/>
  <c r="RJ1" i="1"/>
  <c r="RK1" i="1"/>
  <c r="RM2" i="1" l="1"/>
  <c r="RN3" i="1"/>
  <c r="RL2" i="1"/>
  <c r="RM1" i="1"/>
  <c r="RL1" i="1"/>
  <c r="RN2" i="1" l="1"/>
  <c r="RP3" i="1"/>
  <c r="RN1" i="1"/>
  <c r="RO2" i="1"/>
  <c r="RO1" i="1"/>
  <c r="RP2" i="1" l="1"/>
  <c r="RR3" i="1"/>
  <c r="RQ1" i="1"/>
  <c r="RQ2" i="1"/>
  <c r="RP1" i="1"/>
  <c r="RT3" i="1" l="1"/>
  <c r="RR2" i="1"/>
  <c r="RS2" i="1"/>
  <c r="RR1" i="1"/>
  <c r="RS1" i="1"/>
  <c r="RV3" i="1" l="1"/>
  <c r="RU2" i="1"/>
  <c r="RT2" i="1"/>
  <c r="RU1" i="1"/>
  <c r="RT1" i="1"/>
  <c r="RV2" i="1" l="1"/>
  <c r="RX3" i="1"/>
  <c r="RW2" i="1"/>
  <c r="RV1" i="1"/>
  <c r="RW1" i="1"/>
  <c r="RZ3" i="1" l="1"/>
  <c r="RX2" i="1"/>
  <c r="RY1" i="1"/>
  <c r="RX1" i="1"/>
  <c r="RY2" i="1"/>
  <c r="SB3" i="1" l="1"/>
  <c r="RZ2" i="1"/>
  <c r="SA2" i="1"/>
  <c r="RZ1" i="1"/>
  <c r="SA1" i="1"/>
  <c r="SC2" i="1" l="1"/>
  <c r="SC1" i="1"/>
  <c r="SB2" i="1"/>
  <c r="SB1" i="1"/>
  <c r="SD3" i="1"/>
  <c r="SD2" i="1" l="1"/>
  <c r="SF3" i="1"/>
  <c r="SD1" i="1"/>
  <c r="SE2" i="1"/>
  <c r="SE1" i="1"/>
  <c r="SF2" i="1" l="1"/>
  <c r="SG1" i="1"/>
  <c r="SH3" i="1"/>
  <c r="SG2" i="1"/>
  <c r="SF1" i="1"/>
  <c r="SJ3" i="1" l="1"/>
  <c r="SH2" i="1"/>
  <c r="SI2" i="1"/>
  <c r="SI1" i="1"/>
  <c r="SH1" i="1"/>
  <c r="SK2" i="1" l="1"/>
  <c r="SK1" i="1"/>
  <c r="SL3" i="1"/>
  <c r="SJ2" i="1"/>
  <c r="SJ1" i="1"/>
  <c r="SL2" i="1" l="1"/>
  <c r="SM1" i="1"/>
  <c r="SN3" i="1"/>
  <c r="SM2" i="1"/>
  <c r="SL1" i="1"/>
  <c r="SP3" i="1" l="1"/>
  <c r="SO1" i="1"/>
  <c r="SN2" i="1"/>
  <c r="SN1" i="1"/>
  <c r="SO2" i="1"/>
  <c r="SR3" i="1" l="1"/>
  <c r="SP2" i="1"/>
  <c r="SQ2" i="1"/>
  <c r="SQ1" i="1"/>
  <c r="SP1" i="1"/>
  <c r="SS1" i="1" l="1"/>
  <c r="SS2" i="1"/>
  <c r="ST3" i="1"/>
  <c r="SR2" i="1"/>
  <c r="SR1" i="1"/>
  <c r="ST2" i="1" l="1"/>
  <c r="SV3" i="1"/>
  <c r="ST1" i="1"/>
  <c r="SU2" i="1"/>
  <c r="SU1" i="1"/>
  <c r="SV2" i="1" l="1"/>
  <c r="SW1" i="1"/>
  <c r="SX3" i="1"/>
  <c r="SW2" i="1"/>
  <c r="SV1" i="1"/>
  <c r="SZ3" i="1" l="1"/>
  <c r="SX2" i="1"/>
  <c r="SY2" i="1"/>
  <c r="SY1" i="1"/>
  <c r="SX1" i="1"/>
  <c r="TB3" i="1" l="1"/>
  <c r="TA2" i="1"/>
  <c r="TA1" i="1"/>
  <c r="SZ2" i="1"/>
  <c r="SZ1" i="1"/>
  <c r="TB2" i="1" l="1"/>
  <c r="TD3" i="1"/>
  <c r="TC2" i="1"/>
  <c r="TC1" i="1"/>
  <c r="TB1" i="1"/>
  <c r="TE1" i="1" l="1"/>
  <c r="TF3" i="1"/>
  <c r="TD2" i="1"/>
  <c r="TD1" i="1"/>
  <c r="TE2" i="1"/>
  <c r="TH3" i="1" l="1"/>
  <c r="TF2" i="1"/>
  <c r="TG2" i="1"/>
  <c r="TG1" i="1"/>
  <c r="TF1" i="1"/>
  <c r="TI1" i="1" l="1"/>
  <c r="TI2" i="1"/>
  <c r="TJ3" i="1"/>
  <c r="TH1" i="1"/>
  <c r="TH2" i="1"/>
  <c r="TJ2" i="1" l="1"/>
  <c r="TL3" i="1"/>
  <c r="TJ1" i="1"/>
  <c r="TK2" i="1"/>
  <c r="TK1" i="1"/>
  <c r="TL2" i="1" l="1"/>
  <c r="TM1" i="1"/>
  <c r="TN3" i="1"/>
  <c r="TM2" i="1"/>
  <c r="TL1" i="1"/>
  <c r="TP3" i="1" l="1"/>
  <c r="TN2" i="1"/>
  <c r="TO2" i="1"/>
  <c r="TO1" i="1"/>
  <c r="TN1" i="1"/>
  <c r="TQ2" i="1" l="1"/>
  <c r="TQ1" i="1"/>
  <c r="TR3" i="1"/>
  <c r="TP2" i="1"/>
  <c r="TP1" i="1"/>
  <c r="TR2" i="1" l="1"/>
  <c r="TS1" i="1"/>
  <c r="TS2" i="1"/>
  <c r="TR1" i="1"/>
  <c r="TT3" i="1"/>
  <c r="TV3" i="1" l="1"/>
  <c r="TU1" i="1"/>
  <c r="TT2" i="1"/>
  <c r="TT1" i="1"/>
  <c r="TU2" i="1"/>
  <c r="TX3" i="1" l="1"/>
  <c r="TV2" i="1"/>
  <c r="TW2" i="1"/>
  <c r="TW1" i="1"/>
  <c r="TV1" i="1"/>
  <c r="TY1" i="1" l="1"/>
  <c r="TY2" i="1"/>
  <c r="TZ3" i="1"/>
  <c r="TX2" i="1"/>
  <c r="TX1" i="1"/>
  <c r="TZ2" i="1" l="1"/>
  <c r="UB3" i="1"/>
  <c r="TZ1" i="1"/>
  <c r="UA2" i="1"/>
  <c r="UA1" i="1"/>
  <c r="UB2" i="1" l="1"/>
  <c r="UC1" i="1"/>
  <c r="UC2" i="1"/>
  <c r="UD3" i="1"/>
  <c r="UB1" i="1"/>
  <c r="UF3" i="1" l="1"/>
  <c r="UD2" i="1"/>
  <c r="UE2" i="1"/>
  <c r="UE1" i="1"/>
  <c r="UD1" i="1"/>
  <c r="UH3" i="1" l="1"/>
  <c r="UG2" i="1"/>
  <c r="UG1" i="1"/>
  <c r="UF2" i="1"/>
  <c r="UF1" i="1"/>
  <c r="UH2" i="1" l="1"/>
  <c r="UJ3" i="1"/>
  <c r="UI2" i="1"/>
  <c r="UI1" i="1"/>
  <c r="UH1" i="1"/>
  <c r="UK1" i="1" l="1"/>
  <c r="UL3" i="1"/>
  <c r="UJ2" i="1"/>
  <c r="UJ1" i="1"/>
  <c r="UK2" i="1"/>
  <c r="UN3" i="1" l="1"/>
  <c r="UL2" i="1"/>
  <c r="UM2" i="1"/>
  <c r="UM1" i="1"/>
  <c r="UL1" i="1"/>
  <c r="UO1" i="1" l="1"/>
  <c r="UO2" i="1"/>
  <c r="UN2" i="1"/>
  <c r="UP3" i="1"/>
  <c r="UN1" i="1"/>
  <c r="UP2" i="1" l="1"/>
  <c r="UR3" i="1"/>
  <c r="UQ2" i="1"/>
  <c r="UP1" i="1"/>
  <c r="UQ1" i="1"/>
  <c r="UR2" i="1" l="1"/>
  <c r="US1" i="1"/>
  <c r="UT3" i="1"/>
  <c r="US2" i="1"/>
  <c r="UR1" i="1"/>
  <c r="UV3" i="1" l="1"/>
  <c r="UT2" i="1"/>
  <c r="UU2" i="1"/>
  <c r="UU1" i="1"/>
  <c r="UT1" i="1"/>
  <c r="UW2" i="1" l="1"/>
  <c r="UW1" i="1"/>
  <c r="UX3" i="1"/>
  <c r="UV2" i="1"/>
  <c r="UV1" i="1"/>
  <c r="UX2" i="1" l="1"/>
  <c r="UY2" i="1"/>
  <c r="UZ3" i="1"/>
  <c r="UY1" i="1"/>
  <c r="UX1" i="1"/>
  <c r="VB3" i="1" l="1"/>
  <c r="VA1" i="1"/>
  <c r="UZ2" i="1"/>
  <c r="UZ1" i="1"/>
  <c r="VA2" i="1"/>
  <c r="VD3" i="1" l="1"/>
  <c r="VB2" i="1"/>
  <c r="VC2" i="1"/>
  <c r="VC1" i="1"/>
  <c r="VB1" i="1"/>
  <c r="VE1" i="1" l="1"/>
  <c r="VE2" i="1"/>
  <c r="VF3" i="1"/>
  <c r="VD2" i="1"/>
  <c r="VD1" i="1"/>
  <c r="VF2" i="1" l="1"/>
  <c r="VH3" i="1"/>
  <c r="VF1" i="1"/>
  <c r="VG2" i="1"/>
  <c r="VG1" i="1"/>
  <c r="VH2" i="1" l="1"/>
  <c r="VI1" i="1"/>
  <c r="VI2" i="1"/>
  <c r="VH1" i="1"/>
  <c r="VJ3" i="1"/>
  <c r="VL3" i="1" l="1"/>
  <c r="VJ2" i="1"/>
  <c r="VK2" i="1"/>
  <c r="VK1" i="1"/>
  <c r="VJ1" i="1"/>
  <c r="VN3" i="1" l="1"/>
  <c r="VM2" i="1"/>
  <c r="VM1" i="1"/>
  <c r="VL2" i="1"/>
  <c r="VL1" i="1"/>
  <c r="VN2" i="1" l="1"/>
  <c r="VP3" i="1"/>
  <c r="VO2" i="1"/>
  <c r="VO1" i="1"/>
  <c r="VN1" i="1"/>
  <c r="VQ1" i="1" l="1"/>
  <c r="VR3" i="1"/>
  <c r="VP2" i="1"/>
  <c r="VP1" i="1"/>
  <c r="VQ2" i="1"/>
  <c r="VT3" i="1" l="1"/>
  <c r="VR2" i="1"/>
  <c r="VS2" i="1"/>
  <c r="VS1" i="1"/>
  <c r="VR1" i="1"/>
  <c r="VU1" i="1" l="1"/>
  <c r="VU2" i="1"/>
  <c r="VT2" i="1"/>
  <c r="VT1" i="1"/>
  <c r="VV3" i="1"/>
  <c r="VV2" i="1" l="1"/>
  <c r="VX3" i="1"/>
  <c r="VV1" i="1"/>
  <c r="VW2" i="1"/>
  <c r="VW1" i="1"/>
  <c r="VX2" i="1" l="1"/>
  <c r="VY1" i="1"/>
  <c r="VZ3" i="1"/>
  <c r="VY2" i="1"/>
  <c r="VX1" i="1"/>
  <c r="WB3" i="1" l="1"/>
  <c r="VZ2" i="1"/>
  <c r="WA2" i="1"/>
  <c r="WA1" i="1"/>
  <c r="VZ1" i="1"/>
  <c r="WC2" i="1" l="1"/>
  <c r="WC1" i="1"/>
  <c r="WD3" i="1"/>
  <c r="WB2" i="1"/>
  <c r="WB1" i="1"/>
  <c r="WD2" i="1" l="1"/>
  <c r="WE2" i="1"/>
  <c r="WF3" i="1"/>
  <c r="WE1" i="1"/>
  <c r="WD1" i="1"/>
  <c r="WH3" i="1" l="1"/>
  <c r="WG1" i="1"/>
  <c r="WF2" i="1"/>
  <c r="WG2" i="1"/>
  <c r="WF1" i="1"/>
  <c r="WJ3" i="1" l="1"/>
  <c r="WH2" i="1"/>
  <c r="WI2" i="1"/>
  <c r="WI1" i="1"/>
  <c r="WH1" i="1"/>
  <c r="WK1" i="1" l="1"/>
  <c r="WK2" i="1"/>
  <c r="WL3" i="1"/>
  <c r="WJ2" i="1"/>
  <c r="WJ1" i="1"/>
  <c r="WL2" i="1" l="1"/>
  <c r="WN3" i="1"/>
  <c r="WL1" i="1"/>
  <c r="WM2" i="1"/>
  <c r="WM1" i="1"/>
  <c r="WN2" i="1" l="1"/>
  <c r="WO1" i="1"/>
  <c r="WO2" i="1"/>
  <c r="WP3" i="1"/>
  <c r="WN1" i="1"/>
  <c r="WR3" i="1" l="1"/>
  <c r="WP2" i="1"/>
  <c r="WQ2" i="1"/>
  <c r="WQ1" i="1"/>
  <c r="WP1" i="1"/>
  <c r="WT3" i="1" l="1"/>
  <c r="WS2" i="1"/>
  <c r="WS1" i="1"/>
  <c r="WR2" i="1"/>
  <c r="WR1" i="1"/>
  <c r="WT2" i="1" l="1"/>
  <c r="WV3" i="1"/>
  <c r="WU2" i="1"/>
  <c r="WU1" i="1"/>
  <c r="WT1" i="1"/>
  <c r="WW1" i="1" l="1"/>
  <c r="WX3" i="1"/>
  <c r="WV2" i="1"/>
  <c r="WV1" i="1"/>
  <c r="WW2" i="1"/>
  <c r="WZ3" i="1" l="1"/>
  <c r="WX2" i="1"/>
  <c r="WY2" i="1"/>
  <c r="WY1" i="1"/>
  <c r="WX1" i="1"/>
  <c r="XA1" i="1" l="1"/>
  <c r="XA2" i="1"/>
  <c r="WZ2" i="1"/>
  <c r="WZ1" i="1"/>
  <c r="XB3" i="1"/>
  <c r="XB2" i="1" l="1"/>
  <c r="XD3" i="1"/>
  <c r="XC2" i="1"/>
  <c r="XB1" i="1"/>
  <c r="XC1" i="1"/>
  <c r="XD2" i="1" l="1"/>
  <c r="XE1" i="1"/>
  <c r="XF3" i="1"/>
  <c r="XE2" i="1"/>
  <c r="XD1" i="1"/>
  <c r="XH3" i="1" l="1"/>
  <c r="XF2" i="1"/>
  <c r="XG2" i="1"/>
  <c r="XG1" i="1"/>
  <c r="XF1" i="1"/>
  <c r="XI2" i="1" l="1"/>
  <c r="XI1" i="1"/>
  <c r="XJ3" i="1"/>
  <c r="XH2" i="1"/>
  <c r="XH1" i="1"/>
  <c r="XJ2" i="1" l="1"/>
  <c r="XK2" i="1"/>
  <c r="XK1" i="1"/>
  <c r="XL3" i="1"/>
  <c r="XJ1" i="1"/>
  <c r="XN3" i="1" l="1"/>
  <c r="XM1" i="1"/>
  <c r="XL2" i="1"/>
  <c r="XL1" i="1"/>
  <c r="XM2" i="1"/>
  <c r="XP3" i="1" l="1"/>
  <c r="XN2" i="1"/>
  <c r="XO2" i="1"/>
  <c r="XO1" i="1"/>
  <c r="XN1" i="1"/>
  <c r="XQ1" i="1" l="1"/>
  <c r="XQ2" i="1"/>
  <c r="XR3" i="1"/>
  <c r="XP2" i="1"/>
  <c r="XP1" i="1"/>
  <c r="XR2" i="1" l="1"/>
  <c r="XT3" i="1"/>
  <c r="XR1" i="1"/>
  <c r="XS2" i="1"/>
  <c r="XS1" i="1"/>
  <c r="XT2" i="1" l="1"/>
  <c r="XU1" i="1"/>
  <c r="XU2" i="1"/>
  <c r="XV3" i="1"/>
  <c r="XT1" i="1"/>
  <c r="XX3" i="1" l="1"/>
  <c r="XV2" i="1"/>
  <c r="XW2" i="1"/>
  <c r="XW1" i="1"/>
  <c r="XV1" i="1"/>
  <c r="XZ3" i="1" l="1"/>
  <c r="XY2" i="1"/>
  <c r="XY1" i="1"/>
  <c r="XX2" i="1"/>
  <c r="XX1" i="1"/>
  <c r="XZ2" i="1" l="1"/>
  <c r="YB3" i="1"/>
  <c r="YA2" i="1"/>
  <c r="YA1" i="1"/>
  <c r="XZ1" i="1"/>
  <c r="YC1" i="1" l="1"/>
  <c r="YD3" i="1"/>
  <c r="YB2" i="1"/>
  <c r="YB1" i="1"/>
  <c r="YC2" i="1"/>
  <c r="YF3" i="1" l="1"/>
  <c r="YD2" i="1"/>
  <c r="YE2" i="1"/>
  <c r="YE1" i="1"/>
  <c r="YD1" i="1"/>
  <c r="YG1" i="1" l="1"/>
  <c r="YG2" i="1"/>
  <c r="YF2" i="1"/>
  <c r="YH3" i="1"/>
  <c r="YF1" i="1"/>
  <c r="YH2" i="1" l="1"/>
  <c r="YJ3" i="1"/>
  <c r="YH1" i="1"/>
  <c r="YI2" i="1"/>
  <c r="YI1" i="1"/>
  <c r="YJ2" i="1" l="1"/>
  <c r="YK1" i="1"/>
  <c r="YL3" i="1"/>
  <c r="YK2" i="1"/>
  <c r="YJ1" i="1"/>
  <c r="YN3" i="1" l="1"/>
  <c r="YL2" i="1"/>
  <c r="YM2" i="1"/>
  <c r="YM1" i="1"/>
  <c r="YL1" i="1"/>
  <c r="YO2" i="1" l="1"/>
  <c r="YO1" i="1"/>
  <c r="YP3" i="1"/>
  <c r="YN2" i="1"/>
  <c r="YN1" i="1"/>
  <c r="YP2" i="1" l="1"/>
  <c r="YQ2" i="1"/>
  <c r="YQ1" i="1"/>
  <c r="YP1" i="1"/>
  <c r="D38" i="5" l="1"/>
  <c r="B40" i="5"/>
  <c r="E3" i="4"/>
  <c r="C2" i="5"/>
  <c r="E80" i="5"/>
  <c r="E70" i="5"/>
  <c r="C79" i="5"/>
  <c r="C26" i="5"/>
  <c r="F71" i="5"/>
  <c r="C36" i="5"/>
  <c r="E65" i="5"/>
  <c r="B82" i="5"/>
  <c r="D37" i="5"/>
  <c r="C78" i="5"/>
  <c r="B54" i="5"/>
  <c r="E64" i="5"/>
  <c r="B25" i="5"/>
  <c r="D84" i="5"/>
  <c r="D42" i="5"/>
  <c r="C49" i="5"/>
  <c r="E85" i="5"/>
  <c r="D57" i="5"/>
  <c r="E78" i="5"/>
  <c r="B27" i="5"/>
  <c r="C62" i="5"/>
  <c r="C17" i="5"/>
  <c r="C68" i="5"/>
  <c r="E84" i="5"/>
  <c r="B22" i="5"/>
  <c r="C83" i="5"/>
  <c r="D40" i="5"/>
  <c r="F64" i="5"/>
  <c r="C23" i="5"/>
  <c r="F83" i="5"/>
  <c r="B20" i="5"/>
  <c r="B81" i="5"/>
  <c r="B71" i="5"/>
  <c r="F74" i="5"/>
  <c r="C15" i="5"/>
  <c r="D67" i="5"/>
  <c r="B39" i="5"/>
  <c r="B66" i="5"/>
  <c r="D82" i="5"/>
  <c r="C39" i="5"/>
  <c r="D75" i="5"/>
  <c r="C55" i="5"/>
  <c r="C86" i="5"/>
  <c r="B26" i="5"/>
  <c r="F84" i="5"/>
  <c r="D33" i="5"/>
  <c r="C40" i="5"/>
  <c r="D66" i="5"/>
  <c r="D34" i="5"/>
  <c r="B18" i="5"/>
  <c r="D68" i="5"/>
  <c r="B38" i="5"/>
  <c r="D87" i="5"/>
  <c r="F77" i="5"/>
  <c r="B52" i="5"/>
  <c r="B7" i="5"/>
  <c r="D51" i="5"/>
  <c r="C65" i="5"/>
  <c r="C24" i="5"/>
  <c r="C84" i="5"/>
  <c r="B57" i="5"/>
  <c r="F87" i="5"/>
  <c r="C53" i="5"/>
  <c r="D86" i="5"/>
  <c r="C76" i="5"/>
  <c r="B44" i="5"/>
  <c r="B3" i="5"/>
  <c r="B62" i="5"/>
  <c r="C63" i="5"/>
  <c r="C9" i="5"/>
  <c r="C73" i="5"/>
  <c r="B6" i="5"/>
  <c r="E68" i="5"/>
  <c r="B9" i="5"/>
  <c r="D73" i="5"/>
  <c r="B11" i="5"/>
  <c r="B14" i="5"/>
  <c r="F66" i="5"/>
  <c r="C35" i="5"/>
  <c r="F85" i="5"/>
  <c r="D76" i="5"/>
  <c r="B45" i="5"/>
  <c r="F75" i="5"/>
  <c r="C57" i="5"/>
  <c r="B69" i="5"/>
  <c r="E77" i="5"/>
  <c r="E67" i="5"/>
  <c r="C4" i="5"/>
  <c r="F68" i="5"/>
  <c r="B75" i="5"/>
  <c r="B65" i="5"/>
  <c r="B84" i="5"/>
  <c r="B85" i="5"/>
  <c r="D54" i="5"/>
  <c r="F78" i="5"/>
  <c r="C7" i="5"/>
  <c r="D52" i="5"/>
  <c r="B4" i="5"/>
  <c r="D4" i="5" s="1"/>
  <c r="D45" i="5"/>
  <c r="E63" i="5"/>
  <c r="C20" i="5"/>
  <c r="E82" i="5"/>
  <c r="D39" i="5"/>
  <c r="C64" i="5"/>
  <c r="B10" i="5"/>
  <c r="B73" i="5"/>
  <c r="C18" i="5"/>
  <c r="B74" i="5"/>
  <c r="C48" i="5"/>
  <c r="C74" i="5"/>
  <c r="C13" i="5"/>
  <c r="E62" i="5"/>
  <c r="B33" i="5"/>
  <c r="D65" i="5"/>
  <c r="F81" i="5"/>
  <c r="C38" i="5"/>
  <c r="E75" i="5"/>
  <c r="C56" i="5"/>
  <c r="C69" i="5"/>
  <c r="C8" i="5"/>
  <c r="E73" i="5"/>
  <c r="F63" i="5"/>
  <c r="C27" i="5"/>
  <c r="D62" i="5"/>
  <c r="B24" i="5"/>
  <c r="F70" i="5"/>
  <c r="E86" i="5"/>
  <c r="B15" i="5"/>
  <c r="D80" i="5"/>
  <c r="B36" i="5"/>
  <c r="D47" i="5"/>
  <c r="C21" i="5"/>
  <c r="F69" i="5"/>
  <c r="B19" i="5"/>
  <c r="D58" i="5"/>
  <c r="E79" i="5"/>
  <c r="E69" i="5"/>
  <c r="C52" i="5"/>
  <c r="D74" i="5"/>
  <c r="C50" i="5"/>
  <c r="C22" i="5"/>
  <c r="D70" i="5"/>
  <c r="F86" i="5"/>
  <c r="D41" i="5"/>
  <c r="B83" i="5"/>
  <c r="C11" i="5"/>
  <c r="C45" i="5"/>
  <c r="B8" i="5"/>
  <c r="D8" i="5" s="1"/>
  <c r="D53" i="5"/>
  <c r="C25" i="5"/>
  <c r="C44" i="5"/>
  <c r="D85" i="5"/>
  <c r="D56" i="5"/>
  <c r="C33" i="5"/>
  <c r="C66" i="5"/>
  <c r="C34" i="5"/>
  <c r="B86" i="5"/>
  <c r="C82" i="5"/>
  <c r="B16" i="5"/>
  <c r="F80" i="5"/>
  <c r="D36" i="5"/>
  <c r="D49" i="5"/>
  <c r="B77" i="5"/>
  <c r="B67" i="5"/>
  <c r="B5" i="5"/>
  <c r="D71" i="5"/>
  <c r="B80" i="5"/>
  <c r="B70" i="5"/>
  <c r="E83" i="5"/>
  <c r="C81" i="5"/>
  <c r="C71" i="5"/>
  <c r="D81" i="5"/>
  <c r="F76" i="5"/>
  <c r="B47" i="5"/>
  <c r="B13" i="5"/>
  <c r="F62" i="5"/>
  <c r="B63" i="5"/>
  <c r="B21" i="5"/>
  <c r="F82" i="5"/>
  <c r="C19" i="5"/>
  <c r="C46" i="5"/>
  <c r="D79" i="5"/>
  <c r="D69" i="5"/>
  <c r="B42" i="5"/>
  <c r="C42" i="5"/>
  <c r="E76" i="5"/>
  <c r="E66" i="5"/>
  <c r="C75" i="5"/>
  <c r="C16" i="5"/>
  <c r="F67" i="5"/>
  <c r="B37" i="5"/>
  <c r="E87" i="5"/>
  <c r="B78" i="5"/>
  <c r="B53" i="5"/>
  <c r="C5" i="5"/>
  <c r="D48" i="5"/>
  <c r="D83" i="5"/>
  <c r="B41" i="5"/>
  <c r="B64" i="5"/>
  <c r="B49" i="5"/>
  <c r="D44" i="5"/>
  <c r="E81" i="5"/>
  <c r="E71" i="5"/>
  <c r="E74" i="5"/>
  <c r="B17" i="5"/>
  <c r="B68" i="5"/>
  <c r="G68" i="5" s="1"/>
  <c r="C37" i="5"/>
  <c r="B87" i="5"/>
  <c r="D77" i="5"/>
  <c r="B50" i="5"/>
  <c r="B76" i="5"/>
  <c r="C58" i="5"/>
  <c r="C70" i="5"/>
  <c r="C41" i="5"/>
  <c r="F79" i="5"/>
  <c r="B35" i="5"/>
  <c r="B2" i="5"/>
  <c r="D2" i="5" s="1"/>
  <c r="C47" i="5"/>
  <c r="B23" i="5"/>
  <c r="C3" i="5"/>
  <c r="D63" i="5"/>
  <c r="B46" i="5"/>
  <c r="F73" i="5"/>
  <c r="F72" i="5" s="1"/>
  <c r="D78" i="5"/>
  <c r="B55" i="5"/>
  <c r="C6" i="5"/>
  <c r="D50" i="5"/>
  <c r="C10" i="5"/>
  <c r="B58" i="5"/>
  <c r="E58" i="5" s="1"/>
  <c r="D64" i="5"/>
  <c r="B51" i="5"/>
  <c r="B56" i="5"/>
  <c r="C85" i="5"/>
  <c r="D55" i="5"/>
  <c r="E55" i="5" s="1"/>
  <c r="F65" i="5"/>
  <c r="C87" i="5"/>
  <c r="C14" i="5"/>
  <c r="C80" i="5"/>
  <c r="D35" i="5"/>
  <c r="D46" i="5"/>
  <c r="C77" i="5"/>
  <c r="C67" i="5"/>
  <c r="B79" i="5"/>
  <c r="B48" i="5"/>
  <c r="E48" i="5" s="1"/>
  <c r="B34" i="5"/>
  <c r="E34" i="5" s="1"/>
  <c r="C54" i="5"/>
  <c r="E54" i="5" s="1"/>
  <c r="C51" i="5"/>
  <c r="E51" i="5" s="1"/>
  <c r="BB58" i="1"/>
  <c r="BJ59" i="1"/>
  <c r="T58" i="1"/>
  <c r="BH59" i="1"/>
  <c r="AD59" i="1"/>
  <c r="P42" i="1"/>
  <c r="BF59" i="1"/>
  <c r="T59" i="1"/>
  <c r="AT58" i="1"/>
  <c r="X59" i="1"/>
  <c r="X58" i="1"/>
  <c r="AR58" i="1"/>
  <c r="AL59" i="1"/>
  <c r="AD58" i="1"/>
  <c r="V58" i="1"/>
  <c r="V59" i="1"/>
  <c r="AF58" i="1"/>
  <c r="BB59" i="1"/>
  <c r="BH58" i="1"/>
  <c r="AL58" i="1"/>
  <c r="AX58" i="1"/>
  <c r="AH58" i="1"/>
  <c r="AJ58" i="1"/>
  <c r="AV58" i="1"/>
  <c r="BL58" i="1"/>
  <c r="BD59" i="1"/>
  <c r="AN59" i="1"/>
  <c r="BJ58" i="1"/>
  <c r="AN58" i="1"/>
  <c r="AT59" i="1"/>
  <c r="R58" i="1"/>
  <c r="AR59" i="1"/>
  <c r="BF58" i="1"/>
  <c r="AB59" i="1"/>
  <c r="AP59" i="1"/>
  <c r="BD58" i="1"/>
  <c r="Z59" i="1"/>
  <c r="AP58" i="1"/>
  <c r="AF59" i="1"/>
  <c r="AZ59" i="1"/>
  <c r="P59" i="1"/>
  <c r="Z58" i="1"/>
  <c r="AX59" i="1"/>
  <c r="BL59" i="1"/>
  <c r="AZ58" i="1"/>
  <c r="P58" i="1"/>
  <c r="AH59" i="1"/>
  <c r="AB58" i="1"/>
  <c r="AJ59" i="1"/>
  <c r="AV59" i="1"/>
  <c r="R59" i="1"/>
  <c r="E15" i="4"/>
  <c r="E17" i="4" s="1"/>
  <c r="E6" i="4"/>
  <c r="E8" i="4" s="1"/>
  <c r="X6" i="1"/>
  <c r="AB53" i="1"/>
  <c r="Z8" i="1"/>
  <c r="AG50" i="1"/>
  <c r="AG32" i="1"/>
  <c r="U30" i="1"/>
  <c r="R31" i="1"/>
  <c r="AC38" i="1"/>
  <c r="AD9" i="1"/>
  <c r="AJ12" i="1"/>
  <c r="R37" i="1"/>
  <c r="BB48" i="1"/>
  <c r="AU31" i="1"/>
  <c r="AY15" i="1"/>
  <c r="BG10" i="1"/>
  <c r="AN31" i="1"/>
  <c r="AD31" i="1"/>
  <c r="W17" i="1"/>
  <c r="BL11" i="1"/>
  <c r="AC40" i="1"/>
  <c r="Z42" i="1"/>
  <c r="Z15" i="1"/>
  <c r="P8" i="1"/>
  <c r="AA39" i="1"/>
  <c r="BC36" i="1"/>
  <c r="AG42" i="1"/>
  <c r="AU38" i="1"/>
  <c r="AP14" i="1"/>
  <c r="AC17" i="1"/>
  <c r="R10" i="1"/>
  <c r="AT12" i="1"/>
  <c r="BL32" i="1"/>
  <c r="AA8" i="1"/>
  <c r="AV12" i="1"/>
  <c r="Y32" i="1"/>
  <c r="AV39" i="1"/>
  <c r="AU6" i="1"/>
  <c r="BD14" i="1"/>
  <c r="P40" i="1"/>
  <c r="BG42" i="1"/>
  <c r="AU33" i="1"/>
  <c r="BC17" i="1"/>
  <c r="BG14" i="1"/>
  <c r="AJ33" i="1"/>
  <c r="AL17" i="1"/>
  <c r="AW44" i="1"/>
  <c r="BH51" i="1"/>
  <c r="AT50" i="1"/>
  <c r="Y44" i="1"/>
  <c r="AM37" i="1"/>
  <c r="AN20" i="1"/>
  <c r="R51" i="1"/>
  <c r="AB43" i="1"/>
  <c r="AT43" i="1"/>
  <c r="AR39" i="1"/>
  <c r="AI37" i="1"/>
  <c r="W33" i="1"/>
  <c r="AE50" i="1"/>
  <c r="Q35" i="1"/>
  <c r="BH47" i="1"/>
  <c r="AW31" i="1"/>
  <c r="AA33" i="1"/>
  <c r="AK50" i="1"/>
  <c r="AB54" i="1"/>
  <c r="BF49" i="1"/>
  <c r="Y21" i="1"/>
  <c r="AV54" i="1"/>
  <c r="AY50" i="1"/>
  <c r="AU16" i="1"/>
  <c r="W11" i="1"/>
  <c r="Z37" i="1"/>
  <c r="BB54" i="1"/>
  <c r="AF50" i="1"/>
  <c r="BK52" i="1"/>
  <c r="AB49" i="1"/>
  <c r="AM27" i="1"/>
  <c r="BL31" i="1"/>
  <c r="AZ43" i="1"/>
  <c r="AX13" i="1"/>
  <c r="BB39" i="1"/>
  <c r="BF34" i="1"/>
  <c r="AS54" i="1"/>
  <c r="BD22" i="1"/>
  <c r="BJ20" i="1"/>
  <c r="BM49" i="1"/>
  <c r="AW51" i="1"/>
  <c r="AM50" i="1"/>
  <c r="V27" i="1"/>
  <c r="AQ30" i="1"/>
  <c r="AX47" i="1"/>
  <c r="BD50" i="1"/>
  <c r="Z47" i="1"/>
  <c r="AN39" i="1"/>
  <c r="Y34" i="1"/>
  <c r="X51" i="1"/>
  <c r="BF53" i="1"/>
  <c r="BK21" i="1"/>
  <c r="BG47" i="1"/>
  <c r="AQ40" i="1"/>
  <c r="V51" i="1"/>
  <c r="AB13" i="1"/>
  <c r="AG44" i="1"/>
  <c r="AZ40" i="1"/>
  <c r="AY38" i="1"/>
  <c r="AQ48" i="1"/>
  <c r="AM22" i="1"/>
  <c r="BI9" i="1"/>
  <c r="AQ17" i="1"/>
  <c r="AQ20" i="1"/>
  <c r="U20" i="1"/>
  <c r="BD11" i="1"/>
  <c r="T7" i="1"/>
  <c r="BM30" i="1"/>
  <c r="AJ35" i="1"/>
  <c r="AE8" i="1"/>
  <c r="AR13" i="1"/>
  <c r="AY27" i="1"/>
  <c r="AE40" i="1"/>
  <c r="U17" i="1"/>
  <c r="AH20" i="1"/>
  <c r="AN9" i="1"/>
  <c r="X7" i="1"/>
  <c r="AL16" i="1"/>
  <c r="AK24" i="1"/>
  <c r="BI12" i="1"/>
  <c r="AG10" i="1"/>
  <c r="AH25" i="1"/>
  <c r="AD38" i="1"/>
  <c r="Y18" i="1"/>
  <c r="AL11" i="1"/>
  <c r="BK42" i="1"/>
  <c r="BK9" i="1"/>
  <c r="AV25" i="1"/>
  <c r="BH14" i="1"/>
  <c r="AQ18" i="1"/>
  <c r="U9" i="1"/>
  <c r="Q49" i="1"/>
  <c r="AS44" i="1"/>
  <c r="BE44" i="1"/>
  <c r="AF6" i="1"/>
  <c r="T24" i="1"/>
  <c r="AF13" i="1"/>
  <c r="BB6" i="1"/>
  <c r="T25" i="1"/>
  <c r="AT24" i="1"/>
  <c r="AM14" i="1"/>
  <c r="AS8" i="1"/>
  <c r="AT40" i="1"/>
  <c r="BE48" i="1"/>
  <c r="AX22" i="1"/>
  <c r="BI6" i="1"/>
  <c r="BI43" i="1"/>
  <c r="AM44" i="1"/>
  <c r="BL34" i="1"/>
  <c r="AT8" i="1"/>
  <c r="Y54" i="1"/>
  <c r="AP31" i="1"/>
  <c r="BB24" i="1"/>
  <c r="AW38" i="1"/>
  <c r="AC42" i="1"/>
  <c r="Y7" i="1"/>
  <c r="AG13" i="1"/>
  <c r="AP49" i="1"/>
  <c r="AE9" i="1"/>
  <c r="P25" i="1"/>
  <c r="AB14" i="1"/>
  <c r="BA9" i="1"/>
  <c r="Y24" i="1"/>
  <c r="AO40" i="1"/>
  <c r="AR12" i="1"/>
  <c r="BF6" i="1"/>
  <c r="AK39" i="1"/>
  <c r="AL44" i="1"/>
  <c r="AI25" i="1"/>
  <c r="AI13" i="1"/>
  <c r="BA6" i="1"/>
  <c r="AJ20" i="1"/>
  <c r="AT16" i="1"/>
  <c r="AX42" i="1"/>
  <c r="AC53" i="1"/>
  <c r="W51" i="1"/>
  <c r="U50" i="1"/>
  <c r="AW42" i="1"/>
  <c r="AO30" i="1"/>
  <c r="BG51" i="1"/>
  <c r="X49" i="1"/>
  <c r="BJ49" i="1"/>
  <c r="BA37" i="1"/>
  <c r="AR47" i="1"/>
  <c r="AG30" i="1"/>
  <c r="AH14" i="1"/>
  <c r="AM38" i="1"/>
  <c r="AQ36" i="1"/>
  <c r="Y52" i="1"/>
  <c r="BA27" i="1"/>
  <c r="AL14" i="1"/>
  <c r="AQ38" i="1"/>
  <c r="AU53" i="1"/>
  <c r="T47" i="1"/>
  <c r="S38" i="1"/>
  <c r="AL32" i="1"/>
  <c r="AZ34" i="1"/>
  <c r="AN47" i="1"/>
  <c r="BA47" i="1"/>
  <c r="BE42" i="1"/>
  <c r="BA50" i="1"/>
  <c r="AD52" i="1"/>
  <c r="BB34" i="1"/>
  <c r="BL21" i="1"/>
  <c r="AV49" i="1"/>
  <c r="BG48" i="1"/>
  <c r="BF17" i="1"/>
  <c r="Y45" i="1"/>
  <c r="U40" i="1"/>
  <c r="BB27" i="1"/>
  <c r="AA31" i="1"/>
  <c r="AH48" i="1"/>
  <c r="AJ51" i="1"/>
  <c r="U34" i="1"/>
  <c r="S21" i="1"/>
  <c r="AU45" i="1"/>
  <c r="AO51" i="1"/>
  <c r="BK44" i="1"/>
  <c r="AW37" i="1"/>
  <c r="AW20" i="1"/>
  <c r="BI51" i="1"/>
  <c r="AI54" i="1"/>
  <c r="U27" i="1"/>
  <c r="BB13" i="1"/>
  <c r="BF39" i="1"/>
  <c r="BK51" i="1"/>
  <c r="AN45" i="1"/>
  <c r="AE14" i="1"/>
  <c r="AP37" i="1"/>
  <c r="BB38" i="1"/>
  <c r="AP21" i="1"/>
  <c r="V49" i="1"/>
  <c r="BK31" i="1"/>
  <c r="S18" i="1"/>
  <c r="AA13" i="1"/>
  <c r="S33" i="1"/>
  <c r="AW33" i="1"/>
  <c r="AL7" i="1"/>
  <c r="AO17" i="1"/>
  <c r="BL20" i="1"/>
  <c r="AB38" i="1"/>
  <c r="AF14" i="1"/>
  <c r="AP8" i="1"/>
  <c r="AS37" i="1"/>
  <c r="V43" i="1"/>
  <c r="S24" i="1"/>
  <c r="Y6" i="1"/>
  <c r="AJ22" i="1"/>
  <c r="AU35" i="1"/>
  <c r="BD10" i="1"/>
  <c r="AE17" i="1"/>
  <c r="E53" i="5"/>
  <c r="BF32" i="1"/>
  <c r="AL30" i="1"/>
  <c r="AR42" i="1"/>
  <c r="AT36" i="1"/>
  <c r="BL8" i="1"/>
  <c r="AS14" i="1"/>
  <c r="AQ44" i="1"/>
  <c r="AU11" i="1"/>
  <c r="AC27" i="1"/>
  <c r="AN12" i="1"/>
  <c r="BM11" i="1"/>
  <c r="S34" i="1"/>
  <c r="AS34" i="1"/>
  <c r="BB7" i="1"/>
  <c r="AS7" i="1"/>
  <c r="AK16" i="1"/>
  <c r="BA35" i="1"/>
  <c r="AW12" i="1"/>
  <c r="BC6" i="1"/>
  <c r="AE53" i="1"/>
  <c r="BE21" i="1"/>
  <c r="AS17" i="1"/>
  <c r="AI39" i="1"/>
  <c r="Y37" i="1"/>
  <c r="U14" i="1"/>
  <c r="W8" i="1"/>
  <c r="U45" i="1"/>
  <c r="AE45" i="1"/>
  <c r="BC19" i="1"/>
  <c r="AD6" i="1"/>
  <c r="BG15" i="1"/>
  <c r="AM24" i="1"/>
  <c r="AG25" i="1"/>
  <c r="BE15" i="1"/>
  <c r="AC13" i="1"/>
  <c r="BI31" i="1"/>
  <c r="AF39" i="1"/>
  <c r="AE6" i="1"/>
  <c r="AN14" i="1"/>
  <c r="W53" i="1"/>
  <c r="AM35" i="1"/>
  <c r="AJ16" i="1"/>
  <c r="R53" i="1"/>
  <c r="X44" i="1"/>
  <c r="AP22" i="1"/>
  <c r="AW48" i="1"/>
  <c r="BD36" i="1"/>
  <c r="AC32" i="1"/>
  <c r="BG33" i="1"/>
  <c r="W43" i="1"/>
  <c r="BH54" i="1"/>
  <c r="AC37" i="1"/>
  <c r="AV30" i="1"/>
  <c r="AL12" i="1"/>
  <c r="AN40" i="1"/>
  <c r="AU54" i="1"/>
  <c r="P48" i="1"/>
  <c r="V25" i="1"/>
  <c r="AZ30" i="1"/>
  <c r="AY49" i="1"/>
  <c r="AH10" i="1"/>
  <c r="AL35" i="1"/>
  <c r="AP33" i="1"/>
  <c r="AG53" i="1"/>
  <c r="AR21" i="1"/>
  <c r="AT22" i="1"/>
  <c r="BA48" i="1"/>
  <c r="BL52" i="1"/>
  <c r="BJ54" i="1"/>
  <c r="BG49" i="1"/>
  <c r="BC38" i="1"/>
  <c r="BG36" i="1"/>
  <c r="AO52" i="1"/>
  <c r="AI36" i="1"/>
  <c r="BM34" i="1"/>
  <c r="BJ19" i="1"/>
  <c r="Y47" i="1"/>
  <c r="AJ54" i="1"/>
  <c r="AD53" i="1"/>
  <c r="Y43" i="1"/>
  <c r="BE30" i="1"/>
  <c r="AA53" i="1"/>
  <c r="AN49" i="1"/>
  <c r="AK53" i="1"/>
  <c r="AK38" i="1"/>
  <c r="AW17" i="1"/>
  <c r="T53" i="1"/>
  <c r="BF54" i="1"/>
  <c r="AW34" i="1"/>
  <c r="BC33" i="1"/>
  <c r="S43" i="1"/>
  <c r="AW35" i="1"/>
  <c r="AN48" i="1"/>
  <c r="AL24" i="1"/>
  <c r="T30" i="1"/>
  <c r="S49" i="1"/>
  <c r="BK50" i="1"/>
  <c r="AS19" i="1"/>
  <c r="BE33" i="1"/>
  <c r="AX34" i="1"/>
  <c r="T43" i="1"/>
  <c r="BI10" i="1"/>
  <c r="BH18" i="1"/>
  <c r="AD42" i="1"/>
  <c r="AQ43" i="1"/>
  <c r="AE34" i="1"/>
  <c r="BK7" i="1"/>
  <c r="AQ12" i="1"/>
  <c r="V16" i="1"/>
  <c r="U24" i="1"/>
  <c r="AS12" i="1"/>
  <c r="Q10" i="1"/>
  <c r="AW30" i="1"/>
  <c r="T35" i="1"/>
  <c r="BL7" i="1"/>
  <c r="BG45" i="1"/>
  <c r="BB19" i="1"/>
  <c r="P22" i="1"/>
  <c r="AO10" i="1"/>
  <c r="AY8" i="1"/>
  <c r="P20" i="1"/>
  <c r="AE39" i="1"/>
  <c r="AJ13" i="1"/>
  <c r="AA19" i="1"/>
  <c r="AO44" i="1"/>
  <c r="BG44" i="1"/>
  <c r="AM19" i="1"/>
  <c r="BJ8" i="1"/>
  <c r="AQ15" i="1"/>
  <c r="AA16" i="1"/>
  <c r="AF32" i="1"/>
  <c r="AR17" i="1"/>
  <c r="P12" i="1"/>
  <c r="AH47" i="1"/>
  <c r="AT42" i="1"/>
  <c r="BF42" i="1"/>
  <c r="AD13" i="1"/>
  <c r="BD30" i="1"/>
  <c r="P18" i="1"/>
  <c r="AN13" i="1"/>
  <c r="BD31" i="1"/>
  <c r="AT31" i="1"/>
  <c r="AM17" i="1"/>
  <c r="AE10" i="1"/>
  <c r="BA39" i="1"/>
  <c r="BB44" i="1"/>
  <c r="AY25" i="1"/>
  <c r="AY13" i="1"/>
  <c r="P9" i="1"/>
  <c r="AI32" i="1"/>
  <c r="Q33" i="1"/>
  <c r="AN7" i="1"/>
  <c r="BI18" i="1"/>
  <c r="AW43" i="1"/>
  <c r="AQ39" i="1"/>
  <c r="S39" i="1"/>
  <c r="AN22" i="1"/>
  <c r="AT20" i="1"/>
  <c r="AW49" i="1"/>
  <c r="AG51" i="1"/>
  <c r="BJ52" i="1"/>
  <c r="AR35" i="1"/>
  <c r="AC33" i="1"/>
  <c r="BG52" i="1"/>
  <c r="BF51" i="1"/>
  <c r="AF33" i="1"/>
  <c r="W44" i="1"/>
  <c r="Q37" i="1"/>
  <c r="Q20" i="1"/>
  <c r="AC51" i="1"/>
  <c r="AY53" i="1"/>
  <c r="W32" i="1"/>
  <c r="AD49" i="1"/>
  <c r="U37" i="1"/>
  <c r="BL45" i="1"/>
  <c r="AW36" i="1"/>
  <c r="Y19" i="1"/>
  <c r="AY22" i="1"/>
  <c r="BK48" i="1"/>
  <c r="Q54" i="1"/>
  <c r="V36" i="1"/>
  <c r="Z31" i="1"/>
  <c r="AJ52" i="1"/>
  <c r="BL30" i="1"/>
  <c r="BB12" i="1"/>
  <c r="BD40" i="1"/>
  <c r="BK54" i="1"/>
  <c r="AF48" i="1"/>
  <c r="AF40" i="1"/>
  <c r="BB33" i="1"/>
  <c r="P21" i="1"/>
  <c r="AZ48" i="1"/>
  <c r="BM48" i="1"/>
  <c r="T37" i="1"/>
  <c r="X22" i="1"/>
  <c r="AD20" i="1"/>
  <c r="AG49" i="1"/>
  <c r="Q51" i="1"/>
  <c r="AT52" i="1"/>
  <c r="BI48" i="1"/>
  <c r="AG40" i="1"/>
  <c r="Z27" i="1"/>
  <c r="AQ50" i="1"/>
  <c r="BL47" i="1"/>
  <c r="AT48" i="1"/>
  <c r="AO36" i="1"/>
  <c r="AF45" i="1"/>
  <c r="BH8" i="1"/>
  <c r="AA51" i="1"/>
  <c r="AU24" i="1"/>
  <c r="Z20" i="1"/>
  <c r="AQ22" i="1"/>
  <c r="BM19" i="1"/>
  <c r="AW6" i="1"/>
  <c r="Z7" i="1"/>
  <c r="AO20" i="1"/>
  <c r="U35" i="1"/>
  <c r="Q12" i="1"/>
  <c r="W6" i="1"/>
  <c r="AX15" i="1"/>
  <c r="BJ18" i="1"/>
  <c r="X19" i="1"/>
  <c r="AP9" i="1"/>
  <c r="BD18" i="1"/>
  <c r="AV20" i="1"/>
  <c r="BK39" i="1"/>
  <c r="P14" i="1"/>
  <c r="AP43" i="1"/>
  <c r="BA31" i="1"/>
  <c r="AO50" i="1"/>
  <c r="AI43" i="1"/>
  <c r="BD48" i="1"/>
  <c r="V52" i="1"/>
  <c r="AG22" i="1"/>
  <c r="AY44" i="1"/>
  <c r="AM40" i="1"/>
  <c r="BD32" i="1"/>
  <c r="Q44" i="1"/>
  <c r="X50" i="1"/>
  <c r="BB30" i="1"/>
  <c r="BL44" i="1"/>
  <c r="T40" i="1"/>
  <c r="AO49" i="1"/>
  <c r="BD12" i="1"/>
  <c r="AR30" i="1"/>
  <c r="W18" i="1"/>
  <c r="Y35" i="1"/>
  <c r="AI24" i="1"/>
  <c r="AR7" i="1"/>
  <c r="BE31" i="1"/>
  <c r="BA44" i="1"/>
  <c r="BF19" i="1"/>
  <c r="Y10" i="1"/>
  <c r="AS36" i="1"/>
  <c r="BE49" i="1"/>
  <c r="X17" i="1"/>
  <c r="AF16" i="1"/>
  <c r="BD37" i="1"/>
  <c r="BL10" i="1"/>
  <c r="V45" i="1"/>
  <c r="S14" i="1"/>
  <c r="AT25" i="1"/>
  <c r="S35" i="1"/>
  <c r="AS38" i="1"/>
  <c r="BG54" i="1"/>
  <c r="AQ31" i="1"/>
  <c r="X27" i="1"/>
  <c r="X24" i="1"/>
  <c r="AK20" i="1"/>
  <c r="W10" i="1"/>
  <c r="AQ7" i="1"/>
  <c r="S27" i="1"/>
  <c r="AT38" i="1"/>
  <c r="AO18" i="1"/>
  <c r="BB11" i="1"/>
  <c r="Z16" i="1"/>
  <c r="AL21" i="1"/>
  <c r="AV22" i="1"/>
  <c r="U13" i="1"/>
  <c r="AI6" i="1"/>
  <c r="U25" i="1"/>
  <c r="AM42" i="1"/>
  <c r="AN15" i="1"/>
  <c r="BE9" i="1"/>
  <c r="BH22" i="1"/>
  <c r="AF34" i="1"/>
  <c r="BE32" i="1"/>
  <c r="BH38" i="1"/>
  <c r="BL14" i="1"/>
  <c r="Z6" i="1"/>
  <c r="BJ40" i="1"/>
  <c r="U49" i="1"/>
  <c r="R20" i="1"/>
  <c r="X9" i="1"/>
  <c r="S7" i="1"/>
  <c r="AA20" i="1"/>
  <c r="BE22" i="1"/>
  <c r="AN11" i="1"/>
  <c r="AD7" i="1"/>
  <c r="AX31" i="1"/>
  <c r="AS42" i="1"/>
  <c r="AO7" i="1"/>
  <c r="AW13" i="1"/>
  <c r="BD45" i="1"/>
  <c r="BE16" i="1"/>
  <c r="AO27" i="1"/>
  <c r="AI48" i="1"/>
  <c r="S11" i="1"/>
  <c r="V37" i="1"/>
  <c r="Z32" i="1"/>
  <c r="U51" i="1"/>
  <c r="AF19" i="1"/>
  <c r="AD21" i="1"/>
  <c r="AO47" i="1"/>
  <c r="AZ54" i="1"/>
  <c r="AT53" i="1"/>
  <c r="Y49" i="1"/>
  <c r="AS24" i="1"/>
  <c r="BK25" i="1"/>
  <c r="R45" i="1"/>
  <c r="AK52" i="1"/>
  <c r="AM54" i="1"/>
  <c r="BC39" i="1"/>
  <c r="AW24" i="1"/>
  <c r="AH54" i="1"/>
  <c r="AJ45" i="1"/>
  <c r="BF20" i="1"/>
  <c r="BI49" i="1"/>
  <c r="P35" i="1"/>
  <c r="AO33" i="1"/>
  <c r="AI19" i="1"/>
  <c r="BC44" i="1"/>
  <c r="BI50" i="1"/>
  <c r="AG37" i="1"/>
  <c r="AG20" i="1"/>
  <c r="AS51" i="1"/>
  <c r="S54" i="1"/>
  <c r="BI22" i="1"/>
  <c r="BK22" i="1"/>
  <c r="AM49" i="1"/>
  <c r="AO42" i="1"/>
  <c r="V53" i="1"/>
  <c r="AL31" i="1"/>
  <c r="BD33" i="1"/>
  <c r="AR45" i="1"/>
  <c r="E52" i="5"/>
  <c r="BC50" i="1"/>
  <c r="W37" i="1"/>
  <c r="X20" i="1"/>
  <c r="AX50" i="1"/>
  <c r="AA50" i="1"/>
  <c r="Z21" i="1"/>
  <c r="AK47" i="1"/>
  <c r="AI42" i="1"/>
  <c r="Q31" i="1"/>
  <c r="AQ32" i="1"/>
  <c r="AX49" i="1"/>
  <c r="AV53" i="1"/>
  <c r="BG37" i="1"/>
  <c r="V33" i="1"/>
  <c r="AX38" i="1"/>
  <c r="AD39" i="1"/>
  <c r="Z13" i="1"/>
  <c r="Q18" i="1"/>
  <c r="AJ6" i="1"/>
  <c r="AD14" i="1"/>
  <c r="AZ31" i="1"/>
  <c r="BL18" i="1"/>
  <c r="AJ14" i="1"/>
  <c r="BG21" i="1"/>
  <c r="AS21" i="1"/>
  <c r="AB9" i="1"/>
  <c r="AZ7" i="1"/>
  <c r="AV33" i="1"/>
  <c r="AT33" i="1"/>
  <c r="R6" i="1"/>
  <c r="AT11" i="1"/>
  <c r="AV15" i="1"/>
  <c r="AX39" i="1"/>
  <c r="V50" i="1"/>
  <c r="BK32" i="1"/>
  <c r="S17" i="1"/>
  <c r="AA14" i="1"/>
  <c r="AZ32" i="1"/>
  <c r="AT32" i="1"/>
  <c r="R8" i="1"/>
  <c r="AE13" i="1"/>
  <c r="AF36" i="1"/>
  <c r="BE43" i="1"/>
  <c r="AP18" i="1"/>
  <c r="BG9" i="1"/>
  <c r="AN38" i="1"/>
  <c r="W35" i="1"/>
  <c r="AI38" i="1"/>
  <c r="BH40" i="1"/>
  <c r="BF12" i="1"/>
  <c r="AW7" i="1"/>
  <c r="AX14" i="1"/>
  <c r="BJ15" i="1"/>
  <c r="X34" i="1"/>
  <c r="AQ6" i="1"/>
  <c r="BH15" i="1"/>
  <c r="BA33" i="1"/>
  <c r="BI38" i="1"/>
  <c r="BJ9" i="1"/>
  <c r="P15" i="1"/>
  <c r="AH33" i="1"/>
  <c r="BJ36" i="1"/>
  <c r="AR6" i="1"/>
  <c r="BI14" i="1"/>
  <c r="E57" i="5"/>
  <c r="AJ30" i="1"/>
  <c r="X25" i="1"/>
  <c r="AR16" i="1"/>
  <c r="AT34" i="1"/>
  <c r="Q9" i="1"/>
  <c r="AE12" i="1"/>
  <c r="AA42" i="1"/>
  <c r="P43" i="1"/>
  <c r="BF15" i="1"/>
  <c r="AB6" i="1"/>
  <c r="BE8" i="1"/>
  <c r="AY32" i="1"/>
  <c r="AG33" i="1"/>
  <c r="P7" i="1"/>
  <c r="Y17" i="1"/>
  <c r="AS22" i="1"/>
  <c r="AO37" i="1"/>
  <c r="AK14" i="1"/>
  <c r="AM8" i="1"/>
  <c r="AT51" i="1"/>
  <c r="V32" i="1"/>
  <c r="AJ34" i="1"/>
  <c r="X47" i="1"/>
  <c r="AH15" i="1"/>
  <c r="AH42" i="1"/>
  <c r="AQ35" i="1"/>
  <c r="AC24" i="1"/>
  <c r="AU25" i="1"/>
  <c r="AX44" i="1"/>
  <c r="U52" i="1"/>
  <c r="W54" i="1"/>
  <c r="AR37" i="1"/>
  <c r="AU20" i="1"/>
  <c r="AJ44" i="1"/>
  <c r="Z36" i="1"/>
  <c r="BB53" i="1"/>
  <c r="U21" i="1"/>
  <c r="AY20" i="1"/>
  <c r="AZ44" i="1"/>
  <c r="BM54" i="1"/>
  <c r="W50" i="1"/>
  <c r="V38" i="1"/>
  <c r="Z25" i="1"/>
  <c r="AG52" i="1"/>
  <c r="AV51" i="1"/>
  <c r="AR31" i="1"/>
  <c r="AL15" i="1"/>
  <c r="AL42" i="1"/>
  <c r="AU52" i="1"/>
  <c r="BL48" i="1"/>
  <c r="AK42" i="1"/>
  <c r="AP30" i="1"/>
  <c r="BD54" i="1"/>
  <c r="R30" i="1"/>
  <c r="P30" i="1"/>
  <c r="BB14" i="1"/>
  <c r="BG38" i="1"/>
  <c r="BK53" i="1"/>
  <c r="AJ47" i="1"/>
  <c r="BC37" i="1"/>
  <c r="BD20" i="1"/>
  <c r="AH51" i="1"/>
  <c r="AR43" i="1"/>
  <c r="AZ51" i="1"/>
  <c r="AE42" i="1"/>
  <c r="Y30" i="1"/>
  <c r="AQ51" i="1"/>
  <c r="BH48" i="1"/>
  <c r="AQ25" i="1"/>
  <c r="AT44" i="1"/>
  <c r="AO38" i="1"/>
  <c r="AO19" i="1"/>
  <c r="S20" i="1"/>
  <c r="AU49" i="1"/>
  <c r="AG54" i="1"/>
  <c r="BM51" i="1"/>
  <c r="BF25" i="1"/>
  <c r="AO16" i="1"/>
  <c r="T39" i="1"/>
  <c r="BJ38" i="1"/>
  <c r="BE18" i="1"/>
  <c r="U10" i="1"/>
  <c r="BF45" i="1"/>
  <c r="P6" i="1"/>
  <c r="BC16" i="1"/>
  <c r="P13" i="1"/>
  <c r="AL6" i="1"/>
  <c r="AI31" i="1"/>
  <c r="U32" i="1"/>
  <c r="AN6" i="1"/>
  <c r="BM15" i="1"/>
  <c r="Q21" i="1"/>
  <c r="AC36" i="1"/>
  <c r="Y13" i="1"/>
  <c r="AR15" i="1"/>
  <c r="AZ27" i="1"/>
  <c r="AS30" i="1"/>
  <c r="U7" i="1"/>
  <c r="AH9" i="1"/>
  <c r="BH32" i="1"/>
  <c r="AK27" i="1"/>
  <c r="BE24" i="1"/>
  <c r="BK36" i="1"/>
  <c r="AC11" i="1"/>
  <c r="AU15" i="1"/>
  <c r="BL36" i="1"/>
  <c r="AK44" i="1"/>
  <c r="Z17" i="1"/>
  <c r="BD7" i="1"/>
  <c r="BF48" i="1"/>
  <c r="BL6" i="1"/>
  <c r="AZ24" i="1"/>
  <c r="BL13" i="1"/>
  <c r="AK9" i="1"/>
  <c r="X31" i="1"/>
  <c r="BJ30" i="1"/>
  <c r="BC18" i="1"/>
  <c r="AV11" i="1"/>
  <c r="AB52" i="1"/>
  <c r="S22" i="1"/>
  <c r="AM34" i="1"/>
  <c r="T32" i="1"/>
  <c r="AE27" i="1"/>
  <c r="W15" i="1"/>
  <c r="T9" i="1"/>
  <c r="AH34" i="1"/>
  <c r="AT37" i="1"/>
  <c r="AQ11" i="1"/>
  <c r="AO12" i="1"/>
  <c r="AV40" i="1"/>
  <c r="AA43" i="1"/>
  <c r="BK33" i="1"/>
  <c r="AU7" i="1"/>
  <c r="AA12" i="1"/>
  <c r="BG22" i="1"/>
  <c r="AO22" i="1"/>
  <c r="X11" i="1"/>
  <c r="BF7" i="1"/>
  <c r="V35" i="1"/>
  <c r="Z33" i="1"/>
  <c r="Q53" i="1"/>
  <c r="AX32" i="1"/>
  <c r="AN32" i="1"/>
  <c r="AL18" i="1"/>
  <c r="BA43" i="1"/>
  <c r="BL50" i="1"/>
  <c r="BH49" i="1"/>
  <c r="AJ38" i="1"/>
  <c r="AC25" i="1"/>
  <c r="R52" i="1"/>
  <c r="P47" i="1"/>
  <c r="AH12" i="1"/>
  <c r="Q22" i="1"/>
  <c r="AY16" i="1"/>
  <c r="AI44" i="1"/>
  <c r="BI52" i="1"/>
  <c r="U36" i="1"/>
  <c r="U22" i="1"/>
  <c r="AR52" i="1"/>
  <c r="AY51" i="1"/>
  <c r="AW21" i="1"/>
  <c r="AU21" i="1"/>
  <c r="AM47" i="1"/>
  <c r="AA40" i="1"/>
  <c r="BB50" i="1"/>
  <c r="V30" i="1"/>
  <c r="AR32" i="1"/>
  <c r="AF44" i="1"/>
  <c r="AZ52" i="1"/>
  <c r="BK20" i="1"/>
  <c r="AM9" i="1"/>
  <c r="AP36" i="1"/>
  <c r="V54" i="1"/>
  <c r="R36" i="1"/>
  <c r="AL25" i="1"/>
  <c r="P31" i="1"/>
  <c r="S50" i="1"/>
  <c r="BD42" i="1"/>
  <c r="BG35" i="1"/>
  <c r="BD49" i="1"/>
  <c r="Z22" i="1"/>
  <c r="AG48" i="1"/>
  <c r="AN36" i="1"/>
  <c r="Q43" i="1"/>
  <c r="Y25" i="1"/>
  <c r="AR27" i="1"/>
  <c r="AX45" i="1"/>
  <c r="W52" i="1"/>
  <c r="AF42" i="1"/>
  <c r="AO21" i="1"/>
  <c r="BL54" i="1"/>
  <c r="S51" i="1"/>
  <c r="W12" i="1"/>
  <c r="P54" i="1"/>
  <c r="AY19" i="1"/>
  <c r="BC31" i="1"/>
  <c r="BH30" i="1"/>
  <c r="BJ24" i="1"/>
  <c r="BC14" i="1"/>
  <c r="BI8" i="1"/>
  <c r="AH32" i="1"/>
  <c r="AD36" i="1"/>
  <c r="AF8" i="1"/>
  <c r="AC14" i="1"/>
  <c r="R39" i="1"/>
  <c r="BB49" i="1"/>
  <c r="AU32" i="1"/>
  <c r="AY18" i="1"/>
  <c r="BG13" i="1"/>
  <c r="AQ21" i="1"/>
  <c r="AC21" i="1"/>
  <c r="AC12" i="1"/>
  <c r="AX10" i="1"/>
  <c r="AL45" i="1"/>
  <c r="AF27" i="1"/>
  <c r="AI14" i="1"/>
  <c r="AV9" i="1"/>
  <c r="AI30" i="1"/>
  <c r="Y31" i="1"/>
  <c r="BA7" i="1"/>
  <c r="Q15" i="1"/>
  <c r="AX33" i="1"/>
  <c r="AD37" i="1"/>
  <c r="AA9" i="1"/>
  <c r="Y12" i="1"/>
  <c r="AY9" i="1"/>
  <c r="BJ14" i="1"/>
  <c r="AH22" i="1"/>
  <c r="AS6" i="1"/>
  <c r="T45" i="1"/>
  <c r="AV35" i="1"/>
  <c r="AJ36" i="1"/>
  <c r="BF43" i="1"/>
  <c r="BM45" i="1"/>
  <c r="AX19" i="1"/>
  <c r="Q8" i="1"/>
  <c r="AQ24" i="1"/>
  <c r="BB21" i="1"/>
  <c r="BL22" i="1"/>
  <c r="AK13" i="1"/>
  <c r="AY6" i="1"/>
  <c r="Y20" i="1"/>
  <c r="BE37" i="1"/>
  <c r="BA14" i="1"/>
  <c r="BC8" i="1"/>
  <c r="AP44" i="1"/>
  <c r="AJ8" i="1"/>
  <c r="W16" i="1"/>
  <c r="AJ10" i="1"/>
  <c r="BB8" i="1"/>
  <c r="AN25" i="1"/>
  <c r="V13" i="1"/>
  <c r="Z39" i="1"/>
  <c r="AE51" i="1"/>
  <c r="BH44" i="1"/>
  <c r="AX35" i="1"/>
  <c r="V31" i="1"/>
  <c r="AN33" i="1"/>
  <c r="AB45" i="1"/>
  <c r="AO45" i="1"/>
  <c r="AK40" i="1"/>
  <c r="AI27" i="1"/>
  <c r="BG24" i="1"/>
  <c r="BJ43" i="1"/>
  <c r="BH39" i="1"/>
  <c r="AV16" i="1"/>
  <c r="BK24" i="1"/>
  <c r="R44" i="1"/>
  <c r="AO54" i="1"/>
  <c r="AM53" i="1"/>
  <c r="P37" i="1"/>
  <c r="AA54" i="1"/>
  <c r="W34" i="1"/>
  <c r="BM35" i="1"/>
  <c r="AF43" i="1"/>
  <c r="P24" i="1"/>
  <c r="AN8" i="1"/>
  <c r="AQ27" i="1"/>
  <c r="BH53" i="1"/>
  <c r="BB18" i="1"/>
  <c r="AB51" i="1"/>
  <c r="AD50" i="1"/>
  <c r="X33" i="1"/>
  <c r="R12" i="1"/>
  <c r="AA37" i="1"/>
  <c r="BE52" i="1"/>
  <c r="P16" i="1"/>
  <c r="AE24" i="1"/>
  <c r="AH43" i="1"/>
  <c r="BI53" i="1"/>
  <c r="BC51" i="1"/>
  <c r="AK10" i="1"/>
  <c r="AX43" i="1"/>
  <c r="AC49" i="1"/>
  <c r="BK11" i="1"/>
  <c r="AS27" i="1"/>
  <c r="AB10" i="1"/>
  <c r="AD30" i="1"/>
  <c r="P11" i="1"/>
  <c r="AL43" i="1"/>
  <c r="AI10" i="1"/>
  <c r="S31" i="1"/>
  <c r="Z9" i="1"/>
  <c r="AF7" i="1"/>
  <c r="AZ21" i="1"/>
  <c r="AG21" i="1"/>
  <c r="AO13" i="1"/>
  <c r="W49" i="1"/>
  <c r="AT39" i="1"/>
  <c r="AX48" i="1"/>
  <c r="AD45" i="1"/>
  <c r="Z44" i="1"/>
  <c r="AT14" i="1"/>
  <c r="P32" i="1"/>
  <c r="AB17" i="1"/>
  <c r="AZ14" i="1"/>
  <c r="P33" i="1"/>
  <c r="BJ32" i="1"/>
  <c r="AH8" i="1"/>
  <c r="AU13" i="1"/>
  <c r="AI40" i="1"/>
  <c r="V47" i="1"/>
  <c r="BL27" i="1"/>
  <c r="S12" i="1"/>
  <c r="AB11" i="1"/>
  <c r="AY33" i="1"/>
  <c r="AC34" i="1"/>
  <c r="AV7" i="1"/>
  <c r="AC7" i="1"/>
  <c r="AH50" i="1"/>
  <c r="AD19" i="1"/>
  <c r="R18" i="1"/>
  <c r="S32" i="1"/>
  <c r="BA32" i="1"/>
  <c r="AA11" i="1"/>
  <c r="AS18" i="1"/>
  <c r="Q34" i="1"/>
  <c r="Z40" i="1"/>
  <c r="AD11" i="1"/>
  <c r="AF15" i="1"/>
  <c r="BD8" i="1"/>
  <c r="BJ13" i="1"/>
  <c r="AJ31" i="1"/>
  <c r="AV18" i="1"/>
  <c r="T14" i="1"/>
  <c r="BH34" i="1"/>
  <c r="BK34" i="1"/>
  <c r="AG9" i="1"/>
  <c r="AU12" i="1"/>
  <c r="AW54" i="1"/>
  <c r="AX40" i="1"/>
  <c r="BI19" i="1"/>
  <c r="AF54" i="1"/>
  <c r="AI50" i="1"/>
  <c r="AK19" i="1"/>
  <c r="AE19" i="1"/>
  <c r="AU44" i="1"/>
  <c r="BI39" i="1"/>
  <c r="AZ49" i="1"/>
  <c r="BB25" i="1"/>
  <c r="AF31" i="1"/>
  <c r="AN50" i="1"/>
  <c r="BL40" i="1"/>
  <c r="AL34" i="1"/>
  <c r="AV21" i="1"/>
  <c r="AF49" i="1"/>
  <c r="AL39" i="1"/>
  <c r="AP34" i="1"/>
  <c r="AC54" i="1"/>
  <c r="R34" i="1"/>
  <c r="AZ33" i="1"/>
  <c r="BH17" i="1"/>
  <c r="BM44" i="1"/>
  <c r="X53" i="1"/>
  <c r="BJ50" i="1"/>
  <c r="AW40" i="1"/>
  <c r="AP27" i="1"/>
  <c r="BG50" i="1"/>
  <c r="AB48" i="1"/>
  <c r="AP54" i="1"/>
  <c r="AA25" i="1"/>
  <c r="AD44" i="1"/>
  <c r="Y38" i="1"/>
  <c r="AZ39" i="1"/>
  <c r="BM31" i="1"/>
  <c r="AQ33" i="1"/>
  <c r="BC42" i="1"/>
  <c r="AR54" i="1"/>
  <c r="Y39" i="1"/>
  <c r="Z24" i="1"/>
  <c r="AK54" i="1"/>
  <c r="AZ50" i="1"/>
  <c r="BB36" i="1"/>
  <c r="BF31" i="1"/>
  <c r="BE50" i="1"/>
  <c r="AH31" i="1"/>
  <c r="AB31" i="1"/>
  <c r="V15" i="1"/>
  <c r="V42" i="1"/>
  <c r="AE52" i="1"/>
  <c r="AV48" i="1"/>
  <c r="W39" i="1"/>
  <c r="Q24" i="1"/>
  <c r="AX53" i="1"/>
  <c r="BD44" i="1"/>
  <c r="AJ19" i="1"/>
  <c r="T33" i="1"/>
  <c r="AS31" i="1"/>
  <c r="AU39" i="1"/>
  <c r="AZ13" i="1"/>
  <c r="BG7" i="1"/>
  <c r="AG38" i="1"/>
  <c r="BI47" i="1"/>
  <c r="AX21" i="1"/>
  <c r="BM8" i="1"/>
  <c r="AA48" i="1"/>
  <c r="AT10" i="1"/>
  <c r="X30" i="1"/>
  <c r="AJ15" i="1"/>
  <c r="BH10" i="1"/>
  <c r="BB20" i="1"/>
  <c r="BD16" i="1"/>
  <c r="Y11" i="1"/>
  <c r="AM13" i="1"/>
  <c r="AT7" i="1"/>
  <c r="AX30" i="1"/>
  <c r="BK40" i="1"/>
  <c r="BG17" i="1"/>
  <c r="Q13" i="1"/>
  <c r="AM31" i="1"/>
  <c r="BB22" i="1"/>
  <c r="BH20" i="1"/>
  <c r="AG14" i="1"/>
  <c r="AX9" i="1"/>
  <c r="AH27" i="1"/>
  <c r="BH36" i="1"/>
  <c r="AZ18" i="1"/>
  <c r="P10" i="1"/>
  <c r="T16" i="1"/>
  <c r="BH21" i="1"/>
  <c r="AG34" i="1"/>
  <c r="W42" i="1"/>
  <c r="X15" i="1"/>
  <c r="AO9" i="1"/>
  <c r="BM36" i="1"/>
  <c r="AJ50" i="1"/>
  <c r="AH16" i="1"/>
  <c r="AJ11" i="1"/>
  <c r="AP7" i="1"/>
  <c r="AQ16" i="1"/>
  <c r="Q16" i="1"/>
  <c r="BC10" i="1"/>
  <c r="BH7" i="1"/>
  <c r="X21" i="1"/>
  <c r="AE37" i="1"/>
  <c r="AS11" i="1"/>
  <c r="BK15" i="1"/>
  <c r="AI49" i="1"/>
  <c r="BB10" i="1"/>
  <c r="AI9" i="1"/>
  <c r="BB16" i="1"/>
  <c r="BA24" i="1"/>
  <c r="Y15" i="1"/>
  <c r="AW10" i="1"/>
  <c r="BA25" i="1"/>
  <c r="AB36" i="1"/>
  <c r="T18" i="1"/>
  <c r="AK11" i="1"/>
  <c r="Z45" i="1"/>
  <c r="AZ8" i="1"/>
  <c r="AM16" i="1"/>
  <c r="AZ10" i="1"/>
  <c r="V6" i="1"/>
  <c r="BM27" i="1"/>
  <c r="AU27" i="1"/>
  <c r="AM15" i="1"/>
  <c r="AJ9" i="1"/>
  <c r="BE39" i="1"/>
  <c r="BF24" i="1"/>
  <c r="Q52" i="1"/>
  <c r="AF51" i="1"/>
  <c r="AH24" i="1"/>
  <c r="AR24" i="1"/>
  <c r="V10" i="1"/>
  <c r="Z35" i="1"/>
  <c r="BB52" i="1"/>
  <c r="BL43" i="1"/>
  <c r="V34" i="1"/>
  <c r="AF21" i="1"/>
  <c r="P49" i="1"/>
  <c r="AM45" i="1"/>
  <c r="AS32" i="1"/>
  <c r="AA34" i="1"/>
  <c r="AM43" i="1"/>
  <c r="X52" i="1"/>
  <c r="BL37" i="1"/>
  <c r="AW32" i="1"/>
  <c r="AA52" i="1"/>
  <c r="Z51" i="1"/>
  <c r="W31" i="1"/>
  <c r="AD48" i="1"/>
  <c r="Y36" i="1"/>
  <c r="P45" i="1"/>
  <c r="BM22" i="1"/>
  <c r="AV24" i="1"/>
  <c r="AI45" i="1"/>
  <c r="S52" i="1"/>
  <c r="AM33" i="1"/>
  <c r="AY42" i="1"/>
  <c r="AG35" i="1"/>
  <c r="X48" i="1"/>
  <c r="BI37" i="1"/>
  <c r="AK21" i="1"/>
  <c r="S16" i="1"/>
  <c r="AY43" i="1"/>
  <c r="AC52" i="1"/>
  <c r="AL37" i="1"/>
  <c r="AP32" i="1"/>
  <c r="AK51" i="1"/>
  <c r="BH43" i="1"/>
  <c r="R42" i="1"/>
  <c r="AA35" i="1"/>
  <c r="AY37" i="1"/>
  <c r="AB21" i="1"/>
  <c r="AD22" i="1"/>
  <c r="AK48" i="1"/>
  <c r="AV52" i="1"/>
  <c r="AT54" i="1"/>
  <c r="AF37" i="1"/>
  <c r="Q32" i="1"/>
  <c r="AQ54" i="1"/>
  <c r="AP50" i="1"/>
  <c r="BM52" i="1"/>
  <c r="Y27" i="1"/>
  <c r="BK16" i="1"/>
  <c r="T22" i="1"/>
  <c r="AD33" i="1"/>
  <c r="AX8" i="1"/>
  <c r="BK13" i="1"/>
  <c r="AV38" i="1"/>
  <c r="AR40" i="1"/>
  <c r="AP12" i="1"/>
  <c r="AG7" i="1"/>
  <c r="AR50" i="1"/>
  <c r="BC49" i="1"/>
  <c r="W20" i="1"/>
  <c r="AO11" i="1"/>
  <c r="BC7" i="1"/>
  <c r="AZ25" i="1"/>
  <c r="AD25" i="1"/>
  <c r="BM6" i="1"/>
  <c r="AG47" i="1"/>
  <c r="AA47" i="1"/>
  <c r="AM21" i="1"/>
  <c r="BJ6" i="1"/>
  <c r="AA10" i="1"/>
  <c r="AV44" i="1"/>
  <c r="V14" i="1"/>
  <c r="AY11" i="1"/>
  <c r="W25" i="1"/>
  <c r="BM25" i="1"/>
  <c r="AK18" i="1"/>
  <c r="BI13" i="1"/>
  <c r="Q30" i="1"/>
  <c r="AN37" i="1"/>
  <c r="AF17" i="1"/>
  <c r="AV10" i="1"/>
  <c r="BI40" i="1"/>
  <c r="AP42" i="1"/>
  <c r="AP15" i="1"/>
  <c r="AV8" i="1"/>
  <c r="BF22" i="1"/>
  <c r="V21" i="1"/>
  <c r="AF22" i="1"/>
  <c r="BE10" i="1"/>
  <c r="S6" i="1"/>
  <c r="BK47" i="1"/>
  <c r="BC43" i="1"/>
  <c r="AU42" i="1"/>
  <c r="AU17" i="1"/>
  <c r="BD19" i="1"/>
  <c r="Z11" i="1"/>
  <c r="AJ17" i="1"/>
  <c r="BD21" i="1"/>
  <c r="BK37" i="1"/>
  <c r="X10" i="1"/>
  <c r="AU18" i="1"/>
  <c r="R32" i="1"/>
  <c r="BJ34" i="1"/>
  <c r="BE7" i="1"/>
  <c r="BM13" i="1"/>
  <c r="X8" i="1"/>
  <c r="AT13" i="1"/>
  <c r="T31" i="1"/>
  <c r="AF18" i="1"/>
  <c r="BD13" i="1"/>
  <c r="AE21" i="1"/>
  <c r="BK45" i="1"/>
  <c r="BF38" i="1"/>
  <c r="AL50" i="1"/>
  <c r="AH38" i="1"/>
  <c r="BI20" i="1"/>
  <c r="AR25" i="1"/>
  <c r="AI47" i="1"/>
  <c r="E45" i="5"/>
  <c r="W38" i="1"/>
  <c r="AA36" i="1"/>
  <c r="BI54" i="1"/>
  <c r="AJ25" i="1"/>
  <c r="AP45" i="1"/>
  <c r="BH35" i="1"/>
  <c r="AS33" i="1"/>
  <c r="Z53" i="1"/>
  <c r="BF16" i="1"/>
  <c r="BJ42" i="1"/>
  <c r="BL35" i="1"/>
  <c r="AN35" i="1"/>
  <c r="BA30" i="1"/>
  <c r="AA32" i="1"/>
  <c r="AH49" i="1"/>
  <c r="AF53" i="1"/>
  <c r="BM37" i="1"/>
  <c r="BM20" i="1"/>
  <c r="Y53" i="1"/>
  <c r="AY54" i="1"/>
  <c r="T49" i="1"/>
  <c r="BI32" i="1"/>
  <c r="AQ34" i="1"/>
  <c r="BG43" i="1"/>
  <c r="AN52" i="1"/>
  <c r="AE43" i="1"/>
  <c r="AK36" i="1"/>
  <c r="AK22" i="1"/>
  <c r="BH52" i="1"/>
  <c r="S53" i="1"/>
  <c r="BH24" i="1"/>
  <c r="AL10" i="1"/>
  <c r="AP35" i="1"/>
  <c r="AU50" i="1"/>
  <c r="AB44" i="1"/>
  <c r="E49" i="5"/>
  <c r="X32" i="1"/>
  <c r="V18" i="1"/>
  <c r="AK43" i="1"/>
  <c r="AV50" i="1"/>
  <c r="AR49" i="1"/>
  <c r="AV42" i="1"/>
  <c r="W36" i="1"/>
  <c r="AB22" i="1"/>
  <c r="BL49" i="1"/>
  <c r="AA49" i="1"/>
  <c r="Y50" i="1"/>
  <c r="AF35" i="1"/>
  <c r="R7" i="1"/>
  <c r="AA45" i="1"/>
  <c r="BJ48" i="1"/>
  <c r="Z49" i="1"/>
  <c r="AD18" i="1"/>
  <c r="AN34" i="1"/>
  <c r="BG6" i="1"/>
  <c r="X18" i="1"/>
  <c r="AR19" i="1"/>
  <c r="AU36" i="1"/>
  <c r="BM9" i="1"/>
  <c r="AE15" i="1"/>
  <c r="AH30" i="1"/>
  <c r="AU40" i="1"/>
  <c r="AK17" i="1"/>
  <c r="BA10" i="1"/>
  <c r="AE47" i="1"/>
  <c r="AD10" i="1"/>
  <c r="BI27" i="1"/>
  <c r="AG18" i="1"/>
  <c r="BL38" i="1"/>
  <c r="AK35" i="1"/>
  <c r="AG12" i="1"/>
  <c r="AM6" i="1"/>
  <c r="AS48" i="1"/>
  <c r="W48" i="1"/>
  <c r="W22" i="1"/>
  <c r="AS9" i="1"/>
  <c r="AA17" i="1"/>
  <c r="AN21" i="1"/>
  <c r="AU37" i="1"/>
  <c r="BI11" i="1"/>
  <c r="AE18" i="1"/>
  <c r="AD40" i="1"/>
  <c r="AO48" i="1"/>
  <c r="AT9" i="1"/>
  <c r="AZ12" i="1"/>
  <c r="AV45" i="1"/>
  <c r="U31" i="1"/>
  <c r="BE25" i="1"/>
  <c r="AX24" i="1"/>
  <c r="P39" i="1"/>
  <c r="BK8" i="1"/>
  <c r="X14" i="1"/>
  <c r="Q42" i="1"/>
  <c r="AL47" i="1"/>
  <c r="AE30" i="1"/>
  <c r="AI12" i="1"/>
  <c r="AR11" i="1"/>
  <c r="AB30" i="1"/>
  <c r="BK27" i="1"/>
  <c r="BC15" i="1"/>
  <c r="AZ9" i="1"/>
  <c r="AY39" i="1"/>
  <c r="BK38" i="1"/>
  <c r="BF14" i="1"/>
  <c r="AT17" i="1"/>
  <c r="BI17" i="1"/>
  <c r="AI22" i="1"/>
  <c r="AM48" i="1"/>
  <c r="BA53" i="1"/>
  <c r="BC47" i="1"/>
  <c r="BI35" i="1"/>
  <c r="BI16" i="1"/>
  <c r="U54" i="1"/>
  <c r="AY52" i="1"/>
  <c r="AF30" i="1"/>
  <c r="V12" i="1"/>
  <c r="X40" i="1"/>
  <c r="AE54" i="1"/>
  <c r="AZ47" i="1"/>
  <c r="AX37" i="1"/>
  <c r="AV19" i="1"/>
  <c r="AT21" i="1"/>
  <c r="BE47" i="1"/>
  <c r="P52" i="1"/>
  <c r="BJ53" i="1"/>
  <c r="AL33" i="1"/>
  <c r="AZ19" i="1"/>
  <c r="AJ48" i="1"/>
  <c r="AX18" i="1"/>
  <c r="BM43" i="1"/>
  <c r="BG39" i="1"/>
  <c r="AO25" i="1"/>
  <c r="BH27" i="1"/>
  <c r="R47" i="1"/>
  <c r="AM52" i="1"/>
  <c r="Y51" i="1"/>
  <c r="X39" i="1"/>
  <c r="BI33" i="1"/>
  <c r="BH50" i="1"/>
  <c r="AP53" i="1"/>
  <c r="AK33" i="1"/>
  <c r="AM32" i="1"/>
  <c r="AT49" i="1"/>
  <c r="AK37" i="1"/>
  <c r="AB47" i="1"/>
  <c r="Y16" i="1"/>
  <c r="BH25" i="1"/>
  <c r="AY47" i="1"/>
  <c r="AS35" i="1"/>
  <c r="AS16" i="1"/>
  <c r="BE53" i="1"/>
  <c r="AI52" i="1"/>
  <c r="U16" i="1"/>
  <c r="AE16" i="1"/>
  <c r="BC9" i="1"/>
  <c r="BF36" i="1"/>
  <c r="AL54" i="1"/>
  <c r="BK49" i="1"/>
  <c r="BB32" i="1"/>
  <c r="Q36" i="1"/>
  <c r="BD47" i="1"/>
  <c r="AJ37" i="1"/>
  <c r="BM40" i="1"/>
  <c r="BA45" i="1"/>
  <c r="AP17" i="1"/>
  <c r="AL19" i="1"/>
  <c r="AI8" i="1"/>
  <c r="AN17" i="1"/>
  <c r="BC22" i="1"/>
  <c r="BF27" i="1"/>
  <c r="BE20" i="1"/>
  <c r="AX17" i="1"/>
  <c r="R38" i="1"/>
  <c r="P27" i="1"/>
  <c r="Q27" i="1"/>
  <c r="AO6" i="1"/>
  <c r="BF50" i="1"/>
  <c r="V40" i="1"/>
  <c r="AV37" i="1"/>
  <c r="AP47" i="1"/>
  <c r="Y48" i="1"/>
  <c r="R22" i="1"/>
  <c r="AC6" i="1"/>
  <c r="BC32" i="1"/>
  <c r="V20" i="1"/>
  <c r="X16" i="1"/>
  <c r="AW14" i="1"/>
  <c r="R11" i="1"/>
  <c r="BA16" i="1"/>
  <c r="Q39" i="1"/>
  <c r="BM12" i="1"/>
  <c r="V9" i="1"/>
  <c r="Z48" i="1"/>
  <c r="AV6" i="1"/>
  <c r="AJ24" i="1"/>
  <c r="AV13" i="1"/>
  <c r="AA15" i="1"/>
  <c r="AS45" i="1"/>
  <c r="AG43" i="1"/>
  <c r="AS43" i="1"/>
  <c r="T8" i="1"/>
  <c r="BC20" i="1"/>
  <c r="T10" i="1"/>
  <c r="AL8" i="1"/>
  <c r="BG16" i="1"/>
  <c r="AG16" i="1"/>
  <c r="W13" i="1"/>
  <c r="AH7" i="1"/>
  <c r="Q38" i="1"/>
  <c r="AS47" i="1"/>
  <c r="AH21" i="1"/>
  <c r="AW8" i="1"/>
  <c r="AJ7" i="1"/>
  <c r="W24" i="1"/>
  <c r="Q25" i="1"/>
  <c r="AO15" i="1"/>
  <c r="BM10" i="1"/>
  <c r="AP20" i="1"/>
  <c r="AS49" i="1"/>
  <c r="AZ37" i="1"/>
  <c r="E56" i="5"/>
  <c r="AB37" i="1"/>
  <c r="AL27" i="1"/>
  <c r="BG30" i="1"/>
  <c r="R48" i="1"/>
  <c r="T51" i="1"/>
  <c r="BA36" i="1"/>
  <c r="BA22" i="1"/>
  <c r="BM50" i="1"/>
  <c r="AI53" i="1"/>
  <c r="AF20" i="1"/>
  <c r="T6" i="1"/>
  <c r="U42" i="1"/>
  <c r="Z30" i="1"/>
  <c r="AN54" i="1"/>
  <c r="AU22" i="1"/>
  <c r="BC48" i="1"/>
  <c r="Y42" i="1"/>
  <c r="BB51" i="1"/>
  <c r="AY40" i="1"/>
  <c r="V24" i="1"/>
  <c r="BE27" i="1"/>
  <c r="AY48" i="1"/>
  <c r="AJ40" i="1"/>
  <c r="AQ37" i="1"/>
  <c r="BL19" i="1"/>
  <c r="BJ21" i="1"/>
  <c r="U48" i="1"/>
  <c r="AF52" i="1"/>
  <c r="AD54" i="1"/>
  <c r="AW47" i="1"/>
  <c r="T38" i="1"/>
  <c r="BM24" i="1"/>
  <c r="AX54" i="1"/>
  <c r="AZ45" i="1"/>
  <c r="AD47" i="1"/>
  <c r="T42" i="1"/>
  <c r="E47" i="5"/>
  <c r="P51" i="1"/>
  <c r="BC34" i="1"/>
  <c r="AA44" i="1"/>
  <c r="AS39" i="1"/>
  <c r="AJ49" i="1"/>
  <c r="U39" i="1"/>
  <c r="AW22" i="1"/>
  <c r="AF24" i="1"/>
  <c r="S45" i="1"/>
  <c r="BB35" i="1"/>
  <c r="BF33" i="1"/>
  <c r="AW53" i="1"/>
  <c r="T15" i="1"/>
  <c r="T48" i="1"/>
  <c r="V17" i="1"/>
  <c r="AX12" i="1"/>
  <c r="AY30" i="1"/>
  <c r="AO31" i="1"/>
  <c r="AB8" i="1"/>
  <c r="AG15" i="1"/>
  <c r="AO32" i="1"/>
  <c r="BL39" i="1"/>
  <c r="BK6" i="1"/>
  <c r="T12" i="1"/>
  <c r="X35" i="1"/>
  <c r="AG45" i="1"/>
  <c r="R19" i="1"/>
  <c r="AM7" i="1"/>
  <c r="AH35" i="1"/>
  <c r="AL49" i="1"/>
  <c r="AE32" i="1"/>
  <c r="AB33" i="1"/>
  <c r="AQ8" i="1"/>
  <c r="BL12" i="1"/>
  <c r="AB34" i="1"/>
  <c r="AD34" i="1"/>
  <c r="AX6" i="1"/>
  <c r="BK14" i="1"/>
  <c r="AH36" i="1"/>
  <c r="AL48" i="1"/>
  <c r="AE31" i="1"/>
  <c r="AI15" i="1"/>
  <c r="AQ10" i="1"/>
  <c r="P36" i="1"/>
  <c r="Q19" i="1"/>
  <c r="BA8" i="1"/>
  <c r="AK12" i="1"/>
  <c r="AX51" i="1"/>
  <c r="BJ22" i="1"/>
  <c r="AH17" i="1"/>
  <c r="AI33" i="1"/>
  <c r="BM33" i="1"/>
  <c r="W7" i="1"/>
  <c r="T19" i="1"/>
  <c r="U19" i="1"/>
  <c r="AN42" i="1"/>
  <c r="AS10" i="1"/>
  <c r="AR18" i="1"/>
  <c r="AI11" i="1"/>
  <c r="AD12" i="1"/>
  <c r="AV32" i="1"/>
  <c r="S19" i="1"/>
  <c r="AF12" i="1"/>
  <c r="AM25" i="1"/>
  <c r="AD27" i="1"/>
  <c r="BA18" i="1"/>
  <c r="Y14" i="1"/>
  <c r="BF35" i="1"/>
  <c r="AL36" i="1"/>
  <c r="BG25" i="1"/>
  <c r="AS50" i="1"/>
  <c r="AE33" i="1"/>
  <c r="AI17" i="1"/>
  <c r="AQ14" i="1"/>
  <c r="AI34" i="1"/>
  <c r="BI34" i="1"/>
  <c r="U8" i="1"/>
  <c r="BM7" i="1"/>
  <c r="P38" i="1"/>
  <c r="AB40" i="1"/>
  <c r="Z12" i="1"/>
  <c r="Q7" i="1"/>
  <c r="AZ17" i="1"/>
  <c r="BB17" i="1"/>
  <c r="T21" i="1"/>
  <c r="AP11" i="1"/>
  <c r="BD17" i="1"/>
  <c r="BC30" i="1"/>
  <c r="BJ47" i="1"/>
  <c r="BH42" i="1"/>
  <c r="AB42" i="1"/>
  <c r="AK34" i="1"/>
  <c r="AI21" i="1"/>
  <c r="W47" i="1"/>
  <c r="E44" i="5"/>
  <c r="BE51" i="1"/>
  <c r="BC40" i="1"/>
  <c r="BG27" i="1"/>
  <c r="X54" i="1"/>
  <c r="AA21" i="1"/>
  <c r="AC48" i="1"/>
  <c r="AZ38" i="1"/>
  <c r="AS25" i="1"/>
  <c r="AH52" i="1"/>
  <c r="AF47" i="1"/>
  <c r="BI44" i="1"/>
  <c r="BD38" i="1"/>
  <c r="AF38" i="1"/>
  <c r="AZ20" i="1"/>
  <c r="BJ16" i="1"/>
  <c r="R43" i="1"/>
  <c r="AS53" i="1"/>
  <c r="AM51" i="1"/>
  <c r="BD39" i="1"/>
  <c r="AO34" i="1"/>
  <c r="AN51" i="1"/>
  <c r="Z54" i="1"/>
  <c r="BI24" i="1"/>
  <c r="AB27" i="1"/>
  <c r="AH45" i="1"/>
  <c r="BA52" i="1"/>
  <c r="BC54" i="1"/>
  <c r="BF44" i="1"/>
  <c r="AB35" i="1"/>
  <c r="BM32" i="1"/>
  <c r="AQ52" i="1"/>
  <c r="AP51" i="1"/>
  <c r="AU19" i="1"/>
  <c r="W45" i="1"/>
  <c r="Z38" i="1"/>
  <c r="P50" i="1"/>
  <c r="BA51" i="1"/>
  <c r="AB24" i="1"/>
  <c r="BC11" i="1"/>
  <c r="BF37" i="1"/>
  <c r="AL52" i="1"/>
  <c r="AV43" i="1"/>
  <c r="AH37" i="1"/>
  <c r="BC27" i="1"/>
  <c r="AB32" i="1"/>
  <c r="P44" i="1"/>
  <c r="AC44" i="1"/>
  <c r="X38" i="1"/>
  <c r="AI18" i="1"/>
  <c r="S48" i="1"/>
  <c r="AM11" i="1"/>
  <c r="BI7" i="1"/>
  <c r="AL20" i="1"/>
  <c r="AN16" i="1"/>
  <c r="BM14" i="1"/>
  <c r="AH11" i="1"/>
  <c r="AO24" i="1"/>
  <c r="BE40" i="1"/>
  <c r="BH12" i="1"/>
  <c r="Y9" i="1"/>
  <c r="AI35" i="1"/>
  <c r="BJ39" i="1"/>
  <c r="BF13" i="1"/>
  <c r="AW18" i="1"/>
  <c r="R15" i="1"/>
  <c r="AT18" i="1"/>
  <c r="BD34" i="1"/>
  <c r="S10" i="1"/>
  <c r="T36" i="1"/>
  <c r="AD35" i="1"/>
  <c r="Z10" i="1"/>
  <c r="U15" i="1"/>
  <c r="BL9" i="1"/>
  <c r="AA38" i="1"/>
  <c r="BB37" i="1"/>
  <c r="R35" i="1"/>
  <c r="BK43" i="1"/>
  <c r="AU34" i="1"/>
  <c r="AD8" i="1"/>
  <c r="BG12" i="1"/>
  <c r="BG19" i="1"/>
  <c r="AW19" i="1"/>
  <c r="AG6" i="1"/>
  <c r="AQ9" i="1"/>
  <c r="AK25" i="1"/>
  <c r="BM42" i="1"/>
  <c r="BD15" i="1"/>
  <c r="U11" i="1"/>
  <c r="S40" i="1"/>
  <c r="BB45" i="1"/>
  <c r="AV27" i="1"/>
  <c r="AY14" i="1"/>
  <c r="BM53" i="1"/>
  <c r="AC39" i="1"/>
  <c r="AZ42" i="1"/>
  <c r="S9" i="1"/>
  <c r="V44" i="1"/>
  <c r="S25" i="1"/>
  <c r="S13" i="1"/>
  <c r="AK6" i="1"/>
  <c r="T27" i="1"/>
  <c r="BJ27" i="1"/>
  <c r="AG17" i="1"/>
  <c r="BE14" i="1"/>
  <c r="AB19" i="1"/>
  <c r="AE36" i="1"/>
  <c r="AW9" i="1"/>
  <c r="BK12" i="1"/>
  <c r="AJ39" i="1"/>
  <c r="AC47" i="1"/>
  <c r="R21" i="1"/>
  <c r="AG8" i="1"/>
  <c r="AK30" i="1"/>
  <c r="BG31" i="1"/>
  <c r="R49" i="1"/>
  <c r="P53" i="1"/>
  <c r="AP48" i="1"/>
  <c r="BA38" i="1"/>
  <c r="BM17" i="1"/>
  <c r="AJ53" i="1"/>
  <c r="Z52" i="1"/>
  <c r="AE20" i="1"/>
  <c r="AW50" i="1"/>
  <c r="U43" i="1"/>
  <c r="AL53" i="1"/>
  <c r="BA19" i="1"/>
  <c r="AP19" i="1"/>
  <c r="BE45" i="1"/>
  <c r="BA40" i="1"/>
  <c r="AV34" i="1"/>
  <c r="AT19" i="1"/>
  <c r="BI45" i="1"/>
  <c r="T54" i="1"/>
  <c r="BJ51" i="1"/>
  <c r="AK45" i="1"/>
  <c r="BC35" i="1"/>
  <c r="AZ16" i="1"/>
  <c r="AH53" i="1"/>
  <c r="AN44" i="1"/>
  <c r="BJ44" i="1"/>
  <c r="BE38" i="1"/>
  <c r="BC52" i="1"/>
  <c r="Q40" i="1"/>
  <c r="BI25" i="1"/>
  <c r="AX52" i="1"/>
  <c r="AV47" i="1"/>
  <c r="AA24" i="1"/>
  <c r="AD43" i="1"/>
  <c r="AB39" i="1"/>
  <c r="BA34" i="1"/>
  <c r="AY21" i="1"/>
  <c r="AQ47" i="1"/>
  <c r="U53" i="1"/>
  <c r="AR44" i="1"/>
  <c r="AS20" i="1"/>
  <c r="AB25" i="1"/>
  <c r="S47" i="1"/>
  <c r="AZ6" i="1"/>
  <c r="BI42" i="1"/>
  <c r="BF30" i="1"/>
  <c r="T52" i="1"/>
  <c r="P34" i="1"/>
  <c r="BJ17" i="1"/>
  <c r="AC45" i="1"/>
  <c r="AN53" i="1"/>
  <c r="AD51" i="1"/>
  <c r="AE7" i="1"/>
  <c r="BE36" i="1"/>
  <c r="AH40" i="1"/>
  <c r="T44" i="1"/>
  <c r="BB42" i="1"/>
  <c r="AX16" i="1"/>
  <c r="AZ11" i="1"/>
  <c r="Y8" i="1"/>
  <c r="BC24" i="1"/>
  <c r="AW25" i="1"/>
  <c r="U18" i="1"/>
  <c r="AS13" i="1"/>
  <c r="BL33" i="1"/>
  <c r="BJ33" i="1"/>
  <c r="AH6" i="1"/>
  <c r="AU14" i="1"/>
  <c r="BH37" i="1"/>
  <c r="Q45" i="1"/>
  <c r="W19" i="1"/>
  <c r="BK19" i="1"/>
  <c r="AR34" i="1"/>
  <c r="AT30" i="1"/>
  <c r="AM18" i="1"/>
  <c r="AF11" i="1"/>
  <c r="S37" i="1"/>
  <c r="BJ35" i="1"/>
  <c r="BF10" i="1"/>
  <c r="BA15" i="1"/>
  <c r="AO8" i="1"/>
  <c r="BC25" i="1"/>
  <c r="AT27" i="1"/>
  <c r="Q17" i="1"/>
  <c r="AO14" i="1"/>
  <c r="U33" i="1"/>
  <c r="BA20" i="1"/>
  <c r="AM10" i="1"/>
  <c r="AA7" i="1"/>
  <c r="AQ53" i="1"/>
  <c r="AA30" i="1"/>
  <c r="AP16" i="1"/>
  <c r="BG20" i="1"/>
  <c r="Y22" i="1"/>
  <c r="BH9" i="1"/>
  <c r="AB7" i="1"/>
  <c r="R24" i="1"/>
  <c r="AG39" i="1"/>
  <c r="AC15" i="1"/>
  <c r="AL9" i="1"/>
  <c r="Z19" i="1"/>
  <c r="V19" i="1"/>
  <c r="AJ21" i="1"/>
  <c r="BF11" i="1"/>
  <c r="S8" i="1"/>
  <c r="BH16" i="1"/>
  <c r="Y40" i="1"/>
  <c r="AB12" i="1"/>
  <c r="AP6" i="1"/>
  <c r="BL53" i="1"/>
  <c r="AZ36" i="1"/>
  <c r="AK31" i="1"/>
  <c r="BG53" i="1"/>
  <c r="T50" i="1"/>
  <c r="BD27" i="1"/>
  <c r="BJ45" i="1"/>
  <c r="BB40" i="1"/>
  <c r="BA21" i="1"/>
  <c r="AI16" i="1"/>
  <c r="S44" i="1"/>
  <c r="AS52" i="1"/>
  <c r="AX36" i="1"/>
  <c r="W27" i="1"/>
  <c r="AV31" i="1"/>
  <c r="AJ43" i="1"/>
  <c r="W40" i="1"/>
  <c r="AA27" i="1"/>
  <c r="AR53" i="1"/>
  <c r="AX25" i="1"/>
  <c r="BD25" i="1"/>
  <c r="AL13" i="1"/>
  <c r="AP39" i="1"/>
  <c r="AU51" i="1"/>
  <c r="X45" i="1"/>
  <c r="AM36" i="1"/>
  <c r="AR22" i="1"/>
  <c r="AB50" i="1"/>
  <c r="AQ49" i="1"/>
  <c r="AR48" i="1"/>
  <c r="U47" i="1"/>
  <c r="S42" i="1"/>
  <c r="AS40" i="1"/>
  <c r="BL16" i="1"/>
  <c r="AE25" i="1"/>
  <c r="AH44" i="1"/>
  <c r="BE54" i="1"/>
  <c r="BC53" i="1"/>
  <c r="R40" i="1"/>
  <c r="AC19" i="1"/>
  <c r="AZ53" i="1"/>
  <c r="AP52" i="1"/>
  <c r="BF52" i="1"/>
  <c r="AN27" i="1"/>
  <c r="AT45" i="1"/>
  <c r="AL40" i="1"/>
  <c r="BM38" i="1"/>
  <c r="Y33" i="1"/>
  <c r="BG34" i="1"/>
  <c r="AE44" i="1"/>
  <c r="BD52" i="1"/>
  <c r="AL38" i="1"/>
  <c r="AP25" i="1"/>
  <c r="AW52" i="1"/>
  <c r="BL51" i="1"/>
  <c r="AF9" i="1"/>
  <c r="AM12" i="1"/>
  <c r="AP13" i="1"/>
  <c r="AI20" i="1"/>
  <c r="AO53" i="1"/>
  <c r="BK10" i="1"/>
  <c r="AY7" i="1"/>
  <c r="AD32" i="1"/>
  <c r="AJ32" i="1"/>
  <c r="AW11" i="1"/>
  <c r="X12" i="1"/>
  <c r="BL25" i="1"/>
  <c r="AE11" i="1"/>
  <c r="AU43" i="1"/>
  <c r="AU8" i="1"/>
  <c r="AA18" i="1"/>
  <c r="BC45" i="1"/>
  <c r="BL42" i="1"/>
  <c r="AA6" i="1"/>
  <c r="BH33" i="1"/>
  <c r="AT15" i="1"/>
  <c r="R14" i="1"/>
  <c r="BL17" i="1"/>
  <c r="BE13" i="1"/>
  <c r="BI36" i="1"/>
  <c r="BM21" i="1"/>
  <c r="AR8" i="1"/>
  <c r="AK8" i="1"/>
  <c r="BA17" i="1"/>
  <c r="AY34" i="1"/>
  <c r="BF21" i="1"/>
  <c r="AD16" i="1"/>
  <c r="R54" i="1"/>
  <c r="AP40" i="1"/>
  <c r="R33" i="1"/>
  <c r="AG31" i="1"/>
  <c r="BE34" i="1"/>
  <c r="AL51" i="1"/>
  <c r="AP10" i="1"/>
  <c r="AZ22" i="1"/>
  <c r="W9" i="1"/>
  <c r="AY31" i="1"/>
  <c r="AY12" i="1"/>
  <c r="BB47" i="1"/>
  <c r="AO39" i="1"/>
  <c r="BK18" i="1"/>
  <c r="R27" i="1"/>
  <c r="BD9" i="1"/>
  <c r="AX20" i="1"/>
  <c r="BA49" i="1"/>
  <c r="AC43" i="1"/>
  <c r="AV17" i="1"/>
  <c r="AT35" i="1"/>
  <c r="BF8" i="1"/>
  <c r="AR38" i="1"/>
  <c r="R9" i="1"/>
  <c r="AB20" i="1"/>
  <c r="AU48" i="1"/>
  <c r="AY45" i="1"/>
  <c r="AR9" i="1"/>
  <c r="AE35" i="1"/>
  <c r="AE48" i="1"/>
  <c r="BE19" i="1"/>
  <c r="AC16" i="1"/>
  <c r="AR51" i="1"/>
  <c r="V11" i="1"/>
  <c r="BI15" i="1"/>
  <c r="BM39" i="1"/>
  <c r="R25" i="1"/>
  <c r="BD6" i="1"/>
  <c r="Q6" i="1"/>
  <c r="AG19" i="1"/>
  <c r="AQ19" i="1"/>
  <c r="X13" i="1"/>
  <c r="AN30" i="1"/>
  <c r="BE12" i="1"/>
  <c r="BE35" i="1"/>
  <c r="AC8" i="1"/>
  <c r="W14" i="1"/>
  <c r="AD24" i="1"/>
  <c r="BD24" i="1"/>
  <c r="U6" i="1"/>
  <c r="AY10" i="1"/>
  <c r="AY24" i="1"/>
  <c r="BB43" i="1"/>
  <c r="AO35" i="1"/>
  <c r="BA11" i="1"/>
  <c r="AJ18" i="1"/>
  <c r="AR36" i="1"/>
  <c r="AC22" i="1"/>
  <c r="T20" i="1"/>
  <c r="AG24" i="1"/>
  <c r="AK49" i="1"/>
  <c r="Z50" i="1"/>
  <c r="U38" i="1"/>
  <c r="AJ42" i="1"/>
  <c r="AI51" i="1"/>
  <c r="BC21" i="1"/>
  <c r="BM47" i="1"/>
  <c r="Z14" i="1"/>
  <c r="AY35" i="1"/>
  <c r="BK17" i="1"/>
  <c r="BH19" i="1"/>
  <c r="BL24" i="1"/>
  <c r="BI21" i="1"/>
  <c r="AY17" i="1"/>
  <c r="R13" i="1"/>
  <c r="AG11" i="1"/>
  <c r="BG8" i="1"/>
  <c r="AR33" i="1"/>
  <c r="AD15" i="1"/>
  <c r="AH13" i="1"/>
  <c r="AC9" i="1"/>
  <c r="S30" i="1"/>
  <c r="BE11" i="1"/>
  <c r="BD43" i="1"/>
  <c r="BB9" i="1"/>
  <c r="AW39" i="1"/>
  <c r="AC20" i="1"/>
  <c r="BD53" i="1"/>
  <c r="AH19" i="1"/>
  <c r="U12" i="1"/>
  <c r="AJ27" i="1"/>
  <c r="BH45" i="1"/>
  <c r="V7" i="1"/>
  <c r="AH39" i="1"/>
  <c r="AC35" i="1"/>
  <c r="AP38" i="1"/>
  <c r="S15" i="1"/>
  <c r="BK30" i="1"/>
  <c r="V48" i="1"/>
  <c r="BA42" i="1"/>
  <c r="AF10" i="1"/>
  <c r="P17" i="1"/>
  <c r="X37" i="1"/>
  <c r="AX27" i="1"/>
  <c r="BH13" i="1"/>
  <c r="AW45" i="1"/>
  <c r="AN10" i="1"/>
  <c r="BH31" i="1"/>
  <c r="AB18" i="1"/>
  <c r="AC10" i="1"/>
  <c r="X42" i="1"/>
  <c r="BE17" i="1"/>
  <c r="T17" i="1"/>
  <c r="BF9" i="1"/>
  <c r="AN19" i="1"/>
  <c r="AD17" i="1"/>
  <c r="AH18" i="1"/>
  <c r="BH6" i="1"/>
  <c r="Z18" i="1"/>
  <c r="AO43" i="1"/>
  <c r="X43" i="1"/>
  <c r="AM39" i="1"/>
  <c r="X36" i="1"/>
  <c r="BJ12" i="1"/>
  <c r="BF47" i="1"/>
  <c r="AT47" i="1"/>
  <c r="R50" i="1"/>
  <c r="AK15" i="1"/>
  <c r="BK35" i="1"/>
  <c r="AC18" i="1"/>
  <c r="AK32" i="1"/>
  <c r="BH11" i="1"/>
  <c r="AU30" i="1"/>
  <c r="R17" i="1"/>
  <c r="BG40" i="1"/>
  <c r="AA22" i="1"/>
  <c r="W21" i="1"/>
  <c r="V39" i="1"/>
  <c r="BJ7" i="1"/>
  <c r="BC13" i="1"/>
  <c r="BM16" i="1"/>
  <c r="AN24" i="1"/>
  <c r="BG18" i="1"/>
  <c r="T13" i="1"/>
  <c r="AY36" i="1"/>
  <c r="AV14" i="1"/>
  <c r="AB16" i="1"/>
  <c r="BA13" i="1"/>
  <c r="V22" i="1"/>
  <c r="AT6" i="1"/>
  <c r="AQ45" i="1"/>
  <c r="AN43" i="1"/>
  <c r="AB15" i="1"/>
  <c r="Q14" i="1"/>
  <c r="AR20" i="1"/>
  <c r="AL22" i="1"/>
  <c r="W30" i="1"/>
  <c r="AI7" i="1"/>
  <c r="BF18" i="1"/>
  <c r="U44" i="1"/>
  <c r="AV36" i="1"/>
  <c r="AZ15" i="1"/>
  <c r="AC31" i="1"/>
  <c r="AC30" i="1"/>
  <c r="BB15" i="1"/>
  <c r="T11" i="1"/>
  <c r="R16" i="1"/>
  <c r="Q50" i="1"/>
  <c r="AG36" i="1"/>
  <c r="BE6" i="1"/>
  <c r="BC12" i="1"/>
  <c r="BJ25" i="1"/>
  <c r="AG27" i="1"/>
  <c r="Q11" i="1"/>
  <c r="AR14" i="1"/>
  <c r="AF25" i="1"/>
  <c r="AU9" i="1"/>
  <c r="Q47" i="1"/>
  <c r="Q48" i="1"/>
  <c r="AC50" i="1"/>
  <c r="AW16" i="1"/>
  <c r="AW27" i="1"/>
  <c r="AM30" i="1"/>
  <c r="BG32" i="1"/>
  <c r="BD51" i="1"/>
  <c r="AK7" i="1"/>
  <c r="AU47" i="1"/>
  <c r="BM18" i="1"/>
  <c r="AE38" i="1"/>
  <c r="AU10" i="1"/>
  <c r="BJ31" i="1"/>
  <c r="AE22" i="1"/>
  <c r="BA54" i="1"/>
  <c r="AE49" i="1"/>
  <c r="BJ37" i="1"/>
  <c r="Z34" i="1"/>
  <c r="BL15" i="1"/>
  <c r="BJ11" i="1"/>
  <c r="BF40" i="1"/>
  <c r="S36" i="1"/>
  <c r="BA12" i="1"/>
  <c r="BI30" i="1"/>
  <c r="V8" i="1"/>
  <c r="AM20" i="1"/>
  <c r="Z43" i="1"/>
  <c r="AS15" i="1"/>
  <c r="AQ42" i="1"/>
  <c r="AP24" i="1"/>
  <c r="AX7" i="1"/>
  <c r="BJ10" i="1"/>
  <c r="BG11" i="1"/>
  <c r="BB31" i="1"/>
  <c r="BD35" i="1"/>
  <c r="T34" i="1"/>
  <c r="AZ35" i="1"/>
  <c r="AR10" i="1"/>
  <c r="AX11" i="1"/>
  <c r="AQ13" i="1"/>
  <c r="P19" i="1"/>
  <c r="AW15" i="1"/>
  <c r="AN18" i="1"/>
  <c r="E5" i="4"/>
  <c r="E46" i="5" l="1"/>
  <c r="E50" i="5"/>
  <c r="E35" i="5"/>
  <c r="D5" i="5"/>
  <c r="E42" i="5"/>
  <c r="G70" i="5"/>
  <c r="G67" i="5"/>
  <c r="E41" i="5"/>
  <c r="D11" i="5"/>
  <c r="D6" i="5"/>
  <c r="G62" i="5"/>
  <c r="D7" i="5"/>
  <c r="E38" i="5"/>
  <c r="G64" i="5"/>
  <c r="C43" i="5"/>
  <c r="G65" i="5"/>
  <c r="D72" i="5"/>
  <c r="C72" i="5"/>
  <c r="D3" i="5"/>
  <c r="E40" i="5"/>
  <c r="E36" i="5"/>
  <c r="B72" i="5"/>
  <c r="D9" i="5"/>
  <c r="B43" i="5"/>
  <c r="G66" i="5"/>
  <c r="D43" i="5"/>
  <c r="G63" i="5"/>
  <c r="E72" i="5"/>
  <c r="E33" i="5"/>
  <c r="D10" i="5"/>
  <c r="G69" i="5"/>
  <c r="E39" i="5"/>
  <c r="G71" i="5"/>
  <c r="E37" i="5"/>
  <c r="AI56" i="1"/>
  <c r="AX56" i="1"/>
  <c r="AY56" i="1"/>
  <c r="BI56" i="1"/>
  <c r="AM56" i="1"/>
  <c r="R56" i="1"/>
  <c r="BE56" i="1"/>
  <c r="BH56" i="1"/>
  <c r="AP56" i="1"/>
  <c r="BG56" i="1"/>
  <c r="BA56" i="1"/>
  <c r="P56" i="1"/>
  <c r="AW56" i="1"/>
  <c r="AO56" i="1"/>
  <c r="AQ56" i="1"/>
  <c r="Z56" i="1"/>
  <c r="AS56" i="1"/>
  <c r="Y56" i="1"/>
  <c r="AA56" i="1"/>
  <c r="AE56" i="1"/>
  <c r="C12" i="5"/>
  <c r="B12" i="5"/>
  <c r="AJ56" i="1"/>
  <c r="AC56" i="1"/>
  <c r="BF56" i="1"/>
  <c r="AZ56" i="1"/>
  <c r="BB56" i="1"/>
  <c r="AL56" i="1"/>
  <c r="T56" i="1"/>
  <c r="BJ56" i="1"/>
  <c r="V56" i="1"/>
  <c r="AB56" i="1"/>
  <c r="P90" i="1"/>
  <c r="Q56" i="1"/>
  <c r="BM56" i="1"/>
  <c r="AH56" i="1"/>
  <c r="P89" i="1"/>
  <c r="BC56" i="1"/>
  <c r="AT56" i="1"/>
  <c r="AV56" i="1"/>
  <c r="AU56" i="1"/>
  <c r="BD56" i="1"/>
  <c r="U56" i="1"/>
  <c r="AR56" i="1"/>
  <c r="AN56" i="1"/>
  <c r="AK56" i="1"/>
  <c r="W56" i="1"/>
  <c r="AG56" i="1"/>
  <c r="AF56" i="1"/>
  <c r="AD56" i="1"/>
  <c r="S56" i="1"/>
  <c r="BL56" i="1"/>
  <c r="BK56" i="1"/>
  <c r="X56" i="1"/>
  <c r="E43" i="5" l="1"/>
  <c r="G72" i="5"/>
  <c r="D12" i="5"/>
  <c r="AN57" i="1"/>
  <c r="AR57" i="1"/>
  <c r="AV57" i="1"/>
  <c r="AB57" i="1"/>
  <c r="AZ57" i="1"/>
  <c r="X57" i="1"/>
  <c r="BD57" i="1"/>
  <c r="AH57" i="1"/>
  <c r="AL57" i="1"/>
  <c r="BH57" i="1"/>
  <c r="BL57" i="1"/>
  <c r="BF57" i="1"/>
  <c r="AD57" i="1"/>
  <c r="AT57" i="1"/>
  <c r="AF57" i="1"/>
  <c r="AX57" i="1"/>
  <c r="BJ57" i="1"/>
  <c r="P91" i="1"/>
  <c r="Q89" i="1" s="1"/>
  <c r="R89" i="1" s="1"/>
  <c r="T89" i="1" s="1"/>
  <c r="T57" i="1"/>
  <c r="V57" i="1"/>
  <c r="BB57" i="1"/>
  <c r="AJ57" i="1"/>
  <c r="Z57" i="1"/>
  <c r="P57" i="1"/>
  <c r="AP57" i="1"/>
  <c r="R57" i="1"/>
  <c r="Q90" i="1" l="1"/>
  <c r="R90" i="1" s="1"/>
  <c r="T90" i="1" s="1"/>
  <c r="T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E3" authorId="0" shapeId="0" xr:uid="{00000000-0006-0000-0300-000001000000}">
      <text>
        <r>
          <rPr>
            <sz val="9"/>
            <color indexed="81"/>
            <rFont val="Tahoma"/>
            <family val="2"/>
          </rPr>
          <t xml:space="preserve">2.215,8 millones corresponden al período  octubre-diciembre 2017
</t>
        </r>
      </text>
    </comment>
    <comment ref="E15" authorId="0" shapeId="0" xr:uid="{00000000-0006-0000-0300-000002000000}">
      <text>
        <r>
          <rPr>
            <sz val="9"/>
            <color indexed="81"/>
            <rFont val="Tahoma"/>
            <family val="2"/>
          </rPr>
          <t xml:space="preserve">1611,8 millones corresponden al período octubre-diciembre 2017
</t>
        </r>
      </text>
    </comment>
  </commentList>
</comments>
</file>

<file path=xl/sharedStrings.xml><?xml version="1.0" encoding="utf-8"?>
<sst xmlns="http://schemas.openxmlformats.org/spreadsheetml/2006/main" count="1101" uniqueCount="198">
  <si>
    <t>ID</t>
  </si>
  <si>
    <t>%</t>
  </si>
  <si>
    <t>Forma de pago</t>
  </si>
  <si>
    <t>Tipo de Acreedor</t>
  </si>
  <si>
    <t>ARS)</t>
  </si>
  <si>
    <t>USD)</t>
  </si>
  <si>
    <t>Capital</t>
  </si>
  <si>
    <t>Interés</t>
  </si>
  <si>
    <t>Desendeudamiento-Decreto-Nacional-660</t>
  </si>
  <si>
    <t>GOBD30</t>
  </si>
  <si>
    <t>Pesos</t>
  </si>
  <si>
    <t>Automático</t>
  </si>
  <si>
    <t>Gobierno Federal</t>
  </si>
  <si>
    <t>ANSES 6% 2016</t>
  </si>
  <si>
    <t>ANSG20</t>
  </si>
  <si>
    <t>Fondo Fiduciario Desarrollo Provincial</t>
  </si>
  <si>
    <t>FFDPE23</t>
  </si>
  <si>
    <t>Badlar</t>
  </si>
  <si>
    <t>ANSES 3% 2018</t>
  </si>
  <si>
    <t>ANSE22</t>
  </si>
  <si>
    <t>Refinanciación Anticipo de Coparticipación</t>
  </si>
  <si>
    <t>GOBS20</t>
  </si>
  <si>
    <t>Badlar + 2%</t>
  </si>
  <si>
    <t>ANSES 3% 2017</t>
  </si>
  <si>
    <t>ANSE21</t>
  </si>
  <si>
    <t>FFFIR Ley 8530</t>
  </si>
  <si>
    <t>FFIRO24</t>
  </si>
  <si>
    <t>Letras Tesoro EEUU 10 años/ LIBOR 12M (mayor tasa) + 3,70%</t>
  </si>
  <si>
    <t>Desendeudamiento-Refinanciación</t>
  </si>
  <si>
    <t>GOBD20</t>
  </si>
  <si>
    <t>ANSES Régimen Policial</t>
  </si>
  <si>
    <t>ANSG22</t>
  </si>
  <si>
    <t>FFFIR Ley 7884</t>
  </si>
  <si>
    <t>FFIRJ20</t>
  </si>
  <si>
    <t>FFFIR Ley 8066</t>
  </si>
  <si>
    <t>FFIRF21</t>
  </si>
  <si>
    <t>ANSES - Fideicomiso IPV VDF Serie II</t>
  </si>
  <si>
    <t>FFO26S2</t>
  </si>
  <si>
    <t>Badlar Públicos + 2%</t>
  </si>
  <si>
    <t>ANSES - Fideicomiso IPV VDF Serie I</t>
  </si>
  <si>
    <t>FFE26S1</t>
  </si>
  <si>
    <t>FFFIR Ley 8067</t>
  </si>
  <si>
    <t>FFIRY22</t>
  </si>
  <si>
    <t>Fideicomiso PROFEDESS</t>
  </si>
  <si>
    <t>FFA21</t>
  </si>
  <si>
    <t>FFFIR Ley 8066 Ampliación</t>
  </si>
  <si>
    <t>FFFIRM26</t>
  </si>
  <si>
    <t>FFFIR Ley 8930 - $416 MM</t>
  </si>
  <si>
    <t>FFFIRY26</t>
  </si>
  <si>
    <t>Banco Nación-Refinanciación-2017</t>
  </si>
  <si>
    <t>BNAO22</t>
  </si>
  <si>
    <t>Banco de la Nación Argentina</t>
  </si>
  <si>
    <t>Banco Nación - Fideicomiso Volver a Producir</t>
  </si>
  <si>
    <t>BNAD18</t>
  </si>
  <si>
    <t>Badlar Públicos</t>
  </si>
  <si>
    <t>BICE Compra de Helicopteros</t>
  </si>
  <si>
    <t>BBIJ21</t>
  </si>
  <si>
    <t>USD</t>
  </si>
  <si>
    <t>Libor 6M + 3,5%</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</si>
  <si>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</si>
  <si>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</si>
  <si>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</si>
  <si>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</si>
  <si>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</si>
  <si>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</si>
  <si>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</si>
  <si>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</si>
  <si>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</si>
  <si>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</si>
  <si>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</si>
  <si>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</si>
  <si>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</si>
  <si>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</si>
  <si>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</si>
  <si>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899 (1 y 2) BID - PROSAP</t>
  </si>
  <si>
    <t>BIDD18</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</si>
  <si>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</si>
  <si>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</si>
  <si>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</si>
  <si>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</si>
  <si>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</si>
  <si>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</si>
  <si>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</si>
  <si>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</si>
  <si>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</si>
  <si>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</si>
  <si>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</si>
  <si>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</si>
  <si>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</si>
  <si>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</si>
  <si>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</si>
  <si>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</si>
  <si>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</si>
  <si>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</si>
  <si>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</si>
  <si>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</si>
  <si>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</si>
  <si>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</si>
  <si>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</si>
  <si>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</si>
  <si>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Badlar + 4,375%</t>
  </si>
  <si>
    <t>Cárcel Bono 2024</t>
  </si>
  <si>
    <t>PMY24-C</t>
  </si>
  <si>
    <t>Bono Proveedores Serie 2</t>
  </si>
  <si>
    <t>PMN18</t>
  </si>
  <si>
    <t>BONO Local - Dólar Link - Tercera Serie</t>
  </si>
  <si>
    <t>PMD18</t>
  </si>
  <si>
    <t>Bono Proveedores Serie 1</t>
  </si>
  <si>
    <t>PMG18</t>
  </si>
  <si>
    <t>BONO MENDOZA'18   Bonos Emitidos</t>
  </si>
  <si>
    <t>BARX1</t>
  </si>
  <si>
    <t>BONO Local - Dólar Link - Segunda Serie</t>
  </si>
  <si>
    <t>PMO18</t>
  </si>
  <si>
    <t>TOTAL DEUDA CONSOLIDADA</t>
  </si>
  <si>
    <t>Subtotal SS de Deuda</t>
  </si>
  <si>
    <t>Total SS de Deuda</t>
  </si>
  <si>
    <t>1er Trimestre</t>
  </si>
  <si>
    <t xml:space="preserve">SERVICIOS DEUDA </t>
  </si>
  <si>
    <t>SS DEUDA / REC. CTES. "&lt; 15%"</t>
  </si>
  <si>
    <t>COVENANTS BONOS</t>
  </si>
  <si>
    <t>[1] / [2]  "&lt; 50%"</t>
  </si>
  <si>
    <t>[3] / [4]  "&lt; 13%"</t>
  </si>
  <si>
    <t>Saldo</t>
  </si>
  <si>
    <t xml:space="preserve">(Millones </t>
  </si>
  <si>
    <t>(Millones</t>
  </si>
  <si>
    <t xml:space="preserve">Moneda
</t>
  </si>
  <si>
    <t xml:space="preserve">Garantizado por
</t>
  </si>
  <si>
    <t xml:space="preserve">Fecha inicio
</t>
  </si>
  <si>
    <t>Cupón</t>
  </si>
  <si>
    <t>Duración
(meses)</t>
  </si>
  <si>
    <t xml:space="preserve">Frecuencia
</t>
  </si>
  <si>
    <t xml:space="preserve">Fecha vto.
</t>
  </si>
  <si>
    <t>Pesos Ajustados</t>
  </si>
  <si>
    <t>Coparticipación Federal de Impuestos</t>
  </si>
  <si>
    <t>Otros Recursos Nacionales</t>
  </si>
  <si>
    <t>Sin garantía</t>
  </si>
  <si>
    <t>Mensual</t>
  </si>
  <si>
    <t>Semestral</t>
  </si>
  <si>
    <t>Trimestral</t>
  </si>
  <si>
    <t>2do Trimestre</t>
  </si>
  <si>
    <t>Art. 21 Ley de Responsabilidad Fiscal</t>
  </si>
  <si>
    <t>RECURSOS PERCIBIDOS 12 MESES ANTERIORES  [6]</t>
  </si>
  <si>
    <t>[5] / [6]  "&lt; 10%"</t>
  </si>
  <si>
    <t>[7] / [8]  "&lt; 50%"</t>
  </si>
  <si>
    <t>CAPITAL PENDIENTE DE DEUDA NO GARANTIZADA CON COPARTICIP. [5]</t>
  </si>
  <si>
    <t>Acreedor</t>
  </si>
  <si>
    <t>Tipo de Cambio (final del periodo)</t>
  </si>
  <si>
    <t>BADLAR (final del periodo)</t>
  </si>
  <si>
    <t>Tipo de cambio</t>
  </si>
  <si>
    <t>BADLAR</t>
  </si>
  <si>
    <t>Prom Resto</t>
  </si>
  <si>
    <t>Vencimiento por Moneda</t>
  </si>
  <si>
    <t>Por Moneda</t>
  </si>
  <si>
    <t>Por acreedor</t>
  </si>
  <si>
    <t>Vencimiento por Servicio</t>
  </si>
  <si>
    <t>Por Servicio</t>
  </si>
  <si>
    <t>Composición por Moneda</t>
  </si>
  <si>
    <t>Millones ARS</t>
  </si>
  <si>
    <t>Composición por Tasa</t>
  </si>
  <si>
    <t>Fija</t>
  </si>
  <si>
    <t>Libor</t>
  </si>
  <si>
    <t>Por Tasa</t>
  </si>
  <si>
    <t>RECURSOS CORRIENTES                    (Netos de Copart. a Municipios)</t>
  </si>
  <si>
    <r>
      <t xml:space="preserve">Pertenece a la Ley N° 25.917 de Responabilidad Fiscal en su Capítulo V - "Endeudamiento":                                                                                                                            Art 21)    </t>
    </r>
    <r>
      <rPr>
        <sz val="11"/>
        <color theme="1"/>
        <rFont val="Arial Narrow"/>
        <family val="2"/>
      </rPr>
      <t xml:space="preserve">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r>
      <rPr>
        <b/>
        <sz val="11"/>
        <color theme="1"/>
        <rFont val="Arial Narrow"/>
        <family val="2"/>
      </rPr>
      <t xml:space="preserve">                        </t>
    </r>
  </si>
  <si>
    <r>
      <t xml:space="preserve">Pertenece al prospecto del Bono Mendoza 2024 (PMY24)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r>
      <rPr>
        <b/>
        <sz val="11"/>
        <color theme="1"/>
        <rFont val="Arial Narrow"/>
        <family val="2"/>
      </rPr>
      <t xml:space="preserve">
</t>
    </r>
  </si>
  <si>
    <r>
      <t xml:space="preserve">Pertenece al prospecto del Bono Mendoza 2021 (PMJ21)  "Compromisos - Limitación a los Gravámenes":                                                                                               (e) </t>
    </r>
    <r>
      <rPr>
        <sz val="11"/>
        <color theme="1"/>
        <rFont val="Arial Narrow"/>
        <family val="2"/>
      </rPr>
      <t xml:space="preserve">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
</t>
    </r>
    <r>
      <rPr>
        <b/>
        <sz val="11"/>
        <color theme="1"/>
        <rFont val="Arial Narrow"/>
        <family val="2"/>
      </rPr>
      <t xml:space="preserve">
</t>
    </r>
  </si>
  <si>
    <r>
      <t xml:space="preserve">Pertenece al prospecto del Bono Mendoza 2021 (PMJ21) y del Bono Mendoza 2024 (PMY24)  "Compromisos - Limitación a los Gravámenes":                             (h) </t>
    </r>
    <r>
      <rPr>
        <sz val="11"/>
        <color theme="1"/>
        <rFont val="Arial Narrow"/>
        <family val="2"/>
      </rPr>
      <t xml:space="preserve">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</si>
  <si>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</si>
  <si>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PERFIL DE VENCIMIENTOS</t>
  </si>
  <si>
    <t>COMPOSICIÓN DE LA DEUDA</t>
  </si>
  <si>
    <t>SERVICIOS DEUDA GARANTIZADA CON COPARTICIPACIÓN SIG. 12 MESES        [1]</t>
  </si>
  <si>
    <t>COPARTICIPACIÓN RECIBIDA 3 MESES ANTERIORES x 4                                                [2]</t>
  </si>
  <si>
    <t>INTERESES PAGADOS 12 MESES ANTERIORES A INCURRIR EN DEUDA   [3]</t>
  </si>
  <si>
    <t>RECURSOS PERCIBIDOS 12 MESES ANTERIORES                                                   [4]</t>
  </si>
  <si>
    <t>SERVICIOS DEUDA GARANTIZADA CON COPARTICIP. 4 TRIM FISCALES MÁS RECIENTES                                                       [7]</t>
  </si>
  <si>
    <t>COPARTICIPACIÓN RECIBIDA DICHO PERÍODO                                                           [8]</t>
  </si>
  <si>
    <t>3er Trimestre</t>
  </si>
  <si>
    <t>Tipo de Cambio (Promedio)</t>
  </si>
  <si>
    <t>BADLAR (Promedio)</t>
  </si>
  <si>
    <t>&gt;&gt;&gt;&gt;&gt;&gt;&gt;&gt;&gt;&gt;&gt;&gt;&gt;&gt;&gt;&gt;&gt;&gt;&gt;&gt;&gt;&gt;&gt;&gt;&gt;&gt;&gt;</t>
  </si>
  <si>
    <t>Vencimiento por Acreedor</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</si>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</sst>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_ * #,##0.00000000_ ;_ * \-#,##0.00000000_ ;_ * &quot;-&quot;??_ ;_ @_ "/>
    <numFmt numFmtId="172" formatCode="#,##0_ ;[Red]\-#,##0\ "/>
    <numFmt numFmtId="173" formatCode="0.000%"/>
    <numFmt numFmtId="174" formatCode="_ * #,##0.0_ ;_ * \-#,##0.0_ ;_ * &quot;-&quot;??_ ;_ @_ "/>
    <numFmt numFmtId="175" formatCode="&quot;$&quot;\ #,##0"/>
    <numFmt numFmtId="176" formatCode="0.0000"/>
    <numFmt numFmtId="177" formatCode="[$USD]\ #,##0.0000"/>
    <numFmt numFmtId="178" formatCode="0.0000%"/>
    <numFmt numFmtId="179" formatCode="_-* #,##0.00\ _P_t_s_-;\-* #,##0.00\ _P_t_s_-;_-* &quot;-&quot;??\ _P_t_s_-;_-@_-"/>
    <numFmt numFmtId="180" formatCode="#,##0.00_ ;[Red]\-#,##0.00\ "/>
    <numFmt numFmtId="181" formatCode="#,##0.0"/>
    <numFmt numFmtId="182" formatCode="&quot;$&quot;\ #,##0.0000"/>
    <numFmt numFmtId="183" formatCode="mmmm\-yy"/>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sz val="9"/>
      <color indexed="81"/>
      <name val="Tahoma"/>
      <family val="2"/>
    </font>
    <font>
      <b/>
      <sz val="11"/>
      <color theme="1"/>
      <name val="Arial Narrow"/>
      <family val="2"/>
    </font>
    <font>
      <b/>
      <sz val="11"/>
      <color theme="0"/>
      <name val="Arial Narrow"/>
      <family val="2"/>
    </font>
    <font>
      <sz val="12"/>
      <color theme="8" tint="0.39997558519241921"/>
      <name val="Arial"/>
      <family val="2"/>
    </font>
    <font>
      <sz val="12"/>
      <color theme="9" tint="0.79998168889431442"/>
      <name val="Arial"/>
      <family val="2"/>
    </font>
    <font>
      <sz val="11"/>
      <color theme="1"/>
      <name val="Arial Narrow"/>
      <family val="2"/>
    </font>
    <font>
      <b/>
      <sz val="12"/>
      <color theme="1"/>
      <name val="Arial Narrow"/>
      <family val="2"/>
    </font>
    <font>
      <sz val="11"/>
      <color theme="1" tint="0.14999847407452621"/>
      <name val="Calibri"/>
      <family val="2"/>
      <scheme val="minor"/>
    </font>
    <font>
      <b/>
      <sz val="11"/>
      <color theme="1"/>
      <name val="Arial"/>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3">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rgb="FF305496"/>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6" fontId="10" fillId="0" borderId="0" applyFont="0" applyFill="0" applyBorder="0" applyAlignment="0" applyProtection="0"/>
    <xf numFmtId="165" fontId="8" fillId="0" borderId="0" applyNumberForma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8" fontId="8" fillId="0" borderId="0" applyFont="0" applyFill="0" applyBorder="0" applyAlignment="0" applyProtection="0"/>
    <xf numFmtId="176" fontId="10" fillId="0" borderId="0" applyFont="0" applyFill="0" applyBorder="0" applyAlignment="0" applyProtection="0"/>
    <xf numFmtId="180" fontId="10" fillId="0" borderId="0" applyFont="0" applyFill="0" applyBorder="0" applyAlignment="0" applyProtection="0"/>
    <xf numFmtId="165" fontId="8" fillId="0" borderId="0" applyNumberForma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0" fontId="8" fillId="0" borderId="0"/>
    <xf numFmtId="0" fontId="1" fillId="0" borderId="0"/>
    <xf numFmtId="0" fontId="12" fillId="0" borderId="0"/>
    <xf numFmtId="0" fontId="1" fillId="0" borderId="0"/>
    <xf numFmtId="0" fontId="1" fillId="0" borderId="0"/>
    <xf numFmtId="0" fontId="8" fillId="0" borderId="0"/>
    <xf numFmtId="0" fontId="8"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cellStyleXfs>
  <cellXfs count="213">
    <xf numFmtId="0" fontId="0" fillId="0" borderId="0" xfId="0"/>
    <xf numFmtId="166" fontId="4" fillId="4" borderId="1" xfId="0" applyNumberFormat="1" applyFont="1" applyFill="1" applyBorder="1" applyAlignment="1">
      <alignment horizontal="center" vertical="center"/>
    </xf>
    <xf numFmtId="0" fontId="5" fillId="0" borderId="0" xfId="0" applyFont="1" applyAlignment="1">
      <alignment vertical="center"/>
    </xf>
    <xf numFmtId="0" fontId="5" fillId="5" borderId="2" xfId="0" applyFont="1" applyFill="1" applyBorder="1" applyAlignment="1">
      <alignment vertical="center"/>
    </xf>
    <xf numFmtId="14" fontId="4" fillId="4" borderId="3"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14" fontId="4" fillId="4" borderId="6" xfId="0" applyNumberFormat="1" applyFont="1" applyFill="1" applyBorder="1" applyAlignment="1">
      <alignment horizontal="center" vertical="center"/>
    </xf>
    <xf numFmtId="0" fontId="5" fillId="0" borderId="2" xfId="0" applyFont="1" applyBorder="1" applyAlignment="1">
      <alignment vertical="center"/>
    </xf>
    <xf numFmtId="166" fontId="4" fillId="6" borderId="2" xfId="0" applyNumberFormat="1" applyFont="1" applyFill="1" applyBorder="1" applyAlignment="1">
      <alignment vertical="center"/>
    </xf>
    <xf numFmtId="10" fontId="4" fillId="6" borderId="2" xfId="2" applyNumberFormat="1" applyFont="1" applyFill="1" applyBorder="1" applyAlignment="1">
      <alignment vertical="center"/>
    </xf>
    <xf numFmtId="169" fontId="4" fillId="6" borderId="2" xfId="0" applyNumberFormat="1" applyFont="1" applyFill="1" applyBorder="1" applyAlignment="1">
      <alignment vertical="center"/>
    </xf>
    <xf numFmtId="0" fontId="6" fillId="6" borderId="2" xfId="0" applyFont="1" applyFill="1" applyBorder="1" applyAlignment="1">
      <alignment horizontal="center" vertical="center"/>
    </xf>
    <xf numFmtId="168" fontId="6" fillId="6" borderId="2" xfId="0" applyNumberFormat="1" applyFont="1" applyFill="1" applyBorder="1" applyAlignment="1">
      <alignment horizontal="center" vertical="center"/>
    </xf>
    <xf numFmtId="10" fontId="6"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170" fontId="5" fillId="7" borderId="6" xfId="1" applyNumberFormat="1" applyFont="1" applyFill="1" applyBorder="1" applyAlignment="1">
      <alignment vertical="center"/>
    </xf>
    <xf numFmtId="166" fontId="6" fillId="0" borderId="2" xfId="0" applyNumberFormat="1" applyFont="1" applyBorder="1" applyAlignment="1">
      <alignment vertical="center"/>
    </xf>
    <xf numFmtId="166" fontId="6" fillId="8" borderId="2" xfId="0" applyNumberFormat="1" applyFont="1" applyFill="1" applyBorder="1" applyAlignment="1">
      <alignment vertical="center"/>
    </xf>
    <xf numFmtId="167" fontId="6" fillId="8" borderId="2" xfId="2" applyNumberFormat="1" applyFont="1" applyFill="1" applyBorder="1" applyAlignment="1">
      <alignment vertical="center"/>
    </xf>
    <xf numFmtId="169" fontId="6" fillId="8" borderId="2" xfId="0" applyNumberFormat="1" applyFont="1" applyFill="1" applyBorder="1" applyAlignment="1">
      <alignment vertical="center"/>
    </xf>
    <xf numFmtId="0" fontId="6" fillId="8" borderId="2" xfId="0" applyFont="1" applyFill="1" applyBorder="1" applyAlignment="1">
      <alignment horizontal="center" vertical="center"/>
    </xf>
    <xf numFmtId="168" fontId="6" fillId="8" borderId="2" xfId="0" applyNumberFormat="1" applyFont="1" applyFill="1" applyBorder="1" applyAlignment="1">
      <alignment horizontal="center" vertical="center"/>
    </xf>
    <xf numFmtId="10" fontId="6" fillId="8" borderId="2" xfId="0" applyNumberFormat="1" applyFont="1" applyFill="1" applyBorder="1" applyAlignment="1">
      <alignment horizontal="center" vertical="center"/>
    </xf>
    <xf numFmtId="170" fontId="5" fillId="0" borderId="2" xfId="1" applyNumberFormat="1" applyFont="1" applyFill="1" applyBorder="1" applyAlignment="1">
      <alignment vertical="center"/>
    </xf>
    <xf numFmtId="171" fontId="5" fillId="0" borderId="0" xfId="1" applyNumberFormat="1" applyFont="1" applyAlignment="1">
      <alignment vertical="center"/>
    </xf>
    <xf numFmtId="165" fontId="7" fillId="0" borderId="0" xfId="0" applyNumberFormat="1" applyFont="1" applyAlignment="1">
      <alignment horizontal="center" vertical="center"/>
    </xf>
    <xf numFmtId="170" fontId="5" fillId="5" borderId="2" xfId="1" applyNumberFormat="1" applyFont="1" applyFill="1" applyBorder="1" applyAlignment="1">
      <alignment vertical="center"/>
    </xf>
    <xf numFmtId="167" fontId="6" fillId="0" borderId="2" xfId="2" applyNumberFormat="1" applyFont="1" applyBorder="1" applyAlignment="1">
      <alignment vertical="center"/>
    </xf>
    <xf numFmtId="168"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0" fontId="6" fillId="0" borderId="2" xfId="0" applyFont="1" applyBorder="1" applyAlignment="1">
      <alignment horizontal="center" vertical="center"/>
    </xf>
    <xf numFmtId="1" fontId="6" fillId="8" borderId="2" xfId="0" applyNumberFormat="1" applyFont="1" applyFill="1" applyBorder="1" applyAlignment="1">
      <alignment horizontal="center" vertical="center"/>
    </xf>
    <xf numFmtId="172" fontId="4" fillId="6" borderId="2" xfId="0" applyNumberFormat="1" applyFont="1" applyFill="1" applyBorder="1" applyAlignment="1">
      <alignment vertical="center"/>
    </xf>
    <xf numFmtId="168" fontId="4" fillId="6" borderId="2" xfId="0" applyNumberFormat="1" applyFont="1" applyFill="1" applyBorder="1" applyAlignment="1">
      <alignment vertical="center"/>
    </xf>
    <xf numFmtId="172" fontId="4" fillId="6" borderId="2" xfId="0" applyNumberFormat="1" applyFont="1" applyFill="1" applyBorder="1" applyAlignment="1">
      <alignment horizontal="center" vertical="center"/>
    </xf>
    <xf numFmtId="0" fontId="7" fillId="0" borderId="0" xfId="0" applyFont="1" applyAlignment="1">
      <alignment horizontal="center" vertical="center"/>
    </xf>
    <xf numFmtId="170" fontId="5" fillId="7" borderId="2" xfId="1" applyNumberFormat="1" applyFont="1" applyFill="1" applyBorder="1" applyAlignment="1">
      <alignment vertical="center"/>
    </xf>
    <xf numFmtId="166" fontId="4" fillId="4" borderId="2" xfId="0" applyNumberFormat="1" applyFont="1" applyFill="1" applyBorder="1" applyAlignment="1">
      <alignment vertical="center"/>
    </xf>
    <xf numFmtId="167" fontId="4" fillId="4" borderId="2" xfId="2" applyNumberFormat="1" applyFont="1" applyFill="1" applyBorder="1" applyAlignment="1">
      <alignment vertical="center"/>
    </xf>
    <xf numFmtId="169" fontId="4" fillId="4" borderId="2" xfId="0" applyNumberFormat="1" applyFont="1" applyFill="1" applyBorder="1" applyAlignment="1">
      <alignment vertical="center"/>
    </xf>
    <xf numFmtId="172" fontId="4" fillId="4" borderId="2" xfId="0" applyNumberFormat="1" applyFont="1" applyFill="1" applyBorder="1" applyAlignment="1">
      <alignment vertical="center"/>
    </xf>
    <xf numFmtId="168" fontId="4" fillId="4" borderId="2" xfId="0" applyNumberFormat="1" applyFont="1" applyFill="1" applyBorder="1" applyAlignment="1">
      <alignment vertical="center"/>
    </xf>
    <xf numFmtId="172" fontId="4" fillId="4" borderId="2" xfId="0" applyNumberFormat="1" applyFont="1" applyFill="1" applyBorder="1" applyAlignment="1">
      <alignment horizontal="center" vertical="center"/>
    </xf>
    <xf numFmtId="0" fontId="4" fillId="4" borderId="2" xfId="0" applyFont="1" applyFill="1" applyBorder="1" applyAlignment="1">
      <alignment vertical="center"/>
    </xf>
    <xf numFmtId="165" fontId="6" fillId="8" borderId="2" xfId="1" applyFont="1" applyFill="1" applyBorder="1" applyAlignment="1">
      <alignment vertical="center"/>
    </xf>
    <xf numFmtId="1" fontId="6" fillId="8" borderId="2" xfId="2" applyNumberFormat="1" applyFont="1" applyFill="1" applyBorder="1" applyAlignment="1">
      <alignment horizontal="center" vertical="center"/>
    </xf>
    <xf numFmtId="169" fontId="6" fillId="0" borderId="2" xfId="0" applyNumberFormat="1" applyFont="1" applyBorder="1" applyAlignment="1">
      <alignment vertical="center"/>
    </xf>
    <xf numFmtId="0" fontId="4" fillId="0" borderId="2" xfId="0" applyFont="1" applyBorder="1" applyAlignment="1">
      <alignment vertical="center"/>
    </xf>
    <xf numFmtId="167" fontId="6" fillId="0" borderId="2" xfId="2" applyNumberFormat="1" applyFont="1" applyFill="1" applyBorder="1" applyAlignment="1">
      <alignment vertical="center"/>
    </xf>
    <xf numFmtId="173" fontId="6"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170" fontId="7" fillId="0" borderId="0" xfId="1" applyNumberFormat="1" applyFont="1" applyAlignment="1">
      <alignment vertical="center"/>
    </xf>
    <xf numFmtId="166" fontId="4" fillId="0" borderId="4" xfId="1" applyNumberFormat="1" applyFont="1" applyFill="1" applyBorder="1" applyAlignment="1">
      <alignment vertical="center"/>
    </xf>
    <xf numFmtId="166" fontId="4" fillId="0" borderId="5" xfId="1" applyNumberFormat="1" applyFont="1" applyFill="1" applyBorder="1" applyAlignment="1">
      <alignment vertical="center"/>
    </xf>
    <xf numFmtId="167" fontId="7" fillId="0" borderId="0" xfId="0" applyNumberFormat="1" applyFont="1" applyAlignment="1">
      <alignment vertical="center"/>
    </xf>
    <xf numFmtId="169" fontId="4" fillId="0" borderId="2" xfId="0"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170" fontId="5" fillId="0" borderId="0" xfId="1" applyNumberFormat="1" applyFont="1" applyFill="1" applyBorder="1" applyAlignment="1">
      <alignment vertical="center"/>
    </xf>
    <xf numFmtId="166" fontId="5" fillId="0" borderId="0" xfId="0" applyNumberFormat="1" applyFont="1" applyAlignment="1">
      <alignment vertical="center"/>
    </xf>
    <xf numFmtId="167" fontId="5" fillId="0" borderId="0" xfId="0" applyNumberFormat="1" applyFont="1" applyAlignment="1">
      <alignment vertical="center"/>
    </xf>
    <xf numFmtId="168" fontId="5" fillId="0" borderId="0" xfId="0" applyNumberFormat="1" applyFont="1" applyAlignment="1">
      <alignment vertical="center"/>
    </xf>
    <xf numFmtId="170" fontId="5" fillId="0" borderId="0" xfId="1" applyNumberFormat="1" applyFont="1" applyAlignment="1">
      <alignment vertical="center"/>
    </xf>
    <xf numFmtId="170" fontId="7" fillId="0" borderId="2" xfId="0" applyNumberFormat="1" applyFont="1" applyBorder="1" applyAlignment="1">
      <alignment vertical="center"/>
    </xf>
    <xf numFmtId="167" fontId="7" fillId="0" borderId="0" xfId="1" applyNumberFormat="1" applyFont="1" applyBorder="1" applyAlignment="1">
      <alignment vertical="center"/>
    </xf>
    <xf numFmtId="176" fontId="5" fillId="0" borderId="0" xfId="0" applyNumberFormat="1" applyFont="1" applyAlignment="1">
      <alignment vertical="center"/>
    </xf>
    <xf numFmtId="167" fontId="5" fillId="0" borderId="0" xfId="2" applyNumberFormat="1" applyFont="1" applyBorder="1" applyAlignment="1">
      <alignment vertical="center"/>
    </xf>
    <xf numFmtId="174" fontId="5" fillId="0" borderId="0" xfId="1" applyNumberFormat="1" applyFont="1" applyBorder="1" applyAlignment="1">
      <alignment vertical="center"/>
    </xf>
    <xf numFmtId="170" fontId="5" fillId="0" borderId="0" xfId="0" applyNumberFormat="1" applyFont="1" applyAlignment="1">
      <alignment vertical="center"/>
    </xf>
    <xf numFmtId="167" fontId="5" fillId="0" borderId="0" xfId="2" applyNumberFormat="1" applyFont="1" applyAlignment="1">
      <alignment vertical="center"/>
    </xf>
    <xf numFmtId="170" fontId="5" fillId="0" borderId="7" xfId="0" applyNumberFormat="1" applyFont="1" applyBorder="1" applyAlignment="1">
      <alignment vertical="center"/>
    </xf>
    <xf numFmtId="170" fontId="5" fillId="0" borderId="8" xfId="0" applyNumberFormat="1" applyFont="1" applyBorder="1" applyAlignment="1">
      <alignment vertical="center"/>
    </xf>
    <xf numFmtId="167" fontId="5" fillId="0" borderId="8" xfId="2" applyNumberFormat="1" applyFont="1" applyBorder="1" applyAlignment="1">
      <alignment vertical="center"/>
    </xf>
    <xf numFmtId="170" fontId="5" fillId="0" borderId="9" xfId="0" applyNumberFormat="1" applyFont="1" applyBorder="1" applyAlignment="1">
      <alignment vertical="center"/>
    </xf>
    <xf numFmtId="170" fontId="5" fillId="0" borderId="10" xfId="0" applyNumberFormat="1" applyFont="1" applyBorder="1" applyAlignment="1">
      <alignment vertical="center"/>
    </xf>
    <xf numFmtId="170" fontId="5" fillId="0" borderId="11"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170" fontId="5" fillId="0" borderId="12" xfId="0" applyNumberFormat="1" applyFont="1" applyBorder="1" applyAlignment="1">
      <alignment vertical="center"/>
    </xf>
    <xf numFmtId="170" fontId="5" fillId="0" borderId="13" xfId="0" applyNumberFormat="1" applyFont="1" applyBorder="1" applyAlignment="1">
      <alignment vertical="center"/>
    </xf>
    <xf numFmtId="3" fontId="5" fillId="0" borderId="0" xfId="0" applyNumberFormat="1" applyFont="1" applyAlignment="1">
      <alignment vertical="center"/>
    </xf>
    <xf numFmtId="2" fontId="5" fillId="0" borderId="0" xfId="0" applyNumberFormat="1" applyFont="1" applyAlignment="1">
      <alignment vertical="center"/>
    </xf>
    <xf numFmtId="177" fontId="5" fillId="0" borderId="0" xfId="0" applyNumberFormat="1" applyFont="1" applyAlignment="1">
      <alignment vertical="center"/>
    </xf>
    <xf numFmtId="167" fontId="5" fillId="0" borderId="0" xfId="2" applyNumberFormat="1" applyFont="1" applyFill="1" applyAlignment="1">
      <alignment vertical="center"/>
    </xf>
    <xf numFmtId="166" fontId="7" fillId="0" borderId="0" xfId="0" applyNumberFormat="1" applyFont="1" applyAlignment="1">
      <alignment horizontal="center" vertical="center"/>
    </xf>
    <xf numFmtId="166" fontId="4" fillId="0" borderId="0" xfId="0" applyNumberFormat="1" applyFont="1" applyAlignment="1">
      <alignment vertical="center"/>
    </xf>
    <xf numFmtId="3" fontId="7" fillId="0" borderId="0" xfId="0" applyNumberFormat="1" applyFont="1" applyAlignment="1">
      <alignment vertical="center"/>
    </xf>
    <xf numFmtId="175" fontId="5" fillId="0" borderId="0" xfId="0" applyNumberFormat="1" applyFont="1" applyAlignment="1">
      <alignment vertical="center"/>
    </xf>
    <xf numFmtId="10" fontId="5" fillId="0" borderId="0" xfId="2" applyNumberFormat="1" applyFont="1" applyFill="1" applyBorder="1" applyAlignment="1">
      <alignment vertical="center"/>
    </xf>
    <xf numFmtId="166" fontId="4" fillId="0" borderId="14" xfId="0" applyNumberFormat="1" applyFont="1" applyBorder="1" applyAlignment="1">
      <alignment vertical="center" wrapText="1"/>
    </xf>
    <xf numFmtId="166" fontId="4" fillId="0" borderId="15" xfId="0" applyNumberFormat="1" applyFont="1" applyBorder="1" applyAlignment="1">
      <alignment vertical="center" wrapText="1"/>
    </xf>
    <xf numFmtId="0" fontId="15" fillId="10" borderId="19"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8" fillId="0" borderId="0" xfId="0" applyFont="1"/>
    <xf numFmtId="0" fontId="18" fillId="0" borderId="0" xfId="0" applyFont="1" applyAlignment="1">
      <alignment horizontal="center" vertical="center"/>
    </xf>
    <xf numFmtId="0" fontId="18" fillId="0" borderId="17" xfId="0" applyFont="1" applyBorder="1"/>
    <xf numFmtId="0" fontId="18" fillId="0" borderId="22" xfId="0" applyFont="1" applyBorder="1"/>
    <xf numFmtId="0" fontId="18" fillId="0" borderId="13" xfId="0" applyFont="1" applyBorder="1"/>
    <xf numFmtId="0" fontId="14" fillId="0" borderId="18" xfId="0" applyFont="1" applyBorder="1" applyAlignment="1">
      <alignment horizontal="center" vertical="center"/>
    </xf>
    <xf numFmtId="165" fontId="18" fillId="0" borderId="0" xfId="1" applyFont="1"/>
    <xf numFmtId="176" fontId="7" fillId="0" borderId="5" xfId="1" applyNumberFormat="1" applyFont="1" applyBorder="1" applyAlignment="1">
      <alignment vertical="center"/>
    </xf>
    <xf numFmtId="176" fontId="7" fillId="0" borderId="4" xfId="1" applyNumberFormat="1" applyFont="1" applyBorder="1" applyAlignment="1">
      <alignment vertical="center"/>
    </xf>
    <xf numFmtId="178" fontId="7" fillId="0" borderId="2" xfId="0" applyNumberFormat="1" applyFont="1" applyBorder="1" applyAlignment="1">
      <alignment vertical="center"/>
    </xf>
    <xf numFmtId="0" fontId="16" fillId="6" borderId="2" xfId="0" applyFont="1" applyFill="1" applyBorder="1" applyAlignment="1">
      <alignment horizontal="left" vertical="center"/>
    </xf>
    <xf numFmtId="0" fontId="6" fillId="8" borderId="2" xfId="0" applyFont="1" applyFill="1" applyBorder="1" applyAlignment="1">
      <alignment horizontal="left" vertical="center"/>
    </xf>
    <xf numFmtId="0" fontId="17" fillId="4" borderId="2" xfId="0" applyFont="1" applyFill="1" applyBorder="1" applyAlignment="1">
      <alignment horizontal="left" vertical="center"/>
    </xf>
    <xf numFmtId="0" fontId="6" fillId="0" borderId="2" xfId="0" applyFont="1" applyBorder="1" applyAlignment="1">
      <alignment horizontal="left" vertical="center"/>
    </xf>
    <xf numFmtId="165" fontId="5" fillId="0" borderId="0" xfId="0" applyNumberFormat="1" applyFont="1" applyAlignment="1">
      <alignment horizontal="right" vertical="center"/>
    </xf>
    <xf numFmtId="0" fontId="5" fillId="0" borderId="16" xfId="0" applyFont="1" applyBorder="1" applyAlignment="1">
      <alignment vertical="center"/>
    </xf>
    <xf numFmtId="178" fontId="5" fillId="0" borderId="0" xfId="2" applyNumberFormat="1" applyFont="1" applyAlignment="1">
      <alignment vertical="center"/>
    </xf>
    <xf numFmtId="0" fontId="15" fillId="9" borderId="2" xfId="0" applyFont="1" applyFill="1" applyBorder="1" applyAlignment="1">
      <alignment horizontal="center" vertical="center" wrapText="1"/>
    </xf>
    <xf numFmtId="0" fontId="18" fillId="0" borderId="4" xfId="0" applyFont="1" applyBorder="1" applyAlignment="1">
      <alignment horizontal="right" vertical="center"/>
    </xf>
    <xf numFmtId="3" fontId="14" fillId="0" borderId="2" xfId="0" applyNumberFormat="1" applyFont="1" applyBorder="1" applyAlignment="1">
      <alignment vertical="center"/>
    </xf>
    <xf numFmtId="0" fontId="18" fillId="0" borderId="2" xfId="0" applyFont="1" applyBorder="1" applyAlignment="1">
      <alignment horizontal="right" vertical="center"/>
    </xf>
    <xf numFmtId="3" fontId="18" fillId="0" borderId="0" xfId="0" applyNumberFormat="1" applyFont="1" applyAlignment="1">
      <alignment horizontal="center" vertical="center"/>
    </xf>
    <xf numFmtId="9" fontId="18" fillId="0" borderId="0" xfId="2" applyFont="1" applyAlignment="1">
      <alignment horizontal="center" vertical="center"/>
    </xf>
    <xf numFmtId="0" fontId="5" fillId="8" borderId="0" xfId="0" applyFont="1" applyFill="1" applyAlignment="1">
      <alignment vertical="center"/>
    </xf>
    <xf numFmtId="170" fontId="5" fillId="8" borderId="2" xfId="1" applyNumberFormat="1" applyFont="1" applyFill="1" applyBorder="1" applyAlignment="1">
      <alignment vertical="center"/>
    </xf>
    <xf numFmtId="171" fontId="5" fillId="8" borderId="0" xfId="1" applyNumberFormat="1" applyFont="1" applyFill="1" applyAlignment="1">
      <alignment vertical="center"/>
    </xf>
    <xf numFmtId="165" fontId="7" fillId="8" borderId="0" xfId="0" applyNumberFormat="1" applyFont="1" applyFill="1" applyAlignment="1">
      <alignment horizontal="center" vertical="center"/>
    </xf>
    <xf numFmtId="0" fontId="0" fillId="11" borderId="0" xfId="0" applyFill="1"/>
    <xf numFmtId="0" fontId="3" fillId="11" borderId="0" xfId="0" applyFont="1" applyFill="1"/>
    <xf numFmtId="0" fontId="20" fillId="11" borderId="0" xfId="0" applyFont="1" applyFill="1"/>
    <xf numFmtId="0" fontId="2" fillId="11" borderId="29" xfId="0" applyFont="1" applyFill="1" applyBorder="1" applyAlignment="1">
      <alignment horizontal="left" vertical="center"/>
    </xf>
    <xf numFmtId="0" fontId="15" fillId="10" borderId="30" xfId="0" applyFont="1" applyFill="1" applyBorder="1" applyAlignment="1">
      <alignment horizontal="center" vertical="center" wrapText="1"/>
    </xf>
    <xf numFmtId="181" fontId="18" fillId="0" borderId="31" xfId="0" applyNumberFormat="1" applyFont="1" applyBorder="1" applyAlignment="1">
      <alignment horizontal="center" vertical="center" wrapText="1"/>
    </xf>
    <xf numFmtId="181" fontId="18" fillId="8" borderId="32" xfId="0" applyNumberFormat="1"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10" borderId="36" xfId="0" applyFont="1" applyFill="1" applyBorder="1" applyAlignment="1">
      <alignment horizontal="center" vertical="center" wrapText="1"/>
    </xf>
    <xf numFmtId="3" fontId="18" fillId="8" borderId="32" xfId="0" applyNumberFormat="1" applyFont="1" applyFill="1" applyBorder="1" applyAlignment="1">
      <alignment horizontal="center" vertical="center" wrapText="1"/>
    </xf>
    <xf numFmtId="3" fontId="18" fillId="0" borderId="31" xfId="0" applyNumberFormat="1" applyFont="1" applyBorder="1" applyAlignment="1">
      <alignment horizontal="center" vertical="center" wrapText="1"/>
    </xf>
    <xf numFmtId="167" fontId="14" fillId="0" borderId="33" xfId="2" applyNumberFormat="1" applyFont="1" applyBorder="1" applyAlignment="1">
      <alignment horizontal="center" vertical="center" wrapText="1"/>
    </xf>
    <xf numFmtId="9" fontId="14" fillId="0" borderId="33" xfId="2" applyFont="1" applyBorder="1" applyAlignment="1">
      <alignment horizontal="center" vertical="center" wrapText="1"/>
    </xf>
    <xf numFmtId="0" fontId="3" fillId="0" borderId="0" xfId="0" applyFont="1"/>
    <xf numFmtId="0" fontId="21" fillId="0" borderId="0" xfId="0" applyFont="1" applyAlignment="1">
      <alignment vertical="center"/>
    </xf>
    <xf numFmtId="3" fontId="18" fillId="0" borderId="0" xfId="0" applyNumberFormat="1" applyFont="1"/>
    <xf numFmtId="167" fontId="5" fillId="0" borderId="0" xfId="2" applyNumberFormat="1" applyFont="1" applyFill="1" applyBorder="1" applyAlignment="1">
      <alignment vertical="center"/>
    </xf>
    <xf numFmtId="174" fontId="5" fillId="0" borderId="0" xfId="1" applyNumberFormat="1" applyFont="1" applyFill="1" applyBorder="1" applyAlignment="1">
      <alignment vertical="center"/>
    </xf>
    <xf numFmtId="168" fontId="7" fillId="0" borderId="0" xfId="0" applyNumberFormat="1" applyFont="1" applyAlignment="1">
      <alignment horizontal="center" vertical="center"/>
    </xf>
    <xf numFmtId="167" fontId="5" fillId="0" borderId="0" xfId="2" applyNumberFormat="1" applyFont="1" applyFill="1" applyBorder="1" applyAlignment="1">
      <alignment horizontal="center" vertical="center"/>
    </xf>
    <xf numFmtId="174" fontId="7" fillId="0" borderId="0" xfId="1" applyNumberFormat="1" applyFont="1" applyFill="1" applyBorder="1" applyAlignment="1">
      <alignment horizontal="center" vertical="center"/>
    </xf>
    <xf numFmtId="165" fontId="7" fillId="0" borderId="0" xfId="1" applyFont="1" applyFill="1" applyBorder="1" applyAlignment="1">
      <alignment horizontal="center" vertical="center"/>
    </xf>
    <xf numFmtId="182" fontId="7" fillId="0" borderId="2" xfId="1" applyNumberFormat="1" applyFont="1" applyFill="1" applyBorder="1" applyAlignment="1">
      <alignment horizontal="center" vertical="center"/>
    </xf>
    <xf numFmtId="175" fontId="7" fillId="0" borderId="2" xfId="1" applyNumberFormat="1" applyFont="1" applyBorder="1" applyAlignment="1">
      <alignment horizontal="center" vertical="center"/>
    </xf>
    <xf numFmtId="3" fontId="5" fillId="0" borderId="0" xfId="0" applyNumberFormat="1" applyFont="1" applyAlignment="1">
      <alignment horizontal="center" vertical="center"/>
    </xf>
    <xf numFmtId="14" fontId="5" fillId="5" borderId="2" xfId="0" applyNumberFormat="1" applyFont="1" applyFill="1" applyBorder="1" applyAlignment="1">
      <alignment horizontal="center" vertical="center"/>
    </xf>
    <xf numFmtId="0" fontId="5" fillId="5" borderId="2" xfId="0" applyFont="1" applyFill="1" applyBorder="1" applyAlignment="1">
      <alignment horizontal="center" vertical="center"/>
    </xf>
    <xf numFmtId="168" fontId="4" fillId="4" borderId="1" xfId="0" applyNumberFormat="1" applyFont="1" applyFill="1" applyBorder="1" applyAlignment="1">
      <alignment horizontal="center" vertical="center" wrapText="1"/>
    </xf>
    <xf numFmtId="168" fontId="4" fillId="4" borderId="3" xfId="0" applyNumberFormat="1" applyFont="1" applyFill="1" applyBorder="1" applyAlignment="1">
      <alignment horizontal="center" vertical="center" wrapText="1"/>
    </xf>
    <xf numFmtId="168" fontId="4" fillId="4" borderId="6" xfId="0" applyNumberFormat="1" applyFont="1" applyFill="1" applyBorder="1" applyAlignment="1">
      <alignment horizontal="center" vertical="center" wrapText="1"/>
    </xf>
    <xf numFmtId="166" fontId="4" fillId="3" borderId="1" xfId="0" applyNumberFormat="1" applyFont="1" applyFill="1" applyBorder="1" applyAlignment="1">
      <alignment horizontal="left" vertical="center" wrapText="1"/>
    </xf>
    <xf numFmtId="166" fontId="4" fillId="3" borderId="3" xfId="0" applyNumberFormat="1" applyFont="1" applyFill="1" applyBorder="1" applyAlignment="1">
      <alignment horizontal="left" vertical="center" wrapText="1"/>
    </xf>
    <xf numFmtId="166" fontId="4" fillId="3" borderId="6" xfId="0" applyNumberFormat="1" applyFont="1" applyFill="1" applyBorder="1" applyAlignment="1">
      <alignment horizontal="left" vertical="center" wrapText="1"/>
    </xf>
    <xf numFmtId="166" fontId="4" fillId="4" borderId="1" xfId="0" applyNumberFormat="1" applyFont="1" applyFill="1" applyBorder="1" applyAlignment="1">
      <alignment horizontal="left" vertical="center" wrapText="1"/>
    </xf>
    <xf numFmtId="166" fontId="4" fillId="4" borderId="3" xfId="0" applyNumberFormat="1" applyFont="1" applyFill="1" applyBorder="1" applyAlignment="1">
      <alignment horizontal="left" vertical="center" wrapText="1"/>
    </xf>
    <xf numFmtId="166" fontId="4" fillId="4" borderId="6" xfId="0" applyNumberFormat="1" applyFont="1" applyFill="1" applyBorder="1" applyAlignment="1">
      <alignment horizontal="left" vertical="center" wrapText="1"/>
    </xf>
    <xf numFmtId="167" fontId="4" fillId="4" borderId="1" xfId="2" applyNumberFormat="1" applyFont="1" applyFill="1" applyBorder="1" applyAlignment="1">
      <alignment horizontal="center" vertical="center" wrapText="1"/>
    </xf>
    <xf numFmtId="167" fontId="4" fillId="4" borderId="3" xfId="2" applyNumberFormat="1" applyFont="1" applyFill="1" applyBorder="1" applyAlignment="1">
      <alignment horizontal="center" vertical="center" wrapText="1"/>
    </xf>
    <xf numFmtId="167" fontId="4" fillId="4" borderId="6" xfId="2" applyNumberFormat="1" applyFont="1" applyFill="1" applyBorder="1" applyAlignment="1">
      <alignment horizontal="center" vertical="center" wrapText="1"/>
    </xf>
    <xf numFmtId="178" fontId="7" fillId="0" borderId="2" xfId="2" applyNumberFormat="1" applyFont="1" applyFill="1" applyBorder="1" applyAlignment="1">
      <alignment horizontal="center" vertical="center"/>
    </xf>
    <xf numFmtId="0" fontId="19" fillId="0" borderId="26" xfId="0"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166" fontId="22" fillId="0" borderId="0" xfId="0" applyNumberFormat="1" applyFont="1" applyAlignment="1">
      <alignment horizontal="left" vertical="center"/>
    </xf>
    <xf numFmtId="166" fontId="23" fillId="0" borderId="0" xfId="0" applyNumberFormat="1" applyFont="1" applyAlignment="1">
      <alignment vertical="center"/>
    </xf>
    <xf numFmtId="0" fontId="24" fillId="0" borderId="0" xfId="0" applyFont="1"/>
    <xf numFmtId="0" fontId="25" fillId="12" borderId="19" xfId="0" applyFont="1" applyFill="1" applyBorder="1" applyAlignment="1">
      <alignment horizontal="center" vertical="center"/>
    </xf>
    <xf numFmtId="0" fontId="26" fillId="12" borderId="37" xfId="0" applyFont="1" applyFill="1" applyBorder="1" applyAlignment="1">
      <alignment horizontal="center" vertical="center" wrapText="1"/>
    </xf>
    <xf numFmtId="0" fontId="26" fillId="12" borderId="38" xfId="0" applyFont="1" applyFill="1" applyBorder="1" applyAlignment="1">
      <alignment horizontal="center" vertical="center" wrapText="1"/>
    </xf>
    <xf numFmtId="0" fontId="27" fillId="12" borderId="38" xfId="0" applyFont="1" applyFill="1" applyBorder="1" applyAlignment="1">
      <alignment horizontal="center" vertical="center" wrapText="1"/>
    </xf>
    <xf numFmtId="0" fontId="27" fillId="12" borderId="39" xfId="0" applyFont="1" applyFill="1" applyBorder="1" applyAlignment="1">
      <alignment horizontal="center" vertical="center" wrapText="1"/>
    </xf>
    <xf numFmtId="0" fontId="25" fillId="12" borderId="21" xfId="0" applyFont="1" applyFill="1" applyBorder="1" applyAlignment="1">
      <alignment horizontal="center" vertical="center"/>
    </xf>
    <xf numFmtId="0" fontId="26" fillId="12" borderId="2"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7" fillId="12" borderId="41" xfId="0" applyFont="1" applyFill="1" applyBorder="1" applyAlignment="1">
      <alignment horizontal="center" vertical="center" wrapText="1"/>
    </xf>
    <xf numFmtId="0" fontId="28" fillId="0" borderId="21" xfId="0" applyFont="1" applyBorder="1"/>
    <xf numFmtId="180" fontId="28" fillId="0" borderId="2" xfId="0" applyNumberFormat="1" applyFont="1" applyBorder="1" applyAlignment="1">
      <alignment horizontal="right"/>
    </xf>
    <xf numFmtId="180" fontId="28" fillId="0" borderId="2" xfId="0" applyNumberFormat="1" applyFont="1" applyBorder="1"/>
    <xf numFmtId="0" fontId="29" fillId="0" borderId="2" xfId="0" applyFont="1" applyBorder="1" applyAlignment="1">
      <alignment horizontal="center"/>
    </xf>
    <xf numFmtId="183" fontId="29" fillId="0" borderId="2" xfId="0" applyNumberFormat="1" applyFont="1" applyBorder="1" applyAlignment="1">
      <alignment horizontal="center"/>
    </xf>
    <xf numFmtId="0" fontId="29" fillId="0" borderId="42" xfId="0" applyFont="1" applyBorder="1" applyAlignment="1">
      <alignment horizontal="center"/>
    </xf>
    <xf numFmtId="0" fontId="29" fillId="0" borderId="43" xfId="0" applyFont="1" applyBorder="1"/>
    <xf numFmtId="180" fontId="29" fillId="0" borderId="44" xfId="0" applyNumberFormat="1" applyFont="1" applyBorder="1"/>
    <xf numFmtId="4" fontId="29" fillId="0" borderId="44" xfId="0" applyNumberFormat="1" applyFont="1" applyBorder="1"/>
    <xf numFmtId="0" fontId="29" fillId="0" borderId="44" xfId="0" applyFont="1" applyBorder="1" applyAlignment="1">
      <alignment horizontal="center"/>
    </xf>
    <xf numFmtId="183" fontId="29" fillId="0" borderId="44" xfId="0" applyNumberFormat="1" applyFont="1" applyBorder="1" applyAlignment="1">
      <alignment horizontal="center"/>
    </xf>
    <xf numFmtId="1" fontId="29" fillId="0" borderId="44" xfId="0" applyNumberFormat="1" applyFont="1" applyBorder="1" applyAlignment="1">
      <alignment horizontal="center"/>
    </xf>
    <xf numFmtId="0" fontId="29" fillId="0" borderId="45" xfId="0" applyFont="1" applyBorder="1" applyAlignment="1">
      <alignment horizontal="center"/>
    </xf>
  </cellXfs>
  <cellStyles count="35">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10" xr:uid="{00000000-0005-0000-0000-000008000000}"/>
    <cellStyle name="Millares 4" xfId="11" xr:uid="{00000000-0005-0000-0000-000009000000}"/>
    <cellStyle name="Millares 4 2" xfId="12" xr:uid="{00000000-0005-0000-0000-00000A000000}"/>
    <cellStyle name="Millares 5" xfId="13" xr:uid="{00000000-0005-0000-0000-00000B000000}"/>
    <cellStyle name="Millares 6" xfId="14" xr:uid="{00000000-0005-0000-0000-00000C000000}"/>
    <cellStyle name="Millares 6 2" xfId="15" xr:uid="{00000000-0005-0000-0000-00000D000000}"/>
    <cellStyle name="Millares 7" xfId="16" xr:uid="{00000000-0005-0000-0000-00000E000000}"/>
    <cellStyle name="Millares 8" xfId="17" xr:uid="{00000000-0005-0000-0000-00000F000000}"/>
    <cellStyle name="Millares 9" xfId="18" xr:uid="{00000000-0005-0000-0000-000010000000}"/>
    <cellStyle name="Moneda 2" xfId="19" xr:uid="{00000000-0005-0000-0000-000011000000}"/>
    <cellStyle name="Moneda 4" xfId="20" xr:uid="{00000000-0005-0000-0000-000012000000}"/>
    <cellStyle name="Normal" xfId="0" builtinId="0"/>
    <cellStyle name="Normal 2" xfId="21" xr:uid="{00000000-0005-0000-0000-000014000000}"/>
    <cellStyle name="Normal 2 2" xfId="22" xr:uid="{00000000-0005-0000-0000-000015000000}"/>
    <cellStyle name="Normal 3" xfId="23" xr:uid="{00000000-0005-0000-0000-000016000000}"/>
    <cellStyle name="Normal 3 2" xfId="24" xr:uid="{00000000-0005-0000-0000-000017000000}"/>
    <cellStyle name="Normal 4" xfId="25" xr:uid="{00000000-0005-0000-0000-000018000000}"/>
    <cellStyle name="Normal 5" xfId="26" xr:uid="{00000000-0005-0000-0000-000019000000}"/>
    <cellStyle name="Normal 6" xfId="27" xr:uid="{00000000-0005-0000-0000-00001A000000}"/>
    <cellStyle name="Normal 7" xfId="28" xr:uid="{00000000-0005-0000-0000-00001B000000}"/>
    <cellStyle name="Porcentaje" xfId="2" builtinId="5"/>
    <cellStyle name="Porcentaje 2" xfId="29" xr:uid="{00000000-0005-0000-0000-00001D000000}"/>
    <cellStyle name="Porcentaje 3" xfId="30" xr:uid="{00000000-0005-0000-0000-00001E000000}"/>
    <cellStyle name="Porcentual 2" xfId="31" xr:uid="{00000000-0005-0000-0000-00001F000000}"/>
    <cellStyle name="Porcentual 2 2" xfId="32" xr:uid="{00000000-0005-0000-0000-000020000000}"/>
    <cellStyle name="Porcentual 2 3" xfId="33" xr:uid="{00000000-0005-0000-0000-000021000000}"/>
    <cellStyle name="Porcentual 3" xfId="34"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Por Tipo Servicio</a:t>
            </a:r>
          </a:p>
        </c:rich>
      </c:tx>
      <c:overlay val="0"/>
    </c:title>
    <c:autoTitleDeleted val="0"/>
    <c:plotArea>
      <c:layout/>
      <c:barChart>
        <c:barDir val="col"/>
        <c:grouping val="stacked"/>
        <c:varyColors val="0"/>
        <c:ser>
          <c:idx val="0"/>
          <c:order val="0"/>
          <c:tx>
            <c:strRef>
              <c:f>Base_Graficos!$B$1</c:f>
              <c:strCache>
                <c:ptCount val="1"/>
                <c:pt idx="0">
                  <c:v>Capital</c:v>
                </c:pt>
              </c:strCache>
            </c:strRef>
          </c:tx>
          <c:invertIfNegative val="0"/>
          <c:cat>
            <c:strRef>
              <c:f>Base_Graficos!$A$2:$A$12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Base_Graficos!$B$2:$B$12</c:f>
              <c:numCache>
                <c:formatCode>#,##0</c:formatCode>
                <c:ptCount val="11"/>
                <c:pt idx="0">
                  <c:v>4075.7987077334506</c:v>
                </c:pt>
                <c:pt idx="1">
                  <c:v>3697.0583407116528</c:v>
                </c:pt>
                <c:pt idx="2">
                  <c:v>4930.7711454575247</c:v>
                </c:pt>
                <c:pt idx="3">
                  <c:v>9390.0880614298512</c:v>
                </c:pt>
                <c:pt idx="4">
                  <c:v>14610.723765175859</c:v>
                </c:pt>
                <c:pt idx="5">
                  <c:v>13278.849379028312</c:v>
                </c:pt>
                <c:pt idx="6">
                  <c:v>14774.546162922572</c:v>
                </c:pt>
                <c:pt idx="7">
                  <c:v>1473.5375112837398</c:v>
                </c:pt>
                <c:pt idx="8">
                  <c:v>1108.7573997215989</c:v>
                </c:pt>
                <c:pt idx="9">
                  <c:v>1169.206189977416</c:v>
                </c:pt>
                <c:pt idx="10">
                  <c:v>951.86223263070428</c:v>
                </c:pt>
              </c:numCache>
            </c:numRef>
          </c:val>
          <c:extLst>
            <c:ext xmlns:c16="http://schemas.microsoft.com/office/drawing/2014/chart" uri="{C3380CC4-5D6E-409C-BE32-E72D297353CC}">
              <c16:uniqueId val="{00000000-BCAB-4C8C-BBB2-E69719B75A91}"/>
            </c:ext>
          </c:extLst>
        </c:ser>
        <c:ser>
          <c:idx val="1"/>
          <c:order val="1"/>
          <c:tx>
            <c:strRef>
              <c:f>Base_Graficos!$C$1</c:f>
              <c:strCache>
                <c:ptCount val="1"/>
                <c:pt idx="0">
                  <c:v>Interés</c:v>
                </c:pt>
              </c:strCache>
            </c:strRef>
          </c:tx>
          <c:invertIfNegative val="0"/>
          <c:cat>
            <c:strRef>
              <c:f>Base_Graficos!$A$2:$A$12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Base_Graficos!$C$2:$C$12</c:f>
              <c:numCache>
                <c:formatCode>#,##0</c:formatCode>
                <c:ptCount val="11"/>
                <c:pt idx="0">
                  <c:v>7015.9264690793998</c:v>
                </c:pt>
                <c:pt idx="1">
                  <c:v>7482.0926000751979</c:v>
                </c:pt>
                <c:pt idx="2">
                  <c:v>4787.9798300796074</c:v>
                </c:pt>
                <c:pt idx="3">
                  <c:v>3907.9724336632748</c:v>
                </c:pt>
                <c:pt idx="4">
                  <c:v>2902.3404912507563</c:v>
                </c:pt>
                <c:pt idx="5">
                  <c:v>1973.6877740489413</c:v>
                </c:pt>
                <c:pt idx="6">
                  <c:v>980.96355119751138</c:v>
                </c:pt>
                <c:pt idx="7">
                  <c:v>388.26707842803637</c:v>
                </c:pt>
                <c:pt idx="8">
                  <c:v>355.58412469526172</c:v>
                </c:pt>
                <c:pt idx="9">
                  <c:v>336.24688706741006</c:v>
                </c:pt>
                <c:pt idx="10">
                  <c:v>133.54959118301534</c:v>
                </c:pt>
              </c:numCache>
            </c:numRef>
          </c:val>
          <c:extLst>
            <c:ext xmlns:c16="http://schemas.microsoft.com/office/drawing/2014/chart" uri="{C3380CC4-5D6E-409C-BE32-E72D297353CC}">
              <c16:uniqueId val="{00000001-BCAB-4C8C-BBB2-E69719B75A91}"/>
            </c:ext>
          </c:extLst>
        </c:ser>
        <c:dLbls>
          <c:showLegendKey val="0"/>
          <c:showVal val="0"/>
          <c:showCatName val="0"/>
          <c:showSerName val="0"/>
          <c:showPercent val="0"/>
          <c:showBubbleSize val="0"/>
        </c:dLbls>
        <c:gapWidth val="55"/>
        <c:overlap val="100"/>
        <c:axId val="241177600"/>
        <c:axId val="238403584"/>
      </c:barChart>
      <c:catAx>
        <c:axId val="241177600"/>
        <c:scaling>
          <c:orientation val="minMax"/>
        </c:scaling>
        <c:delete val="0"/>
        <c:axPos val="b"/>
        <c:numFmt formatCode="General" sourceLinked="0"/>
        <c:majorTickMark val="none"/>
        <c:minorTickMark val="none"/>
        <c:tickLblPos val="nextTo"/>
        <c:crossAx val="238403584"/>
        <c:crosses val="autoZero"/>
        <c:auto val="1"/>
        <c:lblAlgn val="ctr"/>
        <c:lblOffset val="100"/>
        <c:noMultiLvlLbl val="0"/>
      </c:catAx>
      <c:valAx>
        <c:axId val="238403584"/>
        <c:scaling>
          <c:orientation val="minMax"/>
        </c:scaling>
        <c:delete val="0"/>
        <c:axPos val="l"/>
        <c:numFmt formatCode="#,##0" sourceLinked="0"/>
        <c:majorTickMark val="in"/>
        <c:minorTickMark val="none"/>
        <c:tickLblPos val="nextTo"/>
        <c:spPr>
          <a:ln>
            <a:solidFill>
              <a:schemeClr val="bg1">
                <a:lumMod val="50000"/>
              </a:schemeClr>
            </a:solidFill>
          </a:ln>
        </c:spPr>
        <c:crossAx val="241177600"/>
        <c:crosses val="autoZero"/>
        <c:crossBetween val="between"/>
      </c:valAx>
    </c:plotArea>
    <c:legend>
      <c:legendPos val="r"/>
      <c:layout>
        <c:manualLayout>
          <c:xMode val="edge"/>
          <c:yMode val="edge"/>
          <c:x val="0.88113370039271277"/>
          <c:y val="0.46645762474956931"/>
          <c:w val="0.10683622441931621"/>
          <c:h val="0.16434297783782981"/>
        </c:manualLayout>
      </c:layout>
      <c:overlay val="1"/>
      <c:txPr>
        <a:bodyPr/>
        <a:lstStyle/>
        <a:p>
          <a:pPr>
            <a:defRPr sz="1100"/>
          </a:pPr>
          <a:endParaRPr lang="es-AR"/>
        </a:p>
      </c:txPr>
    </c:legend>
    <c:plotVisOnly val="1"/>
    <c:dispBlanksAs val="gap"/>
    <c:showDLblsOverMax val="0"/>
  </c:chart>
  <c:spPr>
    <a:ln>
      <a:noFill/>
    </a:ln>
  </c:spPr>
  <c:txPr>
    <a:bodyPr/>
    <a:lstStyle/>
    <a:p>
      <a:pPr>
        <a:defRPr>
          <a:latin typeface="Arial Narrow" pitchFamily="34" charset="0"/>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Por Tipo Moneda</a:t>
            </a:r>
          </a:p>
        </c:rich>
      </c:tx>
      <c:overlay val="0"/>
    </c:title>
    <c:autoTitleDeleted val="0"/>
    <c:plotArea>
      <c:layout/>
      <c:barChart>
        <c:barDir val="col"/>
        <c:grouping val="stacked"/>
        <c:varyColors val="0"/>
        <c:ser>
          <c:idx val="0"/>
          <c:order val="0"/>
          <c:tx>
            <c:strRef>
              <c:f>Base_Graficos!$B$32</c:f>
              <c:strCache>
                <c:ptCount val="1"/>
                <c:pt idx="0">
                  <c:v>Pesos</c:v>
                </c:pt>
              </c:strCache>
            </c:strRef>
          </c:tx>
          <c:invertIfNegative val="0"/>
          <c:cat>
            <c:strRef>
              <c:f>Base_Graficos!$A$33:$A$43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Base_Graficos!$B$33:$B$43</c:f>
              <c:numCache>
                <c:formatCode>#,##0</c:formatCode>
                <c:ptCount val="11"/>
                <c:pt idx="0">
                  <c:v>7335.1640709687272</c:v>
                </c:pt>
                <c:pt idx="1">
                  <c:v>8165.2463658530023</c:v>
                </c:pt>
                <c:pt idx="2">
                  <c:v>6417.7638464309093</c:v>
                </c:pt>
                <c:pt idx="3">
                  <c:v>9662.0953612070298</c:v>
                </c:pt>
                <c:pt idx="4">
                  <c:v>3457.6268558711945</c:v>
                </c:pt>
                <c:pt idx="5">
                  <c:v>376.31977373786003</c:v>
                </c:pt>
                <c:pt idx="6">
                  <c:v>295.66890413786001</c:v>
                </c:pt>
                <c:pt idx="7">
                  <c:v>277.09415532786005</c:v>
                </c:pt>
                <c:pt idx="8">
                  <c:v>251.69624422786001</c:v>
                </c:pt>
                <c:pt idx="9">
                  <c:v>216.95729842786</c:v>
                </c:pt>
                <c:pt idx="10">
                  <c:v>39.221788516238675</c:v>
                </c:pt>
              </c:numCache>
            </c:numRef>
          </c:val>
          <c:extLst>
            <c:ext xmlns:c16="http://schemas.microsoft.com/office/drawing/2014/chart" uri="{C3380CC4-5D6E-409C-BE32-E72D297353CC}">
              <c16:uniqueId val="{00000000-9F24-47DB-A248-1CEF9A21EED1}"/>
            </c:ext>
          </c:extLst>
        </c:ser>
        <c:ser>
          <c:idx val="1"/>
          <c:order val="1"/>
          <c:tx>
            <c:strRef>
              <c:f>Base_Graficos!$C$32</c:f>
              <c:strCache>
                <c:ptCount val="1"/>
                <c:pt idx="0">
                  <c:v>Pesos Ajustados</c:v>
                </c:pt>
              </c:strCache>
            </c:strRef>
          </c:tx>
          <c:invertIfNegative val="0"/>
          <c:cat>
            <c:strRef>
              <c:f>Base_Graficos!$A$33:$A$43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Base_Graficos!$C$33:$C$43</c:f>
              <c:numCache>
                <c:formatCode>#,##0</c:formatCode>
                <c:ptCount val="11"/>
                <c:pt idx="0">
                  <c:v>212.25114777460735</c:v>
                </c:pt>
                <c:pt idx="1">
                  <c:v>242.59219872747462</c:v>
                </c:pt>
                <c:pt idx="2">
                  <c:v>180.01815991988244</c:v>
                </c:pt>
                <c:pt idx="3">
                  <c:v>105.03440056552888</c:v>
                </c:pt>
                <c:pt idx="4">
                  <c:v>95.134538058326115</c:v>
                </c:pt>
                <c:pt idx="5">
                  <c:v>89.553729640480128</c:v>
                </c:pt>
                <c:pt idx="6">
                  <c:v>74.616852296076999</c:v>
                </c:pt>
                <c:pt idx="7">
                  <c:v>24.191268199227061</c:v>
                </c:pt>
                <c:pt idx="8">
                  <c:v>3.3657624462524178</c:v>
                </c:pt>
                <c:pt idx="9">
                  <c:v>0</c:v>
                </c:pt>
                <c:pt idx="10">
                  <c:v>0</c:v>
                </c:pt>
              </c:numCache>
            </c:numRef>
          </c:val>
          <c:extLst>
            <c:ext xmlns:c16="http://schemas.microsoft.com/office/drawing/2014/chart" uri="{C3380CC4-5D6E-409C-BE32-E72D297353CC}">
              <c16:uniqueId val="{00000001-9F24-47DB-A248-1CEF9A21EED1}"/>
            </c:ext>
          </c:extLst>
        </c:ser>
        <c:ser>
          <c:idx val="2"/>
          <c:order val="2"/>
          <c:tx>
            <c:strRef>
              <c:f>Base_Graficos!$D$32</c:f>
              <c:strCache>
                <c:ptCount val="1"/>
                <c:pt idx="0">
                  <c:v>USD</c:v>
                </c:pt>
              </c:strCache>
            </c:strRef>
          </c:tx>
          <c:invertIfNegative val="0"/>
          <c:cat>
            <c:strRef>
              <c:f>Base_Graficos!$A$33:$A$43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Base_Graficos!$D$33:$D$43</c:f>
              <c:numCache>
                <c:formatCode>#,##0</c:formatCode>
                <c:ptCount val="11"/>
                <c:pt idx="0">
                  <c:v>3544.3099580695211</c:v>
                </c:pt>
                <c:pt idx="1">
                  <c:v>2771.3123762063633</c:v>
                </c:pt>
                <c:pt idx="2">
                  <c:v>3120.9689691863432</c:v>
                </c:pt>
                <c:pt idx="3">
                  <c:v>3530.9307333205657</c:v>
                </c:pt>
                <c:pt idx="4">
                  <c:v>13960.302862497092</c:v>
                </c:pt>
                <c:pt idx="5">
                  <c:v>14786.663649698916</c:v>
                </c:pt>
                <c:pt idx="6">
                  <c:v>15385.223957686143</c:v>
                </c:pt>
                <c:pt idx="7">
                  <c:v>1560.5191661846893</c:v>
                </c:pt>
                <c:pt idx="8">
                  <c:v>1209.2795177427481</c:v>
                </c:pt>
                <c:pt idx="9">
                  <c:v>1288.4957786169662</c:v>
                </c:pt>
                <c:pt idx="10">
                  <c:v>1046.190035297481</c:v>
                </c:pt>
              </c:numCache>
            </c:numRef>
          </c:val>
          <c:extLst>
            <c:ext xmlns:c16="http://schemas.microsoft.com/office/drawing/2014/chart" uri="{C3380CC4-5D6E-409C-BE32-E72D297353CC}">
              <c16:uniqueId val="{00000002-9F24-47DB-A248-1CEF9A21EED1}"/>
            </c:ext>
          </c:extLst>
        </c:ser>
        <c:dLbls>
          <c:showLegendKey val="0"/>
          <c:showVal val="0"/>
          <c:showCatName val="0"/>
          <c:showSerName val="0"/>
          <c:showPercent val="0"/>
          <c:showBubbleSize val="0"/>
        </c:dLbls>
        <c:gapWidth val="55"/>
        <c:overlap val="100"/>
        <c:axId val="241178624"/>
        <c:axId val="238405888"/>
      </c:barChart>
      <c:catAx>
        <c:axId val="241178624"/>
        <c:scaling>
          <c:orientation val="minMax"/>
        </c:scaling>
        <c:delete val="0"/>
        <c:axPos val="b"/>
        <c:numFmt formatCode="General" sourceLinked="0"/>
        <c:majorTickMark val="none"/>
        <c:minorTickMark val="none"/>
        <c:tickLblPos val="nextTo"/>
        <c:crossAx val="238405888"/>
        <c:crosses val="autoZero"/>
        <c:auto val="1"/>
        <c:lblAlgn val="ctr"/>
        <c:lblOffset val="100"/>
        <c:noMultiLvlLbl val="0"/>
      </c:catAx>
      <c:valAx>
        <c:axId val="238405888"/>
        <c:scaling>
          <c:orientation val="minMax"/>
        </c:scaling>
        <c:delete val="0"/>
        <c:axPos val="l"/>
        <c:numFmt formatCode="#,##0" sourceLinked="0"/>
        <c:majorTickMark val="in"/>
        <c:minorTickMark val="none"/>
        <c:tickLblPos val="nextTo"/>
        <c:spPr>
          <a:ln>
            <a:solidFill>
              <a:sysClr val="window" lastClr="FFFFFF">
                <a:lumMod val="50000"/>
              </a:sysClr>
            </a:solidFill>
          </a:ln>
        </c:spPr>
        <c:crossAx val="241178624"/>
        <c:crosses val="autoZero"/>
        <c:crossBetween val="between"/>
      </c:valAx>
    </c:plotArea>
    <c:legend>
      <c:legendPos val="r"/>
      <c:layout>
        <c:manualLayout>
          <c:xMode val="edge"/>
          <c:yMode val="edge"/>
          <c:x val="0.81848480536318646"/>
          <c:y val="0.39525185148034842"/>
          <c:w val="0.16946700186573124"/>
          <c:h val="0.23350920306936201"/>
        </c:manualLayout>
      </c:layout>
      <c:overlay val="1"/>
      <c:txPr>
        <a:bodyPr/>
        <a:lstStyle/>
        <a:p>
          <a:pPr>
            <a:defRPr sz="1100"/>
          </a:pPr>
          <a:endParaRPr lang="es-AR"/>
        </a:p>
      </c:txPr>
    </c:legend>
    <c:plotVisOnly val="1"/>
    <c:dispBlanksAs val="gap"/>
    <c:showDLblsOverMax val="0"/>
  </c:chart>
  <c:spPr>
    <a:ln>
      <a:noFill/>
    </a:ln>
  </c:spPr>
  <c:txPr>
    <a:bodyPr/>
    <a:lstStyle/>
    <a:p>
      <a:pPr>
        <a:defRPr>
          <a:latin typeface="Arial Narrow" pitchFamily="34" charset="0"/>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Por Tipo Acreedor</a:t>
            </a:r>
          </a:p>
        </c:rich>
      </c:tx>
      <c:overlay val="0"/>
    </c:title>
    <c:autoTitleDeleted val="0"/>
    <c:plotArea>
      <c:layout/>
      <c:barChart>
        <c:barDir val="col"/>
        <c:grouping val="stacked"/>
        <c:varyColors val="0"/>
        <c:ser>
          <c:idx val="0"/>
          <c:order val="0"/>
          <c:tx>
            <c:strRef>
              <c:f>Base_Graficos!$B$61</c:f>
              <c:strCache>
                <c:ptCount val="1"/>
                <c:pt idx="0">
                  <c:v>Gobierno Federal</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Base_Graficos!$B$62:$B$72</c:f>
              <c:numCache>
                <c:formatCode>#,##0</c:formatCode>
                <c:ptCount val="11"/>
                <c:pt idx="0">
                  <c:v>2293.0877945971779</c:v>
                </c:pt>
                <c:pt idx="1">
                  <c:v>3306.404872609899</c:v>
                </c:pt>
                <c:pt idx="2">
                  <c:v>3636.8281989389716</c:v>
                </c:pt>
                <c:pt idx="3">
                  <c:v>2398.2659243533844</c:v>
                </c:pt>
                <c:pt idx="4">
                  <c:v>2293.9897408661809</c:v>
                </c:pt>
                <c:pt idx="5">
                  <c:v>465.87350337834022</c:v>
                </c:pt>
                <c:pt idx="6">
                  <c:v>370.28575643393697</c:v>
                </c:pt>
                <c:pt idx="7">
                  <c:v>301.285423527087</c:v>
                </c:pt>
                <c:pt idx="8">
                  <c:v>255.06200667411241</c:v>
                </c:pt>
                <c:pt idx="9">
                  <c:v>216.95729842786</c:v>
                </c:pt>
                <c:pt idx="10">
                  <c:v>39.221788516238675</c:v>
                </c:pt>
              </c:numCache>
            </c:numRef>
          </c:val>
          <c:extLst>
            <c:ext xmlns:c16="http://schemas.microsoft.com/office/drawing/2014/chart" uri="{C3380CC4-5D6E-409C-BE32-E72D297353CC}">
              <c16:uniqueId val="{00000000-5628-485E-A698-4C33B5F6D2E6}"/>
            </c:ext>
          </c:extLst>
        </c:ser>
        <c:ser>
          <c:idx val="1"/>
          <c:order val="1"/>
          <c:tx>
            <c:strRef>
              <c:f>Base_Graficos!$C$61</c:f>
              <c:strCache>
                <c:ptCount val="1"/>
                <c:pt idx="0">
                  <c:v>Banco de la Nación Argentina</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Base_Graficos!$C$62:$C$72</c:f>
              <c:numCache>
                <c:formatCode>#,##0</c:formatCode>
                <c:ptCount val="11"/>
                <c:pt idx="0">
                  <c:v>2222.5633383766658</c:v>
                </c:pt>
                <c:pt idx="1">
                  <c:v>3115.935911210001</c:v>
                </c:pt>
                <c:pt idx="2">
                  <c:v>1970.8332046700004</c:v>
                </c:pt>
                <c:pt idx="3">
                  <c:v>1702.6850710000008</c:v>
                </c:pt>
                <c:pt idx="4">
                  <c:v>1258.7716530633336</c:v>
                </c:pt>
                <c:pt idx="5">
                  <c:v>0</c:v>
                </c:pt>
                <c:pt idx="6">
                  <c:v>0</c:v>
                </c:pt>
                <c:pt idx="7">
                  <c:v>0</c:v>
                </c:pt>
                <c:pt idx="8">
                  <c:v>0</c:v>
                </c:pt>
                <c:pt idx="9">
                  <c:v>0</c:v>
                </c:pt>
                <c:pt idx="10">
                  <c:v>0</c:v>
                </c:pt>
              </c:numCache>
            </c:numRef>
          </c:val>
          <c:extLst>
            <c:ext xmlns:c16="http://schemas.microsoft.com/office/drawing/2014/chart" uri="{C3380CC4-5D6E-409C-BE32-E72D297353CC}">
              <c16:uniqueId val="{00000001-5628-485E-A698-4C33B5F6D2E6}"/>
            </c:ext>
          </c:extLst>
        </c:ser>
        <c:ser>
          <c:idx val="2"/>
          <c:order val="2"/>
          <c:tx>
            <c:strRef>
              <c:f>Base_Graficos!$D$61</c:f>
              <c:strCache>
                <c:ptCount val="1"/>
                <c:pt idx="0">
                  <c:v>Bancos Nacionales e Internacionales</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Base_Graficos!$D$62:$D$72</c:f>
              <c:numCache>
                <c:formatCode>#,##0</c:formatCode>
                <c:ptCount val="11"/>
                <c:pt idx="0">
                  <c:v>53.310132751950768</c:v>
                </c:pt>
                <c:pt idx="1">
                  <c:v>72.878333813550583</c:v>
                </c:pt>
                <c:pt idx="2">
                  <c:v>76.685879458584324</c:v>
                </c:pt>
                <c:pt idx="3">
                  <c:v>41.399969082484702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5628-485E-A698-4C33B5F6D2E6}"/>
            </c:ext>
          </c:extLst>
        </c:ser>
        <c:ser>
          <c:idx val="3"/>
          <c:order val="3"/>
          <c:tx>
            <c:strRef>
              <c:f>Base_Graficos!$E$61</c:f>
              <c:strCache>
                <c:ptCount val="1"/>
                <c:pt idx="0">
                  <c:v>Organismos Multilaterales</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Base_Graficos!$E$62:$E$72</c:f>
              <c:numCache>
                <c:formatCode>#,##0</c:formatCode>
                <c:ptCount val="11"/>
                <c:pt idx="0">
                  <c:v>741.92946032854366</c:v>
                </c:pt>
                <c:pt idx="1">
                  <c:v>892.1426578330454</c:v>
                </c:pt>
                <c:pt idx="2">
                  <c:v>1009.1994610916483</c:v>
                </c:pt>
                <c:pt idx="3">
                  <c:v>1116.2400065422753</c:v>
                </c:pt>
                <c:pt idx="4">
                  <c:v>1236.9916245667225</c:v>
                </c:pt>
                <c:pt idx="5">
                  <c:v>1354.8023713683438</c:v>
                </c:pt>
                <c:pt idx="6">
                  <c:v>1476.4003495225477</c:v>
                </c:pt>
                <c:pt idx="7">
                  <c:v>1560.5191661846893</c:v>
                </c:pt>
                <c:pt idx="8">
                  <c:v>1209.2795177427481</c:v>
                </c:pt>
                <c:pt idx="9">
                  <c:v>1288.4957786169662</c:v>
                </c:pt>
                <c:pt idx="10">
                  <c:v>1046.190035297481</c:v>
                </c:pt>
              </c:numCache>
            </c:numRef>
          </c:val>
          <c:extLst>
            <c:ext xmlns:c16="http://schemas.microsoft.com/office/drawing/2014/chart" uri="{C3380CC4-5D6E-409C-BE32-E72D297353CC}">
              <c16:uniqueId val="{00000003-5628-485E-A698-4C33B5F6D2E6}"/>
            </c:ext>
          </c:extLst>
        </c:ser>
        <c:ser>
          <c:idx val="4"/>
          <c:order val="4"/>
          <c:tx>
            <c:strRef>
              <c:f>Base_Graficos!$F$61</c:f>
              <c:strCache>
                <c:ptCount val="1"/>
                <c:pt idx="0">
                  <c:v>Tenedores de Bonos</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Base_Graficos!$F$62:$F$72</c:f>
              <c:numCache>
                <c:formatCode>#,##0</c:formatCode>
                <c:ptCount val="11"/>
                <c:pt idx="0">
                  <c:v>5780.8344507585116</c:v>
                </c:pt>
                <c:pt idx="1">
                  <c:v>3791.7891653203392</c:v>
                </c:pt>
                <c:pt idx="2">
                  <c:v>3025.2042313779243</c:v>
                </c:pt>
                <c:pt idx="3">
                  <c:v>8039.4695241149757</c:v>
                </c:pt>
                <c:pt idx="4">
                  <c:v>12723.311237930371</c:v>
                </c:pt>
                <c:pt idx="5">
                  <c:v>13431.861278330573</c:v>
                </c:pt>
                <c:pt idx="6">
                  <c:v>13908.823608163597</c:v>
                </c:pt>
                <c:pt idx="7">
                  <c:v>0</c:v>
                </c:pt>
                <c:pt idx="8">
                  <c:v>0</c:v>
                </c:pt>
                <c:pt idx="9">
                  <c:v>0</c:v>
                </c:pt>
                <c:pt idx="10">
                  <c:v>0</c:v>
                </c:pt>
              </c:numCache>
            </c:numRef>
          </c:val>
          <c:extLst>
            <c:ext xmlns:c16="http://schemas.microsoft.com/office/drawing/2014/chart" uri="{C3380CC4-5D6E-409C-BE32-E72D297353CC}">
              <c16:uniqueId val="{00000004-5628-485E-A698-4C33B5F6D2E6}"/>
            </c:ext>
          </c:extLst>
        </c:ser>
        <c:dLbls>
          <c:showLegendKey val="0"/>
          <c:showVal val="0"/>
          <c:showCatName val="0"/>
          <c:showSerName val="0"/>
          <c:showPercent val="0"/>
          <c:showBubbleSize val="0"/>
        </c:dLbls>
        <c:gapWidth val="55"/>
        <c:overlap val="100"/>
        <c:axId val="241179136"/>
        <c:axId val="238408192"/>
      </c:barChart>
      <c:catAx>
        <c:axId val="241179136"/>
        <c:scaling>
          <c:orientation val="minMax"/>
        </c:scaling>
        <c:delete val="0"/>
        <c:axPos val="b"/>
        <c:numFmt formatCode="General" sourceLinked="0"/>
        <c:majorTickMark val="none"/>
        <c:minorTickMark val="none"/>
        <c:tickLblPos val="nextTo"/>
        <c:crossAx val="238408192"/>
        <c:crosses val="autoZero"/>
        <c:auto val="1"/>
        <c:lblAlgn val="ctr"/>
        <c:lblOffset val="100"/>
        <c:noMultiLvlLbl val="0"/>
      </c:catAx>
      <c:valAx>
        <c:axId val="238408192"/>
        <c:scaling>
          <c:orientation val="minMax"/>
        </c:scaling>
        <c:delete val="0"/>
        <c:axPos val="l"/>
        <c:numFmt formatCode="#,##0" sourceLinked="1"/>
        <c:majorTickMark val="in"/>
        <c:minorTickMark val="none"/>
        <c:tickLblPos val="nextTo"/>
        <c:crossAx val="241179136"/>
        <c:crosses val="autoZero"/>
        <c:crossBetween val="between"/>
      </c:valAx>
    </c:plotArea>
    <c:legend>
      <c:legendPos val="r"/>
      <c:layout>
        <c:manualLayout>
          <c:xMode val="edge"/>
          <c:yMode val="edge"/>
          <c:x val="0.69849926293460063"/>
          <c:y val="0.25592701953922431"/>
          <c:w val="0.30150073706540215"/>
          <c:h val="0.44008639545056882"/>
        </c:manualLayout>
      </c:layout>
      <c:overlay val="1"/>
    </c:legend>
    <c:plotVisOnly val="1"/>
    <c:dispBlanksAs val="gap"/>
    <c:showDLblsOverMax val="0"/>
  </c:chart>
  <c:spPr>
    <a:ln>
      <a:noFill/>
    </a:ln>
  </c:spPr>
  <c:txPr>
    <a:bodyPr/>
    <a:lstStyle/>
    <a:p>
      <a:pPr>
        <a:defRPr>
          <a:latin typeface="Arial Narrow" pitchFamily="34" charset="0"/>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Composición por Moneda</a:t>
            </a:r>
          </a:p>
        </c:rich>
      </c:tx>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Base_Graficos!$A$95</c:f>
              <c:strCache>
                <c:ptCount val="1"/>
                <c:pt idx="0">
                  <c:v>%</c:v>
                </c:pt>
              </c:strCache>
            </c:strRef>
          </c:tx>
          <c:dLbls>
            <c:dLbl>
              <c:idx val="0"/>
              <c:layout>
                <c:manualLayout>
                  <c:x val="-0.15187997619019117"/>
                  <c:y val="5.03474044911053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04-4B33-B0EC-C92A7ABA55A8}"/>
                </c:ext>
              </c:extLst>
            </c:dLbl>
            <c:dLbl>
              <c:idx val="2"/>
              <c:layout>
                <c:manualLayout>
                  <c:x val="0.28171486555048297"/>
                  <c:y val="-0.1779476523767865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04-4B33-B0EC-C92A7ABA55A8}"/>
                </c:ext>
              </c:extLst>
            </c:dLbl>
            <c:spPr>
              <a:noFill/>
              <a:ln>
                <a:noFill/>
              </a:ln>
              <a:effectLst/>
            </c:spPr>
            <c:txPr>
              <a:bodyPr/>
              <a:lstStyle/>
              <a:p>
                <a:pPr>
                  <a:defRPr sz="1400" b="1"/>
                </a:pPr>
                <a:endParaRPr lang="es-A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Base_Graficos!$B$94:$D$94</c:f>
              <c:strCache>
                <c:ptCount val="3"/>
                <c:pt idx="0">
                  <c:v>Pesos</c:v>
                </c:pt>
                <c:pt idx="1">
                  <c:v>Pesos Ajustados</c:v>
                </c:pt>
                <c:pt idx="2">
                  <c:v>USD</c:v>
                </c:pt>
              </c:strCache>
            </c:strRef>
          </c:cat>
          <c:val>
            <c:numRef>
              <c:f>Base_Graficos!$B$95:$D$95</c:f>
              <c:numCache>
                <c:formatCode>0%</c:formatCode>
                <c:ptCount val="3"/>
                <c:pt idx="0">
                  <c:v>0.41526608403981663</c:v>
                </c:pt>
                <c:pt idx="1">
                  <c:v>1.4797923141159621E-2</c:v>
                </c:pt>
                <c:pt idx="2">
                  <c:v>0.56993599281902385</c:v>
                </c:pt>
              </c:numCache>
            </c:numRef>
          </c:val>
          <c:extLst>
            <c:ext xmlns:c16="http://schemas.microsoft.com/office/drawing/2014/chart" uri="{C3380CC4-5D6E-409C-BE32-E72D297353CC}">
              <c16:uniqueId val="{00000002-EC04-4B33-B0EC-C92A7ABA55A8}"/>
            </c:ext>
          </c:extLst>
        </c:ser>
        <c:ser>
          <c:idx val="1"/>
          <c:order val="1"/>
          <c:tx>
            <c:strRef>
              <c:f>Base_Graficos!$A$96</c:f>
              <c:strCache>
                <c:ptCount val="1"/>
                <c:pt idx="0">
                  <c:v>Millones ARS</c:v>
                </c:pt>
              </c:strCache>
            </c:strRef>
          </c:tx>
          <c:cat>
            <c:strRef>
              <c:f>Base_Graficos!$B$94:$D$94</c:f>
              <c:strCache>
                <c:ptCount val="3"/>
                <c:pt idx="0">
                  <c:v>Pesos</c:v>
                </c:pt>
                <c:pt idx="1">
                  <c:v>Pesos Ajustados</c:v>
                </c:pt>
                <c:pt idx="2">
                  <c:v>USD</c:v>
                </c:pt>
              </c:strCache>
            </c:strRef>
          </c:cat>
          <c:val>
            <c:numRef>
              <c:f>Base_Graficos!$B$96:$D$96</c:f>
              <c:numCache>
                <c:formatCode>#,##0</c:formatCode>
                <c:ptCount val="3"/>
                <c:pt idx="0">
                  <c:v>20720.808473077603</c:v>
                </c:pt>
                <c:pt idx="1">
                  <c:v>738.38183032999996</c:v>
                </c:pt>
                <c:pt idx="2">
                  <c:v>28438.475962761262</c:v>
                </c:pt>
              </c:numCache>
            </c:numRef>
          </c:val>
          <c:extLst>
            <c:ext xmlns:c16="http://schemas.microsoft.com/office/drawing/2014/chart" uri="{C3380CC4-5D6E-409C-BE32-E72D297353CC}">
              <c16:uniqueId val="{00000003-EC04-4B33-B0EC-C92A7ABA55A8}"/>
            </c:ext>
          </c:extLst>
        </c:ser>
        <c:dLbls>
          <c:showLegendKey val="0"/>
          <c:showVal val="0"/>
          <c:showCatName val="0"/>
          <c:showSerName val="0"/>
          <c:showPercent val="0"/>
          <c:showBubbleSize val="0"/>
          <c:showLeaderLines val="0"/>
        </c:dLbls>
      </c:pie3DChart>
    </c:plotArea>
    <c:legend>
      <c:legendPos val="r"/>
      <c:overlay val="0"/>
      <c:txPr>
        <a:bodyPr/>
        <a:lstStyle/>
        <a:p>
          <a:pPr rtl="0">
            <a:defRPr sz="1100"/>
          </a:pPr>
          <a:endParaRPr lang="es-AR"/>
        </a:p>
      </c:txPr>
    </c:legend>
    <c:plotVisOnly val="1"/>
    <c:dispBlanksAs val="zero"/>
    <c:showDLblsOverMax val="0"/>
  </c:chart>
  <c:spPr>
    <a:ln>
      <a:noFill/>
    </a:ln>
  </c:spPr>
  <c:txPr>
    <a:bodyPr/>
    <a:lstStyle/>
    <a:p>
      <a:pPr>
        <a:defRPr>
          <a:latin typeface="Arial Narrow" pitchFamily="34" charset="0"/>
        </a:defRPr>
      </a:pPr>
      <a:endParaRPr lang="es-AR"/>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u="sng"/>
            </a:pPr>
            <a:r>
              <a:rPr lang="es-AR" u="sng"/>
              <a:t>Composición por Tasa</a:t>
            </a:r>
          </a:p>
        </c:rich>
      </c:tx>
      <c:layout>
        <c:manualLayout>
          <c:xMode val="edge"/>
          <c:yMode val="edge"/>
          <c:x val="0.33352604896990762"/>
          <c:y val="2.5157232704402552E-2"/>
        </c:manualLayout>
      </c:layout>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Base_Graficos!$A$99</c:f>
              <c:strCache>
                <c:ptCount val="1"/>
                <c:pt idx="0">
                  <c:v>%</c:v>
                </c:pt>
              </c:strCache>
            </c:strRef>
          </c:tx>
          <c:dLbls>
            <c:dLbl>
              <c:idx val="0"/>
              <c:layout>
                <c:manualLayout>
                  <c:x val="-0.15187997619019125"/>
                  <c:y val="5.03474044911054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7-4910-8298-395CF8276B38}"/>
                </c:ext>
              </c:extLst>
            </c:dLbl>
            <c:dLbl>
              <c:idx val="2"/>
              <c:layout>
                <c:manualLayout>
                  <c:x val="0.12950794392710049"/>
                  <c:y val="4.846729064527326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7-4910-8298-395CF8276B38}"/>
                </c:ext>
              </c:extLst>
            </c:dLbl>
            <c:spPr>
              <a:noFill/>
              <a:ln>
                <a:noFill/>
              </a:ln>
              <a:effectLst/>
            </c:spPr>
            <c:txPr>
              <a:bodyPr/>
              <a:lstStyle/>
              <a:p>
                <a:pPr>
                  <a:defRPr sz="1600" b="1"/>
                </a:pPr>
                <a:endParaRPr lang="es-A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Base_Graficos!$B$98:$D$98</c:f>
              <c:strCache>
                <c:ptCount val="3"/>
                <c:pt idx="0">
                  <c:v>Fija</c:v>
                </c:pt>
                <c:pt idx="1">
                  <c:v>Badlar</c:v>
                </c:pt>
                <c:pt idx="2">
                  <c:v>Libor</c:v>
                </c:pt>
              </c:strCache>
            </c:strRef>
          </c:cat>
          <c:val>
            <c:numRef>
              <c:f>Base_Graficos!$B$99:$D$99</c:f>
              <c:numCache>
                <c:formatCode>0%</c:formatCode>
                <c:ptCount val="3"/>
                <c:pt idx="0">
                  <c:v>0.51793172555833844</c:v>
                </c:pt>
                <c:pt idx="1">
                  <c:v>0.29982772742239816</c:v>
                </c:pt>
                <c:pt idx="2">
                  <c:v>0.18224054701926348</c:v>
                </c:pt>
              </c:numCache>
            </c:numRef>
          </c:val>
          <c:extLst>
            <c:ext xmlns:c16="http://schemas.microsoft.com/office/drawing/2014/chart" uri="{C3380CC4-5D6E-409C-BE32-E72D297353CC}">
              <c16:uniqueId val="{00000002-24F7-4910-8298-395CF8276B38}"/>
            </c:ext>
          </c:extLst>
        </c:ser>
        <c:dLbls>
          <c:showLegendKey val="0"/>
          <c:showVal val="0"/>
          <c:showCatName val="0"/>
          <c:showSerName val="0"/>
          <c:showPercent val="0"/>
          <c:showBubbleSize val="0"/>
          <c:showLeaderLines val="1"/>
        </c:dLbls>
      </c:pie3DChart>
    </c:plotArea>
    <c:legend>
      <c:legendPos val="r"/>
      <c:layout>
        <c:manualLayout>
          <c:xMode val="edge"/>
          <c:yMode val="edge"/>
          <c:x val="0.86424653539312313"/>
          <c:y val="0.39102692352135343"/>
          <c:w val="0.12357690448511327"/>
          <c:h val="0.27939285891150401"/>
        </c:manualLayout>
      </c:layout>
      <c:overlay val="0"/>
      <c:txPr>
        <a:bodyPr/>
        <a:lstStyle/>
        <a:p>
          <a:pPr rtl="0">
            <a:defRPr sz="1100"/>
          </a:pPr>
          <a:endParaRPr lang="es-AR"/>
        </a:p>
      </c:txPr>
    </c:legend>
    <c:plotVisOnly val="1"/>
    <c:dispBlanksAs val="zero"/>
    <c:showDLblsOverMax val="0"/>
  </c:chart>
  <c:spPr>
    <a:ln>
      <a:noFill/>
    </a:ln>
  </c:spPr>
  <c:txPr>
    <a:bodyPr/>
    <a:lstStyle/>
    <a:p>
      <a:pPr>
        <a:defRPr>
          <a:latin typeface="Arial Narrow" pitchFamily="34" charset="0"/>
        </a:defRPr>
      </a:pPr>
      <a:endParaRPr lang="es-AR"/>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Style="combo" dx="16" fmlaLink="$L$5" fmlaRange="$L$2:$L$4" noThreeD="1" sel="3" val="0"/>
</file>

<file path=xl/ctrlProps/ctrlProp2.xml><?xml version="1.0" encoding="utf-8"?>
<formControlPr xmlns="http://schemas.microsoft.com/office/spreadsheetml/2009/9/main" objectType="Drop" dropStyle="combo" dx="16" fmlaLink="$L$24" fmlaRange="$L$22:$L$23"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0</xdr:rowOff>
        </xdr:from>
        <xdr:to>
          <xdr:col>3</xdr:col>
          <xdr:colOff>161925</xdr:colOff>
          <xdr:row>2</xdr:row>
          <xdr:rowOff>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19050</xdr:rowOff>
        </xdr:from>
        <xdr:to>
          <xdr:col>3</xdr:col>
          <xdr:colOff>161925</xdr:colOff>
          <xdr:row>20</xdr:row>
          <xdr:rowOff>219075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0</xdr:row>
          <xdr:rowOff>76200</xdr:rowOff>
        </xdr:from>
        <xdr:to>
          <xdr:col>12</xdr:col>
          <xdr:colOff>733425</xdr:colOff>
          <xdr:row>18</xdr:row>
          <xdr:rowOff>47625</xdr:rowOff>
        </xdr:to>
        <xdr:pic>
          <xdr:nvPicPr>
            <xdr:cNvPr id="6194" name="Picture 2">
              <a:extLst>
                <a:ext uri="{FF2B5EF4-FFF2-40B4-BE49-F238E27FC236}">
                  <a16:creationId xmlns:a16="http://schemas.microsoft.com/office/drawing/2014/main" id="{00000000-0008-0000-0100-000032180000}"/>
                </a:ext>
              </a:extLst>
            </xdr:cNvPr>
            <xdr:cNvPicPr>
              <a:picLocks noChangeAspect="1" noChangeArrowheads="1"/>
              <a:extLst>
                <a:ext uri="{84589F7E-364E-4C9E-8A38-B11213B215E9}">
                  <a14:cameraTool cellRange="chart" spid="_x0000_s6230"/>
                </a:ext>
              </a:extLst>
            </xdr:cNvPicPr>
          </xdr:nvPicPr>
          <xdr:blipFill>
            <a:blip xmlns:r="http://schemas.openxmlformats.org/officeDocument/2006/relationships" r:embed="rId1"/>
            <a:srcRect/>
            <a:stretch>
              <a:fillRect/>
            </a:stretch>
          </xdr:blipFill>
          <xdr:spPr bwMode="auto">
            <a:xfrm>
              <a:off x="3705225" y="76200"/>
              <a:ext cx="7181850" cy="3438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19</xdr:row>
          <xdr:rowOff>190500</xdr:rowOff>
        </xdr:from>
        <xdr:to>
          <xdr:col>13</xdr:col>
          <xdr:colOff>19050</xdr:colOff>
          <xdr:row>36</xdr:row>
          <xdr:rowOff>57150</xdr:rowOff>
        </xdr:to>
        <xdr:pic>
          <xdr:nvPicPr>
            <xdr:cNvPr id="6195" name="Picture 5">
              <a:extLst>
                <a:ext uri="{FF2B5EF4-FFF2-40B4-BE49-F238E27FC236}">
                  <a16:creationId xmlns:a16="http://schemas.microsoft.com/office/drawing/2014/main" id="{00000000-0008-0000-0100-000033180000}"/>
                </a:ext>
              </a:extLst>
            </xdr:cNvPr>
            <xdr:cNvPicPr>
              <a:picLocks noChangeAspect="1" noChangeArrowheads="1"/>
              <a:extLst>
                <a:ext uri="{84589F7E-364E-4C9E-8A38-B11213B215E9}">
                  <a14:cameraTool cellRange="chart2" spid="_x0000_s6231"/>
                </a:ext>
              </a:extLst>
            </xdr:cNvPicPr>
          </xdr:nvPicPr>
          <xdr:blipFill>
            <a:blip xmlns:r="http://schemas.openxmlformats.org/officeDocument/2006/relationships" r:embed="rId2"/>
            <a:srcRect/>
            <a:stretch>
              <a:fillRect/>
            </a:stretch>
          </xdr:blipFill>
          <xdr:spPr bwMode="auto">
            <a:xfrm>
              <a:off x="3752850" y="3848100"/>
              <a:ext cx="7181850" cy="3152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428624</xdr:colOff>
      <xdr:row>0</xdr:row>
      <xdr:rowOff>47625</xdr:rowOff>
    </xdr:from>
    <xdr:to>
      <xdr:col>20</xdr:col>
      <xdr:colOff>666749</xdr:colOff>
      <xdr:row>31</xdr:row>
      <xdr:rowOff>123825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447675</xdr:colOff>
      <xdr:row>32</xdr:row>
      <xdr:rowOff>85725</xdr:rowOff>
    </xdr:from>
    <xdr:to>
      <xdr:col>20</xdr:col>
      <xdr:colOff>676275</xdr:colOff>
      <xdr:row>60</xdr:row>
      <xdr:rowOff>352425</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495299</xdr:colOff>
      <xdr:row>61</xdr:row>
      <xdr:rowOff>57150</xdr:rowOff>
    </xdr:from>
    <xdr:to>
      <xdr:col>20</xdr:col>
      <xdr:colOff>657224</xdr:colOff>
      <xdr:row>90</xdr:row>
      <xdr:rowOff>133350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409575</xdr:colOff>
      <xdr:row>93</xdr:row>
      <xdr:rowOff>57150</xdr:rowOff>
    </xdr:from>
    <xdr:to>
      <xdr:col>20</xdr:col>
      <xdr:colOff>666750</xdr:colOff>
      <xdr:row>105</xdr:row>
      <xdr:rowOff>152400</xdr:rowOff>
    </xdr:to>
    <xdr:graphicFrame macro="">
      <xdr:nvGraphicFramePr>
        <xdr:cNvPr id="5" name="4 Gráfico">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400050</xdr:colOff>
      <xdr:row>106</xdr:row>
      <xdr:rowOff>123825</xdr:rowOff>
    </xdr:from>
    <xdr:to>
      <xdr:col>20</xdr:col>
      <xdr:colOff>657225</xdr:colOff>
      <xdr:row>121</xdr:row>
      <xdr:rowOff>9525</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E102"/>
  <sheetViews>
    <sheetView tabSelected="1" zoomScale="80" zoomScaleNormal="80" zoomScaleSheetLayoutView="80" workbookViewId="0">
      <pane xSplit="3" ySplit="5" topLeftCell="D6" activePane="bottomRight" state="frozen"/>
      <selection pane="topRight" activeCell="D1" sqref="D1"/>
      <selection pane="bottomLeft" activeCell="A6" sqref="A6"/>
      <selection pane="bottomRight" sqref="A1:A4"/>
    </sheetView>
  </sheetViews>
  <sheetFormatPr baseColWidth="10" defaultColWidth="11.42578125" defaultRowHeight="15" x14ac:dyDescent="0.25"/>
  <cols>
    <col min="1" max="1" width="49.5703125" style="62" bestFit="1" customWidth="1"/>
    <col min="2" max="2" width="12.140625" style="62" bestFit="1" customWidth="1"/>
    <col min="3" max="3" width="17.140625" style="62" bestFit="1" customWidth="1"/>
    <col min="4" max="4" width="9.42578125" style="63" customWidth="1"/>
    <col min="5" max="5" width="17" style="2" customWidth="1"/>
    <col min="6" max="6" width="19.140625" style="2" customWidth="1"/>
    <col min="7" max="7" width="41" style="53" customWidth="1"/>
    <col min="8" max="8" width="15.28515625" style="64" customWidth="1"/>
    <col min="9" max="9" width="70" style="2" bestFit="1" customWidth="1"/>
    <col min="10" max="10" width="11.5703125" style="2" bestFit="1" customWidth="1"/>
    <col min="11" max="11" width="13.85546875" style="2" bestFit="1" customWidth="1"/>
    <col min="12" max="12" width="13.140625" style="64" bestFit="1" customWidth="1"/>
    <col min="13" max="13" width="13" style="2" customWidth="1"/>
    <col min="14" max="14" width="40.28515625" style="53" bestFit="1" customWidth="1"/>
    <col min="15" max="15" width="29.85546875" style="2" bestFit="1" customWidth="1"/>
    <col min="16" max="22" width="17.42578125" style="2" customWidth="1"/>
    <col min="23" max="23" width="17.5703125" style="2" bestFit="1" customWidth="1"/>
    <col min="24" max="24" width="18.85546875" style="2" bestFit="1" customWidth="1"/>
    <col min="25" max="25" width="17.42578125" style="2" customWidth="1"/>
    <col min="26" max="26" width="18.85546875" style="2" bestFit="1" customWidth="1"/>
    <col min="27" max="27" width="17.5703125" style="2" bestFit="1" customWidth="1"/>
    <col min="28" max="28" width="18.85546875" style="2" bestFit="1" customWidth="1"/>
    <col min="29" max="30" width="17.5703125" style="2" bestFit="1" customWidth="1"/>
    <col min="31" max="31" width="15.28515625" style="2" customWidth="1"/>
    <col min="32" max="32" width="17.5703125" style="2" bestFit="1" customWidth="1"/>
    <col min="33" max="33" width="15.28515625" style="2" customWidth="1"/>
    <col min="34" max="34" width="17.5703125" style="2" bestFit="1" customWidth="1"/>
    <col min="35" max="35" width="15.28515625" style="2" customWidth="1"/>
    <col min="36" max="36" width="17.5703125" style="2" bestFit="1" customWidth="1"/>
    <col min="37" max="37" width="15.42578125" style="2" bestFit="1" customWidth="1"/>
    <col min="38" max="38" width="17.5703125" style="2" bestFit="1" customWidth="1"/>
    <col min="39" max="39" width="15.42578125" style="2" bestFit="1" customWidth="1"/>
    <col min="40" max="40" width="17.5703125" style="2" bestFit="1" customWidth="1"/>
    <col min="41" max="41" width="15.42578125" style="2" bestFit="1" customWidth="1"/>
    <col min="42" max="42" width="17.5703125" style="2" bestFit="1" customWidth="1"/>
    <col min="43" max="43" width="15.42578125" style="2" bestFit="1" customWidth="1"/>
    <col min="44" max="44" width="17.5703125" style="2" bestFit="1" customWidth="1"/>
    <col min="45" max="45" width="15.42578125" style="2" bestFit="1" customWidth="1"/>
    <col min="46" max="46" width="17.5703125" style="2" bestFit="1" customWidth="1"/>
    <col min="47" max="47" width="15.42578125" style="2" bestFit="1" customWidth="1"/>
    <col min="48" max="48" width="17.5703125" style="2" bestFit="1" customWidth="1"/>
    <col min="49" max="49" width="15.42578125" style="2" bestFit="1" customWidth="1"/>
    <col min="50" max="50" width="17.5703125" style="2" bestFit="1" customWidth="1"/>
    <col min="51" max="51" width="15.42578125" style="2" bestFit="1" customWidth="1"/>
    <col min="52" max="52" width="17.5703125" style="2" bestFit="1" customWidth="1"/>
    <col min="53" max="53" width="15.42578125" style="2" bestFit="1" customWidth="1"/>
    <col min="54" max="54" width="17.5703125" style="2" bestFit="1" customWidth="1"/>
    <col min="55" max="55" width="15.42578125" style="2" bestFit="1" customWidth="1"/>
    <col min="56" max="56" width="17.5703125" style="2" bestFit="1" customWidth="1"/>
    <col min="57" max="57" width="15.42578125" style="2" bestFit="1" customWidth="1"/>
    <col min="58" max="58" width="17.5703125" style="2" bestFit="1" customWidth="1"/>
    <col min="59" max="59" width="14.28515625" style="2" bestFit="1" customWidth="1"/>
    <col min="60" max="60" width="15.42578125" style="2" bestFit="1" customWidth="1"/>
    <col min="61" max="61" width="14.28515625" style="2" bestFit="1" customWidth="1"/>
    <col min="62" max="62" width="15.42578125" style="2" bestFit="1" customWidth="1"/>
    <col min="63" max="63" width="13" style="2" bestFit="1" customWidth="1"/>
    <col min="64" max="64" width="14.28515625" style="2" bestFit="1" customWidth="1"/>
    <col min="65" max="65" width="12.85546875" style="2" bestFit="1" customWidth="1"/>
    <col min="66" max="66" width="18.5703125" style="2" customWidth="1"/>
    <col min="67" max="67" width="22.5703125" style="2" customWidth="1"/>
    <col min="68" max="87" width="15.42578125" style="2" bestFit="1" customWidth="1"/>
    <col min="88" max="88" width="17.5703125" style="2" bestFit="1" customWidth="1"/>
    <col min="89" max="95" width="15.42578125" style="2" bestFit="1" customWidth="1"/>
    <col min="96" max="96" width="17.42578125" style="2" bestFit="1" customWidth="1"/>
    <col min="97" max="99" width="15.42578125" style="2" bestFit="1" customWidth="1"/>
    <col min="100" max="100" width="17.5703125" style="2" bestFit="1" customWidth="1"/>
    <col min="101" max="111" width="15.42578125" style="2" bestFit="1" customWidth="1"/>
    <col min="112" max="112" width="17.5703125" style="2" bestFit="1" customWidth="1"/>
    <col min="113" max="123" width="15.42578125" style="2" bestFit="1" customWidth="1"/>
    <col min="124" max="124" width="17.5703125" style="2" bestFit="1" customWidth="1"/>
    <col min="125" max="130" width="15.42578125" style="2" bestFit="1" customWidth="1"/>
    <col min="131" max="131" width="17.5703125" style="2" bestFit="1" customWidth="1"/>
    <col min="132" max="135" width="15.42578125" style="2" bestFit="1" customWidth="1"/>
    <col min="136" max="136" width="17.5703125" style="2" bestFit="1" customWidth="1"/>
    <col min="137" max="145" width="15.42578125" style="2" bestFit="1" customWidth="1"/>
    <col min="146" max="146" width="15.28515625" style="2" bestFit="1" customWidth="1"/>
    <col min="147" max="147" width="15.42578125" style="2" bestFit="1" customWidth="1"/>
    <col min="148" max="148" width="17.5703125" style="2" bestFit="1" customWidth="1"/>
    <col min="149" max="150" width="15.42578125" style="2" bestFit="1" customWidth="1"/>
    <col min="151" max="151" width="17.5703125" style="2" bestFit="1" customWidth="1"/>
    <col min="152" max="152" width="15.28515625" style="2" bestFit="1" customWidth="1"/>
    <col min="153" max="153" width="15.42578125" style="2" bestFit="1" customWidth="1"/>
    <col min="154" max="154" width="15.28515625" style="2" bestFit="1" customWidth="1"/>
    <col min="155" max="155" width="15.42578125" style="2" bestFit="1" customWidth="1"/>
    <col min="156" max="156" width="14.28515625" style="2" bestFit="1" customWidth="1"/>
    <col min="157" max="157" width="15.42578125" style="2" bestFit="1" customWidth="1"/>
    <col min="158" max="158" width="15.28515625" style="2" bestFit="1" customWidth="1"/>
    <col min="159" max="159" width="15.42578125" style="2" bestFit="1" customWidth="1"/>
    <col min="160" max="160" width="17.5703125" style="2" bestFit="1" customWidth="1"/>
    <col min="161" max="161" width="15.42578125" style="2" bestFit="1" customWidth="1"/>
    <col min="162" max="162" width="15.28515625" style="2" bestFit="1" customWidth="1"/>
    <col min="163" max="163" width="15.42578125" style="2" bestFit="1" customWidth="1"/>
    <col min="164" max="164" width="14.28515625" style="2" bestFit="1" customWidth="1"/>
    <col min="165" max="165" width="17.5703125" style="2" bestFit="1" customWidth="1"/>
    <col min="166" max="166" width="15.28515625" style="2" bestFit="1" customWidth="1"/>
    <col min="167" max="167" width="15.42578125" style="2" bestFit="1" customWidth="1"/>
    <col min="168" max="168" width="14.28515625" style="2" bestFit="1" customWidth="1"/>
    <col min="169" max="169" width="15.42578125" style="2" bestFit="1" customWidth="1"/>
    <col min="170" max="170" width="14.28515625" style="2" bestFit="1" customWidth="1"/>
    <col min="171" max="171" width="15.42578125" style="2" bestFit="1" customWidth="1"/>
    <col min="172" max="172" width="17.5703125" style="2" bestFit="1" customWidth="1"/>
    <col min="173" max="173" width="18.85546875" style="2" bestFit="1" customWidth="1"/>
    <col min="174" max="174" width="14.28515625" style="2" bestFit="1" customWidth="1"/>
    <col min="175" max="175" width="15.42578125" style="2" bestFit="1" customWidth="1"/>
    <col min="176" max="176" width="14.28515625" style="2" bestFit="1" customWidth="1"/>
    <col min="177" max="177" width="15.42578125" style="2" bestFit="1" customWidth="1"/>
    <col min="178" max="178" width="14.28515625" style="2" bestFit="1" customWidth="1"/>
    <col min="179" max="179" width="15.42578125" style="2" bestFit="1" customWidth="1"/>
    <col min="180" max="180" width="14.28515625" style="2" bestFit="1" customWidth="1"/>
    <col min="181" max="181" width="15.42578125" style="2" bestFit="1" customWidth="1"/>
    <col min="182" max="182" width="14.28515625" style="2" bestFit="1" customWidth="1"/>
    <col min="183" max="183" width="15.42578125" style="2" bestFit="1" customWidth="1"/>
    <col min="184" max="184" width="17.5703125" style="2" bestFit="1" customWidth="1"/>
    <col min="185" max="185" width="15.42578125" style="2" bestFit="1" customWidth="1"/>
    <col min="186" max="186" width="14.28515625" style="2" bestFit="1" customWidth="1"/>
    <col min="187" max="187" width="15.42578125" style="2" bestFit="1" customWidth="1"/>
    <col min="188" max="190" width="14.28515625" style="2" bestFit="1" customWidth="1"/>
    <col min="191" max="191" width="15.42578125" style="2" bestFit="1" customWidth="1"/>
    <col min="192" max="192" width="14.28515625" style="2" bestFit="1" customWidth="1"/>
    <col min="193" max="193" width="15.42578125" style="2" bestFit="1" customWidth="1"/>
    <col min="194" max="194" width="14.28515625" style="2" bestFit="1" customWidth="1"/>
    <col min="195" max="195" width="15.42578125" style="2" bestFit="1" customWidth="1"/>
    <col min="196" max="196" width="17.5703125" style="2" bestFit="1" customWidth="1"/>
    <col min="197" max="197" width="18.85546875" style="2" bestFit="1" customWidth="1"/>
    <col min="198" max="198" width="14.28515625" style="2" bestFit="1" customWidth="1"/>
    <col min="199" max="199" width="15.42578125" style="2" bestFit="1" customWidth="1"/>
    <col min="200" max="202" width="14.28515625" style="2" bestFit="1" customWidth="1"/>
    <col min="203" max="203" width="15.42578125" style="2" bestFit="1" customWidth="1"/>
    <col min="204" max="204" width="14.28515625" style="2" bestFit="1" customWidth="1"/>
    <col min="205" max="205" width="15.42578125" style="2" bestFit="1" customWidth="1"/>
    <col min="206" max="206" width="14.28515625" style="2" bestFit="1" customWidth="1"/>
    <col min="207" max="208" width="15.42578125" style="2" bestFit="1" customWidth="1"/>
    <col min="209" max="210" width="14.28515625" style="2" bestFit="1" customWidth="1"/>
    <col min="211" max="211" width="15.42578125" style="2" bestFit="1" customWidth="1"/>
    <col min="212" max="214" width="14.28515625" style="2" bestFit="1" customWidth="1"/>
    <col min="215" max="215" width="15.42578125" style="2" bestFit="1" customWidth="1"/>
    <col min="216" max="216" width="14.28515625" style="2" bestFit="1" customWidth="1"/>
    <col min="217" max="217" width="15.42578125" style="2" bestFit="1" customWidth="1"/>
    <col min="218" max="218" width="14.28515625" style="2" bestFit="1" customWidth="1"/>
    <col min="219" max="220" width="15.42578125" style="2" bestFit="1" customWidth="1"/>
    <col min="221" max="221" width="18.85546875" style="2" bestFit="1" customWidth="1"/>
    <col min="222" max="222" width="14.28515625" style="2" bestFit="1" customWidth="1"/>
    <col min="223" max="223" width="15.42578125" style="2" bestFit="1" customWidth="1"/>
    <col min="224" max="224" width="13" style="2" bestFit="1" customWidth="1"/>
    <col min="225" max="226" width="14.28515625" style="2" bestFit="1" customWidth="1"/>
    <col min="227" max="227" width="15.42578125" style="2" bestFit="1" customWidth="1"/>
    <col min="228" max="228" width="14.28515625" style="2" bestFit="1" customWidth="1"/>
    <col min="229" max="229" width="15.42578125" style="2" bestFit="1" customWidth="1"/>
    <col min="230" max="230" width="14.28515625" style="2" bestFit="1" customWidth="1"/>
    <col min="231" max="231" width="15.42578125" style="2" bestFit="1" customWidth="1"/>
    <col min="232" max="234" width="14.28515625" style="2" bestFit="1" customWidth="1"/>
    <col min="235" max="235" width="15.42578125" style="2" bestFit="1" customWidth="1"/>
    <col min="236" max="236" width="13" style="2" bestFit="1" customWidth="1"/>
    <col min="237" max="238" width="14.28515625" style="2" bestFit="1" customWidth="1"/>
    <col min="239" max="239" width="15.42578125" style="2" bestFit="1" customWidth="1"/>
    <col min="240" max="240" width="14.28515625" style="2" bestFit="1" customWidth="1"/>
    <col min="241" max="241" width="15.42578125" style="2" bestFit="1" customWidth="1"/>
    <col min="242" max="242" width="14.28515625" style="2" bestFit="1" customWidth="1"/>
    <col min="243" max="243" width="15.42578125" style="2" bestFit="1" customWidth="1"/>
    <col min="244" max="246" width="14.28515625" style="2" bestFit="1" customWidth="1"/>
    <col min="247" max="247" width="15.42578125" style="2" bestFit="1" customWidth="1"/>
    <col min="248" max="248" width="13" style="2" bestFit="1" customWidth="1"/>
    <col min="249" max="250" width="14.28515625" style="2" bestFit="1" customWidth="1"/>
    <col min="251" max="251" width="15.42578125" style="2" bestFit="1" customWidth="1"/>
    <col min="252" max="252" width="14.28515625" style="2" bestFit="1" customWidth="1"/>
    <col min="253" max="253" width="15.42578125" style="2" bestFit="1" customWidth="1"/>
    <col min="254" max="254" width="14.28515625" style="2" bestFit="1" customWidth="1"/>
    <col min="255" max="255" width="15.42578125" style="2" bestFit="1" customWidth="1"/>
    <col min="256" max="258" width="14.28515625" style="2" bestFit="1" customWidth="1"/>
    <col min="259" max="259" width="15.42578125" style="2" bestFit="1" customWidth="1"/>
    <col min="260" max="260" width="13" style="2" bestFit="1" customWidth="1"/>
    <col min="261" max="262" width="14.28515625" style="2" bestFit="1" customWidth="1"/>
    <col min="263" max="263" width="15.42578125" style="2" bestFit="1" customWidth="1"/>
    <col min="264" max="264" width="14.28515625" style="2" bestFit="1" customWidth="1"/>
    <col min="265" max="265" width="15.42578125" style="2" bestFit="1" customWidth="1"/>
    <col min="266" max="266" width="14.28515625" style="2" bestFit="1" customWidth="1"/>
    <col min="267" max="267" width="15.42578125" style="2" bestFit="1" customWidth="1"/>
    <col min="268" max="270" width="14.28515625" style="2" bestFit="1" customWidth="1"/>
    <col min="271" max="271" width="15.42578125" style="2" bestFit="1" customWidth="1"/>
    <col min="272" max="272" width="13" style="2" bestFit="1" customWidth="1"/>
    <col min="273" max="274" width="14.28515625" style="2" bestFit="1" customWidth="1"/>
    <col min="275" max="275" width="15.42578125" style="2" bestFit="1" customWidth="1"/>
    <col min="276" max="276" width="14.28515625" style="2" bestFit="1" customWidth="1"/>
    <col min="277" max="277" width="15.42578125" style="2" bestFit="1" customWidth="1"/>
    <col min="278" max="278" width="14.28515625" style="2" bestFit="1" customWidth="1"/>
    <col min="279" max="279" width="15.42578125" style="2" bestFit="1" customWidth="1"/>
    <col min="280" max="282" width="14.28515625" style="2" bestFit="1" customWidth="1"/>
    <col min="283" max="283" width="15.42578125" style="2" bestFit="1" customWidth="1"/>
    <col min="284" max="284" width="13" style="2" bestFit="1" customWidth="1"/>
    <col min="285" max="286" width="14.28515625" style="2" bestFit="1" customWidth="1"/>
    <col min="287" max="287" width="15.42578125" style="2" bestFit="1" customWidth="1"/>
    <col min="288" max="288" width="14.28515625" style="2" bestFit="1" customWidth="1"/>
    <col min="289" max="289" width="15.42578125" style="2" bestFit="1" customWidth="1"/>
    <col min="290" max="290" width="14.28515625" style="2" bestFit="1" customWidth="1"/>
    <col min="291" max="291" width="15.42578125" style="2" bestFit="1" customWidth="1"/>
    <col min="292" max="294" width="14.28515625" style="2" bestFit="1" customWidth="1"/>
    <col min="295" max="295" width="15.42578125" style="2" bestFit="1" customWidth="1"/>
    <col min="296" max="296" width="13" style="2" bestFit="1" customWidth="1"/>
    <col min="297" max="298" width="14.28515625" style="2" bestFit="1" customWidth="1"/>
    <col min="299" max="299" width="15.42578125" style="2" bestFit="1" customWidth="1"/>
    <col min="300" max="300" width="14.28515625" style="2" bestFit="1" customWidth="1"/>
    <col min="301" max="301" width="15.42578125" style="2" bestFit="1" customWidth="1"/>
    <col min="302" max="302" width="14.28515625" style="2" bestFit="1" customWidth="1"/>
    <col min="303" max="303" width="15.42578125" style="2" bestFit="1" customWidth="1"/>
    <col min="304" max="306" width="14.28515625" style="2" bestFit="1" customWidth="1"/>
    <col min="307" max="307" width="15.42578125" style="2" bestFit="1" customWidth="1"/>
    <col min="308" max="308" width="13" style="2" bestFit="1" customWidth="1"/>
    <col min="309" max="310" width="14.28515625" style="2" bestFit="1" customWidth="1"/>
    <col min="311" max="311" width="15.42578125" style="2" bestFit="1" customWidth="1"/>
    <col min="312" max="312" width="14.28515625" style="2" bestFit="1" customWidth="1"/>
    <col min="313" max="313" width="15.42578125" style="2" bestFit="1" customWidth="1"/>
    <col min="314" max="314" width="14.28515625" style="2" bestFit="1" customWidth="1"/>
    <col min="315" max="315" width="15.42578125" style="2" bestFit="1" customWidth="1"/>
    <col min="316" max="316" width="13" style="2" bestFit="1" customWidth="1"/>
    <col min="317" max="318" width="14.28515625" style="2" bestFit="1" customWidth="1"/>
    <col min="319" max="319" width="15.42578125" style="2" bestFit="1" customWidth="1"/>
    <col min="320" max="320" width="13" style="2" bestFit="1" customWidth="1"/>
    <col min="321" max="322" width="14.28515625" style="2" bestFit="1" customWidth="1"/>
    <col min="323" max="323" width="15.42578125" style="2" bestFit="1" customWidth="1"/>
    <col min="324" max="324" width="14.28515625" style="2" bestFit="1" customWidth="1"/>
    <col min="325" max="325" width="15.42578125" style="2" bestFit="1" customWidth="1"/>
    <col min="326" max="326" width="14.28515625" style="2" bestFit="1" customWidth="1"/>
    <col min="327" max="327" width="15.42578125" style="2" bestFit="1" customWidth="1"/>
    <col min="328" max="328" width="13" style="2" bestFit="1" customWidth="1"/>
    <col min="329" max="330" width="14.28515625" style="2" bestFit="1" customWidth="1"/>
    <col min="331" max="331" width="15.42578125" style="2" bestFit="1" customWidth="1"/>
    <col min="332" max="332" width="13" style="2" bestFit="1" customWidth="1"/>
    <col min="333" max="334" width="14.28515625" style="2" bestFit="1" customWidth="1"/>
    <col min="335" max="335" width="15.42578125" style="2" bestFit="1" customWidth="1"/>
    <col min="336" max="336" width="14.28515625" style="2" bestFit="1" customWidth="1"/>
    <col min="337" max="337" width="15.42578125" style="2" bestFit="1" customWidth="1"/>
    <col min="338" max="338" width="14.28515625" style="2" bestFit="1" customWidth="1"/>
    <col min="339" max="339" width="15.42578125" style="2" bestFit="1" customWidth="1"/>
    <col min="340" max="340" width="13" style="2" bestFit="1" customWidth="1"/>
    <col min="341" max="342" width="14.28515625" style="2" bestFit="1" customWidth="1"/>
    <col min="343" max="343" width="15.42578125" style="2" bestFit="1" customWidth="1"/>
    <col min="344" max="344" width="13" style="2" bestFit="1" customWidth="1"/>
    <col min="345" max="346" width="14.28515625" style="2" bestFit="1" customWidth="1"/>
    <col min="347" max="347" width="15.42578125" style="2" bestFit="1" customWidth="1"/>
    <col min="348" max="348" width="14.28515625" style="2" bestFit="1" customWidth="1"/>
    <col min="349" max="349" width="15.42578125" style="2" bestFit="1" customWidth="1"/>
    <col min="350" max="350" width="14.28515625" style="2" bestFit="1" customWidth="1"/>
    <col min="351" max="351" width="15.42578125" style="2" bestFit="1" customWidth="1"/>
    <col min="352" max="352" width="13" style="2" bestFit="1" customWidth="1"/>
    <col min="353" max="354" width="14.28515625" style="2" bestFit="1" customWidth="1"/>
    <col min="355" max="355" width="15.42578125" style="2" bestFit="1" customWidth="1"/>
    <col min="356" max="356" width="11.5703125" style="2" bestFit="1" customWidth="1"/>
    <col min="357" max="358" width="14.28515625" style="2" bestFit="1" customWidth="1"/>
    <col min="359" max="359" width="15.42578125" style="2" bestFit="1" customWidth="1"/>
    <col min="360" max="360" width="14.28515625" style="2" bestFit="1" customWidth="1"/>
    <col min="361" max="361" width="15.42578125" style="2" bestFit="1" customWidth="1"/>
    <col min="362" max="362" width="14.28515625" style="2" bestFit="1" customWidth="1"/>
    <col min="363" max="363" width="15.42578125" style="2" bestFit="1" customWidth="1"/>
    <col min="364" max="364" width="13" style="2" bestFit="1" customWidth="1"/>
    <col min="365" max="366" width="14.28515625" style="2" bestFit="1" customWidth="1"/>
    <col min="367" max="367" width="15.42578125" style="2" bestFit="1" customWidth="1"/>
    <col min="368" max="368" width="11.5703125" style="2" bestFit="1" customWidth="1"/>
    <col min="369" max="370" width="14.28515625" style="2" bestFit="1" customWidth="1"/>
    <col min="371" max="371" width="15.42578125" style="2" bestFit="1" customWidth="1"/>
    <col min="372" max="372" width="14.28515625" style="2" bestFit="1" customWidth="1"/>
    <col min="373" max="373" width="15.42578125" style="2" bestFit="1" customWidth="1"/>
    <col min="374" max="374" width="14.28515625" style="2" bestFit="1" customWidth="1"/>
    <col min="375" max="375" width="15.42578125" style="2" bestFit="1" customWidth="1"/>
    <col min="376" max="376" width="13" style="2" bestFit="1" customWidth="1"/>
    <col min="377" max="378" width="14.28515625" style="2" bestFit="1" customWidth="1"/>
    <col min="379" max="379" width="15.42578125" style="2" bestFit="1" customWidth="1"/>
    <col min="380" max="381" width="11.5703125" style="2" bestFit="1" customWidth="1"/>
    <col min="382" max="382" width="14.28515625" style="2" bestFit="1" customWidth="1"/>
    <col min="383" max="383" width="15.42578125" style="2" bestFit="1" customWidth="1"/>
    <col min="384" max="384" width="14.28515625" style="2" bestFit="1" customWidth="1"/>
    <col min="385" max="385" width="15.42578125" style="2" bestFit="1" customWidth="1"/>
    <col min="386" max="386" width="14.28515625" style="2" bestFit="1" customWidth="1"/>
    <col min="387" max="387" width="15.42578125" style="2" bestFit="1" customWidth="1"/>
    <col min="388" max="388" width="13" style="2" bestFit="1" customWidth="1"/>
    <col min="389" max="390" width="14.28515625" style="2" bestFit="1" customWidth="1"/>
    <col min="391" max="391" width="15.42578125" style="2" bestFit="1" customWidth="1"/>
    <col min="392" max="393" width="11.5703125" style="2" bestFit="1" customWidth="1"/>
    <col min="394" max="394" width="14.28515625" style="2" bestFit="1" customWidth="1"/>
    <col min="395" max="395" width="15.42578125" style="2" bestFit="1" customWidth="1"/>
    <col min="396" max="396" width="14.28515625" style="2" bestFit="1" customWidth="1"/>
    <col min="397" max="397" width="15.42578125" style="2" bestFit="1" customWidth="1"/>
    <col min="398" max="398" width="14.28515625" style="2" bestFit="1" customWidth="1"/>
    <col min="399" max="399" width="15.42578125" style="2" bestFit="1" customWidth="1"/>
    <col min="400" max="400" width="13" style="2" bestFit="1" customWidth="1"/>
    <col min="401" max="402" width="14.28515625" style="2" bestFit="1" customWidth="1"/>
    <col min="403" max="403" width="15.42578125" style="2" bestFit="1" customWidth="1"/>
    <col min="404" max="405" width="11.5703125" style="2" bestFit="1" customWidth="1"/>
    <col min="406" max="406" width="14.28515625" style="2" bestFit="1" customWidth="1"/>
    <col min="407" max="407" width="15.42578125" style="2" bestFit="1" customWidth="1"/>
    <col min="408" max="408" width="14.28515625" style="2" bestFit="1" customWidth="1"/>
    <col min="409" max="409" width="15.42578125" style="2" bestFit="1" customWidth="1"/>
    <col min="410" max="410" width="14.28515625" style="2" bestFit="1" customWidth="1"/>
    <col min="411" max="411" width="15.42578125" style="2" bestFit="1" customWidth="1"/>
    <col min="412" max="412" width="13" style="2" bestFit="1" customWidth="1"/>
    <col min="413" max="414" width="14.28515625" style="2" bestFit="1" customWidth="1"/>
    <col min="415" max="415" width="15.42578125" style="2" bestFit="1" customWidth="1"/>
    <col min="416" max="417" width="11.5703125" style="2" bestFit="1" customWidth="1"/>
    <col min="418" max="418" width="14.28515625" style="2" bestFit="1" customWidth="1"/>
    <col min="419" max="419" width="15.42578125" style="2" bestFit="1" customWidth="1"/>
    <col min="420" max="420" width="14.28515625" style="2" bestFit="1" customWidth="1"/>
    <col min="421" max="421" width="15.42578125" style="2" bestFit="1" customWidth="1"/>
    <col min="422" max="422" width="14.28515625" style="2" bestFit="1" customWidth="1"/>
    <col min="423" max="423" width="15.42578125" style="2" bestFit="1" customWidth="1"/>
    <col min="424" max="424" width="13" style="2" bestFit="1" customWidth="1"/>
    <col min="425" max="426" width="14.28515625" style="2" bestFit="1" customWidth="1"/>
    <col min="427" max="427" width="15.42578125" style="2" bestFit="1" customWidth="1"/>
    <col min="428" max="429" width="11.5703125" style="2" bestFit="1" customWidth="1"/>
    <col min="430" max="430" width="14.28515625" style="2" bestFit="1" customWidth="1"/>
    <col min="431" max="431" width="15.42578125" style="2" bestFit="1" customWidth="1"/>
    <col min="432" max="432" width="14.28515625" style="2" bestFit="1" customWidth="1"/>
    <col min="433" max="433" width="15.42578125" style="2" bestFit="1" customWidth="1"/>
    <col min="434" max="434" width="14.28515625" style="2" bestFit="1" customWidth="1"/>
    <col min="435" max="435" width="15.42578125" style="2" bestFit="1" customWidth="1"/>
    <col min="436" max="437" width="11.5703125" style="2" bestFit="1" customWidth="1"/>
    <col min="438" max="438" width="14.28515625" style="2" bestFit="1" customWidth="1"/>
    <col min="439" max="439" width="15.42578125" style="2" bestFit="1" customWidth="1"/>
    <col min="440" max="441" width="11.5703125" style="2" bestFit="1" customWidth="1"/>
    <col min="442" max="442" width="14.28515625" style="2" bestFit="1" customWidth="1"/>
    <col min="443" max="443" width="15.42578125" style="2" bestFit="1" customWidth="1"/>
    <col min="444" max="444" width="14.28515625" style="2" bestFit="1" customWidth="1"/>
    <col min="445" max="445" width="15.42578125" style="2" bestFit="1" customWidth="1"/>
    <col min="446" max="446" width="13" style="2" bestFit="1" customWidth="1"/>
    <col min="447" max="447" width="14.28515625" style="2" bestFit="1" customWidth="1"/>
    <col min="448" max="449" width="11.5703125" style="2" bestFit="1" customWidth="1"/>
    <col min="450" max="450" width="14.28515625" style="2" bestFit="1" customWidth="1"/>
    <col min="451" max="451" width="15.42578125" style="2" bestFit="1" customWidth="1"/>
    <col min="452" max="453" width="11.5703125" style="2" bestFit="1" customWidth="1"/>
    <col min="454" max="454" width="14.28515625" style="2" bestFit="1" customWidth="1"/>
    <col min="455" max="455" width="15.42578125" style="2" bestFit="1" customWidth="1"/>
    <col min="456" max="456" width="14.28515625" style="2" bestFit="1" customWidth="1"/>
    <col min="457" max="457" width="15.42578125" style="2" bestFit="1" customWidth="1"/>
    <col min="458" max="458" width="13" style="2" bestFit="1" customWidth="1"/>
    <col min="459" max="459" width="14.28515625" style="2" bestFit="1" customWidth="1"/>
    <col min="460" max="461" width="11.5703125" style="2" bestFit="1" customWidth="1"/>
    <col min="462" max="462" width="14.28515625" style="2" bestFit="1" customWidth="1"/>
    <col min="463" max="463" width="15.42578125" style="2" bestFit="1" customWidth="1"/>
    <col min="464" max="465" width="11.5703125" style="2" bestFit="1" customWidth="1"/>
    <col min="466" max="466" width="14.28515625" style="2" bestFit="1" customWidth="1"/>
    <col min="467" max="467" width="15.42578125" style="2" bestFit="1" customWidth="1"/>
    <col min="468" max="468" width="14.28515625" style="2" bestFit="1" customWidth="1"/>
    <col min="469" max="469" width="15.42578125" style="2" bestFit="1" customWidth="1"/>
    <col min="470" max="470" width="13" style="2" bestFit="1" customWidth="1"/>
    <col min="471" max="471" width="14.28515625" style="2" bestFit="1" customWidth="1"/>
    <col min="472" max="473" width="11.5703125" style="2" bestFit="1" customWidth="1"/>
    <col min="474" max="474" width="14.28515625" style="2" bestFit="1" customWidth="1"/>
    <col min="475" max="475" width="15.42578125" style="2" bestFit="1" customWidth="1"/>
    <col min="476" max="477" width="11.5703125" style="2" bestFit="1" customWidth="1"/>
    <col min="478" max="478" width="14.28515625" style="2" bestFit="1" customWidth="1"/>
    <col min="479" max="479" width="15.42578125" style="2" bestFit="1" customWidth="1"/>
    <col min="480" max="480" width="14.28515625" style="2" bestFit="1" customWidth="1"/>
    <col min="481" max="481" width="15.42578125" style="2" bestFit="1" customWidth="1"/>
    <col min="482" max="482" width="13" style="2" bestFit="1" customWidth="1"/>
    <col min="483" max="483" width="14.28515625" style="2" bestFit="1" customWidth="1"/>
    <col min="484" max="485" width="11.5703125" style="2" bestFit="1" customWidth="1"/>
    <col min="486" max="486" width="14.28515625" style="2" bestFit="1" customWidth="1"/>
    <col min="487" max="487" width="15.42578125" style="2" bestFit="1" customWidth="1"/>
    <col min="488" max="489" width="11.5703125" style="2" bestFit="1" customWidth="1"/>
    <col min="490" max="490" width="14.28515625" style="2" bestFit="1" customWidth="1"/>
    <col min="491" max="491" width="15.42578125" style="2" bestFit="1" customWidth="1"/>
    <col min="492" max="492" width="14.28515625" style="2" bestFit="1" customWidth="1"/>
    <col min="493" max="493" width="15.42578125" style="2" bestFit="1" customWidth="1"/>
    <col min="494" max="494" width="13" style="2" bestFit="1" customWidth="1"/>
    <col min="495" max="495" width="14.28515625" style="2" bestFit="1" customWidth="1"/>
    <col min="496" max="497" width="11.5703125" style="2" bestFit="1" customWidth="1"/>
    <col min="498" max="498" width="14.28515625" style="2" bestFit="1" customWidth="1"/>
    <col min="499" max="499" width="15.42578125" style="2" bestFit="1" customWidth="1"/>
    <col min="500" max="501" width="11.5703125" style="2" bestFit="1" customWidth="1"/>
    <col min="502" max="502" width="14.28515625" style="2" bestFit="1" customWidth="1"/>
    <col min="503" max="503" width="15.42578125" style="2" bestFit="1" customWidth="1"/>
    <col min="504" max="504" width="14.28515625" style="2" bestFit="1" customWidth="1"/>
    <col min="505" max="505" width="15.42578125" style="2" bestFit="1" customWidth="1"/>
    <col min="506" max="506" width="13" style="2" bestFit="1" customWidth="1"/>
    <col min="507" max="507" width="14.28515625" style="2" bestFit="1" customWidth="1"/>
    <col min="508" max="509" width="11.5703125" style="2" bestFit="1" customWidth="1"/>
    <col min="510" max="510" width="14.28515625" style="2" bestFit="1" customWidth="1"/>
    <col min="511" max="511" width="15.42578125" style="2" bestFit="1" customWidth="1"/>
    <col min="512" max="513" width="11.5703125" style="2" bestFit="1" customWidth="1"/>
    <col min="514" max="514" width="14.28515625" style="2" bestFit="1" customWidth="1"/>
    <col min="515" max="515" width="15.42578125" style="2" bestFit="1" customWidth="1"/>
    <col min="516" max="516" width="14.28515625" style="2" bestFit="1" customWidth="1"/>
    <col min="517" max="517" width="15.42578125" style="2" bestFit="1" customWidth="1"/>
    <col min="518" max="518" width="13" style="2" bestFit="1" customWidth="1"/>
    <col min="519" max="519" width="14.28515625" style="2" bestFit="1" customWidth="1"/>
    <col min="520" max="521" width="11.5703125" style="2" bestFit="1" customWidth="1"/>
    <col min="522" max="522" width="14.28515625" style="2" bestFit="1" customWidth="1"/>
    <col min="523" max="523" width="15.42578125" style="2" bestFit="1" customWidth="1"/>
    <col min="524" max="525" width="11.5703125" style="2" bestFit="1" customWidth="1"/>
    <col min="526" max="526" width="14.28515625" style="2" bestFit="1" customWidth="1"/>
    <col min="527" max="527" width="15.42578125" style="2" bestFit="1" customWidth="1"/>
    <col min="528" max="528" width="14.28515625" style="2" bestFit="1" customWidth="1"/>
    <col min="529" max="529" width="15.42578125" style="2" bestFit="1" customWidth="1"/>
    <col min="530" max="530" width="13" style="2" bestFit="1" customWidth="1"/>
    <col min="531" max="531" width="14.28515625" style="2" bestFit="1" customWidth="1"/>
    <col min="532" max="537" width="11.5703125" style="2" bestFit="1" customWidth="1"/>
    <col min="538" max="538" width="14.28515625" style="2" bestFit="1" customWidth="1"/>
    <col min="539" max="539" width="15.42578125" style="2" bestFit="1" customWidth="1"/>
    <col min="540" max="540" width="14.28515625" style="2" bestFit="1" customWidth="1"/>
    <col min="541" max="541" width="15.42578125" style="2" bestFit="1" customWidth="1"/>
    <col min="542" max="542" width="13" style="2" bestFit="1" customWidth="1"/>
    <col min="543" max="543" width="14.28515625" style="2" bestFit="1" customWidth="1"/>
    <col min="544" max="549" width="11.5703125" style="2" bestFit="1" customWidth="1"/>
    <col min="550" max="550" width="14.28515625" style="2" bestFit="1" customWidth="1"/>
    <col min="551" max="551" width="15.42578125" style="2" bestFit="1" customWidth="1"/>
    <col min="552" max="552" width="14.28515625" style="2" bestFit="1" customWidth="1"/>
    <col min="553" max="553" width="15.42578125" style="2" bestFit="1" customWidth="1"/>
    <col min="554" max="554" width="13" style="2" bestFit="1" customWidth="1"/>
    <col min="555" max="555" width="14.28515625" style="2" bestFit="1" customWidth="1"/>
    <col min="556" max="561" width="11.5703125" style="2" bestFit="1" customWidth="1"/>
    <col min="562" max="562" width="14.28515625" style="2" bestFit="1" customWidth="1"/>
    <col min="563" max="563" width="15.42578125" style="2" bestFit="1" customWidth="1"/>
    <col min="564" max="564" width="13" style="2" bestFit="1" customWidth="1"/>
    <col min="565" max="565" width="15.42578125" style="2" bestFit="1" customWidth="1"/>
    <col min="566" max="566" width="13" style="2" bestFit="1" customWidth="1"/>
    <col min="567" max="567" width="14.28515625" style="2" bestFit="1" customWidth="1"/>
    <col min="568" max="573" width="11.5703125" style="2" bestFit="1" customWidth="1"/>
    <col min="574" max="574" width="14.28515625" style="2" bestFit="1" customWidth="1"/>
    <col min="575" max="575" width="15.42578125" style="2" bestFit="1" customWidth="1"/>
    <col min="576" max="577" width="11.5703125" style="2" bestFit="1" customWidth="1"/>
    <col min="578" max="578" width="13" style="2" bestFit="1" customWidth="1"/>
    <col min="579" max="579" width="14.28515625" style="2" bestFit="1" customWidth="1"/>
    <col min="580" max="585" width="11.5703125" style="2" bestFit="1" customWidth="1"/>
    <col min="586" max="586" width="14.28515625" style="2" bestFit="1" customWidth="1"/>
    <col min="587" max="587" width="15.42578125" style="2" bestFit="1" customWidth="1"/>
    <col min="588" max="589" width="11.5703125" style="2" bestFit="1" customWidth="1"/>
    <col min="590" max="590" width="13" style="2" bestFit="1" customWidth="1"/>
    <col min="591" max="591" width="14.28515625" style="2" bestFit="1" customWidth="1"/>
    <col min="592" max="597" width="11.5703125" style="2" bestFit="1" customWidth="1"/>
    <col min="598" max="598" width="13" style="2" bestFit="1" customWidth="1"/>
    <col min="599" max="599" width="15.42578125" style="2" bestFit="1" customWidth="1"/>
    <col min="600" max="601" width="11.5703125" style="2" bestFit="1" customWidth="1"/>
    <col min="602" max="602" width="13" style="2" bestFit="1" customWidth="1"/>
    <col min="603" max="603" width="14.28515625" style="2" bestFit="1" customWidth="1"/>
    <col min="604" max="613" width="11.5703125" style="2" bestFit="1" customWidth="1"/>
    <col min="614" max="614" width="13" style="2" bestFit="1" customWidth="1"/>
    <col min="615" max="615" width="14.28515625" style="2" bestFit="1" customWidth="1"/>
    <col min="616" max="625" width="11.5703125" style="2" bestFit="1" customWidth="1"/>
    <col min="626" max="626" width="13" style="2" bestFit="1" customWidth="1"/>
    <col min="627" max="627" width="14.28515625" style="2" bestFit="1" customWidth="1"/>
    <col min="628" max="637" width="11.5703125" style="2" bestFit="1" customWidth="1"/>
    <col min="638" max="638" width="13" style="2" bestFit="1" customWidth="1"/>
    <col min="639" max="639" width="14.28515625" style="2" bestFit="1" customWidth="1"/>
    <col min="640" max="650" width="11.5703125" style="2" bestFit="1" customWidth="1"/>
    <col min="651" max="651" width="14.28515625" style="2" bestFit="1" customWidth="1"/>
    <col min="652" max="667" width="11.5703125" style="2" bestFit="1" customWidth="1"/>
    <col min="668" max="16384" width="11.42578125" style="2"/>
  </cols>
  <sheetData>
    <row r="1" spans="1:733" ht="15" customHeight="1" x14ac:dyDescent="0.25">
      <c r="A1" s="155" t="s">
        <v>145</v>
      </c>
      <c r="B1" s="158" t="s">
        <v>0</v>
      </c>
      <c r="C1" s="1" t="s">
        <v>122</v>
      </c>
      <c r="D1" s="161" t="s">
        <v>1</v>
      </c>
      <c r="E1" s="1" t="s">
        <v>122</v>
      </c>
      <c r="F1" s="152" t="s">
        <v>125</v>
      </c>
      <c r="G1" s="152" t="s">
        <v>126</v>
      </c>
      <c r="H1" s="152" t="s">
        <v>127</v>
      </c>
      <c r="I1" s="152" t="s">
        <v>128</v>
      </c>
      <c r="J1" s="152" t="s">
        <v>129</v>
      </c>
      <c r="K1" s="152" t="s">
        <v>130</v>
      </c>
      <c r="L1" s="152" t="s">
        <v>131</v>
      </c>
      <c r="M1" s="152" t="s">
        <v>2</v>
      </c>
      <c r="N1" s="152" t="s">
        <v>3</v>
      </c>
      <c r="BO1" s="92"/>
      <c r="BP1" s="3">
        <f>+YEAR(BP3)</f>
        <v>2018</v>
      </c>
      <c r="BQ1" s="3">
        <f t="shared" ref="BQ1:DK1" si="0">+YEAR(BP3)</f>
        <v>2018</v>
      </c>
      <c r="BR1" s="3">
        <f>+YEAR(BR3)</f>
        <v>2018</v>
      </c>
      <c r="BS1" s="3">
        <f t="shared" si="0"/>
        <v>2018</v>
      </c>
      <c r="BT1" s="3">
        <f>+YEAR(BT3)</f>
        <v>2018</v>
      </c>
      <c r="BU1" s="3">
        <f t="shared" si="0"/>
        <v>2018</v>
      </c>
      <c r="BV1" s="3">
        <f>+YEAR(BV3)</f>
        <v>2018</v>
      </c>
      <c r="BW1" s="3">
        <f t="shared" si="0"/>
        <v>2018</v>
      </c>
      <c r="BX1" s="3">
        <f>+YEAR(BX3)</f>
        <v>2018</v>
      </c>
      <c r="BY1" s="3">
        <f t="shared" si="0"/>
        <v>2018</v>
      </c>
      <c r="BZ1" s="3">
        <f>+YEAR(BZ3)</f>
        <v>2018</v>
      </c>
      <c r="CA1" s="3">
        <f t="shared" si="0"/>
        <v>2018</v>
      </c>
      <c r="CB1" s="3">
        <f>+YEAR(CB3)</f>
        <v>2018</v>
      </c>
      <c r="CC1" s="3">
        <f t="shared" si="0"/>
        <v>2018</v>
      </c>
      <c r="CD1" s="3">
        <f>+YEAR(CD3)</f>
        <v>2018</v>
      </c>
      <c r="CE1" s="3">
        <f t="shared" si="0"/>
        <v>2018</v>
      </c>
      <c r="CF1" s="3">
        <f>+YEAR(CF3)</f>
        <v>2018</v>
      </c>
      <c r="CG1" s="3">
        <f t="shared" si="0"/>
        <v>2018</v>
      </c>
      <c r="CH1" s="3">
        <f>+YEAR(CH3)</f>
        <v>2018</v>
      </c>
      <c r="CI1" s="3">
        <f t="shared" si="0"/>
        <v>2018</v>
      </c>
      <c r="CJ1" s="3">
        <f>+YEAR(CJ3)</f>
        <v>2018</v>
      </c>
      <c r="CK1" s="3">
        <f t="shared" si="0"/>
        <v>2018</v>
      </c>
      <c r="CL1" s="3">
        <f>+YEAR(CL3)</f>
        <v>2018</v>
      </c>
      <c r="CM1" s="3">
        <f t="shared" si="0"/>
        <v>2018</v>
      </c>
      <c r="CN1" s="3">
        <f>+YEAR(CN3)</f>
        <v>2019</v>
      </c>
      <c r="CO1" s="3">
        <f t="shared" si="0"/>
        <v>2019</v>
      </c>
      <c r="CP1" s="3">
        <f>+YEAR(CP3)</f>
        <v>2019</v>
      </c>
      <c r="CQ1" s="3">
        <f t="shared" si="0"/>
        <v>2019</v>
      </c>
      <c r="CR1" s="3">
        <f>+YEAR(CR3)</f>
        <v>2019</v>
      </c>
      <c r="CS1" s="3">
        <f t="shared" si="0"/>
        <v>2019</v>
      </c>
      <c r="CT1" s="3">
        <f>+YEAR(CT3)</f>
        <v>2019</v>
      </c>
      <c r="CU1" s="3">
        <f t="shared" si="0"/>
        <v>2019</v>
      </c>
      <c r="CV1" s="3">
        <f>+YEAR(CV3)</f>
        <v>2019</v>
      </c>
      <c r="CW1" s="3">
        <f t="shared" si="0"/>
        <v>2019</v>
      </c>
      <c r="CX1" s="3">
        <f>+YEAR(CX3)</f>
        <v>2019</v>
      </c>
      <c r="CY1" s="3">
        <f t="shared" si="0"/>
        <v>2019</v>
      </c>
      <c r="CZ1" s="3">
        <f>+YEAR(CZ3)</f>
        <v>2019</v>
      </c>
      <c r="DA1" s="3">
        <f t="shared" si="0"/>
        <v>2019</v>
      </c>
      <c r="DB1" s="3">
        <f>+YEAR(DB3)</f>
        <v>2019</v>
      </c>
      <c r="DC1" s="3">
        <f t="shared" si="0"/>
        <v>2019</v>
      </c>
      <c r="DD1" s="3">
        <f>+YEAR(DD3)</f>
        <v>2019</v>
      </c>
      <c r="DE1" s="3">
        <f t="shared" si="0"/>
        <v>2019</v>
      </c>
      <c r="DF1" s="3">
        <f>+YEAR(DF3)</f>
        <v>2019</v>
      </c>
      <c r="DG1" s="3">
        <f t="shared" si="0"/>
        <v>2019</v>
      </c>
      <c r="DH1" s="3">
        <f>+YEAR(DH3)</f>
        <v>2019</v>
      </c>
      <c r="DI1" s="3">
        <f t="shared" si="0"/>
        <v>2019</v>
      </c>
      <c r="DJ1" s="3">
        <f>+YEAR(DJ3)</f>
        <v>2019</v>
      </c>
      <c r="DK1" s="3">
        <f t="shared" si="0"/>
        <v>2019</v>
      </c>
      <c r="DL1" s="3">
        <f>+YEAR(DL3)</f>
        <v>2020</v>
      </c>
      <c r="DM1" s="3">
        <f t="shared" ref="DM1:FW1" si="1">+YEAR(DL3)</f>
        <v>2020</v>
      </c>
      <c r="DN1" s="3">
        <f>+YEAR(DN3)</f>
        <v>2020</v>
      </c>
      <c r="DO1" s="3">
        <f t="shared" si="1"/>
        <v>2020</v>
      </c>
      <c r="DP1" s="3">
        <f>+YEAR(DP3)</f>
        <v>2020</v>
      </c>
      <c r="DQ1" s="3">
        <f t="shared" si="1"/>
        <v>2020</v>
      </c>
      <c r="DR1" s="3">
        <f>+YEAR(DR3)</f>
        <v>2020</v>
      </c>
      <c r="DS1" s="3">
        <f t="shared" si="1"/>
        <v>2020</v>
      </c>
      <c r="DT1" s="3">
        <f>+YEAR(DT3)</f>
        <v>2020</v>
      </c>
      <c r="DU1" s="3">
        <f t="shared" si="1"/>
        <v>2020</v>
      </c>
      <c r="DV1" s="3">
        <f>+YEAR(DV3)</f>
        <v>2020</v>
      </c>
      <c r="DW1" s="3">
        <f t="shared" si="1"/>
        <v>2020</v>
      </c>
      <c r="DX1" s="3">
        <f>+YEAR(DX3)</f>
        <v>2020</v>
      </c>
      <c r="DY1" s="3">
        <f t="shared" si="1"/>
        <v>2020</v>
      </c>
      <c r="DZ1" s="3">
        <f>+YEAR(DZ3)</f>
        <v>2020</v>
      </c>
      <c r="EA1" s="3">
        <f t="shared" si="1"/>
        <v>2020</v>
      </c>
      <c r="EB1" s="3">
        <f>+YEAR(EB3)</f>
        <v>2020</v>
      </c>
      <c r="EC1" s="3">
        <f t="shared" si="1"/>
        <v>2020</v>
      </c>
      <c r="ED1" s="3">
        <f>+YEAR(ED3)</f>
        <v>2020</v>
      </c>
      <c r="EE1" s="3">
        <f t="shared" si="1"/>
        <v>2020</v>
      </c>
      <c r="EF1" s="3">
        <f>+YEAR(EF3)</f>
        <v>2020</v>
      </c>
      <c r="EG1" s="3">
        <f t="shared" si="1"/>
        <v>2020</v>
      </c>
      <c r="EH1" s="3">
        <f>+YEAR(EH3)</f>
        <v>2020</v>
      </c>
      <c r="EI1" s="3">
        <f t="shared" si="1"/>
        <v>2020</v>
      </c>
      <c r="EJ1" s="3">
        <f>+YEAR(EJ3)</f>
        <v>2021</v>
      </c>
      <c r="EK1" s="3">
        <f t="shared" si="1"/>
        <v>2021</v>
      </c>
      <c r="EL1" s="3">
        <f>+YEAR(EL3)</f>
        <v>2021</v>
      </c>
      <c r="EM1" s="3">
        <f t="shared" si="1"/>
        <v>2021</v>
      </c>
      <c r="EN1" s="3">
        <f>+YEAR(EN3)</f>
        <v>2021</v>
      </c>
      <c r="EO1" s="3">
        <f t="shared" si="1"/>
        <v>2021</v>
      </c>
      <c r="EP1" s="3">
        <f>+YEAR(EP3)</f>
        <v>2021</v>
      </c>
      <c r="EQ1" s="3">
        <f t="shared" si="1"/>
        <v>2021</v>
      </c>
      <c r="ER1" s="3">
        <f>+YEAR(ER3)</f>
        <v>2021</v>
      </c>
      <c r="ES1" s="3">
        <f t="shared" si="1"/>
        <v>2021</v>
      </c>
      <c r="ET1" s="3">
        <f>+YEAR(ET3)</f>
        <v>2021</v>
      </c>
      <c r="EU1" s="3">
        <f t="shared" si="1"/>
        <v>2021</v>
      </c>
      <c r="EV1" s="3">
        <f>+YEAR(EV3)</f>
        <v>2021</v>
      </c>
      <c r="EW1" s="3">
        <f t="shared" si="1"/>
        <v>2021</v>
      </c>
      <c r="EX1" s="3">
        <f>+YEAR(EX3)</f>
        <v>2021</v>
      </c>
      <c r="EY1" s="3">
        <f t="shared" si="1"/>
        <v>2021</v>
      </c>
      <c r="EZ1" s="3">
        <f>+YEAR(EZ3)</f>
        <v>2021</v>
      </c>
      <c r="FA1" s="3">
        <f t="shared" si="1"/>
        <v>2021</v>
      </c>
      <c r="FB1" s="3">
        <f>+YEAR(FB3)</f>
        <v>2021</v>
      </c>
      <c r="FC1" s="3">
        <f t="shared" si="1"/>
        <v>2021</v>
      </c>
      <c r="FD1" s="3">
        <f>+YEAR(FD3)</f>
        <v>2021</v>
      </c>
      <c r="FE1" s="3">
        <f t="shared" si="1"/>
        <v>2021</v>
      </c>
      <c r="FF1" s="3">
        <f>+YEAR(FF3)</f>
        <v>2021</v>
      </c>
      <c r="FG1" s="3">
        <f t="shared" si="1"/>
        <v>2021</v>
      </c>
      <c r="FH1" s="3">
        <f>+YEAR(FH3)</f>
        <v>2022</v>
      </c>
      <c r="FI1" s="3">
        <f t="shared" si="1"/>
        <v>2022</v>
      </c>
      <c r="FJ1" s="3">
        <f>+YEAR(FJ3)</f>
        <v>2022</v>
      </c>
      <c r="FK1" s="3">
        <f t="shared" si="1"/>
        <v>2022</v>
      </c>
      <c r="FL1" s="3">
        <f>+YEAR(FL3)</f>
        <v>2022</v>
      </c>
      <c r="FM1" s="3">
        <f t="shared" si="1"/>
        <v>2022</v>
      </c>
      <c r="FN1" s="3">
        <f>+YEAR(FN3)</f>
        <v>2022</v>
      </c>
      <c r="FO1" s="3">
        <f t="shared" si="1"/>
        <v>2022</v>
      </c>
      <c r="FP1" s="3">
        <f>+YEAR(FP3)</f>
        <v>2022</v>
      </c>
      <c r="FQ1" s="3">
        <f t="shared" si="1"/>
        <v>2022</v>
      </c>
      <c r="FR1" s="3">
        <f>+YEAR(FR3)</f>
        <v>2022</v>
      </c>
      <c r="FS1" s="3">
        <f t="shared" si="1"/>
        <v>2022</v>
      </c>
      <c r="FT1" s="3">
        <f>+YEAR(FT3)</f>
        <v>2022</v>
      </c>
      <c r="FU1" s="3">
        <f t="shared" si="1"/>
        <v>2022</v>
      </c>
      <c r="FV1" s="3">
        <f>+YEAR(FV3)</f>
        <v>2022</v>
      </c>
      <c r="FW1" s="3">
        <f t="shared" si="1"/>
        <v>2022</v>
      </c>
      <c r="FX1" s="3">
        <f>+YEAR(FX3)</f>
        <v>2022</v>
      </c>
      <c r="FY1" s="3">
        <f t="shared" ref="FY1:II1" si="2">+YEAR(FX3)</f>
        <v>2022</v>
      </c>
      <c r="FZ1" s="3">
        <f>+YEAR(FZ3)</f>
        <v>2022</v>
      </c>
      <c r="GA1" s="3">
        <f t="shared" si="2"/>
        <v>2022</v>
      </c>
      <c r="GB1" s="3">
        <f>+YEAR(GB3)</f>
        <v>2022</v>
      </c>
      <c r="GC1" s="3">
        <f t="shared" si="2"/>
        <v>2022</v>
      </c>
      <c r="GD1" s="3">
        <f>+YEAR(GD3)</f>
        <v>2022</v>
      </c>
      <c r="GE1" s="3">
        <f t="shared" si="2"/>
        <v>2022</v>
      </c>
      <c r="GF1" s="3">
        <f>+YEAR(GF3)</f>
        <v>2023</v>
      </c>
      <c r="GG1" s="3">
        <f t="shared" si="2"/>
        <v>2023</v>
      </c>
      <c r="GH1" s="3">
        <f>+YEAR(GH3)</f>
        <v>2023</v>
      </c>
      <c r="GI1" s="3">
        <f t="shared" si="2"/>
        <v>2023</v>
      </c>
      <c r="GJ1" s="3">
        <f>+YEAR(GJ3)</f>
        <v>2023</v>
      </c>
      <c r="GK1" s="3">
        <f t="shared" si="2"/>
        <v>2023</v>
      </c>
      <c r="GL1" s="3">
        <f>+YEAR(GL3)</f>
        <v>2023</v>
      </c>
      <c r="GM1" s="3">
        <f t="shared" si="2"/>
        <v>2023</v>
      </c>
      <c r="GN1" s="3">
        <f>+YEAR(GN3)</f>
        <v>2023</v>
      </c>
      <c r="GO1" s="3">
        <f t="shared" si="2"/>
        <v>2023</v>
      </c>
      <c r="GP1" s="3">
        <f>+YEAR(GP3)</f>
        <v>2023</v>
      </c>
      <c r="GQ1" s="3">
        <f t="shared" si="2"/>
        <v>2023</v>
      </c>
      <c r="GR1" s="3">
        <f>+YEAR(GR3)</f>
        <v>2023</v>
      </c>
      <c r="GS1" s="3">
        <f t="shared" si="2"/>
        <v>2023</v>
      </c>
      <c r="GT1" s="3">
        <f>+YEAR(GT3)</f>
        <v>2023</v>
      </c>
      <c r="GU1" s="3">
        <f t="shared" si="2"/>
        <v>2023</v>
      </c>
      <c r="GV1" s="3">
        <f>+YEAR(GV3)</f>
        <v>2023</v>
      </c>
      <c r="GW1" s="3">
        <f t="shared" si="2"/>
        <v>2023</v>
      </c>
      <c r="GX1" s="3">
        <f>+YEAR(GX3)</f>
        <v>2023</v>
      </c>
      <c r="GY1" s="3">
        <f t="shared" si="2"/>
        <v>2023</v>
      </c>
      <c r="GZ1" s="3">
        <f>+YEAR(GZ3)</f>
        <v>2023</v>
      </c>
      <c r="HA1" s="3">
        <f t="shared" si="2"/>
        <v>2023</v>
      </c>
      <c r="HB1" s="3">
        <f>+YEAR(HB3)</f>
        <v>2023</v>
      </c>
      <c r="HC1" s="3">
        <f t="shared" si="2"/>
        <v>2023</v>
      </c>
      <c r="HD1" s="3">
        <f>+YEAR(HD3)</f>
        <v>2024</v>
      </c>
      <c r="HE1" s="3">
        <f t="shared" si="2"/>
        <v>2024</v>
      </c>
      <c r="HF1" s="3">
        <f>+YEAR(HF3)</f>
        <v>2024</v>
      </c>
      <c r="HG1" s="3">
        <f t="shared" si="2"/>
        <v>2024</v>
      </c>
      <c r="HH1" s="3">
        <f>+YEAR(HH3)</f>
        <v>2024</v>
      </c>
      <c r="HI1" s="3">
        <f t="shared" si="2"/>
        <v>2024</v>
      </c>
      <c r="HJ1" s="3">
        <f>+YEAR(HJ3)</f>
        <v>2024</v>
      </c>
      <c r="HK1" s="3">
        <f t="shared" si="2"/>
        <v>2024</v>
      </c>
      <c r="HL1" s="3">
        <f>+YEAR(HL3)</f>
        <v>2024</v>
      </c>
      <c r="HM1" s="3">
        <f t="shared" si="2"/>
        <v>2024</v>
      </c>
      <c r="HN1" s="3">
        <f>+YEAR(HN3)</f>
        <v>2024</v>
      </c>
      <c r="HO1" s="3">
        <f t="shared" si="2"/>
        <v>2024</v>
      </c>
      <c r="HP1" s="3">
        <f>+YEAR(HP3)</f>
        <v>2024</v>
      </c>
      <c r="HQ1" s="3">
        <f t="shared" si="2"/>
        <v>2024</v>
      </c>
      <c r="HR1" s="3">
        <f>+YEAR(HR3)</f>
        <v>2024</v>
      </c>
      <c r="HS1" s="3">
        <f t="shared" si="2"/>
        <v>2024</v>
      </c>
      <c r="HT1" s="3">
        <f>+YEAR(HT3)</f>
        <v>2024</v>
      </c>
      <c r="HU1" s="3">
        <f t="shared" si="2"/>
        <v>2024</v>
      </c>
      <c r="HV1" s="3">
        <f>+YEAR(HV3)</f>
        <v>2024</v>
      </c>
      <c r="HW1" s="3">
        <f t="shared" si="2"/>
        <v>2024</v>
      </c>
      <c r="HX1" s="3">
        <f>+YEAR(HX3)</f>
        <v>2024</v>
      </c>
      <c r="HY1" s="3">
        <f t="shared" si="2"/>
        <v>2024</v>
      </c>
      <c r="HZ1" s="3">
        <f>+YEAR(HZ3)</f>
        <v>2024</v>
      </c>
      <c r="IA1" s="3">
        <f t="shared" si="2"/>
        <v>2024</v>
      </c>
      <c r="IB1" s="3">
        <f>+YEAR(IB3)</f>
        <v>2025</v>
      </c>
      <c r="IC1" s="3">
        <f t="shared" si="2"/>
        <v>2025</v>
      </c>
      <c r="ID1" s="3">
        <f>+YEAR(ID3)</f>
        <v>2025</v>
      </c>
      <c r="IE1" s="3">
        <f t="shared" si="2"/>
        <v>2025</v>
      </c>
      <c r="IF1" s="3">
        <f>+YEAR(IF3)</f>
        <v>2025</v>
      </c>
      <c r="IG1" s="3">
        <f t="shared" si="2"/>
        <v>2025</v>
      </c>
      <c r="IH1" s="3">
        <f>+YEAR(IH3)</f>
        <v>2025</v>
      </c>
      <c r="II1" s="3">
        <f t="shared" si="2"/>
        <v>2025</v>
      </c>
      <c r="IJ1" s="3">
        <f>+YEAR(IJ3)</f>
        <v>2025</v>
      </c>
      <c r="IK1" s="3">
        <f t="shared" ref="IK1:KU1" si="3">+YEAR(IJ3)</f>
        <v>2025</v>
      </c>
      <c r="IL1" s="3">
        <f>+YEAR(IL3)</f>
        <v>2025</v>
      </c>
      <c r="IM1" s="3">
        <f t="shared" si="3"/>
        <v>2025</v>
      </c>
      <c r="IN1" s="3">
        <f>+YEAR(IN3)</f>
        <v>2025</v>
      </c>
      <c r="IO1" s="3">
        <f t="shared" si="3"/>
        <v>2025</v>
      </c>
      <c r="IP1" s="3">
        <f>+YEAR(IP3)</f>
        <v>2025</v>
      </c>
      <c r="IQ1" s="3">
        <f t="shared" si="3"/>
        <v>2025</v>
      </c>
      <c r="IR1" s="3">
        <f>+YEAR(IR3)</f>
        <v>2025</v>
      </c>
      <c r="IS1" s="3">
        <f t="shared" si="3"/>
        <v>2025</v>
      </c>
      <c r="IT1" s="3">
        <f>+YEAR(IT3)</f>
        <v>2025</v>
      </c>
      <c r="IU1" s="3">
        <f t="shared" si="3"/>
        <v>2025</v>
      </c>
      <c r="IV1" s="3">
        <f>+YEAR(IV3)</f>
        <v>2025</v>
      </c>
      <c r="IW1" s="3">
        <f t="shared" si="3"/>
        <v>2025</v>
      </c>
      <c r="IX1" s="3">
        <f>+YEAR(IX3)</f>
        <v>2025</v>
      </c>
      <c r="IY1" s="3">
        <f t="shared" si="3"/>
        <v>2025</v>
      </c>
      <c r="IZ1" s="3">
        <f>+YEAR(IZ3)</f>
        <v>2026</v>
      </c>
      <c r="JA1" s="3">
        <f t="shared" si="3"/>
        <v>2026</v>
      </c>
      <c r="JB1" s="3">
        <f>+YEAR(JB3)</f>
        <v>2026</v>
      </c>
      <c r="JC1" s="3">
        <f t="shared" si="3"/>
        <v>2026</v>
      </c>
      <c r="JD1" s="3">
        <f>+YEAR(JD3)</f>
        <v>2026</v>
      </c>
      <c r="JE1" s="3">
        <f t="shared" si="3"/>
        <v>2026</v>
      </c>
      <c r="JF1" s="3">
        <f>+YEAR(JF3)</f>
        <v>2026</v>
      </c>
      <c r="JG1" s="3">
        <f t="shared" si="3"/>
        <v>2026</v>
      </c>
      <c r="JH1" s="3">
        <f>+YEAR(JH3)</f>
        <v>2026</v>
      </c>
      <c r="JI1" s="3">
        <f t="shared" si="3"/>
        <v>2026</v>
      </c>
      <c r="JJ1" s="3">
        <f>+YEAR(JJ3)</f>
        <v>2026</v>
      </c>
      <c r="JK1" s="3">
        <f t="shared" si="3"/>
        <v>2026</v>
      </c>
      <c r="JL1" s="3">
        <f>+YEAR(JL3)</f>
        <v>2026</v>
      </c>
      <c r="JM1" s="3">
        <f t="shared" si="3"/>
        <v>2026</v>
      </c>
      <c r="JN1" s="3">
        <f>+YEAR(JN3)</f>
        <v>2026</v>
      </c>
      <c r="JO1" s="3">
        <f t="shared" si="3"/>
        <v>2026</v>
      </c>
      <c r="JP1" s="3">
        <f>+YEAR(JP3)</f>
        <v>2026</v>
      </c>
      <c r="JQ1" s="3">
        <f t="shared" si="3"/>
        <v>2026</v>
      </c>
      <c r="JR1" s="3">
        <f>+YEAR(JR3)</f>
        <v>2026</v>
      </c>
      <c r="JS1" s="3">
        <f t="shared" si="3"/>
        <v>2026</v>
      </c>
      <c r="JT1" s="3">
        <f>+YEAR(JT3)</f>
        <v>2026</v>
      </c>
      <c r="JU1" s="3">
        <f t="shared" si="3"/>
        <v>2026</v>
      </c>
      <c r="JV1" s="3">
        <f>+YEAR(JV3)</f>
        <v>2026</v>
      </c>
      <c r="JW1" s="3">
        <f t="shared" si="3"/>
        <v>2026</v>
      </c>
      <c r="JX1" s="3">
        <f>+YEAR(JX3)</f>
        <v>2027</v>
      </c>
      <c r="JY1" s="3">
        <f t="shared" si="3"/>
        <v>2027</v>
      </c>
      <c r="JZ1" s="3">
        <f>+YEAR(JZ3)</f>
        <v>2027</v>
      </c>
      <c r="KA1" s="3">
        <f t="shared" si="3"/>
        <v>2027</v>
      </c>
      <c r="KB1" s="3">
        <f>+YEAR(KB3)</f>
        <v>2027</v>
      </c>
      <c r="KC1" s="3">
        <f t="shared" si="3"/>
        <v>2027</v>
      </c>
      <c r="KD1" s="3">
        <f>+YEAR(KD3)</f>
        <v>2027</v>
      </c>
      <c r="KE1" s="3">
        <f t="shared" si="3"/>
        <v>2027</v>
      </c>
      <c r="KF1" s="3">
        <f>+YEAR(KF3)</f>
        <v>2027</v>
      </c>
      <c r="KG1" s="3">
        <f t="shared" si="3"/>
        <v>2027</v>
      </c>
      <c r="KH1" s="3">
        <f>+YEAR(KH3)</f>
        <v>2027</v>
      </c>
      <c r="KI1" s="3">
        <f t="shared" si="3"/>
        <v>2027</v>
      </c>
      <c r="KJ1" s="3">
        <f>+YEAR(KJ3)</f>
        <v>2027</v>
      </c>
      <c r="KK1" s="3">
        <f t="shared" si="3"/>
        <v>2027</v>
      </c>
      <c r="KL1" s="3">
        <f>+YEAR(KL3)</f>
        <v>2027</v>
      </c>
      <c r="KM1" s="3">
        <f t="shared" si="3"/>
        <v>2027</v>
      </c>
      <c r="KN1" s="3">
        <f>+YEAR(KN3)</f>
        <v>2027</v>
      </c>
      <c r="KO1" s="3">
        <f t="shared" si="3"/>
        <v>2027</v>
      </c>
      <c r="KP1" s="3">
        <f>+YEAR(KP3)</f>
        <v>2027</v>
      </c>
      <c r="KQ1" s="3">
        <f t="shared" si="3"/>
        <v>2027</v>
      </c>
      <c r="KR1" s="3">
        <f>+YEAR(KR3)</f>
        <v>2027</v>
      </c>
      <c r="KS1" s="3">
        <f t="shared" si="3"/>
        <v>2027</v>
      </c>
      <c r="KT1" s="3">
        <f>+YEAR(KT3)</f>
        <v>2027</v>
      </c>
      <c r="KU1" s="3">
        <f t="shared" si="3"/>
        <v>2027</v>
      </c>
      <c r="KV1" s="3">
        <f>+YEAR(KV3)</f>
        <v>2028</v>
      </c>
      <c r="KW1" s="3">
        <f t="shared" ref="KW1:NG1" si="4">+YEAR(KV3)</f>
        <v>2028</v>
      </c>
      <c r="KX1" s="3">
        <f>+YEAR(KX3)</f>
        <v>2028</v>
      </c>
      <c r="KY1" s="3">
        <f t="shared" si="4"/>
        <v>2028</v>
      </c>
      <c r="KZ1" s="3">
        <f>+YEAR(KZ3)</f>
        <v>2028</v>
      </c>
      <c r="LA1" s="3">
        <f t="shared" si="4"/>
        <v>2028</v>
      </c>
      <c r="LB1" s="3">
        <f>+YEAR(LB3)</f>
        <v>2028</v>
      </c>
      <c r="LC1" s="3">
        <f t="shared" si="4"/>
        <v>2028</v>
      </c>
      <c r="LD1" s="3">
        <f>+YEAR(LD3)</f>
        <v>2028</v>
      </c>
      <c r="LE1" s="3">
        <f t="shared" si="4"/>
        <v>2028</v>
      </c>
      <c r="LF1" s="3">
        <f>+YEAR(LF3)</f>
        <v>2028</v>
      </c>
      <c r="LG1" s="3">
        <f t="shared" si="4"/>
        <v>2028</v>
      </c>
      <c r="LH1" s="3">
        <f>+YEAR(LH3)</f>
        <v>2028</v>
      </c>
      <c r="LI1" s="3">
        <f t="shared" si="4"/>
        <v>2028</v>
      </c>
      <c r="LJ1" s="3">
        <f>+YEAR(LJ3)</f>
        <v>2028</v>
      </c>
      <c r="LK1" s="3">
        <f t="shared" si="4"/>
        <v>2028</v>
      </c>
      <c r="LL1" s="3">
        <f>+YEAR(LL3)</f>
        <v>2028</v>
      </c>
      <c r="LM1" s="3">
        <f t="shared" si="4"/>
        <v>2028</v>
      </c>
      <c r="LN1" s="3">
        <f>+YEAR(LN3)</f>
        <v>2028</v>
      </c>
      <c r="LO1" s="3">
        <f t="shared" si="4"/>
        <v>2028</v>
      </c>
      <c r="LP1" s="3">
        <f>+YEAR(LP3)</f>
        <v>2028</v>
      </c>
      <c r="LQ1" s="3">
        <f t="shared" si="4"/>
        <v>2028</v>
      </c>
      <c r="LR1" s="3">
        <f>+YEAR(LR3)</f>
        <v>2028</v>
      </c>
      <c r="LS1" s="3">
        <f t="shared" si="4"/>
        <v>2028</v>
      </c>
      <c r="LT1" s="3">
        <f>+YEAR(LT3)</f>
        <v>2029</v>
      </c>
      <c r="LU1" s="3">
        <f t="shared" si="4"/>
        <v>2029</v>
      </c>
      <c r="LV1" s="3">
        <f>+YEAR(LV3)</f>
        <v>2029</v>
      </c>
      <c r="LW1" s="3">
        <f t="shared" si="4"/>
        <v>2029</v>
      </c>
      <c r="LX1" s="3">
        <f>+YEAR(LX3)</f>
        <v>2029</v>
      </c>
      <c r="LY1" s="3">
        <f t="shared" si="4"/>
        <v>2029</v>
      </c>
      <c r="LZ1" s="3">
        <f>+YEAR(LZ3)</f>
        <v>2029</v>
      </c>
      <c r="MA1" s="3">
        <f t="shared" si="4"/>
        <v>2029</v>
      </c>
      <c r="MB1" s="3">
        <f>+YEAR(MB3)</f>
        <v>2029</v>
      </c>
      <c r="MC1" s="3">
        <f t="shared" si="4"/>
        <v>2029</v>
      </c>
      <c r="MD1" s="3">
        <f>+YEAR(MD3)</f>
        <v>2029</v>
      </c>
      <c r="ME1" s="3">
        <f t="shared" si="4"/>
        <v>2029</v>
      </c>
      <c r="MF1" s="3">
        <f>+YEAR(MF3)</f>
        <v>2029</v>
      </c>
      <c r="MG1" s="3">
        <f t="shared" si="4"/>
        <v>2029</v>
      </c>
      <c r="MH1" s="3">
        <f>+YEAR(MH3)</f>
        <v>2029</v>
      </c>
      <c r="MI1" s="3">
        <f t="shared" si="4"/>
        <v>2029</v>
      </c>
      <c r="MJ1" s="3">
        <f>+YEAR(MJ3)</f>
        <v>2029</v>
      </c>
      <c r="MK1" s="3">
        <f t="shared" si="4"/>
        <v>2029</v>
      </c>
      <c r="ML1" s="3">
        <f>+YEAR(ML3)</f>
        <v>2029</v>
      </c>
      <c r="MM1" s="3">
        <f t="shared" si="4"/>
        <v>2029</v>
      </c>
      <c r="MN1" s="3">
        <f>+YEAR(MN3)</f>
        <v>2029</v>
      </c>
      <c r="MO1" s="3">
        <f t="shared" si="4"/>
        <v>2029</v>
      </c>
      <c r="MP1" s="3">
        <f>+YEAR(MP3)</f>
        <v>2029</v>
      </c>
      <c r="MQ1" s="3">
        <f t="shared" si="4"/>
        <v>2029</v>
      </c>
      <c r="MR1" s="3">
        <f>+YEAR(MR3)</f>
        <v>2030</v>
      </c>
      <c r="MS1" s="3">
        <f t="shared" si="4"/>
        <v>2030</v>
      </c>
      <c r="MT1" s="3">
        <f>+YEAR(MT3)</f>
        <v>2030</v>
      </c>
      <c r="MU1" s="3">
        <f t="shared" si="4"/>
        <v>2030</v>
      </c>
      <c r="MV1" s="3">
        <f>+YEAR(MV3)</f>
        <v>2030</v>
      </c>
      <c r="MW1" s="3">
        <f t="shared" si="4"/>
        <v>2030</v>
      </c>
      <c r="MX1" s="3">
        <f>+YEAR(MX3)</f>
        <v>2030</v>
      </c>
      <c r="MY1" s="3">
        <f t="shared" si="4"/>
        <v>2030</v>
      </c>
      <c r="MZ1" s="3">
        <f>+YEAR(MZ3)</f>
        <v>2030</v>
      </c>
      <c r="NA1" s="3">
        <f t="shared" si="4"/>
        <v>2030</v>
      </c>
      <c r="NB1" s="3">
        <f>+YEAR(NB3)</f>
        <v>2030</v>
      </c>
      <c r="NC1" s="3">
        <f t="shared" si="4"/>
        <v>2030</v>
      </c>
      <c r="ND1" s="3">
        <f>+YEAR(ND3)</f>
        <v>2030</v>
      </c>
      <c r="NE1" s="3">
        <f t="shared" si="4"/>
        <v>2030</v>
      </c>
      <c r="NF1" s="3">
        <f>+YEAR(NF3)</f>
        <v>2030</v>
      </c>
      <c r="NG1" s="3">
        <f t="shared" si="4"/>
        <v>2030</v>
      </c>
      <c r="NH1" s="3">
        <f>+YEAR(NH3)</f>
        <v>2030</v>
      </c>
      <c r="NI1" s="3">
        <f t="shared" ref="NI1:PS1" si="5">+YEAR(NH3)</f>
        <v>2030</v>
      </c>
      <c r="NJ1" s="3">
        <f>+YEAR(NJ3)</f>
        <v>2030</v>
      </c>
      <c r="NK1" s="3">
        <f t="shared" si="5"/>
        <v>2030</v>
      </c>
      <c r="NL1" s="3">
        <f>+YEAR(NL3)</f>
        <v>2030</v>
      </c>
      <c r="NM1" s="3">
        <f t="shared" si="5"/>
        <v>2030</v>
      </c>
      <c r="NN1" s="3">
        <f>+YEAR(NN3)</f>
        <v>2030</v>
      </c>
      <c r="NO1" s="3">
        <f t="shared" si="5"/>
        <v>2030</v>
      </c>
      <c r="NP1" s="3">
        <f>+YEAR(NP3)</f>
        <v>2031</v>
      </c>
      <c r="NQ1" s="3">
        <f t="shared" si="5"/>
        <v>2031</v>
      </c>
      <c r="NR1" s="3">
        <f>+YEAR(NR3)</f>
        <v>2031</v>
      </c>
      <c r="NS1" s="3">
        <f t="shared" si="5"/>
        <v>2031</v>
      </c>
      <c r="NT1" s="3">
        <f>+YEAR(NT3)</f>
        <v>2031</v>
      </c>
      <c r="NU1" s="3">
        <f t="shared" si="5"/>
        <v>2031</v>
      </c>
      <c r="NV1" s="3">
        <f>+YEAR(NV3)</f>
        <v>2031</v>
      </c>
      <c r="NW1" s="3">
        <f t="shared" si="5"/>
        <v>2031</v>
      </c>
      <c r="NX1" s="3">
        <f>+YEAR(NX3)</f>
        <v>2031</v>
      </c>
      <c r="NY1" s="3">
        <f t="shared" si="5"/>
        <v>2031</v>
      </c>
      <c r="NZ1" s="3">
        <f>+YEAR(NZ3)</f>
        <v>2031</v>
      </c>
      <c r="OA1" s="3">
        <f t="shared" si="5"/>
        <v>2031</v>
      </c>
      <c r="OB1" s="3">
        <f>+YEAR(OB3)</f>
        <v>2031</v>
      </c>
      <c r="OC1" s="3">
        <f t="shared" si="5"/>
        <v>2031</v>
      </c>
      <c r="OD1" s="3">
        <f>+YEAR(OD3)</f>
        <v>2031</v>
      </c>
      <c r="OE1" s="3">
        <f t="shared" si="5"/>
        <v>2031</v>
      </c>
      <c r="OF1" s="3">
        <f>+YEAR(OF3)</f>
        <v>2031</v>
      </c>
      <c r="OG1" s="3">
        <f t="shared" si="5"/>
        <v>2031</v>
      </c>
      <c r="OH1" s="3">
        <f>+YEAR(OH3)</f>
        <v>2031</v>
      </c>
      <c r="OI1" s="3">
        <f t="shared" si="5"/>
        <v>2031</v>
      </c>
      <c r="OJ1" s="3">
        <f>+YEAR(OJ3)</f>
        <v>2031</v>
      </c>
      <c r="OK1" s="3">
        <f t="shared" si="5"/>
        <v>2031</v>
      </c>
      <c r="OL1" s="3">
        <f>+YEAR(OL3)</f>
        <v>2031</v>
      </c>
      <c r="OM1" s="3">
        <f t="shared" si="5"/>
        <v>2031</v>
      </c>
      <c r="ON1" s="3">
        <f>+YEAR(ON3)</f>
        <v>2032</v>
      </c>
      <c r="OO1" s="3">
        <f t="shared" si="5"/>
        <v>2032</v>
      </c>
      <c r="OP1" s="3">
        <f>+YEAR(OP3)</f>
        <v>2032</v>
      </c>
      <c r="OQ1" s="3">
        <f t="shared" si="5"/>
        <v>2032</v>
      </c>
      <c r="OR1" s="3">
        <f>+YEAR(OR3)</f>
        <v>2032</v>
      </c>
      <c r="OS1" s="3">
        <f t="shared" si="5"/>
        <v>2032</v>
      </c>
      <c r="OT1" s="3">
        <f>+YEAR(OT3)</f>
        <v>2032</v>
      </c>
      <c r="OU1" s="3">
        <f t="shared" si="5"/>
        <v>2032</v>
      </c>
      <c r="OV1" s="3">
        <f>+YEAR(OV3)</f>
        <v>2032</v>
      </c>
      <c r="OW1" s="3">
        <f t="shared" si="5"/>
        <v>2032</v>
      </c>
      <c r="OX1" s="3">
        <f>+YEAR(OX3)</f>
        <v>2032</v>
      </c>
      <c r="OY1" s="3">
        <f t="shared" si="5"/>
        <v>2032</v>
      </c>
      <c r="OZ1" s="3">
        <f>+YEAR(OZ3)</f>
        <v>2032</v>
      </c>
      <c r="PA1" s="3">
        <f t="shared" si="5"/>
        <v>2032</v>
      </c>
      <c r="PB1" s="3">
        <f>+YEAR(PB3)</f>
        <v>2032</v>
      </c>
      <c r="PC1" s="3">
        <f t="shared" si="5"/>
        <v>2032</v>
      </c>
      <c r="PD1" s="3">
        <f>+YEAR(PD3)</f>
        <v>2032</v>
      </c>
      <c r="PE1" s="3">
        <f t="shared" si="5"/>
        <v>2032</v>
      </c>
      <c r="PF1" s="3">
        <f>+YEAR(PF3)</f>
        <v>2032</v>
      </c>
      <c r="PG1" s="3">
        <f t="shared" si="5"/>
        <v>2032</v>
      </c>
      <c r="PH1" s="3">
        <f>+YEAR(PH3)</f>
        <v>2032</v>
      </c>
      <c r="PI1" s="3">
        <f t="shared" si="5"/>
        <v>2032</v>
      </c>
      <c r="PJ1" s="3">
        <f>+YEAR(PJ3)</f>
        <v>2032</v>
      </c>
      <c r="PK1" s="3">
        <f t="shared" si="5"/>
        <v>2032</v>
      </c>
      <c r="PL1" s="3">
        <f>+YEAR(PL3)</f>
        <v>2033</v>
      </c>
      <c r="PM1" s="3">
        <f t="shared" si="5"/>
        <v>2033</v>
      </c>
      <c r="PN1" s="3">
        <f>+YEAR(PN3)</f>
        <v>2033</v>
      </c>
      <c r="PO1" s="3">
        <f t="shared" si="5"/>
        <v>2033</v>
      </c>
      <c r="PP1" s="3">
        <f>+YEAR(PP3)</f>
        <v>2033</v>
      </c>
      <c r="PQ1" s="3">
        <f t="shared" si="5"/>
        <v>2033</v>
      </c>
      <c r="PR1" s="3">
        <f>+YEAR(PR3)</f>
        <v>2033</v>
      </c>
      <c r="PS1" s="3">
        <f t="shared" si="5"/>
        <v>2033</v>
      </c>
      <c r="PT1" s="3">
        <f>+YEAR(PT3)</f>
        <v>2033</v>
      </c>
      <c r="PU1" s="3">
        <f t="shared" ref="PU1:SE1" si="6">+YEAR(PT3)</f>
        <v>2033</v>
      </c>
      <c r="PV1" s="3">
        <f>+YEAR(PV3)</f>
        <v>2033</v>
      </c>
      <c r="PW1" s="3">
        <f t="shared" si="6"/>
        <v>2033</v>
      </c>
      <c r="PX1" s="3">
        <f>+YEAR(PX3)</f>
        <v>2033</v>
      </c>
      <c r="PY1" s="3">
        <f t="shared" si="6"/>
        <v>2033</v>
      </c>
      <c r="PZ1" s="3">
        <f>+YEAR(PZ3)</f>
        <v>2033</v>
      </c>
      <c r="QA1" s="3">
        <f t="shared" si="6"/>
        <v>2033</v>
      </c>
      <c r="QB1" s="3">
        <f>+YEAR(QB3)</f>
        <v>2033</v>
      </c>
      <c r="QC1" s="3">
        <f t="shared" si="6"/>
        <v>2033</v>
      </c>
      <c r="QD1" s="3">
        <f>+YEAR(QD3)</f>
        <v>2033</v>
      </c>
      <c r="QE1" s="3">
        <f t="shared" si="6"/>
        <v>2033</v>
      </c>
      <c r="QF1" s="3">
        <f>+YEAR(QF3)</f>
        <v>2033</v>
      </c>
      <c r="QG1" s="3">
        <f t="shared" si="6"/>
        <v>2033</v>
      </c>
      <c r="QH1" s="3">
        <f>+YEAR(QH3)</f>
        <v>2033</v>
      </c>
      <c r="QI1" s="3">
        <f t="shared" si="6"/>
        <v>2033</v>
      </c>
      <c r="QJ1" s="3">
        <f>+YEAR(QJ3)</f>
        <v>2034</v>
      </c>
      <c r="QK1" s="3">
        <f t="shared" si="6"/>
        <v>2034</v>
      </c>
      <c r="QL1" s="3">
        <f>+YEAR(QL3)</f>
        <v>2034</v>
      </c>
      <c r="QM1" s="3">
        <f t="shared" si="6"/>
        <v>2034</v>
      </c>
      <c r="QN1" s="3">
        <f>+YEAR(QN3)</f>
        <v>2034</v>
      </c>
      <c r="QO1" s="3">
        <f t="shared" si="6"/>
        <v>2034</v>
      </c>
      <c r="QP1" s="3">
        <f>+YEAR(QP3)</f>
        <v>2034</v>
      </c>
      <c r="QQ1" s="3">
        <f t="shared" si="6"/>
        <v>2034</v>
      </c>
      <c r="QR1" s="3">
        <f>+YEAR(QR3)</f>
        <v>2034</v>
      </c>
      <c r="QS1" s="3">
        <f t="shared" si="6"/>
        <v>2034</v>
      </c>
      <c r="QT1" s="3">
        <f>+YEAR(QT3)</f>
        <v>2034</v>
      </c>
      <c r="QU1" s="3">
        <f t="shared" si="6"/>
        <v>2034</v>
      </c>
      <c r="QV1" s="3">
        <f>+YEAR(QV3)</f>
        <v>2034</v>
      </c>
      <c r="QW1" s="3">
        <f t="shared" si="6"/>
        <v>2034</v>
      </c>
      <c r="QX1" s="3">
        <f>+YEAR(QX3)</f>
        <v>2034</v>
      </c>
      <c r="QY1" s="3">
        <f t="shared" si="6"/>
        <v>2034</v>
      </c>
      <c r="QZ1" s="3">
        <f>+YEAR(QZ3)</f>
        <v>2034</v>
      </c>
      <c r="RA1" s="3">
        <f t="shared" si="6"/>
        <v>2034</v>
      </c>
      <c r="RB1" s="3">
        <f>+YEAR(RB3)</f>
        <v>2034</v>
      </c>
      <c r="RC1" s="3">
        <f t="shared" si="6"/>
        <v>2034</v>
      </c>
      <c r="RD1" s="3">
        <f>+YEAR(RD3)</f>
        <v>2034</v>
      </c>
      <c r="RE1" s="3">
        <f t="shared" si="6"/>
        <v>2034</v>
      </c>
      <c r="RF1" s="3">
        <f>+YEAR(RF3)</f>
        <v>2034</v>
      </c>
      <c r="RG1" s="3">
        <f t="shared" si="6"/>
        <v>2034</v>
      </c>
      <c r="RH1" s="3">
        <f>+YEAR(RH3)</f>
        <v>2035</v>
      </c>
      <c r="RI1" s="3">
        <f t="shared" si="6"/>
        <v>2035</v>
      </c>
      <c r="RJ1" s="3">
        <f>+YEAR(RJ3)</f>
        <v>2035</v>
      </c>
      <c r="RK1" s="3">
        <f t="shared" si="6"/>
        <v>2035</v>
      </c>
      <c r="RL1" s="3">
        <f>+YEAR(RL3)</f>
        <v>2035</v>
      </c>
      <c r="RM1" s="3">
        <f t="shared" si="6"/>
        <v>2035</v>
      </c>
      <c r="RN1" s="3">
        <f>+YEAR(RN3)</f>
        <v>2035</v>
      </c>
      <c r="RO1" s="3">
        <f t="shared" si="6"/>
        <v>2035</v>
      </c>
      <c r="RP1" s="3">
        <f>+YEAR(RP3)</f>
        <v>2035</v>
      </c>
      <c r="RQ1" s="3">
        <f t="shared" si="6"/>
        <v>2035</v>
      </c>
      <c r="RR1" s="3">
        <f>+YEAR(RR3)</f>
        <v>2035</v>
      </c>
      <c r="RS1" s="3">
        <f t="shared" si="6"/>
        <v>2035</v>
      </c>
      <c r="RT1" s="3">
        <f>+YEAR(RT3)</f>
        <v>2035</v>
      </c>
      <c r="RU1" s="3">
        <f t="shared" si="6"/>
        <v>2035</v>
      </c>
      <c r="RV1" s="3">
        <f>+YEAR(RV3)</f>
        <v>2035</v>
      </c>
      <c r="RW1" s="3">
        <f t="shared" si="6"/>
        <v>2035</v>
      </c>
      <c r="RX1" s="3">
        <f>+YEAR(RX3)</f>
        <v>2035</v>
      </c>
      <c r="RY1" s="3">
        <f t="shared" si="6"/>
        <v>2035</v>
      </c>
      <c r="RZ1" s="3">
        <f>+YEAR(RZ3)</f>
        <v>2035</v>
      </c>
      <c r="SA1" s="3">
        <f t="shared" si="6"/>
        <v>2035</v>
      </c>
      <c r="SB1" s="3">
        <f>+YEAR(SB3)</f>
        <v>2035</v>
      </c>
      <c r="SC1" s="3">
        <f t="shared" si="6"/>
        <v>2035</v>
      </c>
      <c r="SD1" s="3">
        <f>+YEAR(SD3)</f>
        <v>2035</v>
      </c>
      <c r="SE1" s="3">
        <f t="shared" si="6"/>
        <v>2035</v>
      </c>
      <c r="SF1" s="3">
        <f>+YEAR(SF3)</f>
        <v>2036</v>
      </c>
      <c r="SG1" s="3">
        <f t="shared" ref="SG1:UQ1" si="7">+YEAR(SF3)</f>
        <v>2036</v>
      </c>
      <c r="SH1" s="3">
        <f>+YEAR(SH3)</f>
        <v>2036</v>
      </c>
      <c r="SI1" s="3">
        <f t="shared" si="7"/>
        <v>2036</v>
      </c>
      <c r="SJ1" s="3">
        <f>+YEAR(SJ3)</f>
        <v>2036</v>
      </c>
      <c r="SK1" s="3">
        <f t="shared" si="7"/>
        <v>2036</v>
      </c>
      <c r="SL1" s="3">
        <f>+YEAR(SL3)</f>
        <v>2036</v>
      </c>
      <c r="SM1" s="3">
        <f t="shared" si="7"/>
        <v>2036</v>
      </c>
      <c r="SN1" s="3">
        <f>+YEAR(SN3)</f>
        <v>2036</v>
      </c>
      <c r="SO1" s="3">
        <f t="shared" si="7"/>
        <v>2036</v>
      </c>
      <c r="SP1" s="3">
        <f>+YEAR(SP3)</f>
        <v>2036</v>
      </c>
      <c r="SQ1" s="3">
        <f t="shared" si="7"/>
        <v>2036</v>
      </c>
      <c r="SR1" s="3">
        <f>+YEAR(SR3)</f>
        <v>2036</v>
      </c>
      <c r="SS1" s="3">
        <f t="shared" si="7"/>
        <v>2036</v>
      </c>
      <c r="ST1" s="3">
        <f>+YEAR(ST3)</f>
        <v>2036</v>
      </c>
      <c r="SU1" s="3">
        <f t="shared" si="7"/>
        <v>2036</v>
      </c>
      <c r="SV1" s="3">
        <f>+YEAR(SV3)</f>
        <v>2036</v>
      </c>
      <c r="SW1" s="3">
        <f t="shared" si="7"/>
        <v>2036</v>
      </c>
      <c r="SX1" s="3">
        <f>+YEAR(SX3)</f>
        <v>2036</v>
      </c>
      <c r="SY1" s="3">
        <f t="shared" si="7"/>
        <v>2036</v>
      </c>
      <c r="SZ1" s="3">
        <f>+YEAR(SZ3)</f>
        <v>2036</v>
      </c>
      <c r="TA1" s="3">
        <f t="shared" si="7"/>
        <v>2036</v>
      </c>
      <c r="TB1" s="3">
        <f>+YEAR(TB3)</f>
        <v>2036</v>
      </c>
      <c r="TC1" s="3">
        <f t="shared" si="7"/>
        <v>2036</v>
      </c>
      <c r="TD1" s="3">
        <f>+YEAR(TD3)</f>
        <v>2037</v>
      </c>
      <c r="TE1" s="3">
        <f t="shared" si="7"/>
        <v>2037</v>
      </c>
      <c r="TF1" s="3">
        <f>+YEAR(TF3)</f>
        <v>2037</v>
      </c>
      <c r="TG1" s="3">
        <f t="shared" si="7"/>
        <v>2037</v>
      </c>
      <c r="TH1" s="3">
        <f>+YEAR(TH3)</f>
        <v>2037</v>
      </c>
      <c r="TI1" s="3">
        <f t="shared" si="7"/>
        <v>2037</v>
      </c>
      <c r="TJ1" s="3">
        <f>+YEAR(TJ3)</f>
        <v>2037</v>
      </c>
      <c r="TK1" s="3">
        <f t="shared" si="7"/>
        <v>2037</v>
      </c>
      <c r="TL1" s="3">
        <f>+YEAR(TL3)</f>
        <v>2037</v>
      </c>
      <c r="TM1" s="3">
        <f t="shared" si="7"/>
        <v>2037</v>
      </c>
      <c r="TN1" s="3">
        <f>+YEAR(TN3)</f>
        <v>2037</v>
      </c>
      <c r="TO1" s="3">
        <f t="shared" si="7"/>
        <v>2037</v>
      </c>
      <c r="TP1" s="3">
        <f>+YEAR(TP3)</f>
        <v>2037</v>
      </c>
      <c r="TQ1" s="3">
        <f t="shared" si="7"/>
        <v>2037</v>
      </c>
      <c r="TR1" s="3">
        <f>+YEAR(TR3)</f>
        <v>2037</v>
      </c>
      <c r="TS1" s="3">
        <f t="shared" si="7"/>
        <v>2037</v>
      </c>
      <c r="TT1" s="3">
        <f>+YEAR(TT3)</f>
        <v>2037</v>
      </c>
      <c r="TU1" s="3">
        <f t="shared" si="7"/>
        <v>2037</v>
      </c>
      <c r="TV1" s="3">
        <f>+YEAR(TV3)</f>
        <v>2037</v>
      </c>
      <c r="TW1" s="3">
        <f t="shared" si="7"/>
        <v>2037</v>
      </c>
      <c r="TX1" s="3">
        <f>+YEAR(TX3)</f>
        <v>2037</v>
      </c>
      <c r="TY1" s="3">
        <f t="shared" si="7"/>
        <v>2037</v>
      </c>
      <c r="TZ1" s="3">
        <f>+YEAR(TZ3)</f>
        <v>2037</v>
      </c>
      <c r="UA1" s="3">
        <f t="shared" si="7"/>
        <v>2037</v>
      </c>
      <c r="UB1" s="3">
        <f>+YEAR(UB3)</f>
        <v>2038</v>
      </c>
      <c r="UC1" s="3">
        <f t="shared" si="7"/>
        <v>2038</v>
      </c>
      <c r="UD1" s="3">
        <f>+YEAR(UD3)</f>
        <v>2038</v>
      </c>
      <c r="UE1" s="3">
        <f t="shared" si="7"/>
        <v>2038</v>
      </c>
      <c r="UF1" s="3">
        <f>+YEAR(UF3)</f>
        <v>2038</v>
      </c>
      <c r="UG1" s="3">
        <f t="shared" si="7"/>
        <v>2038</v>
      </c>
      <c r="UH1" s="3">
        <f>+YEAR(UH3)</f>
        <v>2038</v>
      </c>
      <c r="UI1" s="3">
        <f t="shared" si="7"/>
        <v>2038</v>
      </c>
      <c r="UJ1" s="3">
        <f>+YEAR(UJ3)</f>
        <v>2038</v>
      </c>
      <c r="UK1" s="3">
        <f t="shared" si="7"/>
        <v>2038</v>
      </c>
      <c r="UL1" s="3">
        <f>+YEAR(UL3)</f>
        <v>2038</v>
      </c>
      <c r="UM1" s="3">
        <f t="shared" si="7"/>
        <v>2038</v>
      </c>
      <c r="UN1" s="3">
        <f>+YEAR(UN3)</f>
        <v>2038</v>
      </c>
      <c r="UO1" s="3">
        <f t="shared" si="7"/>
        <v>2038</v>
      </c>
      <c r="UP1" s="3">
        <f>+YEAR(UP3)</f>
        <v>2038</v>
      </c>
      <c r="UQ1" s="3">
        <f t="shared" si="7"/>
        <v>2038</v>
      </c>
      <c r="UR1" s="3">
        <f>+YEAR(UR3)</f>
        <v>2038</v>
      </c>
      <c r="US1" s="3">
        <f t="shared" ref="US1:XC1" si="8">+YEAR(UR3)</f>
        <v>2038</v>
      </c>
      <c r="UT1" s="3">
        <f>+YEAR(UT3)</f>
        <v>2038</v>
      </c>
      <c r="UU1" s="3">
        <f t="shared" si="8"/>
        <v>2038</v>
      </c>
      <c r="UV1" s="3">
        <f>+YEAR(UV3)</f>
        <v>2038</v>
      </c>
      <c r="UW1" s="3">
        <f t="shared" si="8"/>
        <v>2038</v>
      </c>
      <c r="UX1" s="3">
        <f>+YEAR(UX3)</f>
        <v>2038</v>
      </c>
      <c r="UY1" s="3">
        <f t="shared" si="8"/>
        <v>2038</v>
      </c>
      <c r="UZ1" s="3">
        <f>+YEAR(UZ3)</f>
        <v>2039</v>
      </c>
      <c r="VA1" s="3">
        <f t="shared" si="8"/>
        <v>2039</v>
      </c>
      <c r="VB1" s="3">
        <f>+YEAR(VB3)</f>
        <v>2039</v>
      </c>
      <c r="VC1" s="3">
        <f t="shared" si="8"/>
        <v>2039</v>
      </c>
      <c r="VD1" s="3">
        <f>+YEAR(VD3)</f>
        <v>2039</v>
      </c>
      <c r="VE1" s="3">
        <f t="shared" si="8"/>
        <v>2039</v>
      </c>
      <c r="VF1" s="3">
        <f>+YEAR(VF3)</f>
        <v>2039</v>
      </c>
      <c r="VG1" s="3">
        <f t="shared" si="8"/>
        <v>2039</v>
      </c>
      <c r="VH1" s="3">
        <f>+YEAR(VH3)</f>
        <v>2039</v>
      </c>
      <c r="VI1" s="3">
        <f t="shared" si="8"/>
        <v>2039</v>
      </c>
      <c r="VJ1" s="3">
        <f>+YEAR(VJ3)</f>
        <v>2039</v>
      </c>
      <c r="VK1" s="3">
        <f t="shared" si="8"/>
        <v>2039</v>
      </c>
      <c r="VL1" s="3">
        <f>+YEAR(VL3)</f>
        <v>2039</v>
      </c>
      <c r="VM1" s="3">
        <f t="shared" si="8"/>
        <v>2039</v>
      </c>
      <c r="VN1" s="3">
        <f>+YEAR(VN3)</f>
        <v>2039</v>
      </c>
      <c r="VO1" s="3">
        <f t="shared" si="8"/>
        <v>2039</v>
      </c>
      <c r="VP1" s="3">
        <f>+YEAR(VP3)</f>
        <v>2039</v>
      </c>
      <c r="VQ1" s="3">
        <f t="shared" si="8"/>
        <v>2039</v>
      </c>
      <c r="VR1" s="3">
        <f>+YEAR(VR3)</f>
        <v>2039</v>
      </c>
      <c r="VS1" s="3">
        <f t="shared" si="8"/>
        <v>2039</v>
      </c>
      <c r="VT1" s="3">
        <f>+YEAR(VT3)</f>
        <v>2039</v>
      </c>
      <c r="VU1" s="3">
        <f t="shared" si="8"/>
        <v>2039</v>
      </c>
      <c r="VV1" s="3">
        <f>+YEAR(VV3)</f>
        <v>2039</v>
      </c>
      <c r="VW1" s="3">
        <f t="shared" si="8"/>
        <v>2039</v>
      </c>
      <c r="VX1" s="3">
        <f>+YEAR(VX3)</f>
        <v>2040</v>
      </c>
      <c r="VY1" s="3">
        <f t="shared" si="8"/>
        <v>2040</v>
      </c>
      <c r="VZ1" s="3">
        <f>+YEAR(VZ3)</f>
        <v>2040</v>
      </c>
      <c r="WA1" s="3">
        <f t="shared" si="8"/>
        <v>2040</v>
      </c>
      <c r="WB1" s="3">
        <f>+YEAR(WB3)</f>
        <v>2040</v>
      </c>
      <c r="WC1" s="3">
        <f t="shared" si="8"/>
        <v>2040</v>
      </c>
      <c r="WD1" s="3">
        <f>+YEAR(WD3)</f>
        <v>2040</v>
      </c>
      <c r="WE1" s="3">
        <f t="shared" si="8"/>
        <v>2040</v>
      </c>
      <c r="WF1" s="3">
        <f>+YEAR(WF3)</f>
        <v>2040</v>
      </c>
      <c r="WG1" s="3">
        <f t="shared" si="8"/>
        <v>2040</v>
      </c>
      <c r="WH1" s="3">
        <f>+YEAR(WH3)</f>
        <v>2040</v>
      </c>
      <c r="WI1" s="3">
        <f t="shared" si="8"/>
        <v>2040</v>
      </c>
      <c r="WJ1" s="3">
        <f>+YEAR(WJ3)</f>
        <v>2040</v>
      </c>
      <c r="WK1" s="3">
        <f t="shared" si="8"/>
        <v>2040</v>
      </c>
      <c r="WL1" s="3">
        <f>+YEAR(WL3)</f>
        <v>2040</v>
      </c>
      <c r="WM1" s="3">
        <f t="shared" si="8"/>
        <v>2040</v>
      </c>
      <c r="WN1" s="3">
        <f>+YEAR(WN3)</f>
        <v>2040</v>
      </c>
      <c r="WO1" s="3">
        <f t="shared" si="8"/>
        <v>2040</v>
      </c>
      <c r="WP1" s="3">
        <f>+YEAR(WP3)</f>
        <v>2040</v>
      </c>
      <c r="WQ1" s="3">
        <f t="shared" si="8"/>
        <v>2040</v>
      </c>
      <c r="WR1" s="3">
        <f>+YEAR(WR3)</f>
        <v>2040</v>
      </c>
      <c r="WS1" s="3">
        <f t="shared" si="8"/>
        <v>2040</v>
      </c>
      <c r="WT1" s="3">
        <f>+YEAR(WT3)</f>
        <v>2040</v>
      </c>
      <c r="WU1" s="3">
        <f t="shared" si="8"/>
        <v>2040</v>
      </c>
      <c r="WV1" s="3">
        <f>+YEAR(WV3)</f>
        <v>2041</v>
      </c>
      <c r="WW1" s="3">
        <f t="shared" si="8"/>
        <v>2041</v>
      </c>
      <c r="WX1" s="3">
        <f>+YEAR(WX3)</f>
        <v>2041</v>
      </c>
      <c r="WY1" s="3">
        <f t="shared" si="8"/>
        <v>2041</v>
      </c>
      <c r="WZ1" s="3">
        <f>+YEAR(WZ3)</f>
        <v>2041</v>
      </c>
      <c r="XA1" s="3">
        <f t="shared" si="8"/>
        <v>2041</v>
      </c>
      <c r="XB1" s="3">
        <f>+YEAR(XB3)</f>
        <v>2041</v>
      </c>
      <c r="XC1" s="3">
        <f t="shared" si="8"/>
        <v>2041</v>
      </c>
      <c r="XD1" s="3">
        <f>+YEAR(XD3)</f>
        <v>2041</v>
      </c>
      <c r="XE1" s="3">
        <f t="shared" ref="XE1:YQ1" si="9">+YEAR(XD3)</f>
        <v>2041</v>
      </c>
      <c r="XF1" s="3">
        <f>+YEAR(XF3)</f>
        <v>2041</v>
      </c>
      <c r="XG1" s="3">
        <f t="shared" si="9"/>
        <v>2041</v>
      </c>
      <c r="XH1" s="3">
        <f>+YEAR(XH3)</f>
        <v>2041</v>
      </c>
      <c r="XI1" s="3">
        <f t="shared" si="9"/>
        <v>2041</v>
      </c>
      <c r="XJ1" s="3">
        <f>+YEAR(XJ3)</f>
        <v>2041</v>
      </c>
      <c r="XK1" s="3">
        <f t="shared" si="9"/>
        <v>2041</v>
      </c>
      <c r="XL1" s="3">
        <f>+YEAR(XL3)</f>
        <v>2041</v>
      </c>
      <c r="XM1" s="3">
        <f t="shared" si="9"/>
        <v>2041</v>
      </c>
      <c r="XN1" s="3">
        <f>+YEAR(XN3)</f>
        <v>2041</v>
      </c>
      <c r="XO1" s="3">
        <f t="shared" si="9"/>
        <v>2041</v>
      </c>
      <c r="XP1" s="3">
        <f>+YEAR(XP3)</f>
        <v>2041</v>
      </c>
      <c r="XQ1" s="3">
        <f t="shared" si="9"/>
        <v>2041</v>
      </c>
      <c r="XR1" s="3">
        <f>+YEAR(XR3)</f>
        <v>2041</v>
      </c>
      <c r="XS1" s="3">
        <f t="shared" si="9"/>
        <v>2041</v>
      </c>
      <c r="XT1" s="3">
        <f>+YEAR(XT3)</f>
        <v>2042</v>
      </c>
      <c r="XU1" s="3">
        <f t="shared" si="9"/>
        <v>2042</v>
      </c>
      <c r="XV1" s="3">
        <f>+YEAR(XV3)</f>
        <v>2042</v>
      </c>
      <c r="XW1" s="3">
        <f t="shared" si="9"/>
        <v>2042</v>
      </c>
      <c r="XX1" s="3">
        <f>+YEAR(XX3)</f>
        <v>2042</v>
      </c>
      <c r="XY1" s="3">
        <f t="shared" si="9"/>
        <v>2042</v>
      </c>
      <c r="XZ1" s="3">
        <f>+YEAR(XZ3)</f>
        <v>2042</v>
      </c>
      <c r="YA1" s="3">
        <f t="shared" si="9"/>
        <v>2042</v>
      </c>
      <c r="YB1" s="3">
        <f>+YEAR(YB3)</f>
        <v>2042</v>
      </c>
      <c r="YC1" s="3">
        <f t="shared" si="9"/>
        <v>2042</v>
      </c>
      <c r="YD1" s="3">
        <f>+YEAR(YD3)</f>
        <v>2042</v>
      </c>
      <c r="YE1" s="3">
        <f t="shared" si="9"/>
        <v>2042</v>
      </c>
      <c r="YF1" s="3">
        <f>+YEAR(YF3)</f>
        <v>2042</v>
      </c>
      <c r="YG1" s="3">
        <f t="shared" si="9"/>
        <v>2042</v>
      </c>
      <c r="YH1" s="3">
        <f>+YEAR(YH3)</f>
        <v>2042</v>
      </c>
      <c r="YI1" s="3">
        <f t="shared" si="9"/>
        <v>2042</v>
      </c>
      <c r="YJ1" s="3">
        <f>+YEAR(YJ3)</f>
        <v>2042</v>
      </c>
      <c r="YK1" s="3">
        <f t="shared" si="9"/>
        <v>2042</v>
      </c>
      <c r="YL1" s="3">
        <f>+YEAR(YL3)</f>
        <v>2042</v>
      </c>
      <c r="YM1" s="3">
        <f t="shared" si="9"/>
        <v>2042</v>
      </c>
      <c r="YN1" s="3">
        <f>+YEAR(YN3)</f>
        <v>2042</v>
      </c>
      <c r="YO1" s="3">
        <f t="shared" si="9"/>
        <v>2042</v>
      </c>
      <c r="YP1" s="3">
        <f>+YEAR(YP3)</f>
        <v>2042</v>
      </c>
      <c r="YQ1" s="3">
        <f t="shared" si="9"/>
        <v>2042</v>
      </c>
    </row>
    <row r="2" spans="1:733" ht="15.75" x14ac:dyDescent="0.25">
      <c r="A2" s="156"/>
      <c r="B2" s="159"/>
      <c r="C2" s="4">
        <v>43373</v>
      </c>
      <c r="D2" s="162"/>
      <c r="E2" s="4">
        <f>+C2</f>
        <v>43373</v>
      </c>
      <c r="F2" s="153"/>
      <c r="G2" s="153"/>
      <c r="H2" s="153"/>
      <c r="I2" s="153"/>
      <c r="J2" s="153"/>
      <c r="K2" s="153"/>
      <c r="L2" s="153"/>
      <c r="M2" s="153"/>
      <c r="N2" s="153"/>
      <c r="BO2" s="93"/>
      <c r="BP2" s="3">
        <f>+MONTH(BP3)</f>
        <v>1</v>
      </c>
      <c r="BQ2" s="3">
        <f t="shared" ref="BQ2:DK2" si="10">+MONTH(BP3)</f>
        <v>1</v>
      </c>
      <c r="BR2" s="3">
        <f>+MONTH(BR3)</f>
        <v>2</v>
      </c>
      <c r="BS2" s="3">
        <f t="shared" si="10"/>
        <v>2</v>
      </c>
      <c r="BT2" s="3">
        <f>+MONTH(BT3)</f>
        <v>3</v>
      </c>
      <c r="BU2" s="3">
        <f t="shared" si="10"/>
        <v>3</v>
      </c>
      <c r="BV2" s="3">
        <f>+MONTH(BV3)</f>
        <v>4</v>
      </c>
      <c r="BW2" s="3">
        <f t="shared" si="10"/>
        <v>4</v>
      </c>
      <c r="BX2" s="3">
        <f>+MONTH(BX3)</f>
        <v>5</v>
      </c>
      <c r="BY2" s="3">
        <f t="shared" si="10"/>
        <v>5</v>
      </c>
      <c r="BZ2" s="3">
        <f>+MONTH(BZ3)</f>
        <v>6</v>
      </c>
      <c r="CA2" s="3">
        <f t="shared" si="10"/>
        <v>6</v>
      </c>
      <c r="CB2" s="3">
        <f>+MONTH(CB3)</f>
        <v>7</v>
      </c>
      <c r="CC2" s="3">
        <f t="shared" si="10"/>
        <v>7</v>
      </c>
      <c r="CD2" s="3">
        <f>+MONTH(CD3)</f>
        <v>8</v>
      </c>
      <c r="CE2" s="3">
        <f t="shared" si="10"/>
        <v>8</v>
      </c>
      <c r="CF2" s="3">
        <f>+MONTH(CF3)</f>
        <v>9</v>
      </c>
      <c r="CG2" s="3">
        <f t="shared" si="10"/>
        <v>9</v>
      </c>
      <c r="CH2" s="3">
        <f>+MONTH(CH3)</f>
        <v>10</v>
      </c>
      <c r="CI2" s="3">
        <f t="shared" si="10"/>
        <v>10</v>
      </c>
      <c r="CJ2" s="3">
        <f>+MONTH(CJ3)</f>
        <v>11</v>
      </c>
      <c r="CK2" s="3">
        <f t="shared" si="10"/>
        <v>11</v>
      </c>
      <c r="CL2" s="3">
        <f>+MONTH(CL3)</f>
        <v>12</v>
      </c>
      <c r="CM2" s="3">
        <f t="shared" si="10"/>
        <v>12</v>
      </c>
      <c r="CN2" s="3">
        <f>+MONTH(CN3)</f>
        <v>1</v>
      </c>
      <c r="CO2" s="3">
        <f t="shared" si="10"/>
        <v>1</v>
      </c>
      <c r="CP2" s="3">
        <f>+MONTH(CP3)</f>
        <v>2</v>
      </c>
      <c r="CQ2" s="3">
        <f t="shared" si="10"/>
        <v>2</v>
      </c>
      <c r="CR2" s="3">
        <f>+MONTH(CR3)</f>
        <v>3</v>
      </c>
      <c r="CS2" s="3">
        <f t="shared" si="10"/>
        <v>3</v>
      </c>
      <c r="CT2" s="3">
        <f>+MONTH(CT3)</f>
        <v>4</v>
      </c>
      <c r="CU2" s="3">
        <f t="shared" si="10"/>
        <v>4</v>
      </c>
      <c r="CV2" s="3">
        <f>+MONTH(CV3)</f>
        <v>5</v>
      </c>
      <c r="CW2" s="3">
        <f t="shared" si="10"/>
        <v>5</v>
      </c>
      <c r="CX2" s="3">
        <f>+MONTH(CX3)</f>
        <v>6</v>
      </c>
      <c r="CY2" s="3">
        <f t="shared" si="10"/>
        <v>6</v>
      </c>
      <c r="CZ2" s="3">
        <f>+MONTH(CZ3)</f>
        <v>7</v>
      </c>
      <c r="DA2" s="3">
        <f t="shared" si="10"/>
        <v>7</v>
      </c>
      <c r="DB2" s="3">
        <f>+MONTH(DB3)</f>
        <v>8</v>
      </c>
      <c r="DC2" s="3">
        <f t="shared" si="10"/>
        <v>8</v>
      </c>
      <c r="DD2" s="3">
        <f>+MONTH(DD3)</f>
        <v>9</v>
      </c>
      <c r="DE2" s="3">
        <f t="shared" si="10"/>
        <v>9</v>
      </c>
      <c r="DF2" s="3">
        <f>+MONTH(DF3)</f>
        <v>10</v>
      </c>
      <c r="DG2" s="3">
        <f t="shared" si="10"/>
        <v>10</v>
      </c>
      <c r="DH2" s="3">
        <f>+MONTH(DH3)</f>
        <v>11</v>
      </c>
      <c r="DI2" s="3">
        <f t="shared" si="10"/>
        <v>11</v>
      </c>
      <c r="DJ2" s="3">
        <f>+MONTH(DJ3)</f>
        <v>12</v>
      </c>
      <c r="DK2" s="3">
        <f t="shared" si="10"/>
        <v>12</v>
      </c>
      <c r="DL2" s="3">
        <f>+MONTH(DL3)</f>
        <v>1</v>
      </c>
      <c r="DM2" s="3">
        <f t="shared" ref="DM2:FW2" si="11">+MONTH(DL3)</f>
        <v>1</v>
      </c>
      <c r="DN2" s="3">
        <f>+MONTH(DN3)</f>
        <v>2</v>
      </c>
      <c r="DO2" s="3">
        <f t="shared" si="11"/>
        <v>2</v>
      </c>
      <c r="DP2" s="3">
        <f>+MONTH(DP3)</f>
        <v>3</v>
      </c>
      <c r="DQ2" s="3">
        <f t="shared" si="11"/>
        <v>3</v>
      </c>
      <c r="DR2" s="3">
        <f>+MONTH(DR3)</f>
        <v>4</v>
      </c>
      <c r="DS2" s="3">
        <f t="shared" si="11"/>
        <v>4</v>
      </c>
      <c r="DT2" s="3">
        <f>+MONTH(DT3)</f>
        <v>5</v>
      </c>
      <c r="DU2" s="3">
        <f t="shared" si="11"/>
        <v>5</v>
      </c>
      <c r="DV2" s="3">
        <f>+MONTH(DV3)</f>
        <v>6</v>
      </c>
      <c r="DW2" s="3">
        <f t="shared" si="11"/>
        <v>6</v>
      </c>
      <c r="DX2" s="3">
        <f>+MONTH(DX3)</f>
        <v>7</v>
      </c>
      <c r="DY2" s="3">
        <f t="shared" si="11"/>
        <v>7</v>
      </c>
      <c r="DZ2" s="3">
        <f>+MONTH(DZ3)</f>
        <v>8</v>
      </c>
      <c r="EA2" s="3">
        <f t="shared" si="11"/>
        <v>8</v>
      </c>
      <c r="EB2" s="3">
        <f>+MONTH(EB3)</f>
        <v>9</v>
      </c>
      <c r="EC2" s="3">
        <f t="shared" si="11"/>
        <v>9</v>
      </c>
      <c r="ED2" s="3">
        <f>+MONTH(ED3)</f>
        <v>10</v>
      </c>
      <c r="EE2" s="3">
        <f t="shared" si="11"/>
        <v>10</v>
      </c>
      <c r="EF2" s="3">
        <f>+MONTH(EF3)</f>
        <v>11</v>
      </c>
      <c r="EG2" s="3">
        <f t="shared" si="11"/>
        <v>11</v>
      </c>
      <c r="EH2" s="3">
        <f>+MONTH(EH3)</f>
        <v>12</v>
      </c>
      <c r="EI2" s="3">
        <f t="shared" si="11"/>
        <v>12</v>
      </c>
      <c r="EJ2" s="3">
        <f>+MONTH(EJ3)</f>
        <v>1</v>
      </c>
      <c r="EK2" s="3">
        <f t="shared" si="11"/>
        <v>1</v>
      </c>
      <c r="EL2" s="3">
        <f>+MONTH(EL3)</f>
        <v>2</v>
      </c>
      <c r="EM2" s="3">
        <f t="shared" si="11"/>
        <v>2</v>
      </c>
      <c r="EN2" s="3">
        <f>+MONTH(EN3)</f>
        <v>3</v>
      </c>
      <c r="EO2" s="3">
        <f t="shared" si="11"/>
        <v>3</v>
      </c>
      <c r="EP2" s="3">
        <f>+MONTH(EP3)</f>
        <v>4</v>
      </c>
      <c r="EQ2" s="3">
        <f t="shared" si="11"/>
        <v>4</v>
      </c>
      <c r="ER2" s="3">
        <f>+MONTH(ER3)</f>
        <v>5</v>
      </c>
      <c r="ES2" s="3">
        <f t="shared" si="11"/>
        <v>5</v>
      </c>
      <c r="ET2" s="3">
        <f>+MONTH(ET3)</f>
        <v>6</v>
      </c>
      <c r="EU2" s="3">
        <f t="shared" si="11"/>
        <v>6</v>
      </c>
      <c r="EV2" s="3">
        <f>+MONTH(EV3)</f>
        <v>7</v>
      </c>
      <c r="EW2" s="3">
        <f t="shared" si="11"/>
        <v>7</v>
      </c>
      <c r="EX2" s="3">
        <f>+MONTH(EX3)</f>
        <v>8</v>
      </c>
      <c r="EY2" s="3">
        <f t="shared" si="11"/>
        <v>8</v>
      </c>
      <c r="EZ2" s="3">
        <f>+MONTH(EZ3)</f>
        <v>9</v>
      </c>
      <c r="FA2" s="3">
        <f t="shared" si="11"/>
        <v>9</v>
      </c>
      <c r="FB2" s="3">
        <f>+MONTH(FB3)</f>
        <v>10</v>
      </c>
      <c r="FC2" s="3">
        <f t="shared" si="11"/>
        <v>10</v>
      </c>
      <c r="FD2" s="3">
        <f>+MONTH(FD3)</f>
        <v>11</v>
      </c>
      <c r="FE2" s="3">
        <f t="shared" si="11"/>
        <v>11</v>
      </c>
      <c r="FF2" s="3">
        <f>+MONTH(FF3)</f>
        <v>12</v>
      </c>
      <c r="FG2" s="3">
        <f t="shared" si="11"/>
        <v>12</v>
      </c>
      <c r="FH2" s="3">
        <f>+MONTH(FH3)</f>
        <v>1</v>
      </c>
      <c r="FI2" s="3">
        <f t="shared" si="11"/>
        <v>1</v>
      </c>
      <c r="FJ2" s="3">
        <f>+MONTH(FJ3)</f>
        <v>2</v>
      </c>
      <c r="FK2" s="3">
        <f t="shared" si="11"/>
        <v>2</v>
      </c>
      <c r="FL2" s="3">
        <f>+MONTH(FL3)</f>
        <v>3</v>
      </c>
      <c r="FM2" s="3">
        <f t="shared" si="11"/>
        <v>3</v>
      </c>
      <c r="FN2" s="3">
        <f>+MONTH(FN3)</f>
        <v>4</v>
      </c>
      <c r="FO2" s="3">
        <f t="shared" si="11"/>
        <v>4</v>
      </c>
      <c r="FP2" s="3">
        <f>+MONTH(FP3)</f>
        <v>5</v>
      </c>
      <c r="FQ2" s="3">
        <f t="shared" si="11"/>
        <v>5</v>
      </c>
      <c r="FR2" s="3">
        <f>+MONTH(FR3)</f>
        <v>6</v>
      </c>
      <c r="FS2" s="3">
        <f t="shared" si="11"/>
        <v>6</v>
      </c>
      <c r="FT2" s="3">
        <f>+MONTH(FT3)</f>
        <v>7</v>
      </c>
      <c r="FU2" s="3">
        <f t="shared" si="11"/>
        <v>7</v>
      </c>
      <c r="FV2" s="3">
        <f>+MONTH(FV3)</f>
        <v>8</v>
      </c>
      <c r="FW2" s="3">
        <f t="shared" si="11"/>
        <v>8</v>
      </c>
      <c r="FX2" s="3">
        <f>+MONTH(FX3)</f>
        <v>9</v>
      </c>
      <c r="FY2" s="3">
        <f t="shared" ref="FY2:II2" si="12">+MONTH(FX3)</f>
        <v>9</v>
      </c>
      <c r="FZ2" s="3">
        <f>+MONTH(FZ3)</f>
        <v>10</v>
      </c>
      <c r="GA2" s="3">
        <f t="shared" si="12"/>
        <v>10</v>
      </c>
      <c r="GB2" s="3">
        <f>+MONTH(GB3)</f>
        <v>11</v>
      </c>
      <c r="GC2" s="3">
        <f t="shared" si="12"/>
        <v>11</v>
      </c>
      <c r="GD2" s="3">
        <f>+MONTH(GD3)</f>
        <v>12</v>
      </c>
      <c r="GE2" s="3">
        <f t="shared" si="12"/>
        <v>12</v>
      </c>
      <c r="GF2" s="3">
        <f>+MONTH(GF3)</f>
        <v>1</v>
      </c>
      <c r="GG2" s="3">
        <f t="shared" si="12"/>
        <v>1</v>
      </c>
      <c r="GH2" s="3">
        <f>+MONTH(GH3)</f>
        <v>2</v>
      </c>
      <c r="GI2" s="3">
        <f t="shared" si="12"/>
        <v>2</v>
      </c>
      <c r="GJ2" s="3">
        <f>+MONTH(GJ3)</f>
        <v>3</v>
      </c>
      <c r="GK2" s="3">
        <f t="shared" si="12"/>
        <v>3</v>
      </c>
      <c r="GL2" s="3">
        <f>+MONTH(GL3)</f>
        <v>4</v>
      </c>
      <c r="GM2" s="3">
        <f t="shared" si="12"/>
        <v>4</v>
      </c>
      <c r="GN2" s="3">
        <f>+MONTH(GN3)</f>
        <v>5</v>
      </c>
      <c r="GO2" s="3">
        <f t="shared" si="12"/>
        <v>5</v>
      </c>
      <c r="GP2" s="3">
        <f>+MONTH(GP3)</f>
        <v>6</v>
      </c>
      <c r="GQ2" s="3">
        <f t="shared" si="12"/>
        <v>6</v>
      </c>
      <c r="GR2" s="3">
        <f>+MONTH(GR3)</f>
        <v>7</v>
      </c>
      <c r="GS2" s="3">
        <f t="shared" si="12"/>
        <v>7</v>
      </c>
      <c r="GT2" s="3">
        <f>+MONTH(GT3)</f>
        <v>8</v>
      </c>
      <c r="GU2" s="3">
        <f t="shared" si="12"/>
        <v>8</v>
      </c>
      <c r="GV2" s="3">
        <f>+MONTH(GV3)</f>
        <v>9</v>
      </c>
      <c r="GW2" s="3">
        <f t="shared" si="12"/>
        <v>9</v>
      </c>
      <c r="GX2" s="3">
        <f>+MONTH(GX3)</f>
        <v>10</v>
      </c>
      <c r="GY2" s="3">
        <f t="shared" si="12"/>
        <v>10</v>
      </c>
      <c r="GZ2" s="3">
        <f>+MONTH(GZ3)</f>
        <v>11</v>
      </c>
      <c r="HA2" s="3">
        <f t="shared" si="12"/>
        <v>11</v>
      </c>
      <c r="HB2" s="3">
        <f>+MONTH(HB3)</f>
        <v>12</v>
      </c>
      <c r="HC2" s="3">
        <f t="shared" si="12"/>
        <v>12</v>
      </c>
      <c r="HD2" s="3">
        <f>+MONTH(HD3)</f>
        <v>1</v>
      </c>
      <c r="HE2" s="3">
        <f t="shared" si="12"/>
        <v>1</v>
      </c>
      <c r="HF2" s="3">
        <f>+MONTH(HF3)</f>
        <v>2</v>
      </c>
      <c r="HG2" s="3">
        <f t="shared" si="12"/>
        <v>2</v>
      </c>
      <c r="HH2" s="3">
        <f>+MONTH(HH3)</f>
        <v>3</v>
      </c>
      <c r="HI2" s="3">
        <f t="shared" si="12"/>
        <v>3</v>
      </c>
      <c r="HJ2" s="3">
        <f>+MONTH(HJ3)</f>
        <v>4</v>
      </c>
      <c r="HK2" s="3">
        <f t="shared" si="12"/>
        <v>4</v>
      </c>
      <c r="HL2" s="3">
        <f>+MONTH(HL3)</f>
        <v>5</v>
      </c>
      <c r="HM2" s="3">
        <f t="shared" si="12"/>
        <v>5</v>
      </c>
      <c r="HN2" s="3">
        <f>+MONTH(HN3)</f>
        <v>6</v>
      </c>
      <c r="HO2" s="3">
        <f t="shared" si="12"/>
        <v>6</v>
      </c>
      <c r="HP2" s="3">
        <f>+MONTH(HP3)</f>
        <v>7</v>
      </c>
      <c r="HQ2" s="3">
        <f t="shared" si="12"/>
        <v>7</v>
      </c>
      <c r="HR2" s="3">
        <f>+MONTH(HR3)</f>
        <v>8</v>
      </c>
      <c r="HS2" s="3">
        <f t="shared" si="12"/>
        <v>8</v>
      </c>
      <c r="HT2" s="3">
        <f>+MONTH(HT3)</f>
        <v>9</v>
      </c>
      <c r="HU2" s="3">
        <f t="shared" si="12"/>
        <v>9</v>
      </c>
      <c r="HV2" s="3">
        <f>+MONTH(HV3)</f>
        <v>10</v>
      </c>
      <c r="HW2" s="3">
        <f t="shared" si="12"/>
        <v>10</v>
      </c>
      <c r="HX2" s="3">
        <f>+MONTH(HX3)</f>
        <v>11</v>
      </c>
      <c r="HY2" s="3">
        <f t="shared" si="12"/>
        <v>11</v>
      </c>
      <c r="HZ2" s="3">
        <f>+MONTH(HZ3)</f>
        <v>12</v>
      </c>
      <c r="IA2" s="3">
        <f t="shared" si="12"/>
        <v>12</v>
      </c>
      <c r="IB2" s="3">
        <f>+MONTH(IB3)</f>
        <v>1</v>
      </c>
      <c r="IC2" s="3">
        <f t="shared" si="12"/>
        <v>1</v>
      </c>
      <c r="ID2" s="3">
        <f>+MONTH(ID3)</f>
        <v>2</v>
      </c>
      <c r="IE2" s="3">
        <f t="shared" si="12"/>
        <v>2</v>
      </c>
      <c r="IF2" s="3">
        <f>+MONTH(IF3)</f>
        <v>3</v>
      </c>
      <c r="IG2" s="3">
        <f t="shared" si="12"/>
        <v>3</v>
      </c>
      <c r="IH2" s="3">
        <f>+MONTH(IH3)</f>
        <v>4</v>
      </c>
      <c r="II2" s="3">
        <f t="shared" si="12"/>
        <v>4</v>
      </c>
      <c r="IJ2" s="3">
        <f>+MONTH(IJ3)</f>
        <v>5</v>
      </c>
      <c r="IK2" s="3">
        <f t="shared" ref="IK2:KU2" si="13">+MONTH(IJ3)</f>
        <v>5</v>
      </c>
      <c r="IL2" s="3">
        <f>+MONTH(IL3)</f>
        <v>6</v>
      </c>
      <c r="IM2" s="3">
        <f t="shared" si="13"/>
        <v>6</v>
      </c>
      <c r="IN2" s="3">
        <f>+MONTH(IN3)</f>
        <v>7</v>
      </c>
      <c r="IO2" s="3">
        <f t="shared" si="13"/>
        <v>7</v>
      </c>
      <c r="IP2" s="3">
        <f>+MONTH(IP3)</f>
        <v>8</v>
      </c>
      <c r="IQ2" s="3">
        <f t="shared" si="13"/>
        <v>8</v>
      </c>
      <c r="IR2" s="3">
        <f>+MONTH(IR3)</f>
        <v>9</v>
      </c>
      <c r="IS2" s="3">
        <f t="shared" si="13"/>
        <v>9</v>
      </c>
      <c r="IT2" s="3">
        <f>+MONTH(IT3)</f>
        <v>10</v>
      </c>
      <c r="IU2" s="3">
        <f t="shared" si="13"/>
        <v>10</v>
      </c>
      <c r="IV2" s="3">
        <f>+MONTH(IV3)</f>
        <v>11</v>
      </c>
      <c r="IW2" s="3">
        <f t="shared" si="13"/>
        <v>11</v>
      </c>
      <c r="IX2" s="3">
        <f>+MONTH(IX3)</f>
        <v>12</v>
      </c>
      <c r="IY2" s="3">
        <f t="shared" si="13"/>
        <v>12</v>
      </c>
      <c r="IZ2" s="3">
        <f>+MONTH(IZ3)</f>
        <v>1</v>
      </c>
      <c r="JA2" s="3">
        <f t="shared" si="13"/>
        <v>1</v>
      </c>
      <c r="JB2" s="3">
        <f>+MONTH(JB3)</f>
        <v>2</v>
      </c>
      <c r="JC2" s="3">
        <f t="shared" si="13"/>
        <v>2</v>
      </c>
      <c r="JD2" s="3">
        <f>+MONTH(JD3)</f>
        <v>3</v>
      </c>
      <c r="JE2" s="3">
        <f t="shared" si="13"/>
        <v>3</v>
      </c>
      <c r="JF2" s="3">
        <f>+MONTH(JF3)</f>
        <v>4</v>
      </c>
      <c r="JG2" s="3">
        <f t="shared" si="13"/>
        <v>4</v>
      </c>
      <c r="JH2" s="3">
        <f>+MONTH(JH3)</f>
        <v>5</v>
      </c>
      <c r="JI2" s="3">
        <f t="shared" si="13"/>
        <v>5</v>
      </c>
      <c r="JJ2" s="3">
        <f>+MONTH(JJ3)</f>
        <v>6</v>
      </c>
      <c r="JK2" s="3">
        <f t="shared" si="13"/>
        <v>6</v>
      </c>
      <c r="JL2" s="3">
        <f>+MONTH(JL3)</f>
        <v>7</v>
      </c>
      <c r="JM2" s="3">
        <f t="shared" si="13"/>
        <v>7</v>
      </c>
      <c r="JN2" s="3">
        <f>+MONTH(JN3)</f>
        <v>8</v>
      </c>
      <c r="JO2" s="3">
        <f t="shared" si="13"/>
        <v>8</v>
      </c>
      <c r="JP2" s="3">
        <f>+MONTH(JP3)</f>
        <v>9</v>
      </c>
      <c r="JQ2" s="3">
        <f t="shared" si="13"/>
        <v>9</v>
      </c>
      <c r="JR2" s="3">
        <f>+MONTH(JR3)</f>
        <v>10</v>
      </c>
      <c r="JS2" s="3">
        <f t="shared" si="13"/>
        <v>10</v>
      </c>
      <c r="JT2" s="3">
        <f>+MONTH(JT3)</f>
        <v>11</v>
      </c>
      <c r="JU2" s="3">
        <f t="shared" si="13"/>
        <v>11</v>
      </c>
      <c r="JV2" s="3">
        <f>+MONTH(JV3)</f>
        <v>12</v>
      </c>
      <c r="JW2" s="3">
        <f t="shared" si="13"/>
        <v>12</v>
      </c>
      <c r="JX2" s="3">
        <f>+MONTH(JX3)</f>
        <v>1</v>
      </c>
      <c r="JY2" s="3">
        <f t="shared" si="13"/>
        <v>1</v>
      </c>
      <c r="JZ2" s="3">
        <f>+MONTH(JZ3)</f>
        <v>2</v>
      </c>
      <c r="KA2" s="3">
        <f t="shared" si="13"/>
        <v>2</v>
      </c>
      <c r="KB2" s="3">
        <f>+MONTH(KB3)</f>
        <v>3</v>
      </c>
      <c r="KC2" s="3">
        <f t="shared" si="13"/>
        <v>3</v>
      </c>
      <c r="KD2" s="3">
        <f>+MONTH(KD3)</f>
        <v>4</v>
      </c>
      <c r="KE2" s="3">
        <f t="shared" si="13"/>
        <v>4</v>
      </c>
      <c r="KF2" s="3">
        <f>+MONTH(KF3)</f>
        <v>5</v>
      </c>
      <c r="KG2" s="3">
        <f t="shared" si="13"/>
        <v>5</v>
      </c>
      <c r="KH2" s="3">
        <f>+MONTH(KH3)</f>
        <v>6</v>
      </c>
      <c r="KI2" s="3">
        <f t="shared" si="13"/>
        <v>6</v>
      </c>
      <c r="KJ2" s="3">
        <f>+MONTH(KJ3)</f>
        <v>7</v>
      </c>
      <c r="KK2" s="3">
        <f t="shared" si="13"/>
        <v>7</v>
      </c>
      <c r="KL2" s="3">
        <f>+MONTH(KL3)</f>
        <v>8</v>
      </c>
      <c r="KM2" s="3">
        <f t="shared" si="13"/>
        <v>8</v>
      </c>
      <c r="KN2" s="3">
        <f>+MONTH(KN3)</f>
        <v>9</v>
      </c>
      <c r="KO2" s="3">
        <f t="shared" si="13"/>
        <v>9</v>
      </c>
      <c r="KP2" s="3">
        <f>+MONTH(KP3)</f>
        <v>10</v>
      </c>
      <c r="KQ2" s="3">
        <f t="shared" si="13"/>
        <v>10</v>
      </c>
      <c r="KR2" s="3">
        <f>+MONTH(KR3)</f>
        <v>11</v>
      </c>
      <c r="KS2" s="3">
        <f t="shared" si="13"/>
        <v>11</v>
      </c>
      <c r="KT2" s="3">
        <f>+MONTH(KT3)</f>
        <v>12</v>
      </c>
      <c r="KU2" s="3">
        <f t="shared" si="13"/>
        <v>12</v>
      </c>
      <c r="KV2" s="3">
        <f>+MONTH(KV3)</f>
        <v>1</v>
      </c>
      <c r="KW2" s="3">
        <f t="shared" ref="KW2:NG2" si="14">+MONTH(KV3)</f>
        <v>1</v>
      </c>
      <c r="KX2" s="3">
        <f>+MONTH(KX3)</f>
        <v>2</v>
      </c>
      <c r="KY2" s="3">
        <f t="shared" si="14"/>
        <v>2</v>
      </c>
      <c r="KZ2" s="3">
        <f>+MONTH(KZ3)</f>
        <v>3</v>
      </c>
      <c r="LA2" s="3">
        <f t="shared" si="14"/>
        <v>3</v>
      </c>
      <c r="LB2" s="3">
        <f>+MONTH(LB3)</f>
        <v>4</v>
      </c>
      <c r="LC2" s="3">
        <f t="shared" si="14"/>
        <v>4</v>
      </c>
      <c r="LD2" s="3">
        <f>+MONTH(LD3)</f>
        <v>5</v>
      </c>
      <c r="LE2" s="3">
        <f t="shared" si="14"/>
        <v>5</v>
      </c>
      <c r="LF2" s="3">
        <f>+MONTH(LF3)</f>
        <v>6</v>
      </c>
      <c r="LG2" s="3">
        <f t="shared" si="14"/>
        <v>6</v>
      </c>
      <c r="LH2" s="3">
        <f>+MONTH(LH3)</f>
        <v>7</v>
      </c>
      <c r="LI2" s="3">
        <f t="shared" si="14"/>
        <v>7</v>
      </c>
      <c r="LJ2" s="3">
        <f>+MONTH(LJ3)</f>
        <v>8</v>
      </c>
      <c r="LK2" s="3">
        <f t="shared" si="14"/>
        <v>8</v>
      </c>
      <c r="LL2" s="3">
        <f>+MONTH(LL3)</f>
        <v>9</v>
      </c>
      <c r="LM2" s="3">
        <f t="shared" si="14"/>
        <v>9</v>
      </c>
      <c r="LN2" s="3">
        <f>+MONTH(LN3)</f>
        <v>10</v>
      </c>
      <c r="LO2" s="3">
        <f t="shared" si="14"/>
        <v>10</v>
      </c>
      <c r="LP2" s="3">
        <f>+MONTH(LP3)</f>
        <v>11</v>
      </c>
      <c r="LQ2" s="3">
        <f t="shared" si="14"/>
        <v>11</v>
      </c>
      <c r="LR2" s="3">
        <f>+MONTH(LR3)</f>
        <v>12</v>
      </c>
      <c r="LS2" s="3">
        <f t="shared" si="14"/>
        <v>12</v>
      </c>
      <c r="LT2" s="3">
        <f>+MONTH(LT3)</f>
        <v>1</v>
      </c>
      <c r="LU2" s="3">
        <f t="shared" si="14"/>
        <v>1</v>
      </c>
      <c r="LV2" s="3">
        <f>+MONTH(LV3)</f>
        <v>2</v>
      </c>
      <c r="LW2" s="3">
        <f t="shared" si="14"/>
        <v>2</v>
      </c>
      <c r="LX2" s="3">
        <f>+MONTH(LX3)</f>
        <v>3</v>
      </c>
      <c r="LY2" s="3">
        <f t="shared" si="14"/>
        <v>3</v>
      </c>
      <c r="LZ2" s="3">
        <f>+MONTH(LZ3)</f>
        <v>4</v>
      </c>
      <c r="MA2" s="3">
        <f t="shared" si="14"/>
        <v>4</v>
      </c>
      <c r="MB2" s="3">
        <f>+MONTH(MB3)</f>
        <v>5</v>
      </c>
      <c r="MC2" s="3">
        <f t="shared" si="14"/>
        <v>5</v>
      </c>
      <c r="MD2" s="3">
        <f>+MONTH(MD3)</f>
        <v>6</v>
      </c>
      <c r="ME2" s="3">
        <f t="shared" si="14"/>
        <v>6</v>
      </c>
      <c r="MF2" s="3">
        <f>+MONTH(MF3)</f>
        <v>7</v>
      </c>
      <c r="MG2" s="3">
        <f t="shared" si="14"/>
        <v>7</v>
      </c>
      <c r="MH2" s="3">
        <f>+MONTH(MH3)</f>
        <v>8</v>
      </c>
      <c r="MI2" s="3">
        <f t="shared" si="14"/>
        <v>8</v>
      </c>
      <c r="MJ2" s="3">
        <f>+MONTH(MJ3)</f>
        <v>9</v>
      </c>
      <c r="MK2" s="3">
        <f t="shared" si="14"/>
        <v>9</v>
      </c>
      <c r="ML2" s="3">
        <f>+MONTH(ML3)</f>
        <v>10</v>
      </c>
      <c r="MM2" s="3">
        <f t="shared" si="14"/>
        <v>10</v>
      </c>
      <c r="MN2" s="3">
        <f>+MONTH(MN3)</f>
        <v>11</v>
      </c>
      <c r="MO2" s="3">
        <f t="shared" si="14"/>
        <v>11</v>
      </c>
      <c r="MP2" s="3">
        <f>+MONTH(MP3)</f>
        <v>12</v>
      </c>
      <c r="MQ2" s="3">
        <f t="shared" si="14"/>
        <v>12</v>
      </c>
      <c r="MR2" s="3">
        <f>+MONTH(MR3)</f>
        <v>1</v>
      </c>
      <c r="MS2" s="3">
        <f t="shared" si="14"/>
        <v>1</v>
      </c>
      <c r="MT2" s="3">
        <f>+MONTH(MT3)</f>
        <v>2</v>
      </c>
      <c r="MU2" s="3">
        <f t="shared" si="14"/>
        <v>2</v>
      </c>
      <c r="MV2" s="3">
        <f>+MONTH(MV3)</f>
        <v>3</v>
      </c>
      <c r="MW2" s="3">
        <f t="shared" si="14"/>
        <v>3</v>
      </c>
      <c r="MX2" s="3">
        <f>+MONTH(MX3)</f>
        <v>4</v>
      </c>
      <c r="MY2" s="3">
        <f t="shared" si="14"/>
        <v>4</v>
      </c>
      <c r="MZ2" s="3">
        <f>+MONTH(MZ3)</f>
        <v>5</v>
      </c>
      <c r="NA2" s="3">
        <f t="shared" si="14"/>
        <v>5</v>
      </c>
      <c r="NB2" s="3">
        <f>+MONTH(NB3)</f>
        <v>6</v>
      </c>
      <c r="NC2" s="3">
        <f t="shared" si="14"/>
        <v>6</v>
      </c>
      <c r="ND2" s="3">
        <f>+MONTH(ND3)</f>
        <v>7</v>
      </c>
      <c r="NE2" s="3">
        <f t="shared" si="14"/>
        <v>7</v>
      </c>
      <c r="NF2" s="3">
        <f>+MONTH(NF3)</f>
        <v>8</v>
      </c>
      <c r="NG2" s="3">
        <f t="shared" si="14"/>
        <v>8</v>
      </c>
      <c r="NH2" s="3">
        <f>+MONTH(NH3)</f>
        <v>9</v>
      </c>
      <c r="NI2" s="3">
        <f t="shared" ref="NI2:PS2" si="15">+MONTH(NH3)</f>
        <v>9</v>
      </c>
      <c r="NJ2" s="3">
        <f>+MONTH(NJ3)</f>
        <v>10</v>
      </c>
      <c r="NK2" s="3">
        <f t="shared" si="15"/>
        <v>10</v>
      </c>
      <c r="NL2" s="3">
        <f>+MONTH(NL3)</f>
        <v>11</v>
      </c>
      <c r="NM2" s="3">
        <f t="shared" si="15"/>
        <v>11</v>
      </c>
      <c r="NN2" s="3">
        <f>+MONTH(NN3)</f>
        <v>12</v>
      </c>
      <c r="NO2" s="3">
        <f t="shared" si="15"/>
        <v>12</v>
      </c>
      <c r="NP2" s="3">
        <f>+MONTH(NP3)</f>
        <v>1</v>
      </c>
      <c r="NQ2" s="3">
        <f t="shared" si="15"/>
        <v>1</v>
      </c>
      <c r="NR2" s="3">
        <f>+MONTH(NR3)</f>
        <v>2</v>
      </c>
      <c r="NS2" s="3">
        <f t="shared" si="15"/>
        <v>2</v>
      </c>
      <c r="NT2" s="3">
        <f>+MONTH(NT3)</f>
        <v>3</v>
      </c>
      <c r="NU2" s="3">
        <f t="shared" si="15"/>
        <v>3</v>
      </c>
      <c r="NV2" s="3">
        <f>+MONTH(NV3)</f>
        <v>4</v>
      </c>
      <c r="NW2" s="3">
        <f t="shared" si="15"/>
        <v>4</v>
      </c>
      <c r="NX2" s="3">
        <f>+MONTH(NX3)</f>
        <v>5</v>
      </c>
      <c r="NY2" s="3">
        <f t="shared" si="15"/>
        <v>5</v>
      </c>
      <c r="NZ2" s="3">
        <f>+MONTH(NZ3)</f>
        <v>6</v>
      </c>
      <c r="OA2" s="3">
        <f t="shared" si="15"/>
        <v>6</v>
      </c>
      <c r="OB2" s="3">
        <f>+MONTH(OB3)</f>
        <v>7</v>
      </c>
      <c r="OC2" s="3">
        <f t="shared" si="15"/>
        <v>7</v>
      </c>
      <c r="OD2" s="3">
        <f>+MONTH(OD3)</f>
        <v>8</v>
      </c>
      <c r="OE2" s="3">
        <f t="shared" si="15"/>
        <v>8</v>
      </c>
      <c r="OF2" s="3">
        <f>+MONTH(OF3)</f>
        <v>9</v>
      </c>
      <c r="OG2" s="3">
        <f t="shared" si="15"/>
        <v>9</v>
      </c>
      <c r="OH2" s="3">
        <f>+MONTH(OH3)</f>
        <v>10</v>
      </c>
      <c r="OI2" s="3">
        <f t="shared" si="15"/>
        <v>10</v>
      </c>
      <c r="OJ2" s="3">
        <f>+MONTH(OJ3)</f>
        <v>11</v>
      </c>
      <c r="OK2" s="3">
        <f t="shared" si="15"/>
        <v>11</v>
      </c>
      <c r="OL2" s="3">
        <f>+MONTH(OL3)</f>
        <v>12</v>
      </c>
      <c r="OM2" s="3">
        <f t="shared" si="15"/>
        <v>12</v>
      </c>
      <c r="ON2" s="3">
        <f>+MONTH(ON3)</f>
        <v>1</v>
      </c>
      <c r="OO2" s="3">
        <f t="shared" si="15"/>
        <v>1</v>
      </c>
      <c r="OP2" s="3">
        <f>+MONTH(OP3)</f>
        <v>2</v>
      </c>
      <c r="OQ2" s="3">
        <f t="shared" si="15"/>
        <v>2</v>
      </c>
      <c r="OR2" s="3">
        <f>+MONTH(OR3)</f>
        <v>3</v>
      </c>
      <c r="OS2" s="3">
        <f t="shared" si="15"/>
        <v>3</v>
      </c>
      <c r="OT2" s="3">
        <f>+MONTH(OT3)</f>
        <v>4</v>
      </c>
      <c r="OU2" s="3">
        <f t="shared" si="15"/>
        <v>4</v>
      </c>
      <c r="OV2" s="3">
        <f>+MONTH(OV3)</f>
        <v>5</v>
      </c>
      <c r="OW2" s="3">
        <f t="shared" si="15"/>
        <v>5</v>
      </c>
      <c r="OX2" s="3">
        <f>+MONTH(OX3)</f>
        <v>6</v>
      </c>
      <c r="OY2" s="3">
        <f t="shared" si="15"/>
        <v>6</v>
      </c>
      <c r="OZ2" s="3">
        <f>+MONTH(OZ3)</f>
        <v>7</v>
      </c>
      <c r="PA2" s="3">
        <f t="shared" si="15"/>
        <v>7</v>
      </c>
      <c r="PB2" s="3">
        <f>+MONTH(PB3)</f>
        <v>8</v>
      </c>
      <c r="PC2" s="3">
        <f t="shared" si="15"/>
        <v>8</v>
      </c>
      <c r="PD2" s="3">
        <f>+MONTH(PD3)</f>
        <v>9</v>
      </c>
      <c r="PE2" s="3">
        <f t="shared" si="15"/>
        <v>9</v>
      </c>
      <c r="PF2" s="3">
        <f>+MONTH(PF3)</f>
        <v>10</v>
      </c>
      <c r="PG2" s="3">
        <f t="shared" si="15"/>
        <v>10</v>
      </c>
      <c r="PH2" s="3">
        <f>+MONTH(PH3)</f>
        <v>11</v>
      </c>
      <c r="PI2" s="3">
        <f t="shared" si="15"/>
        <v>11</v>
      </c>
      <c r="PJ2" s="3">
        <f>+MONTH(PJ3)</f>
        <v>12</v>
      </c>
      <c r="PK2" s="3">
        <f t="shared" si="15"/>
        <v>12</v>
      </c>
      <c r="PL2" s="3">
        <f>+MONTH(PL3)</f>
        <v>1</v>
      </c>
      <c r="PM2" s="3">
        <f t="shared" si="15"/>
        <v>1</v>
      </c>
      <c r="PN2" s="3">
        <f>+MONTH(PN3)</f>
        <v>2</v>
      </c>
      <c r="PO2" s="3">
        <f t="shared" si="15"/>
        <v>2</v>
      </c>
      <c r="PP2" s="3">
        <f>+MONTH(PP3)</f>
        <v>3</v>
      </c>
      <c r="PQ2" s="3">
        <f t="shared" si="15"/>
        <v>3</v>
      </c>
      <c r="PR2" s="3">
        <f>+MONTH(PR3)</f>
        <v>4</v>
      </c>
      <c r="PS2" s="3">
        <f t="shared" si="15"/>
        <v>4</v>
      </c>
      <c r="PT2" s="3">
        <f>+MONTH(PT3)</f>
        <v>5</v>
      </c>
      <c r="PU2" s="3">
        <f t="shared" ref="PU2:SE2" si="16">+MONTH(PT3)</f>
        <v>5</v>
      </c>
      <c r="PV2" s="3">
        <f>+MONTH(PV3)</f>
        <v>6</v>
      </c>
      <c r="PW2" s="3">
        <f t="shared" si="16"/>
        <v>6</v>
      </c>
      <c r="PX2" s="3">
        <f>+MONTH(PX3)</f>
        <v>7</v>
      </c>
      <c r="PY2" s="3">
        <f t="shared" si="16"/>
        <v>7</v>
      </c>
      <c r="PZ2" s="3">
        <f>+MONTH(PZ3)</f>
        <v>8</v>
      </c>
      <c r="QA2" s="3">
        <f t="shared" si="16"/>
        <v>8</v>
      </c>
      <c r="QB2" s="3">
        <f>+MONTH(QB3)</f>
        <v>9</v>
      </c>
      <c r="QC2" s="3">
        <f t="shared" si="16"/>
        <v>9</v>
      </c>
      <c r="QD2" s="3">
        <f>+MONTH(QD3)</f>
        <v>10</v>
      </c>
      <c r="QE2" s="3">
        <f t="shared" si="16"/>
        <v>10</v>
      </c>
      <c r="QF2" s="3">
        <f>+MONTH(QF3)</f>
        <v>11</v>
      </c>
      <c r="QG2" s="3">
        <f t="shared" si="16"/>
        <v>11</v>
      </c>
      <c r="QH2" s="3">
        <f>+MONTH(QH3)</f>
        <v>12</v>
      </c>
      <c r="QI2" s="3">
        <f t="shared" si="16"/>
        <v>12</v>
      </c>
      <c r="QJ2" s="3">
        <f>+MONTH(QJ3)</f>
        <v>1</v>
      </c>
      <c r="QK2" s="3">
        <f t="shared" si="16"/>
        <v>1</v>
      </c>
      <c r="QL2" s="3">
        <f>+MONTH(QL3)</f>
        <v>2</v>
      </c>
      <c r="QM2" s="3">
        <f t="shared" si="16"/>
        <v>2</v>
      </c>
      <c r="QN2" s="3">
        <f>+MONTH(QN3)</f>
        <v>3</v>
      </c>
      <c r="QO2" s="3">
        <f t="shared" si="16"/>
        <v>3</v>
      </c>
      <c r="QP2" s="3">
        <f>+MONTH(QP3)</f>
        <v>4</v>
      </c>
      <c r="QQ2" s="3">
        <f t="shared" si="16"/>
        <v>4</v>
      </c>
      <c r="QR2" s="3">
        <f>+MONTH(QR3)</f>
        <v>5</v>
      </c>
      <c r="QS2" s="3">
        <f t="shared" si="16"/>
        <v>5</v>
      </c>
      <c r="QT2" s="3">
        <f>+MONTH(QT3)</f>
        <v>6</v>
      </c>
      <c r="QU2" s="3">
        <f t="shared" si="16"/>
        <v>6</v>
      </c>
      <c r="QV2" s="3">
        <f>+MONTH(QV3)</f>
        <v>7</v>
      </c>
      <c r="QW2" s="3">
        <f t="shared" si="16"/>
        <v>7</v>
      </c>
      <c r="QX2" s="3">
        <f>+MONTH(QX3)</f>
        <v>8</v>
      </c>
      <c r="QY2" s="3">
        <f t="shared" si="16"/>
        <v>8</v>
      </c>
      <c r="QZ2" s="3">
        <f>+MONTH(QZ3)</f>
        <v>9</v>
      </c>
      <c r="RA2" s="3">
        <f t="shared" si="16"/>
        <v>9</v>
      </c>
      <c r="RB2" s="3">
        <f>+MONTH(RB3)</f>
        <v>10</v>
      </c>
      <c r="RC2" s="3">
        <f t="shared" si="16"/>
        <v>10</v>
      </c>
      <c r="RD2" s="3">
        <f>+MONTH(RD3)</f>
        <v>11</v>
      </c>
      <c r="RE2" s="3">
        <f t="shared" si="16"/>
        <v>11</v>
      </c>
      <c r="RF2" s="3">
        <f>+MONTH(RF3)</f>
        <v>12</v>
      </c>
      <c r="RG2" s="3">
        <f t="shared" si="16"/>
        <v>12</v>
      </c>
      <c r="RH2" s="3">
        <f>+MONTH(RH3)</f>
        <v>1</v>
      </c>
      <c r="RI2" s="3">
        <f t="shared" si="16"/>
        <v>1</v>
      </c>
      <c r="RJ2" s="3">
        <f>+MONTH(RJ3)</f>
        <v>2</v>
      </c>
      <c r="RK2" s="3">
        <f t="shared" si="16"/>
        <v>2</v>
      </c>
      <c r="RL2" s="3">
        <f>+MONTH(RL3)</f>
        <v>3</v>
      </c>
      <c r="RM2" s="3">
        <f t="shared" si="16"/>
        <v>3</v>
      </c>
      <c r="RN2" s="3">
        <f>+MONTH(RN3)</f>
        <v>4</v>
      </c>
      <c r="RO2" s="3">
        <f t="shared" si="16"/>
        <v>4</v>
      </c>
      <c r="RP2" s="3">
        <f>+MONTH(RP3)</f>
        <v>5</v>
      </c>
      <c r="RQ2" s="3">
        <f t="shared" si="16"/>
        <v>5</v>
      </c>
      <c r="RR2" s="3">
        <f>+MONTH(RR3)</f>
        <v>6</v>
      </c>
      <c r="RS2" s="3">
        <f t="shared" si="16"/>
        <v>6</v>
      </c>
      <c r="RT2" s="3">
        <f>+MONTH(RT3)</f>
        <v>7</v>
      </c>
      <c r="RU2" s="3">
        <f t="shared" si="16"/>
        <v>7</v>
      </c>
      <c r="RV2" s="3">
        <f>+MONTH(RV3)</f>
        <v>8</v>
      </c>
      <c r="RW2" s="3">
        <f t="shared" si="16"/>
        <v>8</v>
      </c>
      <c r="RX2" s="3">
        <f>+MONTH(RX3)</f>
        <v>9</v>
      </c>
      <c r="RY2" s="3">
        <f t="shared" si="16"/>
        <v>9</v>
      </c>
      <c r="RZ2" s="3">
        <f>+MONTH(RZ3)</f>
        <v>10</v>
      </c>
      <c r="SA2" s="3">
        <f t="shared" si="16"/>
        <v>10</v>
      </c>
      <c r="SB2" s="3">
        <f>+MONTH(SB3)</f>
        <v>11</v>
      </c>
      <c r="SC2" s="3">
        <f t="shared" si="16"/>
        <v>11</v>
      </c>
      <c r="SD2" s="3">
        <f>+MONTH(SD3)</f>
        <v>12</v>
      </c>
      <c r="SE2" s="3">
        <f t="shared" si="16"/>
        <v>12</v>
      </c>
      <c r="SF2" s="3">
        <f>+MONTH(SF3)</f>
        <v>1</v>
      </c>
      <c r="SG2" s="3">
        <f t="shared" ref="SG2:UQ2" si="17">+MONTH(SF3)</f>
        <v>1</v>
      </c>
      <c r="SH2" s="3">
        <f>+MONTH(SH3)</f>
        <v>2</v>
      </c>
      <c r="SI2" s="3">
        <f t="shared" si="17"/>
        <v>2</v>
      </c>
      <c r="SJ2" s="3">
        <f>+MONTH(SJ3)</f>
        <v>3</v>
      </c>
      <c r="SK2" s="3">
        <f t="shared" si="17"/>
        <v>3</v>
      </c>
      <c r="SL2" s="3">
        <f>+MONTH(SL3)</f>
        <v>4</v>
      </c>
      <c r="SM2" s="3">
        <f t="shared" si="17"/>
        <v>4</v>
      </c>
      <c r="SN2" s="3">
        <f>+MONTH(SN3)</f>
        <v>5</v>
      </c>
      <c r="SO2" s="3">
        <f t="shared" si="17"/>
        <v>5</v>
      </c>
      <c r="SP2" s="3">
        <f>+MONTH(SP3)</f>
        <v>6</v>
      </c>
      <c r="SQ2" s="3">
        <f t="shared" si="17"/>
        <v>6</v>
      </c>
      <c r="SR2" s="3">
        <f>+MONTH(SR3)</f>
        <v>7</v>
      </c>
      <c r="SS2" s="3">
        <f t="shared" si="17"/>
        <v>7</v>
      </c>
      <c r="ST2" s="3">
        <f>+MONTH(ST3)</f>
        <v>8</v>
      </c>
      <c r="SU2" s="3">
        <f t="shared" si="17"/>
        <v>8</v>
      </c>
      <c r="SV2" s="3">
        <f>+MONTH(SV3)</f>
        <v>9</v>
      </c>
      <c r="SW2" s="3">
        <f t="shared" si="17"/>
        <v>9</v>
      </c>
      <c r="SX2" s="3">
        <f>+MONTH(SX3)</f>
        <v>10</v>
      </c>
      <c r="SY2" s="3">
        <f t="shared" si="17"/>
        <v>10</v>
      </c>
      <c r="SZ2" s="3">
        <f>+MONTH(SZ3)</f>
        <v>11</v>
      </c>
      <c r="TA2" s="3">
        <f t="shared" si="17"/>
        <v>11</v>
      </c>
      <c r="TB2" s="3">
        <f>+MONTH(TB3)</f>
        <v>12</v>
      </c>
      <c r="TC2" s="3">
        <f t="shared" si="17"/>
        <v>12</v>
      </c>
      <c r="TD2" s="3">
        <f>+MONTH(TD3)</f>
        <v>1</v>
      </c>
      <c r="TE2" s="3">
        <f t="shared" si="17"/>
        <v>1</v>
      </c>
      <c r="TF2" s="3">
        <f>+MONTH(TF3)</f>
        <v>2</v>
      </c>
      <c r="TG2" s="3">
        <f t="shared" si="17"/>
        <v>2</v>
      </c>
      <c r="TH2" s="3">
        <f>+MONTH(TH3)</f>
        <v>3</v>
      </c>
      <c r="TI2" s="3">
        <f t="shared" si="17"/>
        <v>3</v>
      </c>
      <c r="TJ2" s="3">
        <f>+MONTH(TJ3)</f>
        <v>4</v>
      </c>
      <c r="TK2" s="3">
        <f t="shared" si="17"/>
        <v>4</v>
      </c>
      <c r="TL2" s="3">
        <f>+MONTH(TL3)</f>
        <v>5</v>
      </c>
      <c r="TM2" s="3">
        <f t="shared" si="17"/>
        <v>5</v>
      </c>
      <c r="TN2" s="3">
        <f>+MONTH(TN3)</f>
        <v>6</v>
      </c>
      <c r="TO2" s="3">
        <f t="shared" si="17"/>
        <v>6</v>
      </c>
      <c r="TP2" s="3">
        <f>+MONTH(TP3)</f>
        <v>7</v>
      </c>
      <c r="TQ2" s="3">
        <f t="shared" si="17"/>
        <v>7</v>
      </c>
      <c r="TR2" s="3">
        <f>+MONTH(TR3)</f>
        <v>8</v>
      </c>
      <c r="TS2" s="3">
        <f t="shared" si="17"/>
        <v>8</v>
      </c>
      <c r="TT2" s="3">
        <f>+MONTH(TT3)</f>
        <v>9</v>
      </c>
      <c r="TU2" s="3">
        <f t="shared" si="17"/>
        <v>9</v>
      </c>
      <c r="TV2" s="3">
        <f>+MONTH(TV3)</f>
        <v>10</v>
      </c>
      <c r="TW2" s="3">
        <f t="shared" si="17"/>
        <v>10</v>
      </c>
      <c r="TX2" s="3">
        <f>+MONTH(TX3)</f>
        <v>11</v>
      </c>
      <c r="TY2" s="3">
        <f t="shared" si="17"/>
        <v>11</v>
      </c>
      <c r="TZ2" s="3">
        <f>+MONTH(TZ3)</f>
        <v>12</v>
      </c>
      <c r="UA2" s="3">
        <f t="shared" si="17"/>
        <v>12</v>
      </c>
      <c r="UB2" s="3">
        <f>+MONTH(UB3)</f>
        <v>1</v>
      </c>
      <c r="UC2" s="3">
        <f t="shared" si="17"/>
        <v>1</v>
      </c>
      <c r="UD2" s="3">
        <f>+MONTH(UD3)</f>
        <v>2</v>
      </c>
      <c r="UE2" s="3">
        <f t="shared" si="17"/>
        <v>2</v>
      </c>
      <c r="UF2" s="3">
        <f>+MONTH(UF3)</f>
        <v>3</v>
      </c>
      <c r="UG2" s="3">
        <f t="shared" si="17"/>
        <v>3</v>
      </c>
      <c r="UH2" s="3">
        <f>+MONTH(UH3)</f>
        <v>4</v>
      </c>
      <c r="UI2" s="3">
        <f t="shared" si="17"/>
        <v>4</v>
      </c>
      <c r="UJ2" s="3">
        <f>+MONTH(UJ3)</f>
        <v>5</v>
      </c>
      <c r="UK2" s="3">
        <f t="shared" si="17"/>
        <v>5</v>
      </c>
      <c r="UL2" s="3">
        <f>+MONTH(UL3)</f>
        <v>6</v>
      </c>
      <c r="UM2" s="3">
        <f t="shared" si="17"/>
        <v>6</v>
      </c>
      <c r="UN2" s="3">
        <f>+MONTH(UN3)</f>
        <v>7</v>
      </c>
      <c r="UO2" s="3">
        <f t="shared" si="17"/>
        <v>7</v>
      </c>
      <c r="UP2" s="3">
        <f>+MONTH(UP3)</f>
        <v>8</v>
      </c>
      <c r="UQ2" s="3">
        <f t="shared" si="17"/>
        <v>8</v>
      </c>
      <c r="UR2" s="3">
        <f>+MONTH(UR3)</f>
        <v>9</v>
      </c>
      <c r="US2" s="3">
        <f t="shared" ref="US2:XC2" si="18">+MONTH(UR3)</f>
        <v>9</v>
      </c>
      <c r="UT2" s="3">
        <f>+MONTH(UT3)</f>
        <v>10</v>
      </c>
      <c r="UU2" s="3">
        <f t="shared" si="18"/>
        <v>10</v>
      </c>
      <c r="UV2" s="3">
        <f>+MONTH(UV3)</f>
        <v>11</v>
      </c>
      <c r="UW2" s="3">
        <f t="shared" si="18"/>
        <v>11</v>
      </c>
      <c r="UX2" s="3">
        <f>+MONTH(UX3)</f>
        <v>12</v>
      </c>
      <c r="UY2" s="3">
        <f t="shared" si="18"/>
        <v>12</v>
      </c>
      <c r="UZ2" s="3">
        <f>+MONTH(UZ3)</f>
        <v>1</v>
      </c>
      <c r="VA2" s="3">
        <f t="shared" si="18"/>
        <v>1</v>
      </c>
      <c r="VB2" s="3">
        <f>+MONTH(VB3)</f>
        <v>2</v>
      </c>
      <c r="VC2" s="3">
        <f t="shared" si="18"/>
        <v>2</v>
      </c>
      <c r="VD2" s="3">
        <f>+MONTH(VD3)</f>
        <v>3</v>
      </c>
      <c r="VE2" s="3">
        <f t="shared" si="18"/>
        <v>3</v>
      </c>
      <c r="VF2" s="3">
        <f>+MONTH(VF3)</f>
        <v>4</v>
      </c>
      <c r="VG2" s="3">
        <f t="shared" si="18"/>
        <v>4</v>
      </c>
      <c r="VH2" s="3">
        <f>+MONTH(VH3)</f>
        <v>5</v>
      </c>
      <c r="VI2" s="3">
        <f t="shared" si="18"/>
        <v>5</v>
      </c>
      <c r="VJ2" s="3">
        <f>+MONTH(VJ3)</f>
        <v>6</v>
      </c>
      <c r="VK2" s="3">
        <f t="shared" si="18"/>
        <v>6</v>
      </c>
      <c r="VL2" s="3">
        <f>+MONTH(VL3)</f>
        <v>7</v>
      </c>
      <c r="VM2" s="3">
        <f t="shared" si="18"/>
        <v>7</v>
      </c>
      <c r="VN2" s="3">
        <f>+MONTH(VN3)</f>
        <v>8</v>
      </c>
      <c r="VO2" s="3">
        <f t="shared" si="18"/>
        <v>8</v>
      </c>
      <c r="VP2" s="3">
        <f>+MONTH(VP3)</f>
        <v>9</v>
      </c>
      <c r="VQ2" s="3">
        <f t="shared" si="18"/>
        <v>9</v>
      </c>
      <c r="VR2" s="3">
        <f>+MONTH(VR3)</f>
        <v>10</v>
      </c>
      <c r="VS2" s="3">
        <f t="shared" si="18"/>
        <v>10</v>
      </c>
      <c r="VT2" s="3">
        <f>+MONTH(VT3)</f>
        <v>11</v>
      </c>
      <c r="VU2" s="3">
        <f t="shared" si="18"/>
        <v>11</v>
      </c>
      <c r="VV2" s="3">
        <f>+MONTH(VV3)</f>
        <v>12</v>
      </c>
      <c r="VW2" s="3">
        <f t="shared" si="18"/>
        <v>12</v>
      </c>
      <c r="VX2" s="3">
        <f>+MONTH(VX3)</f>
        <v>1</v>
      </c>
      <c r="VY2" s="3">
        <f t="shared" si="18"/>
        <v>1</v>
      </c>
      <c r="VZ2" s="3">
        <f>+MONTH(VZ3)</f>
        <v>2</v>
      </c>
      <c r="WA2" s="3">
        <f t="shared" si="18"/>
        <v>2</v>
      </c>
      <c r="WB2" s="3">
        <f>+MONTH(WB3)</f>
        <v>3</v>
      </c>
      <c r="WC2" s="3">
        <f t="shared" si="18"/>
        <v>3</v>
      </c>
      <c r="WD2" s="3">
        <f>+MONTH(WD3)</f>
        <v>4</v>
      </c>
      <c r="WE2" s="3">
        <f t="shared" si="18"/>
        <v>4</v>
      </c>
      <c r="WF2" s="3">
        <f>+MONTH(WF3)</f>
        <v>5</v>
      </c>
      <c r="WG2" s="3">
        <f t="shared" si="18"/>
        <v>5</v>
      </c>
      <c r="WH2" s="3">
        <f>+MONTH(WH3)</f>
        <v>6</v>
      </c>
      <c r="WI2" s="3">
        <f t="shared" si="18"/>
        <v>6</v>
      </c>
      <c r="WJ2" s="3">
        <f>+MONTH(WJ3)</f>
        <v>7</v>
      </c>
      <c r="WK2" s="3">
        <f t="shared" si="18"/>
        <v>7</v>
      </c>
      <c r="WL2" s="3">
        <f>+MONTH(WL3)</f>
        <v>8</v>
      </c>
      <c r="WM2" s="3">
        <f t="shared" si="18"/>
        <v>8</v>
      </c>
      <c r="WN2" s="3">
        <f>+MONTH(WN3)</f>
        <v>9</v>
      </c>
      <c r="WO2" s="3">
        <f t="shared" si="18"/>
        <v>9</v>
      </c>
      <c r="WP2" s="3">
        <f>+MONTH(WP3)</f>
        <v>10</v>
      </c>
      <c r="WQ2" s="3">
        <f t="shared" si="18"/>
        <v>10</v>
      </c>
      <c r="WR2" s="3">
        <f>+MONTH(WR3)</f>
        <v>11</v>
      </c>
      <c r="WS2" s="3">
        <f t="shared" si="18"/>
        <v>11</v>
      </c>
      <c r="WT2" s="3">
        <f>+MONTH(WT3)</f>
        <v>12</v>
      </c>
      <c r="WU2" s="3">
        <f t="shared" si="18"/>
        <v>12</v>
      </c>
      <c r="WV2" s="3">
        <f>+MONTH(WV3)</f>
        <v>1</v>
      </c>
      <c r="WW2" s="3">
        <f t="shared" si="18"/>
        <v>1</v>
      </c>
      <c r="WX2" s="3">
        <f>+MONTH(WX3)</f>
        <v>2</v>
      </c>
      <c r="WY2" s="3">
        <f t="shared" si="18"/>
        <v>2</v>
      </c>
      <c r="WZ2" s="3">
        <f>+MONTH(WZ3)</f>
        <v>3</v>
      </c>
      <c r="XA2" s="3">
        <f t="shared" si="18"/>
        <v>3</v>
      </c>
      <c r="XB2" s="3">
        <f>+MONTH(XB3)</f>
        <v>4</v>
      </c>
      <c r="XC2" s="3">
        <f t="shared" si="18"/>
        <v>4</v>
      </c>
      <c r="XD2" s="3">
        <f>+MONTH(XD3)</f>
        <v>5</v>
      </c>
      <c r="XE2" s="3">
        <f t="shared" ref="XE2:YQ2" si="19">+MONTH(XD3)</f>
        <v>5</v>
      </c>
      <c r="XF2" s="3">
        <f>+MONTH(XF3)</f>
        <v>6</v>
      </c>
      <c r="XG2" s="3">
        <f t="shared" si="19"/>
        <v>6</v>
      </c>
      <c r="XH2" s="3">
        <f>+MONTH(XH3)</f>
        <v>7</v>
      </c>
      <c r="XI2" s="3">
        <f t="shared" si="19"/>
        <v>7</v>
      </c>
      <c r="XJ2" s="3">
        <f>+MONTH(XJ3)</f>
        <v>8</v>
      </c>
      <c r="XK2" s="3">
        <f t="shared" si="19"/>
        <v>8</v>
      </c>
      <c r="XL2" s="3">
        <f>+MONTH(XL3)</f>
        <v>9</v>
      </c>
      <c r="XM2" s="3">
        <f t="shared" si="19"/>
        <v>9</v>
      </c>
      <c r="XN2" s="3">
        <f>+MONTH(XN3)</f>
        <v>10</v>
      </c>
      <c r="XO2" s="3">
        <f t="shared" si="19"/>
        <v>10</v>
      </c>
      <c r="XP2" s="3">
        <f>+MONTH(XP3)</f>
        <v>11</v>
      </c>
      <c r="XQ2" s="3">
        <f t="shared" si="19"/>
        <v>11</v>
      </c>
      <c r="XR2" s="3">
        <f>+MONTH(XR3)</f>
        <v>12</v>
      </c>
      <c r="XS2" s="3">
        <f t="shared" si="19"/>
        <v>12</v>
      </c>
      <c r="XT2" s="3">
        <f>+MONTH(XT3)</f>
        <v>1</v>
      </c>
      <c r="XU2" s="3">
        <f t="shared" si="19"/>
        <v>1</v>
      </c>
      <c r="XV2" s="3">
        <f>+MONTH(XV3)</f>
        <v>2</v>
      </c>
      <c r="XW2" s="3">
        <f t="shared" si="19"/>
        <v>2</v>
      </c>
      <c r="XX2" s="3">
        <f>+MONTH(XX3)</f>
        <v>3</v>
      </c>
      <c r="XY2" s="3">
        <f t="shared" si="19"/>
        <v>3</v>
      </c>
      <c r="XZ2" s="3">
        <f>+MONTH(XZ3)</f>
        <v>4</v>
      </c>
      <c r="YA2" s="3">
        <f t="shared" si="19"/>
        <v>4</v>
      </c>
      <c r="YB2" s="3">
        <f>+MONTH(YB3)</f>
        <v>5</v>
      </c>
      <c r="YC2" s="3">
        <f t="shared" si="19"/>
        <v>5</v>
      </c>
      <c r="YD2" s="3">
        <f>+MONTH(YD3)</f>
        <v>6</v>
      </c>
      <c r="YE2" s="3">
        <f t="shared" si="19"/>
        <v>6</v>
      </c>
      <c r="YF2" s="3">
        <f>+MONTH(YF3)</f>
        <v>7</v>
      </c>
      <c r="YG2" s="3">
        <f t="shared" si="19"/>
        <v>7</v>
      </c>
      <c r="YH2" s="3">
        <f>+MONTH(YH3)</f>
        <v>8</v>
      </c>
      <c r="YI2" s="3">
        <f t="shared" si="19"/>
        <v>8</v>
      </c>
      <c r="YJ2" s="3">
        <f>+MONTH(YJ3)</f>
        <v>9</v>
      </c>
      <c r="YK2" s="3">
        <f t="shared" si="19"/>
        <v>9</v>
      </c>
      <c r="YL2" s="3">
        <f>+MONTH(YL3)</f>
        <v>10</v>
      </c>
      <c r="YM2" s="3">
        <f t="shared" si="19"/>
        <v>10</v>
      </c>
      <c r="YN2" s="3">
        <f>+MONTH(YN3)</f>
        <v>11</v>
      </c>
      <c r="YO2" s="3">
        <f t="shared" si="19"/>
        <v>11</v>
      </c>
      <c r="YP2" s="3">
        <f>+MONTH(YP3)</f>
        <v>12</v>
      </c>
      <c r="YQ2" s="3">
        <f t="shared" si="19"/>
        <v>12</v>
      </c>
    </row>
    <row r="3" spans="1:733" ht="18" customHeight="1" x14ac:dyDescent="0.25">
      <c r="A3" s="156"/>
      <c r="B3" s="159"/>
      <c r="C3" s="5" t="s">
        <v>123</v>
      </c>
      <c r="D3" s="162"/>
      <c r="E3" s="5" t="s">
        <v>124</v>
      </c>
      <c r="F3" s="153"/>
      <c r="G3" s="153"/>
      <c r="H3" s="153"/>
      <c r="I3" s="153"/>
      <c r="J3" s="153"/>
      <c r="K3" s="153"/>
      <c r="L3" s="153"/>
      <c r="M3" s="153"/>
      <c r="N3" s="153"/>
      <c r="P3" s="6">
        <v>2018</v>
      </c>
      <c r="Q3" s="7">
        <f>+P3</f>
        <v>2018</v>
      </c>
      <c r="R3" s="6">
        <v>2019</v>
      </c>
      <c r="S3" s="7">
        <f>+R3</f>
        <v>2019</v>
      </c>
      <c r="T3" s="6">
        <v>2020</v>
      </c>
      <c r="U3" s="7">
        <f>+T3</f>
        <v>2020</v>
      </c>
      <c r="V3" s="6">
        <v>2021</v>
      </c>
      <c r="W3" s="7">
        <f>+V3</f>
        <v>2021</v>
      </c>
      <c r="X3" s="6">
        <v>2022</v>
      </c>
      <c r="Y3" s="7">
        <f>+X3</f>
        <v>2022</v>
      </c>
      <c r="Z3" s="6">
        <v>2023</v>
      </c>
      <c r="AA3" s="7">
        <f>+Z3</f>
        <v>2023</v>
      </c>
      <c r="AB3" s="6">
        <v>2024</v>
      </c>
      <c r="AC3" s="7">
        <f>+AB3</f>
        <v>2024</v>
      </c>
      <c r="AD3" s="6">
        <v>2025</v>
      </c>
      <c r="AE3" s="7">
        <f>+AD3</f>
        <v>2025</v>
      </c>
      <c r="AF3" s="6">
        <v>2026</v>
      </c>
      <c r="AG3" s="7">
        <f>+AF3</f>
        <v>2026</v>
      </c>
      <c r="AH3" s="6">
        <v>2027</v>
      </c>
      <c r="AI3" s="7">
        <f>+AH3</f>
        <v>2027</v>
      </c>
      <c r="AJ3" s="6">
        <v>2028</v>
      </c>
      <c r="AK3" s="7">
        <f>+AJ3</f>
        <v>2028</v>
      </c>
      <c r="AL3" s="6">
        <v>2029</v>
      </c>
      <c r="AM3" s="7">
        <f>+AL3</f>
        <v>2029</v>
      </c>
      <c r="AN3" s="6">
        <v>2030</v>
      </c>
      <c r="AO3" s="7">
        <f>+AN3</f>
        <v>2030</v>
      </c>
      <c r="AP3" s="6">
        <v>2031</v>
      </c>
      <c r="AQ3" s="7">
        <f>+AP3</f>
        <v>2031</v>
      </c>
      <c r="AR3" s="6">
        <v>2032</v>
      </c>
      <c r="AS3" s="7">
        <f>+AR3</f>
        <v>2032</v>
      </c>
      <c r="AT3" s="6">
        <v>2033</v>
      </c>
      <c r="AU3" s="7">
        <f>+AT3</f>
        <v>2033</v>
      </c>
      <c r="AV3" s="6">
        <v>2034</v>
      </c>
      <c r="AW3" s="7">
        <f>+AV3</f>
        <v>2034</v>
      </c>
      <c r="AX3" s="6">
        <v>2035</v>
      </c>
      <c r="AY3" s="7">
        <f>+AX3</f>
        <v>2035</v>
      </c>
      <c r="AZ3" s="6">
        <v>2036</v>
      </c>
      <c r="BA3" s="7">
        <f>+AZ3</f>
        <v>2036</v>
      </c>
      <c r="BB3" s="6">
        <v>2037</v>
      </c>
      <c r="BC3" s="7">
        <f>+BB3</f>
        <v>2037</v>
      </c>
      <c r="BD3" s="6">
        <v>2038</v>
      </c>
      <c r="BE3" s="7">
        <f>+BD3</f>
        <v>2038</v>
      </c>
      <c r="BF3" s="6">
        <v>2039</v>
      </c>
      <c r="BG3" s="7">
        <f>+BF3</f>
        <v>2039</v>
      </c>
      <c r="BH3" s="6">
        <v>2040</v>
      </c>
      <c r="BI3" s="7">
        <f>+BH3</f>
        <v>2040</v>
      </c>
      <c r="BJ3" s="6">
        <v>2041</v>
      </c>
      <c r="BK3" s="7">
        <f>+BJ3</f>
        <v>2041</v>
      </c>
      <c r="BL3" s="6">
        <v>2042</v>
      </c>
      <c r="BM3" s="7">
        <f>+BL3</f>
        <v>2042</v>
      </c>
      <c r="BN3" s="112"/>
      <c r="BO3" s="93"/>
      <c r="BP3" s="150">
        <v>43131</v>
      </c>
      <c r="BQ3" s="151"/>
      <c r="BR3" s="150">
        <f>+EOMONTH(BP3,1)</f>
        <v>43159</v>
      </c>
      <c r="BS3" s="151"/>
      <c r="BT3" s="150">
        <f>+EOMONTH(BR3,1)</f>
        <v>43190</v>
      </c>
      <c r="BU3" s="151"/>
      <c r="BV3" s="150">
        <f>+EOMONTH(BT3,1)</f>
        <v>43220</v>
      </c>
      <c r="BW3" s="151"/>
      <c r="BX3" s="150">
        <f>+EOMONTH(BV3,1)</f>
        <v>43251</v>
      </c>
      <c r="BY3" s="151"/>
      <c r="BZ3" s="150">
        <f>+EOMONTH(BX3,1)</f>
        <v>43281</v>
      </c>
      <c r="CA3" s="151"/>
      <c r="CB3" s="150">
        <f>+EOMONTH(BZ3,1)</f>
        <v>43312</v>
      </c>
      <c r="CC3" s="151"/>
      <c r="CD3" s="150">
        <f>+EOMONTH(CB3,1)</f>
        <v>43343</v>
      </c>
      <c r="CE3" s="151"/>
      <c r="CF3" s="150">
        <f>+EOMONTH(CD3,1)</f>
        <v>43373</v>
      </c>
      <c r="CG3" s="151"/>
      <c r="CH3" s="150">
        <f>+EOMONTH(CF3,1)</f>
        <v>43404</v>
      </c>
      <c r="CI3" s="151"/>
      <c r="CJ3" s="150">
        <f>+EOMONTH(CH3,1)</f>
        <v>43434</v>
      </c>
      <c r="CK3" s="151"/>
      <c r="CL3" s="150">
        <f>+EOMONTH(CJ3,1)</f>
        <v>43465</v>
      </c>
      <c r="CM3" s="151"/>
      <c r="CN3" s="150">
        <f>+EOMONTH(CL3,1)</f>
        <v>43496</v>
      </c>
      <c r="CO3" s="151"/>
      <c r="CP3" s="150">
        <f>+EOMONTH(CN3,1)</f>
        <v>43524</v>
      </c>
      <c r="CQ3" s="151"/>
      <c r="CR3" s="150">
        <f>+EOMONTH(CP3,1)</f>
        <v>43555</v>
      </c>
      <c r="CS3" s="151"/>
      <c r="CT3" s="150">
        <f>+EOMONTH(CR3,1)</f>
        <v>43585</v>
      </c>
      <c r="CU3" s="151"/>
      <c r="CV3" s="150">
        <f>+EOMONTH(CT3,1)</f>
        <v>43616</v>
      </c>
      <c r="CW3" s="151"/>
      <c r="CX3" s="150">
        <f>+EOMONTH(CV3,1)</f>
        <v>43646</v>
      </c>
      <c r="CY3" s="151"/>
      <c r="CZ3" s="150">
        <f>+EOMONTH(CX3,1)</f>
        <v>43677</v>
      </c>
      <c r="DA3" s="151"/>
      <c r="DB3" s="150">
        <f>+EOMONTH(CZ3,1)</f>
        <v>43708</v>
      </c>
      <c r="DC3" s="151"/>
      <c r="DD3" s="150">
        <f>+EOMONTH(DB3,1)</f>
        <v>43738</v>
      </c>
      <c r="DE3" s="151"/>
      <c r="DF3" s="150">
        <f>+EOMONTH(DD3,1)</f>
        <v>43769</v>
      </c>
      <c r="DG3" s="151"/>
      <c r="DH3" s="150">
        <f>+EOMONTH(DF3,1)</f>
        <v>43799</v>
      </c>
      <c r="DI3" s="151"/>
      <c r="DJ3" s="150">
        <f>+EOMONTH(DH3,1)</f>
        <v>43830</v>
      </c>
      <c r="DK3" s="151"/>
      <c r="DL3" s="150">
        <f>+EOMONTH(DJ3,1)</f>
        <v>43861</v>
      </c>
      <c r="DM3" s="151"/>
      <c r="DN3" s="150">
        <f>+EOMONTH(DL3,1)</f>
        <v>43890</v>
      </c>
      <c r="DO3" s="151"/>
      <c r="DP3" s="150">
        <f>+EOMONTH(DN3,1)</f>
        <v>43921</v>
      </c>
      <c r="DQ3" s="151"/>
      <c r="DR3" s="150">
        <f>+EOMONTH(DP3,1)</f>
        <v>43951</v>
      </c>
      <c r="DS3" s="151"/>
      <c r="DT3" s="150">
        <f>+EOMONTH(DR3,1)</f>
        <v>43982</v>
      </c>
      <c r="DU3" s="151"/>
      <c r="DV3" s="150">
        <f>+EOMONTH(DT3,1)</f>
        <v>44012</v>
      </c>
      <c r="DW3" s="151"/>
      <c r="DX3" s="150">
        <f>+EOMONTH(DV3,1)</f>
        <v>44043</v>
      </c>
      <c r="DY3" s="151"/>
      <c r="DZ3" s="150">
        <f>+EOMONTH(DX3,1)</f>
        <v>44074</v>
      </c>
      <c r="EA3" s="151"/>
      <c r="EB3" s="150">
        <f>+EOMONTH(DZ3,1)</f>
        <v>44104</v>
      </c>
      <c r="EC3" s="151"/>
      <c r="ED3" s="150">
        <f>+EOMONTH(EB3,1)</f>
        <v>44135</v>
      </c>
      <c r="EE3" s="151"/>
      <c r="EF3" s="150">
        <f>+EOMONTH(ED3,1)</f>
        <v>44165</v>
      </c>
      <c r="EG3" s="151"/>
      <c r="EH3" s="150">
        <f>+EOMONTH(EF3,1)</f>
        <v>44196</v>
      </c>
      <c r="EI3" s="151"/>
      <c r="EJ3" s="150">
        <f>+EOMONTH(EH3,1)</f>
        <v>44227</v>
      </c>
      <c r="EK3" s="151"/>
      <c r="EL3" s="150">
        <f>+EOMONTH(EJ3,1)</f>
        <v>44255</v>
      </c>
      <c r="EM3" s="151"/>
      <c r="EN3" s="150">
        <f>+EOMONTH(EL3,1)</f>
        <v>44286</v>
      </c>
      <c r="EO3" s="151"/>
      <c r="EP3" s="150">
        <f>+EOMONTH(EN3,1)</f>
        <v>44316</v>
      </c>
      <c r="EQ3" s="151"/>
      <c r="ER3" s="150">
        <f>+EOMONTH(EP3,1)</f>
        <v>44347</v>
      </c>
      <c r="ES3" s="151"/>
      <c r="ET3" s="150">
        <f>+EOMONTH(ER3,1)</f>
        <v>44377</v>
      </c>
      <c r="EU3" s="151"/>
      <c r="EV3" s="150">
        <f>+EOMONTH(ET3,1)</f>
        <v>44408</v>
      </c>
      <c r="EW3" s="151"/>
      <c r="EX3" s="150">
        <f>+EOMONTH(EV3,1)</f>
        <v>44439</v>
      </c>
      <c r="EY3" s="151"/>
      <c r="EZ3" s="150">
        <f>+EOMONTH(EX3,1)</f>
        <v>44469</v>
      </c>
      <c r="FA3" s="151"/>
      <c r="FB3" s="150">
        <f>+EOMONTH(EZ3,1)</f>
        <v>44500</v>
      </c>
      <c r="FC3" s="151"/>
      <c r="FD3" s="150">
        <f>+EOMONTH(FB3,1)</f>
        <v>44530</v>
      </c>
      <c r="FE3" s="151"/>
      <c r="FF3" s="150">
        <f>+EOMONTH(FD3,1)</f>
        <v>44561</v>
      </c>
      <c r="FG3" s="151"/>
      <c r="FH3" s="150">
        <f>+EOMONTH(FF3,1)</f>
        <v>44592</v>
      </c>
      <c r="FI3" s="151"/>
      <c r="FJ3" s="150">
        <f>+EOMONTH(FH3,1)</f>
        <v>44620</v>
      </c>
      <c r="FK3" s="151"/>
      <c r="FL3" s="150">
        <f>+EOMONTH(FJ3,1)</f>
        <v>44651</v>
      </c>
      <c r="FM3" s="151"/>
      <c r="FN3" s="150">
        <f>+EOMONTH(FL3,1)</f>
        <v>44681</v>
      </c>
      <c r="FO3" s="151"/>
      <c r="FP3" s="150">
        <f>+EOMONTH(FN3,1)</f>
        <v>44712</v>
      </c>
      <c r="FQ3" s="151"/>
      <c r="FR3" s="150">
        <f>+EOMONTH(FP3,1)</f>
        <v>44742</v>
      </c>
      <c r="FS3" s="151"/>
      <c r="FT3" s="150">
        <f>+EOMONTH(FR3,1)</f>
        <v>44773</v>
      </c>
      <c r="FU3" s="151"/>
      <c r="FV3" s="150">
        <f>+EOMONTH(FT3,1)</f>
        <v>44804</v>
      </c>
      <c r="FW3" s="151"/>
      <c r="FX3" s="150">
        <f>+EOMONTH(FV3,1)</f>
        <v>44834</v>
      </c>
      <c r="FY3" s="151"/>
      <c r="FZ3" s="150">
        <f>+EOMONTH(FX3,1)</f>
        <v>44865</v>
      </c>
      <c r="GA3" s="151"/>
      <c r="GB3" s="150">
        <f>+EOMONTH(FZ3,1)</f>
        <v>44895</v>
      </c>
      <c r="GC3" s="151"/>
      <c r="GD3" s="150">
        <f>+EOMONTH(GB3,1)</f>
        <v>44926</v>
      </c>
      <c r="GE3" s="151"/>
      <c r="GF3" s="150">
        <f>+EOMONTH(GD3,1)</f>
        <v>44957</v>
      </c>
      <c r="GG3" s="151"/>
      <c r="GH3" s="150">
        <f>+EOMONTH(GF3,1)</f>
        <v>44985</v>
      </c>
      <c r="GI3" s="151"/>
      <c r="GJ3" s="150">
        <f>+EOMONTH(GH3,1)</f>
        <v>45016</v>
      </c>
      <c r="GK3" s="151"/>
      <c r="GL3" s="150">
        <f>+EOMONTH(GJ3,1)</f>
        <v>45046</v>
      </c>
      <c r="GM3" s="151"/>
      <c r="GN3" s="150">
        <f>+EOMONTH(GL3,1)</f>
        <v>45077</v>
      </c>
      <c r="GO3" s="151"/>
      <c r="GP3" s="150">
        <f>+EOMONTH(GN3,1)</f>
        <v>45107</v>
      </c>
      <c r="GQ3" s="151"/>
      <c r="GR3" s="150">
        <f>+EOMONTH(GP3,1)</f>
        <v>45138</v>
      </c>
      <c r="GS3" s="151"/>
      <c r="GT3" s="150">
        <f>+EOMONTH(GR3,1)</f>
        <v>45169</v>
      </c>
      <c r="GU3" s="151"/>
      <c r="GV3" s="150">
        <f>+EOMONTH(GT3,1)</f>
        <v>45199</v>
      </c>
      <c r="GW3" s="151"/>
      <c r="GX3" s="150">
        <f>+EOMONTH(GV3,1)</f>
        <v>45230</v>
      </c>
      <c r="GY3" s="151"/>
      <c r="GZ3" s="150">
        <f>+EOMONTH(GX3,1)</f>
        <v>45260</v>
      </c>
      <c r="HA3" s="151"/>
      <c r="HB3" s="150">
        <f>+EOMONTH(GZ3,1)</f>
        <v>45291</v>
      </c>
      <c r="HC3" s="151"/>
      <c r="HD3" s="150">
        <f>+EOMONTH(HB3,1)</f>
        <v>45322</v>
      </c>
      <c r="HE3" s="151"/>
      <c r="HF3" s="150">
        <f>+EOMONTH(HD3,1)</f>
        <v>45351</v>
      </c>
      <c r="HG3" s="151"/>
      <c r="HH3" s="150">
        <f>+EOMONTH(HF3,1)</f>
        <v>45382</v>
      </c>
      <c r="HI3" s="151"/>
      <c r="HJ3" s="150">
        <f>+EOMONTH(HH3,1)</f>
        <v>45412</v>
      </c>
      <c r="HK3" s="151"/>
      <c r="HL3" s="150">
        <f>+EOMONTH(HJ3,1)</f>
        <v>45443</v>
      </c>
      <c r="HM3" s="151"/>
      <c r="HN3" s="150">
        <f>+EOMONTH(HL3,1)</f>
        <v>45473</v>
      </c>
      <c r="HO3" s="151"/>
      <c r="HP3" s="150">
        <f>+EOMONTH(HN3,1)</f>
        <v>45504</v>
      </c>
      <c r="HQ3" s="151"/>
      <c r="HR3" s="150">
        <f>+EOMONTH(HP3,1)</f>
        <v>45535</v>
      </c>
      <c r="HS3" s="151"/>
      <c r="HT3" s="150">
        <f>+EOMONTH(HR3,1)</f>
        <v>45565</v>
      </c>
      <c r="HU3" s="151"/>
      <c r="HV3" s="150">
        <f>+EOMONTH(HT3,1)</f>
        <v>45596</v>
      </c>
      <c r="HW3" s="151"/>
      <c r="HX3" s="150">
        <f>+EOMONTH(HV3,1)</f>
        <v>45626</v>
      </c>
      <c r="HY3" s="151"/>
      <c r="HZ3" s="150">
        <f>+EOMONTH(HX3,1)</f>
        <v>45657</v>
      </c>
      <c r="IA3" s="151"/>
      <c r="IB3" s="150">
        <f>+EOMONTH(HZ3,1)</f>
        <v>45688</v>
      </c>
      <c r="IC3" s="151"/>
      <c r="ID3" s="150">
        <f>+EOMONTH(IB3,1)</f>
        <v>45716</v>
      </c>
      <c r="IE3" s="151"/>
      <c r="IF3" s="150">
        <f>+EOMONTH(ID3,1)</f>
        <v>45747</v>
      </c>
      <c r="IG3" s="151"/>
      <c r="IH3" s="150">
        <f>+EOMONTH(IF3,1)</f>
        <v>45777</v>
      </c>
      <c r="II3" s="151"/>
      <c r="IJ3" s="150">
        <f>+EOMONTH(IH3,1)</f>
        <v>45808</v>
      </c>
      <c r="IK3" s="151"/>
      <c r="IL3" s="150">
        <f>+EOMONTH(IJ3,1)</f>
        <v>45838</v>
      </c>
      <c r="IM3" s="151"/>
      <c r="IN3" s="150">
        <f>+EOMONTH(IL3,1)</f>
        <v>45869</v>
      </c>
      <c r="IO3" s="151"/>
      <c r="IP3" s="150">
        <f>+EOMONTH(IN3,1)</f>
        <v>45900</v>
      </c>
      <c r="IQ3" s="151"/>
      <c r="IR3" s="150">
        <f>+EOMONTH(IP3,1)</f>
        <v>45930</v>
      </c>
      <c r="IS3" s="151"/>
      <c r="IT3" s="150">
        <f>+EOMONTH(IR3,1)</f>
        <v>45961</v>
      </c>
      <c r="IU3" s="151"/>
      <c r="IV3" s="150">
        <f>+EOMONTH(IT3,1)</f>
        <v>45991</v>
      </c>
      <c r="IW3" s="151"/>
      <c r="IX3" s="150">
        <f>+EOMONTH(IV3,1)</f>
        <v>46022</v>
      </c>
      <c r="IY3" s="151"/>
      <c r="IZ3" s="150">
        <f>+EOMONTH(IX3,1)</f>
        <v>46053</v>
      </c>
      <c r="JA3" s="151"/>
      <c r="JB3" s="150">
        <f>+EOMONTH(IZ3,1)</f>
        <v>46081</v>
      </c>
      <c r="JC3" s="151"/>
      <c r="JD3" s="150">
        <f>+EOMONTH(JB3,1)</f>
        <v>46112</v>
      </c>
      <c r="JE3" s="151"/>
      <c r="JF3" s="150">
        <f>+EOMONTH(JD3,1)</f>
        <v>46142</v>
      </c>
      <c r="JG3" s="151"/>
      <c r="JH3" s="150">
        <f>+EOMONTH(JF3,1)</f>
        <v>46173</v>
      </c>
      <c r="JI3" s="151"/>
      <c r="JJ3" s="150">
        <f>+EOMONTH(JH3,1)</f>
        <v>46203</v>
      </c>
      <c r="JK3" s="151"/>
      <c r="JL3" s="150">
        <f>+EOMONTH(JJ3,1)</f>
        <v>46234</v>
      </c>
      <c r="JM3" s="151"/>
      <c r="JN3" s="150">
        <f>+EOMONTH(JL3,1)</f>
        <v>46265</v>
      </c>
      <c r="JO3" s="151"/>
      <c r="JP3" s="150">
        <f>+EOMONTH(JN3,1)</f>
        <v>46295</v>
      </c>
      <c r="JQ3" s="151"/>
      <c r="JR3" s="150">
        <f>+EOMONTH(JP3,1)</f>
        <v>46326</v>
      </c>
      <c r="JS3" s="151"/>
      <c r="JT3" s="150">
        <f>+EOMONTH(JR3,1)</f>
        <v>46356</v>
      </c>
      <c r="JU3" s="151"/>
      <c r="JV3" s="150">
        <f>+EOMONTH(JT3,1)</f>
        <v>46387</v>
      </c>
      <c r="JW3" s="151"/>
      <c r="JX3" s="150">
        <f>+EOMONTH(JV3,1)</f>
        <v>46418</v>
      </c>
      <c r="JY3" s="151"/>
      <c r="JZ3" s="150">
        <f>+EOMONTH(JX3,1)</f>
        <v>46446</v>
      </c>
      <c r="KA3" s="151"/>
      <c r="KB3" s="150">
        <f>+EOMONTH(JZ3,1)</f>
        <v>46477</v>
      </c>
      <c r="KC3" s="151"/>
      <c r="KD3" s="150">
        <f>+EOMONTH(KB3,1)</f>
        <v>46507</v>
      </c>
      <c r="KE3" s="151"/>
      <c r="KF3" s="150">
        <f>+EOMONTH(KD3,1)</f>
        <v>46538</v>
      </c>
      <c r="KG3" s="151"/>
      <c r="KH3" s="150">
        <f>+EOMONTH(KF3,1)</f>
        <v>46568</v>
      </c>
      <c r="KI3" s="151"/>
      <c r="KJ3" s="150">
        <f>+EOMONTH(KH3,1)</f>
        <v>46599</v>
      </c>
      <c r="KK3" s="151"/>
      <c r="KL3" s="150">
        <f>+EOMONTH(KJ3,1)</f>
        <v>46630</v>
      </c>
      <c r="KM3" s="151"/>
      <c r="KN3" s="150">
        <f>+EOMONTH(KL3,1)</f>
        <v>46660</v>
      </c>
      <c r="KO3" s="151"/>
      <c r="KP3" s="150">
        <f>+EOMONTH(KN3,1)</f>
        <v>46691</v>
      </c>
      <c r="KQ3" s="151"/>
      <c r="KR3" s="150">
        <f>+EOMONTH(KP3,1)</f>
        <v>46721</v>
      </c>
      <c r="KS3" s="151"/>
      <c r="KT3" s="150">
        <f>+EOMONTH(KR3,1)</f>
        <v>46752</v>
      </c>
      <c r="KU3" s="151"/>
      <c r="KV3" s="150">
        <f>+EOMONTH(KT3,1)</f>
        <v>46783</v>
      </c>
      <c r="KW3" s="151"/>
      <c r="KX3" s="150">
        <f>+EOMONTH(KV3,1)</f>
        <v>46812</v>
      </c>
      <c r="KY3" s="151"/>
      <c r="KZ3" s="150">
        <f>+EOMONTH(KX3,1)</f>
        <v>46843</v>
      </c>
      <c r="LA3" s="151"/>
      <c r="LB3" s="150">
        <f>+EOMONTH(KZ3,1)</f>
        <v>46873</v>
      </c>
      <c r="LC3" s="151"/>
      <c r="LD3" s="150">
        <f>+EOMONTH(LB3,1)</f>
        <v>46904</v>
      </c>
      <c r="LE3" s="151"/>
      <c r="LF3" s="150">
        <f>+EOMONTH(LD3,1)</f>
        <v>46934</v>
      </c>
      <c r="LG3" s="151"/>
      <c r="LH3" s="150">
        <f>+EOMONTH(LF3,1)</f>
        <v>46965</v>
      </c>
      <c r="LI3" s="151"/>
      <c r="LJ3" s="150">
        <f>+EOMONTH(LH3,1)</f>
        <v>46996</v>
      </c>
      <c r="LK3" s="151"/>
      <c r="LL3" s="150">
        <f>+EOMONTH(LJ3,1)</f>
        <v>47026</v>
      </c>
      <c r="LM3" s="151"/>
      <c r="LN3" s="150">
        <f>+EOMONTH(LL3,1)</f>
        <v>47057</v>
      </c>
      <c r="LO3" s="151"/>
      <c r="LP3" s="150">
        <f>+EOMONTH(LN3,1)</f>
        <v>47087</v>
      </c>
      <c r="LQ3" s="151"/>
      <c r="LR3" s="150">
        <f>+EOMONTH(LP3,1)</f>
        <v>47118</v>
      </c>
      <c r="LS3" s="151"/>
      <c r="LT3" s="150">
        <f>+EOMONTH(LR3,1)</f>
        <v>47149</v>
      </c>
      <c r="LU3" s="151"/>
      <c r="LV3" s="150">
        <f>+EOMONTH(LT3,1)</f>
        <v>47177</v>
      </c>
      <c r="LW3" s="151"/>
      <c r="LX3" s="150">
        <f>+EOMONTH(LV3,1)</f>
        <v>47208</v>
      </c>
      <c r="LY3" s="151"/>
      <c r="LZ3" s="150">
        <f>+EOMONTH(LX3,1)</f>
        <v>47238</v>
      </c>
      <c r="MA3" s="151"/>
      <c r="MB3" s="150">
        <f>+EOMONTH(LZ3,1)</f>
        <v>47269</v>
      </c>
      <c r="MC3" s="151"/>
      <c r="MD3" s="150">
        <f>+EOMONTH(MB3,1)</f>
        <v>47299</v>
      </c>
      <c r="ME3" s="151"/>
      <c r="MF3" s="150">
        <f>+EOMONTH(MD3,1)</f>
        <v>47330</v>
      </c>
      <c r="MG3" s="151"/>
      <c r="MH3" s="150">
        <f>+EOMONTH(MF3,1)</f>
        <v>47361</v>
      </c>
      <c r="MI3" s="151"/>
      <c r="MJ3" s="150">
        <f>+EOMONTH(MH3,1)</f>
        <v>47391</v>
      </c>
      <c r="MK3" s="151"/>
      <c r="ML3" s="150">
        <f>+EOMONTH(MJ3,1)</f>
        <v>47422</v>
      </c>
      <c r="MM3" s="151"/>
      <c r="MN3" s="150">
        <f>+EOMONTH(ML3,1)</f>
        <v>47452</v>
      </c>
      <c r="MO3" s="151"/>
      <c r="MP3" s="150">
        <f>+EOMONTH(MN3,1)</f>
        <v>47483</v>
      </c>
      <c r="MQ3" s="151"/>
      <c r="MR3" s="150">
        <f>+EOMONTH(MP3,1)</f>
        <v>47514</v>
      </c>
      <c r="MS3" s="151"/>
      <c r="MT3" s="150">
        <f>+EOMONTH(MR3,1)</f>
        <v>47542</v>
      </c>
      <c r="MU3" s="151"/>
      <c r="MV3" s="150">
        <f>+EOMONTH(MT3,1)</f>
        <v>47573</v>
      </c>
      <c r="MW3" s="151"/>
      <c r="MX3" s="150">
        <f>+EOMONTH(MV3,1)</f>
        <v>47603</v>
      </c>
      <c r="MY3" s="151"/>
      <c r="MZ3" s="150">
        <f>+EOMONTH(MX3,1)</f>
        <v>47634</v>
      </c>
      <c r="NA3" s="151"/>
      <c r="NB3" s="150">
        <f>+EOMONTH(MZ3,1)</f>
        <v>47664</v>
      </c>
      <c r="NC3" s="151"/>
      <c r="ND3" s="150">
        <f>+EOMONTH(NB3,1)</f>
        <v>47695</v>
      </c>
      <c r="NE3" s="151"/>
      <c r="NF3" s="150">
        <f>+EOMONTH(ND3,1)</f>
        <v>47726</v>
      </c>
      <c r="NG3" s="151"/>
      <c r="NH3" s="150">
        <f>+EOMONTH(NF3,1)</f>
        <v>47756</v>
      </c>
      <c r="NI3" s="151"/>
      <c r="NJ3" s="150">
        <f>+EOMONTH(NH3,1)</f>
        <v>47787</v>
      </c>
      <c r="NK3" s="151"/>
      <c r="NL3" s="150">
        <f>+EOMONTH(NJ3,1)</f>
        <v>47817</v>
      </c>
      <c r="NM3" s="151"/>
      <c r="NN3" s="150">
        <f>+EOMONTH(NL3,1)</f>
        <v>47848</v>
      </c>
      <c r="NO3" s="151"/>
      <c r="NP3" s="150">
        <f>+EOMONTH(NN3,1)</f>
        <v>47879</v>
      </c>
      <c r="NQ3" s="151"/>
      <c r="NR3" s="150">
        <f>+EOMONTH(NP3,1)</f>
        <v>47907</v>
      </c>
      <c r="NS3" s="151"/>
      <c r="NT3" s="150">
        <f>+EOMONTH(NR3,1)</f>
        <v>47938</v>
      </c>
      <c r="NU3" s="151"/>
      <c r="NV3" s="150">
        <f>+EOMONTH(NT3,1)</f>
        <v>47968</v>
      </c>
      <c r="NW3" s="151"/>
      <c r="NX3" s="150">
        <f>+EOMONTH(NV3,1)</f>
        <v>47999</v>
      </c>
      <c r="NY3" s="151"/>
      <c r="NZ3" s="150">
        <f>+EOMONTH(NX3,1)</f>
        <v>48029</v>
      </c>
      <c r="OA3" s="151"/>
      <c r="OB3" s="150">
        <f>+EOMONTH(NZ3,1)</f>
        <v>48060</v>
      </c>
      <c r="OC3" s="151"/>
      <c r="OD3" s="150">
        <f>+EOMONTH(OB3,1)</f>
        <v>48091</v>
      </c>
      <c r="OE3" s="151"/>
      <c r="OF3" s="150">
        <f>+EOMONTH(OD3,1)</f>
        <v>48121</v>
      </c>
      <c r="OG3" s="151"/>
      <c r="OH3" s="150">
        <f>+EOMONTH(OF3,1)</f>
        <v>48152</v>
      </c>
      <c r="OI3" s="151"/>
      <c r="OJ3" s="150">
        <f>+EOMONTH(OH3,1)</f>
        <v>48182</v>
      </c>
      <c r="OK3" s="151"/>
      <c r="OL3" s="150">
        <f>+EOMONTH(OJ3,1)</f>
        <v>48213</v>
      </c>
      <c r="OM3" s="151"/>
      <c r="ON3" s="150">
        <f>+EOMONTH(OL3,1)</f>
        <v>48244</v>
      </c>
      <c r="OO3" s="151"/>
      <c r="OP3" s="150">
        <f>+EOMONTH(ON3,1)</f>
        <v>48273</v>
      </c>
      <c r="OQ3" s="151"/>
      <c r="OR3" s="150">
        <f>+EOMONTH(OP3,1)</f>
        <v>48304</v>
      </c>
      <c r="OS3" s="151"/>
      <c r="OT3" s="150">
        <f>+EOMONTH(OR3,1)</f>
        <v>48334</v>
      </c>
      <c r="OU3" s="151"/>
      <c r="OV3" s="150">
        <f>+EOMONTH(OT3,1)</f>
        <v>48365</v>
      </c>
      <c r="OW3" s="151"/>
      <c r="OX3" s="150">
        <f>+EOMONTH(OV3,1)</f>
        <v>48395</v>
      </c>
      <c r="OY3" s="151"/>
      <c r="OZ3" s="150">
        <f>+EOMONTH(OX3,1)</f>
        <v>48426</v>
      </c>
      <c r="PA3" s="151"/>
      <c r="PB3" s="150">
        <f>+EOMONTH(OZ3,1)</f>
        <v>48457</v>
      </c>
      <c r="PC3" s="151"/>
      <c r="PD3" s="150">
        <f>+EOMONTH(PB3,1)</f>
        <v>48487</v>
      </c>
      <c r="PE3" s="151"/>
      <c r="PF3" s="150">
        <f>+EOMONTH(PD3,1)</f>
        <v>48518</v>
      </c>
      <c r="PG3" s="151"/>
      <c r="PH3" s="150">
        <f>+EOMONTH(PF3,1)</f>
        <v>48548</v>
      </c>
      <c r="PI3" s="151"/>
      <c r="PJ3" s="150">
        <f>+EOMONTH(PH3,1)</f>
        <v>48579</v>
      </c>
      <c r="PK3" s="151"/>
      <c r="PL3" s="150">
        <f>+EOMONTH(PJ3,1)</f>
        <v>48610</v>
      </c>
      <c r="PM3" s="151"/>
      <c r="PN3" s="150">
        <f>+EOMONTH(PL3,1)</f>
        <v>48638</v>
      </c>
      <c r="PO3" s="151"/>
      <c r="PP3" s="150">
        <f>+EOMONTH(PN3,1)</f>
        <v>48669</v>
      </c>
      <c r="PQ3" s="151"/>
      <c r="PR3" s="150">
        <f>+EOMONTH(PP3,1)</f>
        <v>48699</v>
      </c>
      <c r="PS3" s="151"/>
      <c r="PT3" s="150">
        <f>+EOMONTH(PR3,1)</f>
        <v>48730</v>
      </c>
      <c r="PU3" s="151"/>
      <c r="PV3" s="150">
        <f>+EOMONTH(PT3,1)</f>
        <v>48760</v>
      </c>
      <c r="PW3" s="151"/>
      <c r="PX3" s="150">
        <f>+EOMONTH(PV3,1)</f>
        <v>48791</v>
      </c>
      <c r="PY3" s="151"/>
      <c r="PZ3" s="150">
        <f>+EOMONTH(PX3,1)</f>
        <v>48822</v>
      </c>
      <c r="QA3" s="151"/>
      <c r="QB3" s="150">
        <f>+EOMONTH(PZ3,1)</f>
        <v>48852</v>
      </c>
      <c r="QC3" s="151"/>
      <c r="QD3" s="150">
        <f>+EOMONTH(QB3,1)</f>
        <v>48883</v>
      </c>
      <c r="QE3" s="151"/>
      <c r="QF3" s="150">
        <f>+EOMONTH(QD3,1)</f>
        <v>48913</v>
      </c>
      <c r="QG3" s="151"/>
      <c r="QH3" s="150">
        <f>+EOMONTH(QF3,1)</f>
        <v>48944</v>
      </c>
      <c r="QI3" s="151"/>
      <c r="QJ3" s="150">
        <f>+EOMONTH(QH3,1)</f>
        <v>48975</v>
      </c>
      <c r="QK3" s="151"/>
      <c r="QL3" s="150">
        <f>+EOMONTH(QJ3,1)</f>
        <v>49003</v>
      </c>
      <c r="QM3" s="151"/>
      <c r="QN3" s="150">
        <f>+EOMONTH(QL3,1)</f>
        <v>49034</v>
      </c>
      <c r="QO3" s="151"/>
      <c r="QP3" s="150">
        <f>+EOMONTH(QN3,1)</f>
        <v>49064</v>
      </c>
      <c r="QQ3" s="151"/>
      <c r="QR3" s="150">
        <f>+EOMONTH(QP3,1)</f>
        <v>49095</v>
      </c>
      <c r="QS3" s="151"/>
      <c r="QT3" s="150">
        <f>+EOMONTH(QR3,1)</f>
        <v>49125</v>
      </c>
      <c r="QU3" s="151"/>
      <c r="QV3" s="150">
        <f>+EOMONTH(QT3,1)</f>
        <v>49156</v>
      </c>
      <c r="QW3" s="151"/>
      <c r="QX3" s="150">
        <f>+EOMONTH(QV3,1)</f>
        <v>49187</v>
      </c>
      <c r="QY3" s="151"/>
      <c r="QZ3" s="150">
        <f>+EOMONTH(QX3,1)</f>
        <v>49217</v>
      </c>
      <c r="RA3" s="151"/>
      <c r="RB3" s="150">
        <f>+EOMONTH(QZ3,1)</f>
        <v>49248</v>
      </c>
      <c r="RC3" s="151"/>
      <c r="RD3" s="150">
        <f>+EOMONTH(RB3,1)</f>
        <v>49278</v>
      </c>
      <c r="RE3" s="151"/>
      <c r="RF3" s="150">
        <f>+EOMONTH(RD3,1)</f>
        <v>49309</v>
      </c>
      <c r="RG3" s="151"/>
      <c r="RH3" s="150">
        <f>+EOMONTH(RF3,1)</f>
        <v>49340</v>
      </c>
      <c r="RI3" s="151"/>
      <c r="RJ3" s="150">
        <f>+EOMONTH(RH3,1)</f>
        <v>49368</v>
      </c>
      <c r="RK3" s="151"/>
      <c r="RL3" s="150">
        <f>+EOMONTH(RJ3,1)</f>
        <v>49399</v>
      </c>
      <c r="RM3" s="151"/>
      <c r="RN3" s="150">
        <f>+EOMONTH(RL3,1)</f>
        <v>49429</v>
      </c>
      <c r="RO3" s="151"/>
      <c r="RP3" s="150">
        <f>+EOMONTH(RN3,1)</f>
        <v>49460</v>
      </c>
      <c r="RQ3" s="151"/>
      <c r="RR3" s="150">
        <f>+EOMONTH(RP3,1)</f>
        <v>49490</v>
      </c>
      <c r="RS3" s="151"/>
      <c r="RT3" s="150">
        <f>+EOMONTH(RR3,1)</f>
        <v>49521</v>
      </c>
      <c r="RU3" s="151"/>
      <c r="RV3" s="150">
        <f>+EOMONTH(RT3,1)</f>
        <v>49552</v>
      </c>
      <c r="RW3" s="151"/>
      <c r="RX3" s="150">
        <f>+EOMONTH(RV3,1)</f>
        <v>49582</v>
      </c>
      <c r="RY3" s="151"/>
      <c r="RZ3" s="150">
        <f>+EOMONTH(RX3,1)</f>
        <v>49613</v>
      </c>
      <c r="SA3" s="151"/>
      <c r="SB3" s="150">
        <f>+EOMONTH(RZ3,1)</f>
        <v>49643</v>
      </c>
      <c r="SC3" s="151"/>
      <c r="SD3" s="150">
        <f>+EOMONTH(SB3,1)</f>
        <v>49674</v>
      </c>
      <c r="SE3" s="151"/>
      <c r="SF3" s="150">
        <f>+EOMONTH(SD3,1)</f>
        <v>49705</v>
      </c>
      <c r="SG3" s="151"/>
      <c r="SH3" s="150">
        <f>+EOMONTH(SF3,1)</f>
        <v>49734</v>
      </c>
      <c r="SI3" s="151"/>
      <c r="SJ3" s="150">
        <f>+EOMONTH(SH3,1)</f>
        <v>49765</v>
      </c>
      <c r="SK3" s="151"/>
      <c r="SL3" s="150">
        <f>+EOMONTH(SJ3,1)</f>
        <v>49795</v>
      </c>
      <c r="SM3" s="151"/>
      <c r="SN3" s="150">
        <f>+EOMONTH(SL3,1)</f>
        <v>49826</v>
      </c>
      <c r="SO3" s="151"/>
      <c r="SP3" s="150">
        <f>+EOMONTH(SN3,1)</f>
        <v>49856</v>
      </c>
      <c r="SQ3" s="151"/>
      <c r="SR3" s="150">
        <f>+EOMONTH(SP3,1)</f>
        <v>49887</v>
      </c>
      <c r="SS3" s="151"/>
      <c r="ST3" s="150">
        <f>+EOMONTH(SR3,1)</f>
        <v>49918</v>
      </c>
      <c r="SU3" s="151"/>
      <c r="SV3" s="150">
        <f>+EOMONTH(ST3,1)</f>
        <v>49948</v>
      </c>
      <c r="SW3" s="151"/>
      <c r="SX3" s="150">
        <f>+EOMONTH(SV3,1)</f>
        <v>49979</v>
      </c>
      <c r="SY3" s="151"/>
      <c r="SZ3" s="150">
        <f>+EOMONTH(SX3,1)</f>
        <v>50009</v>
      </c>
      <c r="TA3" s="151"/>
      <c r="TB3" s="150">
        <f>+EOMONTH(SZ3,1)</f>
        <v>50040</v>
      </c>
      <c r="TC3" s="151"/>
      <c r="TD3" s="150">
        <f>+EOMONTH(TB3,1)</f>
        <v>50071</v>
      </c>
      <c r="TE3" s="151"/>
      <c r="TF3" s="150">
        <f>+EOMONTH(TD3,1)</f>
        <v>50099</v>
      </c>
      <c r="TG3" s="151"/>
      <c r="TH3" s="150">
        <f>+EOMONTH(TF3,1)</f>
        <v>50130</v>
      </c>
      <c r="TI3" s="151"/>
      <c r="TJ3" s="150">
        <f>+EOMONTH(TH3,1)</f>
        <v>50160</v>
      </c>
      <c r="TK3" s="151"/>
      <c r="TL3" s="150">
        <f>+EOMONTH(TJ3,1)</f>
        <v>50191</v>
      </c>
      <c r="TM3" s="151"/>
      <c r="TN3" s="150">
        <f>+EOMONTH(TL3,1)</f>
        <v>50221</v>
      </c>
      <c r="TO3" s="151"/>
      <c r="TP3" s="150">
        <f>+EOMONTH(TN3,1)</f>
        <v>50252</v>
      </c>
      <c r="TQ3" s="151"/>
      <c r="TR3" s="150">
        <f>+EOMONTH(TP3,1)</f>
        <v>50283</v>
      </c>
      <c r="TS3" s="151"/>
      <c r="TT3" s="150">
        <f>+EOMONTH(TR3,1)</f>
        <v>50313</v>
      </c>
      <c r="TU3" s="151"/>
      <c r="TV3" s="150">
        <f>+EOMONTH(TT3,1)</f>
        <v>50344</v>
      </c>
      <c r="TW3" s="151"/>
      <c r="TX3" s="150">
        <f>+EOMONTH(TV3,1)</f>
        <v>50374</v>
      </c>
      <c r="TY3" s="151"/>
      <c r="TZ3" s="150">
        <f>+EOMONTH(TX3,1)</f>
        <v>50405</v>
      </c>
      <c r="UA3" s="151"/>
      <c r="UB3" s="150">
        <f>+EOMONTH(TZ3,1)</f>
        <v>50436</v>
      </c>
      <c r="UC3" s="151"/>
      <c r="UD3" s="150">
        <f>+EOMONTH(UB3,1)</f>
        <v>50464</v>
      </c>
      <c r="UE3" s="151"/>
      <c r="UF3" s="150">
        <f>+EOMONTH(UD3,1)</f>
        <v>50495</v>
      </c>
      <c r="UG3" s="151"/>
      <c r="UH3" s="150">
        <f>+EOMONTH(UF3,1)</f>
        <v>50525</v>
      </c>
      <c r="UI3" s="151"/>
      <c r="UJ3" s="150">
        <f>+EOMONTH(UH3,1)</f>
        <v>50556</v>
      </c>
      <c r="UK3" s="151"/>
      <c r="UL3" s="150">
        <f>+EOMONTH(UJ3,1)</f>
        <v>50586</v>
      </c>
      <c r="UM3" s="151"/>
      <c r="UN3" s="150">
        <f>+EOMONTH(UL3,1)</f>
        <v>50617</v>
      </c>
      <c r="UO3" s="151"/>
      <c r="UP3" s="150">
        <f>+EOMONTH(UN3,1)</f>
        <v>50648</v>
      </c>
      <c r="UQ3" s="151"/>
      <c r="UR3" s="150">
        <f>+EOMONTH(UP3,1)</f>
        <v>50678</v>
      </c>
      <c r="US3" s="151"/>
      <c r="UT3" s="150">
        <f>+EOMONTH(UR3,1)</f>
        <v>50709</v>
      </c>
      <c r="UU3" s="151"/>
      <c r="UV3" s="150">
        <f>+EOMONTH(UT3,1)</f>
        <v>50739</v>
      </c>
      <c r="UW3" s="151"/>
      <c r="UX3" s="150">
        <f>+EOMONTH(UV3,1)</f>
        <v>50770</v>
      </c>
      <c r="UY3" s="151"/>
      <c r="UZ3" s="150">
        <f>+EOMONTH(UX3,1)</f>
        <v>50801</v>
      </c>
      <c r="VA3" s="151"/>
      <c r="VB3" s="150">
        <f>+EOMONTH(UZ3,1)</f>
        <v>50829</v>
      </c>
      <c r="VC3" s="151"/>
      <c r="VD3" s="150">
        <f>+EOMONTH(VB3,1)</f>
        <v>50860</v>
      </c>
      <c r="VE3" s="151"/>
      <c r="VF3" s="150">
        <f>+EOMONTH(VD3,1)</f>
        <v>50890</v>
      </c>
      <c r="VG3" s="151"/>
      <c r="VH3" s="150">
        <f>+EOMONTH(VF3,1)</f>
        <v>50921</v>
      </c>
      <c r="VI3" s="151"/>
      <c r="VJ3" s="150">
        <f>+EOMONTH(VH3,1)</f>
        <v>50951</v>
      </c>
      <c r="VK3" s="151"/>
      <c r="VL3" s="150">
        <f>+EOMONTH(VJ3,1)</f>
        <v>50982</v>
      </c>
      <c r="VM3" s="151"/>
      <c r="VN3" s="150">
        <f>+EOMONTH(VL3,1)</f>
        <v>51013</v>
      </c>
      <c r="VO3" s="151"/>
      <c r="VP3" s="150">
        <f>+EOMONTH(VN3,1)</f>
        <v>51043</v>
      </c>
      <c r="VQ3" s="151"/>
      <c r="VR3" s="150">
        <f>+EOMONTH(VP3,1)</f>
        <v>51074</v>
      </c>
      <c r="VS3" s="151"/>
      <c r="VT3" s="150">
        <f>+EOMONTH(VR3,1)</f>
        <v>51104</v>
      </c>
      <c r="VU3" s="151"/>
      <c r="VV3" s="150">
        <f>+EOMONTH(VT3,1)</f>
        <v>51135</v>
      </c>
      <c r="VW3" s="151"/>
      <c r="VX3" s="150">
        <f>+EOMONTH(VV3,1)</f>
        <v>51166</v>
      </c>
      <c r="VY3" s="151"/>
      <c r="VZ3" s="150">
        <f>+EOMONTH(VX3,1)</f>
        <v>51195</v>
      </c>
      <c r="WA3" s="151"/>
      <c r="WB3" s="150">
        <f>+EOMONTH(VZ3,1)</f>
        <v>51226</v>
      </c>
      <c r="WC3" s="151"/>
      <c r="WD3" s="150">
        <f>+EOMONTH(WB3,1)</f>
        <v>51256</v>
      </c>
      <c r="WE3" s="151"/>
      <c r="WF3" s="150">
        <f>+EOMONTH(WD3,1)</f>
        <v>51287</v>
      </c>
      <c r="WG3" s="151"/>
      <c r="WH3" s="150">
        <f>+EOMONTH(WF3,1)</f>
        <v>51317</v>
      </c>
      <c r="WI3" s="151"/>
      <c r="WJ3" s="150">
        <f>+EOMONTH(WH3,1)</f>
        <v>51348</v>
      </c>
      <c r="WK3" s="151"/>
      <c r="WL3" s="150">
        <f>+EOMONTH(WJ3,1)</f>
        <v>51379</v>
      </c>
      <c r="WM3" s="151"/>
      <c r="WN3" s="150">
        <f>+EOMONTH(WL3,1)</f>
        <v>51409</v>
      </c>
      <c r="WO3" s="151"/>
      <c r="WP3" s="150">
        <f>+EOMONTH(WN3,1)</f>
        <v>51440</v>
      </c>
      <c r="WQ3" s="151"/>
      <c r="WR3" s="150">
        <f>+EOMONTH(WP3,1)</f>
        <v>51470</v>
      </c>
      <c r="WS3" s="151"/>
      <c r="WT3" s="150">
        <f>+EOMONTH(WR3,1)</f>
        <v>51501</v>
      </c>
      <c r="WU3" s="151"/>
      <c r="WV3" s="150">
        <f>+EOMONTH(WT3,1)</f>
        <v>51532</v>
      </c>
      <c r="WW3" s="151"/>
      <c r="WX3" s="150">
        <f>+EOMONTH(WV3,1)</f>
        <v>51560</v>
      </c>
      <c r="WY3" s="151"/>
      <c r="WZ3" s="150">
        <f>+EOMONTH(WX3,1)</f>
        <v>51591</v>
      </c>
      <c r="XA3" s="151"/>
      <c r="XB3" s="150">
        <f>+EOMONTH(WZ3,1)</f>
        <v>51621</v>
      </c>
      <c r="XC3" s="151"/>
      <c r="XD3" s="150">
        <f>+EOMONTH(XB3,1)</f>
        <v>51652</v>
      </c>
      <c r="XE3" s="151"/>
      <c r="XF3" s="150">
        <f>+EOMONTH(XD3,1)</f>
        <v>51682</v>
      </c>
      <c r="XG3" s="151"/>
      <c r="XH3" s="150">
        <f>+EOMONTH(XF3,1)</f>
        <v>51713</v>
      </c>
      <c r="XI3" s="151"/>
      <c r="XJ3" s="150">
        <f>+EOMONTH(XH3,1)</f>
        <v>51744</v>
      </c>
      <c r="XK3" s="151"/>
      <c r="XL3" s="150">
        <f>+EOMONTH(XJ3,1)</f>
        <v>51774</v>
      </c>
      <c r="XM3" s="151"/>
      <c r="XN3" s="150">
        <f>+EOMONTH(XL3,1)</f>
        <v>51805</v>
      </c>
      <c r="XO3" s="151"/>
      <c r="XP3" s="150">
        <f>+EOMONTH(XN3,1)</f>
        <v>51835</v>
      </c>
      <c r="XQ3" s="151"/>
      <c r="XR3" s="150">
        <f>+EOMONTH(XP3,1)</f>
        <v>51866</v>
      </c>
      <c r="XS3" s="151"/>
      <c r="XT3" s="150">
        <f>+EOMONTH(XR3,1)</f>
        <v>51897</v>
      </c>
      <c r="XU3" s="151"/>
      <c r="XV3" s="150">
        <f>+EOMONTH(XT3,1)</f>
        <v>51925</v>
      </c>
      <c r="XW3" s="151"/>
      <c r="XX3" s="150">
        <f>+EOMONTH(XV3,1)</f>
        <v>51956</v>
      </c>
      <c r="XY3" s="151"/>
      <c r="XZ3" s="150">
        <f>+EOMONTH(XX3,1)</f>
        <v>51986</v>
      </c>
      <c r="YA3" s="151"/>
      <c r="YB3" s="150">
        <f>+EOMONTH(XZ3,1)</f>
        <v>52017</v>
      </c>
      <c r="YC3" s="151"/>
      <c r="YD3" s="150">
        <f>+EOMONTH(YB3,1)</f>
        <v>52047</v>
      </c>
      <c r="YE3" s="151"/>
      <c r="YF3" s="150">
        <f>+EOMONTH(YD3,1)</f>
        <v>52078</v>
      </c>
      <c r="YG3" s="151"/>
      <c r="YH3" s="150">
        <f>+EOMONTH(YF3,1)</f>
        <v>52109</v>
      </c>
      <c r="YI3" s="151"/>
      <c r="YJ3" s="150">
        <f>+EOMONTH(YH3,1)</f>
        <v>52139</v>
      </c>
      <c r="YK3" s="151"/>
      <c r="YL3" s="150">
        <f>+EOMONTH(YJ3,1)</f>
        <v>52170</v>
      </c>
      <c r="YM3" s="151"/>
      <c r="YN3" s="150">
        <f>+EOMONTH(YL3,1)</f>
        <v>52200</v>
      </c>
      <c r="YO3" s="151"/>
      <c r="YP3" s="150">
        <f>+EOMONTH(YN3,1)</f>
        <v>52231</v>
      </c>
      <c r="YQ3" s="151"/>
    </row>
    <row r="4" spans="1:733" ht="15.75" x14ac:dyDescent="0.25">
      <c r="A4" s="157"/>
      <c r="B4" s="160"/>
      <c r="C4" s="5" t="s">
        <v>4</v>
      </c>
      <c r="D4" s="163"/>
      <c r="E4" s="8" t="s">
        <v>5</v>
      </c>
      <c r="F4" s="154"/>
      <c r="G4" s="154"/>
      <c r="H4" s="154"/>
      <c r="I4" s="154"/>
      <c r="J4" s="154"/>
      <c r="K4" s="154"/>
      <c r="L4" s="154"/>
      <c r="M4" s="154"/>
      <c r="N4" s="154"/>
      <c r="P4" s="9" t="s">
        <v>6</v>
      </c>
      <c r="Q4" s="9" t="s">
        <v>7</v>
      </c>
      <c r="R4" s="9" t="s">
        <v>6</v>
      </c>
      <c r="S4" s="9" t="s">
        <v>7</v>
      </c>
      <c r="T4" s="9" t="s">
        <v>6</v>
      </c>
      <c r="U4" s="9" t="s">
        <v>7</v>
      </c>
      <c r="V4" s="9" t="s">
        <v>6</v>
      </c>
      <c r="W4" s="9" t="s">
        <v>7</v>
      </c>
      <c r="X4" s="9" t="s">
        <v>6</v>
      </c>
      <c r="Y4" s="9" t="s">
        <v>7</v>
      </c>
      <c r="Z4" s="9" t="s">
        <v>6</v>
      </c>
      <c r="AA4" s="9" t="s">
        <v>7</v>
      </c>
      <c r="AB4" s="9" t="s">
        <v>6</v>
      </c>
      <c r="AC4" s="9" t="s">
        <v>7</v>
      </c>
      <c r="AD4" s="9" t="s">
        <v>6</v>
      </c>
      <c r="AE4" s="9" t="s">
        <v>7</v>
      </c>
      <c r="AF4" s="9" t="s">
        <v>6</v>
      </c>
      <c r="AG4" s="9" t="s">
        <v>7</v>
      </c>
      <c r="AH4" s="9" t="s">
        <v>6</v>
      </c>
      <c r="AI4" s="9" t="s">
        <v>7</v>
      </c>
      <c r="AJ4" s="9" t="s">
        <v>6</v>
      </c>
      <c r="AK4" s="9" t="s">
        <v>7</v>
      </c>
      <c r="AL4" s="9" t="s">
        <v>6</v>
      </c>
      <c r="AM4" s="9" t="s">
        <v>7</v>
      </c>
      <c r="AN4" s="9" t="s">
        <v>6</v>
      </c>
      <c r="AO4" s="9" t="s">
        <v>7</v>
      </c>
      <c r="AP4" s="9" t="s">
        <v>6</v>
      </c>
      <c r="AQ4" s="9" t="s">
        <v>7</v>
      </c>
      <c r="AR4" s="9" t="s">
        <v>6</v>
      </c>
      <c r="AS4" s="9" t="s">
        <v>7</v>
      </c>
      <c r="AT4" s="9" t="s">
        <v>6</v>
      </c>
      <c r="AU4" s="9" t="s">
        <v>7</v>
      </c>
      <c r="AV4" s="9" t="s">
        <v>6</v>
      </c>
      <c r="AW4" s="9" t="s">
        <v>7</v>
      </c>
      <c r="AX4" s="9" t="s">
        <v>6</v>
      </c>
      <c r="AY4" s="9" t="s">
        <v>7</v>
      </c>
      <c r="AZ4" s="9" t="s">
        <v>6</v>
      </c>
      <c r="BA4" s="9" t="s">
        <v>7</v>
      </c>
      <c r="BB4" s="9" t="s">
        <v>6</v>
      </c>
      <c r="BC4" s="9" t="s">
        <v>7</v>
      </c>
      <c r="BD4" s="9" t="s">
        <v>6</v>
      </c>
      <c r="BE4" s="9" t="s">
        <v>7</v>
      </c>
      <c r="BF4" s="9" t="s">
        <v>6</v>
      </c>
      <c r="BG4" s="9" t="s">
        <v>7</v>
      </c>
      <c r="BH4" s="9" t="s">
        <v>6</v>
      </c>
      <c r="BI4" s="9" t="s">
        <v>7</v>
      </c>
      <c r="BJ4" s="9" t="s">
        <v>6</v>
      </c>
      <c r="BK4" s="9" t="s">
        <v>7</v>
      </c>
      <c r="BL4" s="9" t="s">
        <v>6</v>
      </c>
      <c r="BM4" s="9" t="s">
        <v>7</v>
      </c>
      <c r="BO4" s="93"/>
      <c r="BP4" s="3" t="s">
        <v>7</v>
      </c>
      <c r="BQ4" s="3" t="s">
        <v>6</v>
      </c>
      <c r="BR4" s="3" t="s">
        <v>7</v>
      </c>
      <c r="BS4" s="3" t="s">
        <v>6</v>
      </c>
      <c r="BT4" s="3" t="s">
        <v>7</v>
      </c>
      <c r="BU4" s="3" t="s">
        <v>6</v>
      </c>
      <c r="BV4" s="3" t="s">
        <v>7</v>
      </c>
      <c r="BW4" s="3" t="s">
        <v>6</v>
      </c>
      <c r="BX4" s="3" t="s">
        <v>7</v>
      </c>
      <c r="BY4" s="3" t="s">
        <v>6</v>
      </c>
      <c r="BZ4" s="3" t="s">
        <v>7</v>
      </c>
      <c r="CA4" s="3" t="s">
        <v>6</v>
      </c>
      <c r="CB4" s="3" t="s">
        <v>7</v>
      </c>
      <c r="CC4" s="3" t="s">
        <v>6</v>
      </c>
      <c r="CD4" s="3" t="s">
        <v>7</v>
      </c>
      <c r="CE4" s="3" t="s">
        <v>6</v>
      </c>
      <c r="CF4" s="3" t="s">
        <v>7</v>
      </c>
      <c r="CG4" s="3" t="s">
        <v>6</v>
      </c>
      <c r="CH4" s="3" t="s">
        <v>7</v>
      </c>
      <c r="CI4" s="3" t="s">
        <v>6</v>
      </c>
      <c r="CJ4" s="3" t="s">
        <v>7</v>
      </c>
      <c r="CK4" s="3" t="s">
        <v>6</v>
      </c>
      <c r="CL4" s="3" t="s">
        <v>7</v>
      </c>
      <c r="CM4" s="3" t="s">
        <v>6</v>
      </c>
      <c r="CN4" s="3" t="s">
        <v>7</v>
      </c>
      <c r="CO4" s="3" t="s">
        <v>6</v>
      </c>
      <c r="CP4" s="3" t="s">
        <v>7</v>
      </c>
      <c r="CQ4" s="3" t="s">
        <v>6</v>
      </c>
      <c r="CR4" s="3" t="s">
        <v>7</v>
      </c>
      <c r="CS4" s="3" t="s">
        <v>6</v>
      </c>
      <c r="CT4" s="3" t="s">
        <v>7</v>
      </c>
      <c r="CU4" s="3" t="s">
        <v>6</v>
      </c>
      <c r="CV4" s="3" t="s">
        <v>7</v>
      </c>
      <c r="CW4" s="3" t="s">
        <v>6</v>
      </c>
      <c r="CX4" s="3" t="s">
        <v>7</v>
      </c>
      <c r="CY4" s="3" t="s">
        <v>6</v>
      </c>
      <c r="CZ4" s="3" t="s">
        <v>7</v>
      </c>
      <c r="DA4" s="3" t="s">
        <v>6</v>
      </c>
      <c r="DB4" s="3" t="s">
        <v>7</v>
      </c>
      <c r="DC4" s="3" t="s">
        <v>6</v>
      </c>
      <c r="DD4" s="3" t="s">
        <v>7</v>
      </c>
      <c r="DE4" s="3" t="s">
        <v>6</v>
      </c>
      <c r="DF4" s="3" t="s">
        <v>7</v>
      </c>
      <c r="DG4" s="3" t="s">
        <v>6</v>
      </c>
      <c r="DH4" s="3" t="s">
        <v>7</v>
      </c>
      <c r="DI4" s="3" t="s">
        <v>6</v>
      </c>
      <c r="DJ4" s="3" t="s">
        <v>7</v>
      </c>
      <c r="DK4" s="3" t="s">
        <v>6</v>
      </c>
      <c r="DL4" s="3" t="s">
        <v>7</v>
      </c>
      <c r="DM4" s="3" t="s">
        <v>6</v>
      </c>
      <c r="DN4" s="3" t="s">
        <v>7</v>
      </c>
      <c r="DO4" s="3" t="s">
        <v>6</v>
      </c>
      <c r="DP4" s="3" t="s">
        <v>7</v>
      </c>
      <c r="DQ4" s="3" t="s">
        <v>6</v>
      </c>
      <c r="DR4" s="3" t="s">
        <v>7</v>
      </c>
      <c r="DS4" s="3" t="s">
        <v>6</v>
      </c>
      <c r="DT4" s="3" t="s">
        <v>7</v>
      </c>
      <c r="DU4" s="3" t="s">
        <v>6</v>
      </c>
      <c r="DV4" s="3" t="s">
        <v>7</v>
      </c>
      <c r="DW4" s="3" t="s">
        <v>6</v>
      </c>
      <c r="DX4" s="3" t="s">
        <v>7</v>
      </c>
      <c r="DY4" s="3" t="s">
        <v>6</v>
      </c>
      <c r="DZ4" s="3" t="s">
        <v>7</v>
      </c>
      <c r="EA4" s="3" t="s">
        <v>6</v>
      </c>
      <c r="EB4" s="3" t="s">
        <v>7</v>
      </c>
      <c r="EC4" s="3" t="s">
        <v>6</v>
      </c>
      <c r="ED4" s="3" t="s">
        <v>7</v>
      </c>
      <c r="EE4" s="3" t="s">
        <v>6</v>
      </c>
      <c r="EF4" s="3" t="s">
        <v>7</v>
      </c>
      <c r="EG4" s="3" t="s">
        <v>6</v>
      </c>
      <c r="EH4" s="3" t="s">
        <v>7</v>
      </c>
      <c r="EI4" s="3" t="s">
        <v>6</v>
      </c>
      <c r="EJ4" s="3" t="s">
        <v>7</v>
      </c>
      <c r="EK4" s="3" t="s">
        <v>6</v>
      </c>
      <c r="EL4" s="3" t="s">
        <v>7</v>
      </c>
      <c r="EM4" s="3" t="s">
        <v>6</v>
      </c>
      <c r="EN4" s="3" t="s">
        <v>7</v>
      </c>
      <c r="EO4" s="3" t="s">
        <v>6</v>
      </c>
      <c r="EP4" s="3" t="s">
        <v>7</v>
      </c>
      <c r="EQ4" s="3" t="s">
        <v>6</v>
      </c>
      <c r="ER4" s="3" t="s">
        <v>7</v>
      </c>
      <c r="ES4" s="3" t="s">
        <v>6</v>
      </c>
      <c r="ET4" s="3" t="s">
        <v>7</v>
      </c>
      <c r="EU4" s="3" t="s">
        <v>6</v>
      </c>
      <c r="EV4" s="3" t="s">
        <v>7</v>
      </c>
      <c r="EW4" s="3" t="s">
        <v>6</v>
      </c>
      <c r="EX4" s="3" t="s">
        <v>7</v>
      </c>
      <c r="EY4" s="3" t="s">
        <v>6</v>
      </c>
      <c r="EZ4" s="3" t="s">
        <v>7</v>
      </c>
      <c r="FA4" s="3" t="s">
        <v>6</v>
      </c>
      <c r="FB4" s="3" t="s">
        <v>7</v>
      </c>
      <c r="FC4" s="3" t="s">
        <v>6</v>
      </c>
      <c r="FD4" s="3" t="s">
        <v>7</v>
      </c>
      <c r="FE4" s="3" t="s">
        <v>6</v>
      </c>
      <c r="FF4" s="3" t="s">
        <v>7</v>
      </c>
      <c r="FG4" s="3" t="s">
        <v>6</v>
      </c>
      <c r="FH4" s="3" t="s">
        <v>7</v>
      </c>
      <c r="FI4" s="3" t="s">
        <v>6</v>
      </c>
      <c r="FJ4" s="3" t="s">
        <v>7</v>
      </c>
      <c r="FK4" s="3" t="s">
        <v>6</v>
      </c>
      <c r="FL4" s="3" t="s">
        <v>7</v>
      </c>
      <c r="FM4" s="3" t="s">
        <v>6</v>
      </c>
      <c r="FN4" s="3" t="s">
        <v>7</v>
      </c>
      <c r="FO4" s="3" t="s">
        <v>6</v>
      </c>
      <c r="FP4" s="3" t="s">
        <v>7</v>
      </c>
      <c r="FQ4" s="3" t="s">
        <v>6</v>
      </c>
      <c r="FR4" s="3" t="s">
        <v>7</v>
      </c>
      <c r="FS4" s="3" t="s">
        <v>6</v>
      </c>
      <c r="FT4" s="3" t="s">
        <v>7</v>
      </c>
      <c r="FU4" s="3" t="s">
        <v>6</v>
      </c>
      <c r="FV4" s="3" t="s">
        <v>7</v>
      </c>
      <c r="FW4" s="3" t="s">
        <v>6</v>
      </c>
      <c r="FX4" s="3" t="s">
        <v>7</v>
      </c>
      <c r="FY4" s="3" t="s">
        <v>6</v>
      </c>
      <c r="FZ4" s="3" t="s">
        <v>7</v>
      </c>
      <c r="GA4" s="3" t="s">
        <v>6</v>
      </c>
      <c r="GB4" s="3" t="s">
        <v>7</v>
      </c>
      <c r="GC4" s="3" t="s">
        <v>6</v>
      </c>
      <c r="GD4" s="3" t="s">
        <v>7</v>
      </c>
      <c r="GE4" s="3" t="s">
        <v>6</v>
      </c>
      <c r="GF4" s="3" t="s">
        <v>7</v>
      </c>
      <c r="GG4" s="3" t="s">
        <v>6</v>
      </c>
      <c r="GH4" s="3" t="s">
        <v>7</v>
      </c>
      <c r="GI4" s="3" t="s">
        <v>6</v>
      </c>
      <c r="GJ4" s="3" t="s">
        <v>7</v>
      </c>
      <c r="GK4" s="3" t="s">
        <v>6</v>
      </c>
      <c r="GL4" s="3" t="s">
        <v>7</v>
      </c>
      <c r="GM4" s="3" t="s">
        <v>6</v>
      </c>
      <c r="GN4" s="3" t="s">
        <v>7</v>
      </c>
      <c r="GO4" s="3" t="s">
        <v>6</v>
      </c>
      <c r="GP4" s="3" t="s">
        <v>7</v>
      </c>
      <c r="GQ4" s="3" t="s">
        <v>6</v>
      </c>
      <c r="GR4" s="3" t="s">
        <v>7</v>
      </c>
      <c r="GS4" s="3" t="s">
        <v>6</v>
      </c>
      <c r="GT4" s="3" t="s">
        <v>7</v>
      </c>
      <c r="GU4" s="3" t="s">
        <v>6</v>
      </c>
      <c r="GV4" s="3" t="s">
        <v>7</v>
      </c>
      <c r="GW4" s="3" t="s">
        <v>6</v>
      </c>
      <c r="GX4" s="3" t="s">
        <v>7</v>
      </c>
      <c r="GY4" s="3" t="s">
        <v>6</v>
      </c>
      <c r="GZ4" s="3" t="s">
        <v>7</v>
      </c>
      <c r="HA4" s="3" t="s">
        <v>6</v>
      </c>
      <c r="HB4" s="3" t="s">
        <v>7</v>
      </c>
      <c r="HC4" s="3" t="s">
        <v>6</v>
      </c>
      <c r="HD4" s="3" t="s">
        <v>7</v>
      </c>
      <c r="HE4" s="3" t="s">
        <v>6</v>
      </c>
      <c r="HF4" s="3" t="s">
        <v>7</v>
      </c>
      <c r="HG4" s="3" t="s">
        <v>6</v>
      </c>
      <c r="HH4" s="3" t="s">
        <v>7</v>
      </c>
      <c r="HI4" s="3" t="s">
        <v>6</v>
      </c>
      <c r="HJ4" s="3" t="s">
        <v>7</v>
      </c>
      <c r="HK4" s="3" t="s">
        <v>6</v>
      </c>
      <c r="HL4" s="3" t="s">
        <v>7</v>
      </c>
      <c r="HM4" s="3" t="s">
        <v>6</v>
      </c>
      <c r="HN4" s="3" t="s">
        <v>7</v>
      </c>
      <c r="HO4" s="3" t="s">
        <v>6</v>
      </c>
      <c r="HP4" s="3" t="s">
        <v>7</v>
      </c>
      <c r="HQ4" s="3" t="s">
        <v>6</v>
      </c>
      <c r="HR4" s="3" t="s">
        <v>7</v>
      </c>
      <c r="HS4" s="3" t="s">
        <v>6</v>
      </c>
      <c r="HT4" s="3" t="s">
        <v>7</v>
      </c>
      <c r="HU4" s="3" t="s">
        <v>6</v>
      </c>
      <c r="HV4" s="3" t="s">
        <v>7</v>
      </c>
      <c r="HW4" s="3" t="s">
        <v>6</v>
      </c>
      <c r="HX4" s="3" t="s">
        <v>7</v>
      </c>
      <c r="HY4" s="3" t="s">
        <v>6</v>
      </c>
      <c r="HZ4" s="3" t="s">
        <v>7</v>
      </c>
      <c r="IA4" s="3" t="s">
        <v>6</v>
      </c>
      <c r="IB4" s="3" t="s">
        <v>7</v>
      </c>
      <c r="IC4" s="3" t="s">
        <v>6</v>
      </c>
      <c r="ID4" s="3" t="s">
        <v>7</v>
      </c>
      <c r="IE4" s="3" t="s">
        <v>6</v>
      </c>
      <c r="IF4" s="3" t="s">
        <v>7</v>
      </c>
      <c r="IG4" s="3" t="s">
        <v>6</v>
      </c>
      <c r="IH4" s="3" t="s">
        <v>7</v>
      </c>
      <c r="II4" s="3" t="s">
        <v>6</v>
      </c>
      <c r="IJ4" s="3" t="s">
        <v>7</v>
      </c>
      <c r="IK4" s="3" t="s">
        <v>6</v>
      </c>
      <c r="IL4" s="3" t="s">
        <v>7</v>
      </c>
      <c r="IM4" s="3" t="s">
        <v>6</v>
      </c>
      <c r="IN4" s="3" t="s">
        <v>7</v>
      </c>
      <c r="IO4" s="3" t="s">
        <v>6</v>
      </c>
      <c r="IP4" s="3" t="s">
        <v>7</v>
      </c>
      <c r="IQ4" s="3" t="s">
        <v>6</v>
      </c>
      <c r="IR4" s="3" t="s">
        <v>7</v>
      </c>
      <c r="IS4" s="3" t="s">
        <v>6</v>
      </c>
      <c r="IT4" s="3" t="s">
        <v>7</v>
      </c>
      <c r="IU4" s="3" t="s">
        <v>6</v>
      </c>
      <c r="IV4" s="3" t="s">
        <v>7</v>
      </c>
      <c r="IW4" s="3" t="s">
        <v>6</v>
      </c>
      <c r="IX4" s="3" t="s">
        <v>7</v>
      </c>
      <c r="IY4" s="3" t="s">
        <v>6</v>
      </c>
      <c r="IZ4" s="3" t="s">
        <v>7</v>
      </c>
      <c r="JA4" s="3" t="s">
        <v>6</v>
      </c>
      <c r="JB4" s="3" t="s">
        <v>7</v>
      </c>
      <c r="JC4" s="3" t="s">
        <v>6</v>
      </c>
      <c r="JD4" s="3" t="s">
        <v>7</v>
      </c>
      <c r="JE4" s="3" t="s">
        <v>6</v>
      </c>
      <c r="JF4" s="3" t="s">
        <v>7</v>
      </c>
      <c r="JG4" s="3" t="s">
        <v>6</v>
      </c>
      <c r="JH4" s="3" t="s">
        <v>7</v>
      </c>
      <c r="JI4" s="3" t="s">
        <v>6</v>
      </c>
      <c r="JJ4" s="3" t="s">
        <v>7</v>
      </c>
      <c r="JK4" s="3" t="s">
        <v>6</v>
      </c>
      <c r="JL4" s="3" t="s">
        <v>7</v>
      </c>
      <c r="JM4" s="3" t="s">
        <v>6</v>
      </c>
      <c r="JN4" s="3" t="s">
        <v>7</v>
      </c>
      <c r="JO4" s="3" t="s">
        <v>6</v>
      </c>
      <c r="JP4" s="3" t="s">
        <v>7</v>
      </c>
      <c r="JQ4" s="3" t="s">
        <v>6</v>
      </c>
      <c r="JR4" s="3" t="s">
        <v>7</v>
      </c>
      <c r="JS4" s="3" t="s">
        <v>6</v>
      </c>
      <c r="JT4" s="3" t="s">
        <v>7</v>
      </c>
      <c r="JU4" s="3" t="s">
        <v>6</v>
      </c>
      <c r="JV4" s="3" t="s">
        <v>7</v>
      </c>
      <c r="JW4" s="3" t="s">
        <v>6</v>
      </c>
      <c r="JX4" s="3" t="s">
        <v>7</v>
      </c>
      <c r="JY4" s="3" t="s">
        <v>6</v>
      </c>
      <c r="JZ4" s="3" t="s">
        <v>7</v>
      </c>
      <c r="KA4" s="3" t="s">
        <v>6</v>
      </c>
      <c r="KB4" s="3" t="s">
        <v>7</v>
      </c>
      <c r="KC4" s="3" t="s">
        <v>6</v>
      </c>
      <c r="KD4" s="3" t="s">
        <v>7</v>
      </c>
      <c r="KE4" s="3" t="s">
        <v>6</v>
      </c>
      <c r="KF4" s="3" t="s">
        <v>7</v>
      </c>
      <c r="KG4" s="3" t="s">
        <v>6</v>
      </c>
      <c r="KH4" s="3" t="s">
        <v>7</v>
      </c>
      <c r="KI4" s="3" t="s">
        <v>6</v>
      </c>
      <c r="KJ4" s="3" t="s">
        <v>7</v>
      </c>
      <c r="KK4" s="3" t="s">
        <v>6</v>
      </c>
      <c r="KL4" s="3" t="s">
        <v>7</v>
      </c>
      <c r="KM4" s="3" t="s">
        <v>6</v>
      </c>
      <c r="KN4" s="3" t="s">
        <v>7</v>
      </c>
      <c r="KO4" s="3" t="s">
        <v>6</v>
      </c>
      <c r="KP4" s="3" t="s">
        <v>7</v>
      </c>
      <c r="KQ4" s="3" t="s">
        <v>6</v>
      </c>
      <c r="KR4" s="3" t="s">
        <v>7</v>
      </c>
      <c r="KS4" s="3" t="s">
        <v>6</v>
      </c>
      <c r="KT4" s="3" t="s">
        <v>7</v>
      </c>
      <c r="KU4" s="3" t="s">
        <v>6</v>
      </c>
      <c r="KV4" s="3" t="s">
        <v>7</v>
      </c>
      <c r="KW4" s="3" t="s">
        <v>6</v>
      </c>
      <c r="KX4" s="3" t="s">
        <v>7</v>
      </c>
      <c r="KY4" s="3" t="s">
        <v>6</v>
      </c>
      <c r="KZ4" s="3" t="s">
        <v>7</v>
      </c>
      <c r="LA4" s="3" t="s">
        <v>6</v>
      </c>
      <c r="LB4" s="3" t="s">
        <v>7</v>
      </c>
      <c r="LC4" s="3" t="s">
        <v>6</v>
      </c>
      <c r="LD4" s="3" t="s">
        <v>7</v>
      </c>
      <c r="LE4" s="3" t="s">
        <v>6</v>
      </c>
      <c r="LF4" s="3" t="s">
        <v>7</v>
      </c>
      <c r="LG4" s="3" t="s">
        <v>6</v>
      </c>
      <c r="LH4" s="3" t="s">
        <v>7</v>
      </c>
      <c r="LI4" s="3" t="s">
        <v>6</v>
      </c>
      <c r="LJ4" s="3" t="s">
        <v>7</v>
      </c>
      <c r="LK4" s="3" t="s">
        <v>6</v>
      </c>
      <c r="LL4" s="3" t="s">
        <v>7</v>
      </c>
      <c r="LM4" s="3" t="s">
        <v>6</v>
      </c>
      <c r="LN4" s="3" t="s">
        <v>7</v>
      </c>
      <c r="LO4" s="3" t="s">
        <v>6</v>
      </c>
      <c r="LP4" s="3" t="s">
        <v>7</v>
      </c>
      <c r="LQ4" s="3" t="s">
        <v>6</v>
      </c>
      <c r="LR4" s="3" t="s">
        <v>7</v>
      </c>
      <c r="LS4" s="3" t="s">
        <v>6</v>
      </c>
      <c r="LT4" s="3" t="s">
        <v>7</v>
      </c>
      <c r="LU4" s="3" t="s">
        <v>6</v>
      </c>
      <c r="LV4" s="3" t="s">
        <v>7</v>
      </c>
      <c r="LW4" s="3" t="s">
        <v>6</v>
      </c>
      <c r="LX4" s="3" t="s">
        <v>7</v>
      </c>
      <c r="LY4" s="3" t="s">
        <v>6</v>
      </c>
      <c r="LZ4" s="3" t="s">
        <v>7</v>
      </c>
      <c r="MA4" s="3" t="s">
        <v>6</v>
      </c>
      <c r="MB4" s="3" t="s">
        <v>7</v>
      </c>
      <c r="MC4" s="3" t="s">
        <v>6</v>
      </c>
      <c r="MD4" s="3" t="s">
        <v>7</v>
      </c>
      <c r="ME4" s="3" t="s">
        <v>6</v>
      </c>
      <c r="MF4" s="3" t="s">
        <v>7</v>
      </c>
      <c r="MG4" s="3" t="s">
        <v>6</v>
      </c>
      <c r="MH4" s="3" t="s">
        <v>7</v>
      </c>
      <c r="MI4" s="3" t="s">
        <v>6</v>
      </c>
      <c r="MJ4" s="3" t="s">
        <v>7</v>
      </c>
      <c r="MK4" s="3" t="s">
        <v>6</v>
      </c>
      <c r="ML4" s="3" t="s">
        <v>7</v>
      </c>
      <c r="MM4" s="3" t="s">
        <v>6</v>
      </c>
      <c r="MN4" s="3" t="s">
        <v>7</v>
      </c>
      <c r="MO4" s="3" t="s">
        <v>6</v>
      </c>
      <c r="MP4" s="3" t="s">
        <v>7</v>
      </c>
      <c r="MQ4" s="3" t="s">
        <v>6</v>
      </c>
      <c r="MR4" s="3" t="s">
        <v>7</v>
      </c>
      <c r="MS4" s="3" t="s">
        <v>6</v>
      </c>
      <c r="MT4" s="3" t="s">
        <v>7</v>
      </c>
      <c r="MU4" s="3" t="s">
        <v>6</v>
      </c>
      <c r="MV4" s="3" t="s">
        <v>7</v>
      </c>
      <c r="MW4" s="3" t="s">
        <v>6</v>
      </c>
      <c r="MX4" s="3" t="s">
        <v>7</v>
      </c>
      <c r="MY4" s="3" t="s">
        <v>6</v>
      </c>
      <c r="MZ4" s="3" t="s">
        <v>7</v>
      </c>
      <c r="NA4" s="3" t="s">
        <v>6</v>
      </c>
      <c r="NB4" s="3" t="s">
        <v>7</v>
      </c>
      <c r="NC4" s="3" t="s">
        <v>6</v>
      </c>
      <c r="ND4" s="3" t="s">
        <v>7</v>
      </c>
      <c r="NE4" s="3" t="s">
        <v>6</v>
      </c>
      <c r="NF4" s="3" t="s">
        <v>7</v>
      </c>
      <c r="NG4" s="3" t="s">
        <v>6</v>
      </c>
      <c r="NH4" s="3" t="s">
        <v>7</v>
      </c>
      <c r="NI4" s="3" t="s">
        <v>6</v>
      </c>
      <c r="NJ4" s="3" t="s">
        <v>7</v>
      </c>
      <c r="NK4" s="3" t="s">
        <v>6</v>
      </c>
      <c r="NL4" s="3" t="s">
        <v>7</v>
      </c>
      <c r="NM4" s="3" t="s">
        <v>6</v>
      </c>
      <c r="NN4" s="3" t="s">
        <v>7</v>
      </c>
      <c r="NO4" s="3" t="s">
        <v>6</v>
      </c>
      <c r="NP4" s="3" t="s">
        <v>7</v>
      </c>
      <c r="NQ4" s="3" t="s">
        <v>6</v>
      </c>
      <c r="NR4" s="3" t="s">
        <v>7</v>
      </c>
      <c r="NS4" s="3" t="s">
        <v>6</v>
      </c>
      <c r="NT4" s="3" t="s">
        <v>7</v>
      </c>
      <c r="NU4" s="3" t="s">
        <v>6</v>
      </c>
      <c r="NV4" s="3" t="s">
        <v>7</v>
      </c>
      <c r="NW4" s="3" t="s">
        <v>6</v>
      </c>
      <c r="NX4" s="3" t="s">
        <v>7</v>
      </c>
      <c r="NY4" s="3" t="s">
        <v>6</v>
      </c>
      <c r="NZ4" s="3" t="s">
        <v>7</v>
      </c>
      <c r="OA4" s="3" t="s">
        <v>6</v>
      </c>
      <c r="OB4" s="3" t="s">
        <v>7</v>
      </c>
      <c r="OC4" s="3" t="s">
        <v>6</v>
      </c>
      <c r="OD4" s="3" t="s">
        <v>7</v>
      </c>
      <c r="OE4" s="3" t="s">
        <v>6</v>
      </c>
      <c r="OF4" s="3" t="s">
        <v>7</v>
      </c>
      <c r="OG4" s="3" t="s">
        <v>6</v>
      </c>
      <c r="OH4" s="3" t="s">
        <v>7</v>
      </c>
      <c r="OI4" s="3" t="s">
        <v>6</v>
      </c>
      <c r="OJ4" s="3" t="s">
        <v>7</v>
      </c>
      <c r="OK4" s="3" t="s">
        <v>6</v>
      </c>
      <c r="OL4" s="3" t="s">
        <v>7</v>
      </c>
      <c r="OM4" s="3" t="s">
        <v>6</v>
      </c>
      <c r="ON4" s="3" t="s">
        <v>7</v>
      </c>
      <c r="OO4" s="3" t="s">
        <v>6</v>
      </c>
      <c r="OP4" s="3" t="s">
        <v>7</v>
      </c>
      <c r="OQ4" s="3" t="s">
        <v>6</v>
      </c>
      <c r="OR4" s="3" t="s">
        <v>7</v>
      </c>
      <c r="OS4" s="3" t="s">
        <v>6</v>
      </c>
      <c r="OT4" s="3" t="s">
        <v>7</v>
      </c>
      <c r="OU4" s="3" t="s">
        <v>6</v>
      </c>
      <c r="OV4" s="3" t="s">
        <v>7</v>
      </c>
      <c r="OW4" s="3" t="s">
        <v>6</v>
      </c>
      <c r="OX4" s="3" t="s">
        <v>7</v>
      </c>
      <c r="OY4" s="3" t="s">
        <v>6</v>
      </c>
      <c r="OZ4" s="3" t="s">
        <v>7</v>
      </c>
      <c r="PA4" s="3" t="s">
        <v>6</v>
      </c>
      <c r="PB4" s="3" t="s">
        <v>7</v>
      </c>
      <c r="PC4" s="3" t="s">
        <v>6</v>
      </c>
      <c r="PD4" s="3" t="s">
        <v>7</v>
      </c>
      <c r="PE4" s="3" t="s">
        <v>6</v>
      </c>
      <c r="PF4" s="3" t="s">
        <v>7</v>
      </c>
      <c r="PG4" s="3" t="s">
        <v>6</v>
      </c>
      <c r="PH4" s="3" t="s">
        <v>7</v>
      </c>
      <c r="PI4" s="3" t="s">
        <v>6</v>
      </c>
      <c r="PJ4" s="3" t="s">
        <v>7</v>
      </c>
      <c r="PK4" s="3" t="s">
        <v>6</v>
      </c>
      <c r="PL4" s="3" t="s">
        <v>7</v>
      </c>
      <c r="PM4" s="3" t="s">
        <v>6</v>
      </c>
      <c r="PN4" s="3" t="s">
        <v>7</v>
      </c>
      <c r="PO4" s="3" t="s">
        <v>6</v>
      </c>
      <c r="PP4" s="3" t="s">
        <v>7</v>
      </c>
      <c r="PQ4" s="3" t="s">
        <v>6</v>
      </c>
      <c r="PR4" s="3" t="s">
        <v>7</v>
      </c>
      <c r="PS4" s="3" t="s">
        <v>6</v>
      </c>
      <c r="PT4" s="3" t="s">
        <v>7</v>
      </c>
      <c r="PU4" s="3" t="s">
        <v>6</v>
      </c>
      <c r="PV4" s="3" t="s">
        <v>7</v>
      </c>
      <c r="PW4" s="3" t="s">
        <v>6</v>
      </c>
      <c r="PX4" s="3" t="s">
        <v>7</v>
      </c>
      <c r="PY4" s="3" t="s">
        <v>6</v>
      </c>
      <c r="PZ4" s="3" t="s">
        <v>7</v>
      </c>
      <c r="QA4" s="3" t="s">
        <v>6</v>
      </c>
      <c r="QB4" s="3" t="s">
        <v>7</v>
      </c>
      <c r="QC4" s="3" t="s">
        <v>6</v>
      </c>
      <c r="QD4" s="3" t="s">
        <v>7</v>
      </c>
      <c r="QE4" s="3" t="s">
        <v>6</v>
      </c>
      <c r="QF4" s="3" t="s">
        <v>7</v>
      </c>
      <c r="QG4" s="3" t="s">
        <v>6</v>
      </c>
      <c r="QH4" s="3" t="s">
        <v>7</v>
      </c>
      <c r="QI4" s="3" t="s">
        <v>6</v>
      </c>
      <c r="QJ4" s="3" t="s">
        <v>7</v>
      </c>
      <c r="QK4" s="3" t="s">
        <v>6</v>
      </c>
      <c r="QL4" s="3" t="s">
        <v>7</v>
      </c>
      <c r="QM4" s="3" t="s">
        <v>6</v>
      </c>
      <c r="QN4" s="3" t="s">
        <v>7</v>
      </c>
      <c r="QO4" s="3" t="s">
        <v>6</v>
      </c>
      <c r="QP4" s="3" t="s">
        <v>7</v>
      </c>
      <c r="QQ4" s="3" t="s">
        <v>6</v>
      </c>
      <c r="QR4" s="3" t="s">
        <v>7</v>
      </c>
      <c r="QS4" s="3" t="s">
        <v>6</v>
      </c>
      <c r="QT4" s="3" t="s">
        <v>7</v>
      </c>
      <c r="QU4" s="3" t="s">
        <v>6</v>
      </c>
      <c r="QV4" s="3" t="s">
        <v>7</v>
      </c>
      <c r="QW4" s="3" t="s">
        <v>6</v>
      </c>
      <c r="QX4" s="3" t="s">
        <v>7</v>
      </c>
      <c r="QY4" s="3" t="s">
        <v>6</v>
      </c>
      <c r="QZ4" s="3" t="s">
        <v>7</v>
      </c>
      <c r="RA4" s="3" t="s">
        <v>6</v>
      </c>
      <c r="RB4" s="3" t="s">
        <v>7</v>
      </c>
      <c r="RC4" s="3" t="s">
        <v>6</v>
      </c>
      <c r="RD4" s="3" t="s">
        <v>7</v>
      </c>
      <c r="RE4" s="3" t="s">
        <v>6</v>
      </c>
      <c r="RF4" s="3" t="s">
        <v>7</v>
      </c>
      <c r="RG4" s="3" t="s">
        <v>6</v>
      </c>
      <c r="RH4" s="3" t="s">
        <v>7</v>
      </c>
      <c r="RI4" s="3" t="s">
        <v>6</v>
      </c>
      <c r="RJ4" s="3" t="s">
        <v>7</v>
      </c>
      <c r="RK4" s="3" t="s">
        <v>6</v>
      </c>
      <c r="RL4" s="3" t="s">
        <v>7</v>
      </c>
      <c r="RM4" s="3" t="s">
        <v>6</v>
      </c>
      <c r="RN4" s="3" t="s">
        <v>7</v>
      </c>
      <c r="RO4" s="3" t="s">
        <v>6</v>
      </c>
      <c r="RP4" s="3" t="s">
        <v>7</v>
      </c>
      <c r="RQ4" s="3" t="s">
        <v>6</v>
      </c>
      <c r="RR4" s="3" t="s">
        <v>7</v>
      </c>
      <c r="RS4" s="3" t="s">
        <v>6</v>
      </c>
      <c r="RT4" s="3" t="s">
        <v>7</v>
      </c>
      <c r="RU4" s="3" t="s">
        <v>6</v>
      </c>
      <c r="RV4" s="3" t="s">
        <v>7</v>
      </c>
      <c r="RW4" s="3" t="s">
        <v>6</v>
      </c>
      <c r="RX4" s="3" t="s">
        <v>7</v>
      </c>
      <c r="RY4" s="3" t="s">
        <v>6</v>
      </c>
      <c r="RZ4" s="3" t="s">
        <v>7</v>
      </c>
      <c r="SA4" s="3" t="s">
        <v>6</v>
      </c>
      <c r="SB4" s="3" t="s">
        <v>7</v>
      </c>
      <c r="SC4" s="3" t="s">
        <v>6</v>
      </c>
      <c r="SD4" s="3" t="s">
        <v>7</v>
      </c>
      <c r="SE4" s="3" t="s">
        <v>6</v>
      </c>
      <c r="SF4" s="3" t="s">
        <v>7</v>
      </c>
      <c r="SG4" s="3" t="s">
        <v>6</v>
      </c>
      <c r="SH4" s="3" t="s">
        <v>7</v>
      </c>
      <c r="SI4" s="3" t="s">
        <v>6</v>
      </c>
      <c r="SJ4" s="3" t="s">
        <v>7</v>
      </c>
      <c r="SK4" s="3" t="s">
        <v>6</v>
      </c>
      <c r="SL4" s="3" t="s">
        <v>7</v>
      </c>
      <c r="SM4" s="3" t="s">
        <v>6</v>
      </c>
      <c r="SN4" s="3" t="s">
        <v>7</v>
      </c>
      <c r="SO4" s="3" t="s">
        <v>6</v>
      </c>
      <c r="SP4" s="3" t="s">
        <v>7</v>
      </c>
      <c r="SQ4" s="3" t="s">
        <v>6</v>
      </c>
      <c r="SR4" s="3" t="s">
        <v>7</v>
      </c>
      <c r="SS4" s="3" t="s">
        <v>6</v>
      </c>
      <c r="ST4" s="3" t="s">
        <v>7</v>
      </c>
      <c r="SU4" s="3" t="s">
        <v>6</v>
      </c>
      <c r="SV4" s="3" t="s">
        <v>7</v>
      </c>
      <c r="SW4" s="3" t="s">
        <v>6</v>
      </c>
      <c r="SX4" s="3" t="s">
        <v>7</v>
      </c>
      <c r="SY4" s="3" t="s">
        <v>6</v>
      </c>
      <c r="SZ4" s="3" t="s">
        <v>7</v>
      </c>
      <c r="TA4" s="3" t="s">
        <v>6</v>
      </c>
      <c r="TB4" s="3" t="s">
        <v>7</v>
      </c>
      <c r="TC4" s="3" t="s">
        <v>6</v>
      </c>
      <c r="TD4" s="3" t="s">
        <v>7</v>
      </c>
      <c r="TE4" s="3" t="s">
        <v>6</v>
      </c>
      <c r="TF4" s="3" t="s">
        <v>7</v>
      </c>
      <c r="TG4" s="3" t="s">
        <v>6</v>
      </c>
      <c r="TH4" s="3" t="s">
        <v>7</v>
      </c>
      <c r="TI4" s="3" t="s">
        <v>6</v>
      </c>
      <c r="TJ4" s="3" t="s">
        <v>7</v>
      </c>
      <c r="TK4" s="3" t="s">
        <v>6</v>
      </c>
      <c r="TL4" s="3" t="s">
        <v>7</v>
      </c>
      <c r="TM4" s="3" t="s">
        <v>6</v>
      </c>
      <c r="TN4" s="3" t="s">
        <v>7</v>
      </c>
      <c r="TO4" s="3" t="s">
        <v>6</v>
      </c>
      <c r="TP4" s="3" t="s">
        <v>7</v>
      </c>
      <c r="TQ4" s="3" t="s">
        <v>6</v>
      </c>
      <c r="TR4" s="3" t="s">
        <v>7</v>
      </c>
      <c r="TS4" s="3" t="s">
        <v>6</v>
      </c>
      <c r="TT4" s="3" t="s">
        <v>7</v>
      </c>
      <c r="TU4" s="3" t="s">
        <v>6</v>
      </c>
      <c r="TV4" s="3" t="s">
        <v>7</v>
      </c>
      <c r="TW4" s="3" t="s">
        <v>6</v>
      </c>
      <c r="TX4" s="3" t="s">
        <v>7</v>
      </c>
      <c r="TY4" s="3" t="s">
        <v>6</v>
      </c>
      <c r="TZ4" s="3" t="s">
        <v>7</v>
      </c>
      <c r="UA4" s="3" t="s">
        <v>6</v>
      </c>
      <c r="UB4" s="3" t="s">
        <v>7</v>
      </c>
      <c r="UC4" s="3" t="s">
        <v>6</v>
      </c>
      <c r="UD4" s="3" t="s">
        <v>7</v>
      </c>
      <c r="UE4" s="3" t="s">
        <v>6</v>
      </c>
      <c r="UF4" s="3" t="s">
        <v>7</v>
      </c>
      <c r="UG4" s="3" t="s">
        <v>6</v>
      </c>
      <c r="UH4" s="3" t="s">
        <v>7</v>
      </c>
      <c r="UI4" s="3" t="s">
        <v>6</v>
      </c>
      <c r="UJ4" s="3" t="s">
        <v>7</v>
      </c>
      <c r="UK4" s="3" t="s">
        <v>6</v>
      </c>
      <c r="UL4" s="3" t="s">
        <v>7</v>
      </c>
      <c r="UM4" s="3" t="s">
        <v>6</v>
      </c>
      <c r="UN4" s="3" t="s">
        <v>7</v>
      </c>
      <c r="UO4" s="3" t="s">
        <v>6</v>
      </c>
      <c r="UP4" s="3" t="s">
        <v>7</v>
      </c>
      <c r="UQ4" s="3" t="s">
        <v>6</v>
      </c>
      <c r="UR4" s="3" t="s">
        <v>7</v>
      </c>
      <c r="US4" s="3" t="s">
        <v>6</v>
      </c>
      <c r="UT4" s="3" t="s">
        <v>7</v>
      </c>
      <c r="UU4" s="3" t="s">
        <v>6</v>
      </c>
      <c r="UV4" s="3" t="s">
        <v>7</v>
      </c>
      <c r="UW4" s="3" t="s">
        <v>6</v>
      </c>
      <c r="UX4" s="3" t="s">
        <v>7</v>
      </c>
      <c r="UY4" s="3" t="s">
        <v>6</v>
      </c>
      <c r="UZ4" s="3" t="s">
        <v>7</v>
      </c>
      <c r="VA4" s="3" t="s">
        <v>6</v>
      </c>
      <c r="VB4" s="3" t="s">
        <v>7</v>
      </c>
      <c r="VC4" s="3" t="s">
        <v>6</v>
      </c>
      <c r="VD4" s="3" t="s">
        <v>7</v>
      </c>
      <c r="VE4" s="3" t="s">
        <v>6</v>
      </c>
      <c r="VF4" s="3" t="s">
        <v>7</v>
      </c>
      <c r="VG4" s="3" t="s">
        <v>6</v>
      </c>
      <c r="VH4" s="3" t="s">
        <v>7</v>
      </c>
      <c r="VI4" s="3" t="s">
        <v>6</v>
      </c>
      <c r="VJ4" s="3" t="s">
        <v>7</v>
      </c>
      <c r="VK4" s="3" t="s">
        <v>6</v>
      </c>
      <c r="VL4" s="3" t="s">
        <v>7</v>
      </c>
      <c r="VM4" s="3" t="s">
        <v>6</v>
      </c>
      <c r="VN4" s="3" t="s">
        <v>7</v>
      </c>
      <c r="VO4" s="3" t="s">
        <v>6</v>
      </c>
      <c r="VP4" s="3" t="s">
        <v>7</v>
      </c>
      <c r="VQ4" s="3" t="s">
        <v>6</v>
      </c>
      <c r="VR4" s="3" t="s">
        <v>7</v>
      </c>
      <c r="VS4" s="3" t="s">
        <v>6</v>
      </c>
      <c r="VT4" s="3" t="s">
        <v>7</v>
      </c>
      <c r="VU4" s="3" t="s">
        <v>6</v>
      </c>
      <c r="VV4" s="3" t="s">
        <v>7</v>
      </c>
      <c r="VW4" s="3" t="s">
        <v>6</v>
      </c>
      <c r="VX4" s="3" t="s">
        <v>7</v>
      </c>
      <c r="VY4" s="3" t="s">
        <v>6</v>
      </c>
      <c r="VZ4" s="3" t="s">
        <v>7</v>
      </c>
      <c r="WA4" s="3" t="s">
        <v>6</v>
      </c>
      <c r="WB4" s="3" t="s">
        <v>7</v>
      </c>
      <c r="WC4" s="3" t="s">
        <v>6</v>
      </c>
      <c r="WD4" s="3" t="s">
        <v>7</v>
      </c>
      <c r="WE4" s="3" t="s">
        <v>6</v>
      </c>
      <c r="WF4" s="3" t="s">
        <v>7</v>
      </c>
      <c r="WG4" s="3" t="s">
        <v>6</v>
      </c>
      <c r="WH4" s="3" t="s">
        <v>7</v>
      </c>
      <c r="WI4" s="3" t="s">
        <v>6</v>
      </c>
      <c r="WJ4" s="3" t="s">
        <v>7</v>
      </c>
      <c r="WK4" s="3" t="s">
        <v>6</v>
      </c>
      <c r="WL4" s="3" t="s">
        <v>7</v>
      </c>
      <c r="WM4" s="3" t="s">
        <v>6</v>
      </c>
      <c r="WN4" s="3" t="s">
        <v>7</v>
      </c>
      <c r="WO4" s="3" t="s">
        <v>6</v>
      </c>
      <c r="WP4" s="3" t="s">
        <v>7</v>
      </c>
      <c r="WQ4" s="3" t="s">
        <v>6</v>
      </c>
      <c r="WR4" s="3" t="s">
        <v>7</v>
      </c>
      <c r="WS4" s="3" t="s">
        <v>6</v>
      </c>
      <c r="WT4" s="3" t="s">
        <v>7</v>
      </c>
      <c r="WU4" s="3" t="s">
        <v>6</v>
      </c>
      <c r="WV4" s="3" t="s">
        <v>7</v>
      </c>
      <c r="WW4" s="3" t="s">
        <v>6</v>
      </c>
      <c r="WX4" s="3" t="s">
        <v>7</v>
      </c>
      <c r="WY4" s="3" t="s">
        <v>6</v>
      </c>
      <c r="WZ4" s="3" t="s">
        <v>7</v>
      </c>
      <c r="XA4" s="3" t="s">
        <v>6</v>
      </c>
      <c r="XB4" s="3" t="s">
        <v>7</v>
      </c>
      <c r="XC4" s="3" t="s">
        <v>6</v>
      </c>
      <c r="XD4" s="3" t="s">
        <v>7</v>
      </c>
      <c r="XE4" s="3" t="s">
        <v>6</v>
      </c>
      <c r="XF4" s="3" t="s">
        <v>7</v>
      </c>
      <c r="XG4" s="3" t="s">
        <v>6</v>
      </c>
      <c r="XH4" s="3" t="s">
        <v>7</v>
      </c>
      <c r="XI4" s="3" t="s">
        <v>6</v>
      </c>
      <c r="XJ4" s="3" t="s">
        <v>7</v>
      </c>
      <c r="XK4" s="3" t="s">
        <v>6</v>
      </c>
      <c r="XL4" s="3" t="s">
        <v>7</v>
      </c>
      <c r="XM4" s="3" t="s">
        <v>6</v>
      </c>
      <c r="XN4" s="3" t="s">
        <v>7</v>
      </c>
      <c r="XO4" s="3" t="s">
        <v>6</v>
      </c>
      <c r="XP4" s="3" t="s">
        <v>7</v>
      </c>
      <c r="XQ4" s="3" t="s">
        <v>6</v>
      </c>
      <c r="XR4" s="3" t="s">
        <v>7</v>
      </c>
      <c r="XS4" s="3" t="s">
        <v>6</v>
      </c>
      <c r="XT4" s="3" t="s">
        <v>7</v>
      </c>
      <c r="XU4" s="3" t="s">
        <v>6</v>
      </c>
      <c r="XV4" s="3" t="s">
        <v>7</v>
      </c>
      <c r="XW4" s="3" t="s">
        <v>6</v>
      </c>
      <c r="XX4" s="3" t="s">
        <v>7</v>
      </c>
      <c r="XY4" s="3" t="s">
        <v>6</v>
      </c>
      <c r="XZ4" s="3" t="s">
        <v>7</v>
      </c>
      <c r="YA4" s="3" t="s">
        <v>6</v>
      </c>
      <c r="YB4" s="3" t="s">
        <v>7</v>
      </c>
      <c r="YC4" s="3" t="s">
        <v>6</v>
      </c>
      <c r="YD4" s="3" t="s">
        <v>7</v>
      </c>
      <c r="YE4" s="3" t="s">
        <v>6</v>
      </c>
      <c r="YF4" s="3" t="s">
        <v>7</v>
      </c>
      <c r="YG4" s="3" t="s">
        <v>6</v>
      </c>
      <c r="YH4" s="3" t="s">
        <v>7</v>
      </c>
      <c r="YI4" s="3" t="s">
        <v>6</v>
      </c>
      <c r="YJ4" s="3" t="s">
        <v>7</v>
      </c>
      <c r="YK4" s="3" t="s">
        <v>6</v>
      </c>
      <c r="YL4" s="3" t="s">
        <v>7</v>
      </c>
      <c r="YM4" s="3" t="s">
        <v>6</v>
      </c>
      <c r="YN4" s="3" t="s">
        <v>7</v>
      </c>
      <c r="YO4" s="3" t="s">
        <v>6</v>
      </c>
      <c r="YP4" s="3" t="s">
        <v>7</v>
      </c>
      <c r="YQ4" s="3" t="s">
        <v>6</v>
      </c>
    </row>
    <row r="5" spans="1:733" ht="15.75" x14ac:dyDescent="0.25">
      <c r="A5" s="10" t="s">
        <v>12</v>
      </c>
      <c r="B5" s="10"/>
      <c r="C5" s="10">
        <f>+SUM(C6:C22)</f>
        <v>10296.144863457603</v>
      </c>
      <c r="D5" s="11">
        <f>+C5/$C$61</f>
        <v>0.2063452188031186</v>
      </c>
      <c r="E5" s="12">
        <f>+SUM(E6:E22)</f>
        <v>268.128772485875</v>
      </c>
      <c r="F5" s="13"/>
      <c r="G5" s="107" t="s">
        <v>133</v>
      </c>
      <c r="H5" s="14"/>
      <c r="I5" s="15"/>
      <c r="J5" s="13"/>
      <c r="K5" s="13"/>
      <c r="L5" s="14"/>
      <c r="M5" s="13"/>
      <c r="N5" s="13"/>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O5" s="93"/>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row>
    <row r="6" spans="1:733" s="120" customFormat="1" ht="15" customHeight="1" x14ac:dyDescent="0.25">
      <c r="A6" s="18" t="s">
        <v>15</v>
      </c>
      <c r="B6" s="18" t="s">
        <v>16</v>
      </c>
      <c r="C6" s="18">
        <v>3000</v>
      </c>
      <c r="D6" s="20"/>
      <c r="E6" s="21">
        <f t="shared" ref="E6:E22" si="20">+C6/$C$58</f>
        <v>78.125</v>
      </c>
      <c r="F6" s="32" t="s">
        <v>10</v>
      </c>
      <c r="G6" s="108" t="s">
        <v>133</v>
      </c>
      <c r="H6" s="23">
        <v>43137</v>
      </c>
      <c r="I6" s="31" t="s">
        <v>17</v>
      </c>
      <c r="J6" s="22">
        <v>59</v>
      </c>
      <c r="K6" s="22" t="s">
        <v>136</v>
      </c>
      <c r="L6" s="30">
        <f>+EDATE(H6,J6)-1</f>
        <v>44931</v>
      </c>
      <c r="M6" s="22" t="s">
        <v>11</v>
      </c>
      <c r="N6" s="19" t="s">
        <v>12</v>
      </c>
      <c r="O6" s="2"/>
      <c r="P6" s="25">
        <f t="shared" ref="P6:P22" si="21">+SUMPRODUCT(1*($BP$4:$YQ$4=$P$4)*($BP$1:$YQ$1=P$3)*($BP6:$YQ6))</f>
        <v>0</v>
      </c>
      <c r="Q6" s="25">
        <f t="shared" ref="Q6:Q22" si="22">+SUMPRODUCT(1*($BP$4:$YQ$4=$Q$4)*($BP$1:$YQ$1=P$3)*($BP6:$YQ6))</f>
        <v>633639726.02013695</v>
      </c>
      <c r="R6" s="25">
        <f t="shared" ref="R6:R22" si="23">+SUMPRODUCT(1*($BP$4:$YQ$4=$P$4)*($BP$1:$YQ$1=R$3)*($BP6:$YQ6))</f>
        <v>687500000</v>
      </c>
      <c r="S6" s="25">
        <f t="shared" ref="S6:S22" si="24">+SUMPRODUCT(1*($BP$4:$YQ$4=$Q$4)*($BP$1:$YQ$1=R$3)*($BP6:$YQ6))</f>
        <v>872248189.23000014</v>
      </c>
      <c r="T6" s="25">
        <f t="shared" ref="T6:T22" si="25">+SUMPRODUCT(1*($BP$4:$YQ$4=$P$4)*($BP$1:$YQ$1=T$3)*($BP6:$YQ6))</f>
        <v>750000000</v>
      </c>
      <c r="U6" s="25">
        <f t="shared" ref="U6:U22" si="26">+SUMPRODUCT(1*($BP$4:$YQ$4=$Q$4)*($BP$1:$YQ$1=T$3)*($BP6:$YQ6))</f>
        <v>278197285.96000004</v>
      </c>
      <c r="V6" s="25">
        <f t="shared" ref="V6:V22" si="27">+SUMPRODUCT(1*($BP$4:$YQ$4=$P$4)*($BP$1:$YQ$1=V$3)*($BP6:$YQ6))</f>
        <v>750000000</v>
      </c>
      <c r="W6" s="25">
        <f t="shared" ref="W6:W22" si="28">+SUMPRODUCT(1*($BP$4:$YQ$4=$Q$4)*($BP$1:$YQ$1=V$3)*($BP6:$YQ6))</f>
        <v>152456958.89999998</v>
      </c>
      <c r="X6" s="25">
        <f t="shared" ref="X6:X22" si="29">+SUMPRODUCT(1*($BP$4:$YQ$4=$P$4)*($BP$1:$YQ$1=X$3)*($BP6:$YQ6))</f>
        <v>750000000</v>
      </c>
      <c r="Y6" s="25">
        <f t="shared" ref="Y6:Y22" si="30">+SUMPRODUCT(1*($BP$4:$YQ$4=$Q$4)*($BP$1:$YQ$1=X$3)*($BP6:$YQ6))</f>
        <v>57947982.870000012</v>
      </c>
      <c r="Z6" s="25">
        <f t="shared" ref="Z6:Z22" si="31">+SUMPRODUCT(1*($BP$4:$YQ$4=$P$4)*($BP$1:$YQ$1=Z$3)*($BP6:$YQ6))</f>
        <v>62500000</v>
      </c>
      <c r="AA6" s="25">
        <f t="shared" ref="AA6:AA22" si="32">+SUMPRODUCT(1*($BP$4:$YQ$4=$Q$4)*($BP$1:$YQ$1=Z$3)*($BP6:$YQ6))</f>
        <v>653813.36</v>
      </c>
      <c r="AB6" s="25">
        <f t="shared" ref="AB6:AB22" si="33">+SUMPRODUCT(1*($BP$4:$YQ$4=$P$4)*($BP$1:$YQ$1=AB$3)*($BP6:$YQ6))</f>
        <v>0</v>
      </c>
      <c r="AC6" s="25">
        <f t="shared" ref="AC6:AC22" si="34">+SUMPRODUCT(1*($BP$4:$YQ$4=$Q$4)*($BP$1:$YQ$1=AB$3)*($BP6:$YQ6))</f>
        <v>0</v>
      </c>
      <c r="AD6" s="25">
        <f t="shared" ref="AD6:AD22" si="35">+SUMPRODUCT(1*($BP$4:$YQ$4=$P$4)*($BP$1:$YQ$1=AD$3)*($BP6:$YQ6))</f>
        <v>0</v>
      </c>
      <c r="AE6" s="25">
        <f t="shared" ref="AE6:AE22" si="36">+SUMPRODUCT(1*($BP$4:$YQ$4=$Q$4)*($BP$1:$YQ$1=AD$3)*($BP6:$YQ6))</f>
        <v>0</v>
      </c>
      <c r="AF6" s="25">
        <f t="shared" ref="AF6:AF22" si="37">+SUMPRODUCT(1*($BP$4:$YQ$4=$P$4)*($BP$1:$YQ$1=AF$3)*($BP6:$YQ6))</f>
        <v>0</v>
      </c>
      <c r="AG6" s="25">
        <f t="shared" ref="AG6:AG22" si="38">+SUMPRODUCT(1*($BP$4:$YQ$4=$Q$4)*($BP$1:$YQ$1=AF$3)*($BP6:$YQ6))</f>
        <v>0</v>
      </c>
      <c r="AH6" s="25">
        <f t="shared" ref="AH6:AH22" si="39">+SUMPRODUCT(1*($BP$4:$YQ$4=$P$4)*($BP$1:$YQ$1=AH$3)*($BP6:$YQ6))</f>
        <v>0</v>
      </c>
      <c r="AI6" s="25">
        <f t="shared" ref="AI6:AI22" si="40">+SUMPRODUCT(1*($BP$4:$YQ$4=$Q$4)*($BP$1:$YQ$1=AH$3)*($BP6:$YQ6))</f>
        <v>0</v>
      </c>
      <c r="AJ6" s="25">
        <f t="shared" ref="AJ6:AJ22" si="41">+SUMPRODUCT(1*($BP$4:$YQ$4=$P$4)*($BP$1:$YQ$1=AJ$3)*($BP6:$YQ6))</f>
        <v>0</v>
      </c>
      <c r="AK6" s="25">
        <f t="shared" ref="AK6:AK22" si="42">+SUMPRODUCT(1*($BP$4:$YQ$4=$Q$4)*($BP$1:$YQ$1=AJ$3)*($BP6:$YQ6))</f>
        <v>0</v>
      </c>
      <c r="AL6" s="25">
        <f t="shared" ref="AL6:AL22" si="43">+SUMPRODUCT(1*($BP$4:$YQ$4=$P$4)*($BP$1:$YQ$1=AL$3)*($BP6:$YQ6))</f>
        <v>0</v>
      </c>
      <c r="AM6" s="25">
        <f t="shared" ref="AM6:AM22" si="44">+SUMPRODUCT(1*($BP$4:$YQ$4=$Q$4)*($BP$1:$YQ$1=AL$3)*($BP6:$YQ6))</f>
        <v>0</v>
      </c>
      <c r="AN6" s="25">
        <f t="shared" ref="AN6:AN22" si="45">+SUMPRODUCT(1*($BP$4:$YQ$4=$P$4)*($BP$1:$YQ$1=AN$3)*($BP6:$YQ6))</f>
        <v>0</v>
      </c>
      <c r="AO6" s="25">
        <f t="shared" ref="AO6:AO22" si="46">+SUMPRODUCT(1*($BP$4:$YQ$4=$Q$4)*($BP$1:$YQ$1=AN$3)*($BP6:$YQ6))</f>
        <v>0</v>
      </c>
      <c r="AP6" s="25">
        <f t="shared" ref="AP6:AP22" si="47">+SUMPRODUCT(1*($BP$4:$YQ$4=$P$4)*($BP$1:$YQ$1=AP$3)*($BP6:$YQ6))</f>
        <v>0</v>
      </c>
      <c r="AQ6" s="25">
        <f t="shared" ref="AQ6:AQ22" si="48">+SUMPRODUCT(1*($BP$4:$YQ$4=$Q$4)*($BP$1:$YQ$1=AP$3)*($BP6:$YQ6))</f>
        <v>0</v>
      </c>
      <c r="AR6" s="25">
        <f t="shared" ref="AR6:AR22" si="49">+SUMPRODUCT(1*($BP$4:$YQ$4=$P$4)*($BP$1:$YQ$1=AR$3)*($BP6:$YQ6))</f>
        <v>0</v>
      </c>
      <c r="AS6" s="25">
        <f t="shared" ref="AS6:AS22" si="50">+SUMPRODUCT(1*($BP$4:$YQ$4=$Q$4)*($BP$1:$YQ$1=AR$3)*($BP6:$YQ6))</f>
        <v>0</v>
      </c>
      <c r="AT6" s="25">
        <f t="shared" ref="AT6:AT22" si="51">+SUMPRODUCT(1*($BP$4:$YQ$4=$P$4)*($BP$1:$YQ$1=AT$3)*($BP6:$YQ6))</f>
        <v>0</v>
      </c>
      <c r="AU6" s="25">
        <f t="shared" ref="AU6:AU22" si="52">+SUMPRODUCT(1*($BP$4:$YQ$4=$Q$4)*($BP$1:$YQ$1=AT$3)*($BP6:$YQ6))</f>
        <v>0</v>
      </c>
      <c r="AV6" s="25">
        <f t="shared" ref="AV6:AV22" si="53">+SUMPRODUCT(1*($BP$4:$YQ$4=$P$4)*($BP$1:$YQ$1=AV$3)*($BP6:$YQ6))</f>
        <v>0</v>
      </c>
      <c r="AW6" s="25">
        <f t="shared" ref="AW6:AW22" si="54">+SUMPRODUCT(1*($BP$4:$YQ$4=$Q$4)*($BP$1:$YQ$1=AV$3)*($BP6:$YQ6))</f>
        <v>0</v>
      </c>
      <c r="AX6" s="25">
        <f t="shared" ref="AX6:AX22" si="55">+SUMPRODUCT(1*($BP$4:$YQ$4=$P$4)*($BP$1:$YQ$1=AX$3)*($BP6:$YQ6))</f>
        <v>0</v>
      </c>
      <c r="AY6" s="25">
        <f t="shared" ref="AY6:AY22" si="56">+SUMPRODUCT(1*($BP$4:$YQ$4=$Q$4)*($BP$1:$YQ$1=AX$3)*($BP6:$YQ6))</f>
        <v>0</v>
      </c>
      <c r="AZ6" s="25">
        <f t="shared" ref="AZ6:AZ22" si="57">+SUMPRODUCT(1*($BP$4:$YQ$4=$P$4)*($BP$1:$YQ$1=AZ$3)*($BP6:$YQ6))</f>
        <v>0</v>
      </c>
      <c r="BA6" s="25">
        <f t="shared" ref="BA6:BA22" si="58">+SUMPRODUCT(1*($BP$4:$YQ$4=$Q$4)*($BP$1:$YQ$1=AZ$3)*($BP6:$YQ6))</f>
        <v>0</v>
      </c>
      <c r="BB6" s="25">
        <f t="shared" ref="BB6:BB22" si="59">+SUMPRODUCT(1*($BP$4:$YQ$4=$P$4)*($BP$1:$YQ$1=BB$3)*($BP6:$YQ6))</f>
        <v>0</v>
      </c>
      <c r="BC6" s="25">
        <f t="shared" ref="BC6:BC22" si="60">+SUMPRODUCT(1*($BP$4:$YQ$4=$Q$4)*($BP$1:$YQ$1=BB$3)*($BP6:$YQ6))</f>
        <v>0</v>
      </c>
      <c r="BD6" s="25">
        <f t="shared" ref="BD6:BD22" si="61">+SUMPRODUCT(1*($BP$4:$YQ$4=$P$4)*($BP$1:$YQ$1=BD$3)*($BP6:$YQ6))</f>
        <v>0</v>
      </c>
      <c r="BE6" s="25">
        <f t="shared" ref="BE6:BE22" si="62">+SUMPRODUCT(1*($BP$4:$YQ$4=$Q$4)*($BP$1:$YQ$1=BD$3)*($BP6:$YQ6))</f>
        <v>0</v>
      </c>
      <c r="BF6" s="25">
        <f t="shared" ref="BF6:BF22" si="63">+SUMPRODUCT(1*($BP$4:$YQ$4=$P$4)*($BP$1:$YQ$1=BF$3)*($BP6:$YQ6))</f>
        <v>0</v>
      </c>
      <c r="BG6" s="25">
        <f t="shared" ref="BG6:BG22" si="64">+SUMPRODUCT(1*($BP$4:$YQ$4=$Q$4)*($BP$1:$YQ$1=BF$3)*($BP6:$YQ6))</f>
        <v>0</v>
      </c>
      <c r="BH6" s="25">
        <f t="shared" ref="BH6:BH22" si="65">+SUMPRODUCT(1*($BP$4:$YQ$4=$P$4)*($BP$1:$YQ$1=BH$3)*($BP6:$YQ6))</f>
        <v>0</v>
      </c>
      <c r="BI6" s="25">
        <f t="shared" ref="BI6:BI22" si="66">+SUMPRODUCT(1*($BP$4:$YQ$4=$Q$4)*($BP$1:$YQ$1=BH$3)*($BP6:$YQ6))</f>
        <v>0</v>
      </c>
      <c r="BJ6" s="25">
        <f t="shared" ref="BJ6:BJ22" si="67">+SUMPRODUCT(1*($BP$4:$YQ$4=$P$4)*($BP$1:$YQ$1=BJ$3)*($BP6:$YQ6))</f>
        <v>0</v>
      </c>
      <c r="BK6" s="25">
        <f t="shared" ref="BK6:BK22" si="68">+SUMPRODUCT(1*($BP$4:$YQ$4=$Q$4)*($BP$1:$YQ$1=BJ$3)*($BP6:$YQ6))</f>
        <v>0</v>
      </c>
      <c r="BL6" s="25">
        <f t="shared" ref="BL6:BL22" si="69">+SUMPRODUCT(1*($BP$4:$YQ$4=$P$4)*($BP$1:$YQ$1=BL$3)*($BP6:$YQ6))</f>
        <v>0</v>
      </c>
      <c r="BM6" s="25">
        <f t="shared" ref="BM6:BM22" si="70">+SUMPRODUCT(1*($BP$4:$YQ$4=$Q$4)*($BP$1:$YQ$1=BL$3)*($BP6:$YQ6))</f>
        <v>0</v>
      </c>
      <c r="BN6" s="26"/>
      <c r="BO6" s="27"/>
      <c r="BP6" s="28">
        <v>0</v>
      </c>
      <c r="BQ6" s="28">
        <v>0</v>
      </c>
      <c r="BR6" s="28">
        <v>0</v>
      </c>
      <c r="BS6" s="28">
        <v>0</v>
      </c>
      <c r="BT6" s="28">
        <v>31078767.120000001</v>
      </c>
      <c r="BU6" s="28">
        <v>0</v>
      </c>
      <c r="BV6" s="28">
        <v>20285958.899999999</v>
      </c>
      <c r="BW6" s="28">
        <v>0</v>
      </c>
      <c r="BX6" s="28">
        <v>19375000</v>
      </c>
      <c r="BY6" s="28">
        <v>0</v>
      </c>
      <c r="BZ6" s="28">
        <v>23388698.630136985</v>
      </c>
      <c r="CA6" s="28">
        <v>0</v>
      </c>
      <c r="CB6" s="28">
        <v>57095890.409999996</v>
      </c>
      <c r="CC6" s="28">
        <v>0</v>
      </c>
      <c r="CD6" s="28">
        <v>59770547.950000003</v>
      </c>
      <c r="CE6" s="28">
        <v>0</v>
      </c>
      <c r="CF6" s="28">
        <v>55328767.119999997</v>
      </c>
      <c r="CG6" s="28">
        <v>0</v>
      </c>
      <c r="CH6" s="28">
        <v>115952054.79000001</v>
      </c>
      <c r="CI6" s="28">
        <v>0</v>
      </c>
      <c r="CJ6" s="28">
        <v>127756849.31999999</v>
      </c>
      <c r="CK6" s="28">
        <v>0</v>
      </c>
      <c r="CL6" s="28">
        <v>123607191.78</v>
      </c>
      <c r="CM6" s="28">
        <v>0</v>
      </c>
      <c r="CN6" s="28">
        <v>115581164.38</v>
      </c>
      <c r="CO6" s="28">
        <v>0</v>
      </c>
      <c r="CP6" s="28">
        <v>98228219.180000007</v>
      </c>
      <c r="CQ6" s="28">
        <v>62500000</v>
      </c>
      <c r="CR6" s="28">
        <v>100748805.65000001</v>
      </c>
      <c r="CS6" s="28">
        <v>62500000</v>
      </c>
      <c r="CT6" s="28">
        <v>89445976.030000001</v>
      </c>
      <c r="CU6" s="28">
        <v>62500000</v>
      </c>
      <c r="CV6" s="28">
        <v>84649507.709999993</v>
      </c>
      <c r="CW6" s="28">
        <v>62500000</v>
      </c>
      <c r="CX6" s="28">
        <v>74120034.25</v>
      </c>
      <c r="CY6" s="28">
        <v>62500000</v>
      </c>
      <c r="CZ6" s="28">
        <v>69337684.079999998</v>
      </c>
      <c r="DA6" s="28">
        <v>62500000</v>
      </c>
      <c r="DB6" s="28">
        <v>62084666.100000001</v>
      </c>
      <c r="DC6" s="28">
        <v>62500000</v>
      </c>
      <c r="DD6" s="28">
        <v>53080607.880000003</v>
      </c>
      <c r="DE6" s="28">
        <v>62500000</v>
      </c>
      <c r="DF6" s="28">
        <v>48628595.890000001</v>
      </c>
      <c r="DG6" s="28">
        <v>62500000</v>
      </c>
      <c r="DH6" s="28">
        <v>40584375</v>
      </c>
      <c r="DI6" s="28">
        <v>62500000</v>
      </c>
      <c r="DJ6" s="28">
        <v>35758553.079999998</v>
      </c>
      <c r="DK6" s="28">
        <v>62500000</v>
      </c>
      <c r="DL6" s="28">
        <v>30074379.280000001</v>
      </c>
      <c r="DM6" s="28">
        <v>62500000</v>
      </c>
      <c r="DN6" s="28">
        <v>26774845.890000001</v>
      </c>
      <c r="DO6" s="28">
        <v>62500000</v>
      </c>
      <c r="DP6" s="28">
        <v>27436194.350000001</v>
      </c>
      <c r="DQ6" s="28">
        <v>62500000</v>
      </c>
      <c r="DR6" s="28">
        <v>25425770.550000001</v>
      </c>
      <c r="DS6" s="28">
        <v>62500000</v>
      </c>
      <c r="DT6" s="28">
        <v>25115175.510000002</v>
      </c>
      <c r="DU6" s="28">
        <v>62500000</v>
      </c>
      <c r="DV6" s="28">
        <v>23206849.32</v>
      </c>
      <c r="DW6" s="28">
        <v>62500000</v>
      </c>
      <c r="DX6" s="28">
        <v>22885458.050000001</v>
      </c>
      <c r="DY6" s="28">
        <v>62500000</v>
      </c>
      <c r="DZ6" s="28">
        <v>21780950.34</v>
      </c>
      <c r="EA6" s="28">
        <v>62500000</v>
      </c>
      <c r="EB6" s="28">
        <v>20062885.27</v>
      </c>
      <c r="EC6" s="28">
        <v>62500000</v>
      </c>
      <c r="ED6" s="28">
        <v>19689777.399999999</v>
      </c>
      <c r="EE6" s="28">
        <v>62500000</v>
      </c>
      <c r="EF6" s="28">
        <v>18055094.18</v>
      </c>
      <c r="EG6" s="28">
        <v>62500000</v>
      </c>
      <c r="EH6" s="28">
        <v>17689905.82</v>
      </c>
      <c r="EI6" s="28">
        <v>62500000</v>
      </c>
      <c r="EJ6" s="28">
        <v>16704302.23</v>
      </c>
      <c r="EK6" s="28">
        <v>62500000</v>
      </c>
      <c r="EL6" s="28">
        <v>14460657.529999999</v>
      </c>
      <c r="EM6" s="28">
        <v>62500000</v>
      </c>
      <c r="EN6" s="28">
        <v>15330720.890000001</v>
      </c>
      <c r="EO6" s="28">
        <v>62500000</v>
      </c>
      <c r="EP6" s="28">
        <v>14178698.630000001</v>
      </c>
      <c r="EQ6" s="28">
        <v>62500000</v>
      </c>
      <c r="ER6" s="28">
        <v>13973090.75</v>
      </c>
      <c r="ES6" s="28">
        <v>62500000</v>
      </c>
      <c r="ET6" s="28">
        <v>12867636.99</v>
      </c>
      <c r="EU6" s="28">
        <v>62500000</v>
      </c>
      <c r="EV6" s="28">
        <v>12620636.130000001</v>
      </c>
      <c r="EW6" s="28">
        <v>62500000</v>
      </c>
      <c r="EX6" s="28">
        <v>11945404.109999999</v>
      </c>
      <c r="EY6" s="28">
        <v>62500000</v>
      </c>
      <c r="EZ6" s="28">
        <v>10908672.949999999</v>
      </c>
      <c r="FA6" s="28">
        <v>62500000</v>
      </c>
      <c r="FB6" s="28">
        <v>10599876.710000001</v>
      </c>
      <c r="FC6" s="28">
        <v>62500000</v>
      </c>
      <c r="FD6" s="28">
        <v>9608347.5999999996</v>
      </c>
      <c r="FE6" s="28">
        <v>62500000</v>
      </c>
      <c r="FF6" s="28">
        <v>9258914.3800000008</v>
      </c>
      <c r="FG6" s="28">
        <v>62500000</v>
      </c>
      <c r="FH6" s="28">
        <v>8589627.5700000003</v>
      </c>
      <c r="FI6" s="28">
        <v>62500000</v>
      </c>
      <c r="FJ6" s="28">
        <v>7155534.25</v>
      </c>
      <c r="FK6" s="28">
        <v>62500000</v>
      </c>
      <c r="FL6" s="28">
        <v>7256176.3700000001</v>
      </c>
      <c r="FM6" s="28">
        <v>62500000</v>
      </c>
      <c r="FN6" s="28">
        <v>6377825.3399999999</v>
      </c>
      <c r="FO6" s="28">
        <v>62500000</v>
      </c>
      <c r="FP6" s="28">
        <v>5926122.4299999997</v>
      </c>
      <c r="FQ6" s="28">
        <v>62500000</v>
      </c>
      <c r="FR6" s="28">
        <v>5093424.66</v>
      </c>
      <c r="FS6" s="28">
        <v>62500000</v>
      </c>
      <c r="FT6" s="28">
        <v>4601217.47</v>
      </c>
      <c r="FU6" s="28">
        <v>62500000</v>
      </c>
      <c r="FV6" s="28">
        <v>3940397.26</v>
      </c>
      <c r="FW6" s="28">
        <v>62500000</v>
      </c>
      <c r="FX6" s="28">
        <v>3174914.38</v>
      </c>
      <c r="FY6" s="28">
        <v>62500000</v>
      </c>
      <c r="FZ6" s="28">
        <v>2622260.27</v>
      </c>
      <c r="GA6" s="28">
        <v>62500000</v>
      </c>
      <c r="GB6" s="28">
        <v>1901635.27</v>
      </c>
      <c r="GC6" s="28">
        <v>62500000</v>
      </c>
      <c r="GD6" s="28">
        <v>1308847.6000000001</v>
      </c>
      <c r="GE6" s="28">
        <v>62500000</v>
      </c>
      <c r="GF6" s="28">
        <v>653813.36</v>
      </c>
      <c r="GG6" s="28">
        <v>62500000</v>
      </c>
      <c r="GH6" s="28">
        <v>0</v>
      </c>
      <c r="GI6" s="28">
        <v>0</v>
      </c>
      <c r="GJ6" s="28">
        <v>0</v>
      </c>
      <c r="GK6" s="28">
        <v>0</v>
      </c>
      <c r="GL6" s="28">
        <v>0</v>
      </c>
      <c r="GM6" s="28">
        <v>0</v>
      </c>
      <c r="GN6" s="28">
        <v>0</v>
      </c>
      <c r="GO6" s="28">
        <v>0</v>
      </c>
      <c r="GP6" s="28">
        <v>0</v>
      </c>
      <c r="GQ6" s="28">
        <v>0</v>
      </c>
      <c r="GR6" s="28">
        <v>0</v>
      </c>
      <c r="GS6" s="28">
        <v>0</v>
      </c>
      <c r="GT6" s="28">
        <v>0</v>
      </c>
      <c r="GU6" s="28">
        <v>0</v>
      </c>
      <c r="GV6" s="28">
        <v>0</v>
      </c>
      <c r="GW6" s="28">
        <v>0</v>
      </c>
      <c r="GX6" s="28">
        <v>0</v>
      </c>
      <c r="GY6" s="28">
        <v>0</v>
      </c>
      <c r="GZ6" s="28">
        <v>0</v>
      </c>
      <c r="HA6" s="28">
        <v>0</v>
      </c>
      <c r="HB6" s="28">
        <v>0</v>
      </c>
      <c r="HC6" s="28">
        <v>0</v>
      </c>
      <c r="HD6" s="28">
        <v>0</v>
      </c>
      <c r="HE6" s="28">
        <v>0</v>
      </c>
      <c r="HF6" s="28">
        <v>0</v>
      </c>
      <c r="HG6" s="28">
        <v>0</v>
      </c>
      <c r="HH6" s="28">
        <v>0</v>
      </c>
      <c r="HI6" s="28">
        <v>0</v>
      </c>
      <c r="HJ6" s="28">
        <v>0</v>
      </c>
      <c r="HK6" s="28">
        <v>0</v>
      </c>
      <c r="HL6" s="28">
        <v>0</v>
      </c>
      <c r="HM6" s="28">
        <v>0</v>
      </c>
      <c r="HN6" s="28">
        <v>0</v>
      </c>
      <c r="HO6" s="28">
        <v>0</v>
      </c>
      <c r="HP6" s="28">
        <v>0</v>
      </c>
      <c r="HQ6" s="28">
        <v>0</v>
      </c>
      <c r="HR6" s="28">
        <v>0</v>
      </c>
      <c r="HS6" s="28">
        <v>0</v>
      </c>
      <c r="HT6" s="28">
        <v>0</v>
      </c>
      <c r="HU6" s="28">
        <v>0</v>
      </c>
      <c r="HV6" s="28">
        <v>0</v>
      </c>
      <c r="HW6" s="28">
        <v>0</v>
      </c>
      <c r="HX6" s="28">
        <v>0</v>
      </c>
      <c r="HY6" s="28">
        <v>0</v>
      </c>
      <c r="HZ6" s="28">
        <v>0</v>
      </c>
      <c r="IA6" s="28">
        <v>0</v>
      </c>
      <c r="IB6" s="28">
        <v>0</v>
      </c>
      <c r="IC6" s="28">
        <v>0</v>
      </c>
      <c r="ID6" s="28">
        <v>0</v>
      </c>
      <c r="IE6" s="28">
        <v>0</v>
      </c>
      <c r="IF6" s="28">
        <v>0</v>
      </c>
      <c r="IG6" s="28">
        <v>0</v>
      </c>
      <c r="IH6" s="28">
        <v>0</v>
      </c>
      <c r="II6" s="28">
        <v>0</v>
      </c>
      <c r="IJ6" s="28">
        <v>0</v>
      </c>
      <c r="IK6" s="28">
        <v>0</v>
      </c>
      <c r="IL6" s="28">
        <v>0</v>
      </c>
      <c r="IM6" s="28">
        <v>0</v>
      </c>
      <c r="IN6" s="28">
        <v>0</v>
      </c>
      <c r="IO6" s="28">
        <v>0</v>
      </c>
      <c r="IP6" s="28">
        <v>0</v>
      </c>
      <c r="IQ6" s="28">
        <v>0</v>
      </c>
      <c r="IR6" s="28">
        <v>0</v>
      </c>
      <c r="IS6" s="28">
        <v>0</v>
      </c>
      <c r="IT6" s="28">
        <v>0</v>
      </c>
      <c r="IU6" s="28">
        <v>0</v>
      </c>
      <c r="IV6" s="28">
        <v>0</v>
      </c>
      <c r="IW6" s="28">
        <v>0</v>
      </c>
      <c r="IX6" s="28">
        <v>0</v>
      </c>
      <c r="IY6" s="28">
        <v>0</v>
      </c>
      <c r="IZ6" s="28">
        <v>0</v>
      </c>
      <c r="JA6" s="28">
        <v>0</v>
      </c>
      <c r="JB6" s="28">
        <v>0</v>
      </c>
      <c r="JC6" s="28">
        <v>0</v>
      </c>
      <c r="JD6" s="28">
        <v>0</v>
      </c>
      <c r="JE6" s="28">
        <v>0</v>
      </c>
      <c r="JF6" s="28">
        <v>0</v>
      </c>
      <c r="JG6" s="28">
        <v>0</v>
      </c>
      <c r="JH6" s="28">
        <v>0</v>
      </c>
      <c r="JI6" s="28">
        <v>0</v>
      </c>
      <c r="JJ6" s="28">
        <v>0</v>
      </c>
      <c r="JK6" s="28">
        <v>0</v>
      </c>
      <c r="JL6" s="28">
        <v>0</v>
      </c>
      <c r="JM6" s="28">
        <v>0</v>
      </c>
      <c r="JN6" s="28">
        <v>0</v>
      </c>
      <c r="JO6" s="28">
        <v>0</v>
      </c>
      <c r="JP6" s="28">
        <v>0</v>
      </c>
      <c r="JQ6" s="28">
        <v>0</v>
      </c>
      <c r="JR6" s="28">
        <v>0</v>
      </c>
      <c r="JS6" s="28">
        <v>0</v>
      </c>
      <c r="JT6" s="28">
        <v>0</v>
      </c>
      <c r="JU6" s="28">
        <v>0</v>
      </c>
      <c r="JV6" s="28">
        <v>0</v>
      </c>
      <c r="JW6" s="28">
        <v>0</v>
      </c>
      <c r="JX6" s="28">
        <v>0</v>
      </c>
      <c r="JY6" s="28">
        <v>0</v>
      </c>
      <c r="JZ6" s="28">
        <v>0</v>
      </c>
      <c r="KA6" s="28">
        <v>0</v>
      </c>
      <c r="KB6" s="28">
        <v>0</v>
      </c>
      <c r="KC6" s="28">
        <v>0</v>
      </c>
      <c r="KD6" s="28">
        <v>0</v>
      </c>
      <c r="KE6" s="28">
        <v>0</v>
      </c>
      <c r="KF6" s="28">
        <v>0</v>
      </c>
      <c r="KG6" s="28">
        <v>0</v>
      </c>
      <c r="KH6" s="28">
        <v>0</v>
      </c>
      <c r="KI6" s="28">
        <v>0</v>
      </c>
      <c r="KJ6" s="28">
        <v>0</v>
      </c>
      <c r="KK6" s="28">
        <v>0</v>
      </c>
      <c r="KL6" s="28">
        <v>0</v>
      </c>
      <c r="KM6" s="28">
        <v>0</v>
      </c>
      <c r="KN6" s="28">
        <v>0</v>
      </c>
      <c r="KO6" s="28">
        <v>0</v>
      </c>
      <c r="KP6" s="28">
        <v>0</v>
      </c>
      <c r="KQ6" s="28">
        <v>0</v>
      </c>
      <c r="KR6" s="28">
        <v>0</v>
      </c>
      <c r="KS6" s="28">
        <v>0</v>
      </c>
      <c r="KT6" s="28">
        <v>0</v>
      </c>
      <c r="KU6" s="28">
        <v>0</v>
      </c>
      <c r="KV6" s="28">
        <v>0</v>
      </c>
      <c r="KW6" s="28">
        <v>0</v>
      </c>
      <c r="KX6" s="28">
        <v>0</v>
      </c>
      <c r="KY6" s="28">
        <v>0</v>
      </c>
      <c r="KZ6" s="28">
        <v>0</v>
      </c>
      <c r="LA6" s="28">
        <v>0</v>
      </c>
      <c r="LB6" s="28">
        <v>0</v>
      </c>
      <c r="LC6" s="28">
        <v>0</v>
      </c>
      <c r="LD6" s="28">
        <v>0</v>
      </c>
      <c r="LE6" s="28">
        <v>0</v>
      </c>
      <c r="LF6" s="28">
        <v>0</v>
      </c>
      <c r="LG6" s="28">
        <v>0</v>
      </c>
      <c r="LH6" s="28">
        <v>0</v>
      </c>
      <c r="LI6" s="28">
        <v>0</v>
      </c>
      <c r="LJ6" s="28">
        <v>0</v>
      </c>
      <c r="LK6" s="28">
        <v>0</v>
      </c>
      <c r="LL6" s="28">
        <v>0</v>
      </c>
      <c r="LM6" s="28">
        <v>0</v>
      </c>
      <c r="LN6" s="28">
        <v>0</v>
      </c>
      <c r="LO6" s="28">
        <v>0</v>
      </c>
      <c r="LP6" s="28">
        <v>0</v>
      </c>
      <c r="LQ6" s="28">
        <v>0</v>
      </c>
      <c r="LR6" s="28">
        <v>0</v>
      </c>
      <c r="LS6" s="28">
        <v>0</v>
      </c>
      <c r="LT6" s="28">
        <v>0</v>
      </c>
      <c r="LU6" s="28">
        <v>0</v>
      </c>
      <c r="LV6" s="28">
        <v>0</v>
      </c>
      <c r="LW6" s="28">
        <v>0</v>
      </c>
      <c r="LX6" s="28">
        <v>0</v>
      </c>
      <c r="LY6" s="28">
        <v>0</v>
      </c>
      <c r="LZ6" s="28">
        <v>0</v>
      </c>
      <c r="MA6" s="28">
        <v>0</v>
      </c>
      <c r="MB6" s="28">
        <v>0</v>
      </c>
      <c r="MC6" s="28">
        <v>0</v>
      </c>
      <c r="MD6" s="28">
        <v>0</v>
      </c>
      <c r="ME6" s="28">
        <v>0</v>
      </c>
      <c r="MF6" s="28">
        <v>0</v>
      </c>
      <c r="MG6" s="28">
        <v>0</v>
      </c>
      <c r="MH6" s="28">
        <v>0</v>
      </c>
      <c r="MI6" s="28">
        <v>0</v>
      </c>
      <c r="MJ6" s="28">
        <v>0</v>
      </c>
      <c r="MK6" s="28">
        <v>0</v>
      </c>
      <c r="ML6" s="28">
        <v>0</v>
      </c>
      <c r="MM6" s="28">
        <v>0</v>
      </c>
      <c r="MN6" s="28">
        <v>0</v>
      </c>
      <c r="MO6" s="28">
        <v>0</v>
      </c>
      <c r="MP6" s="28">
        <v>0</v>
      </c>
      <c r="MQ6" s="28">
        <v>0</v>
      </c>
      <c r="MR6" s="28">
        <v>0</v>
      </c>
      <c r="MS6" s="28">
        <v>0</v>
      </c>
      <c r="MT6" s="28">
        <v>0</v>
      </c>
      <c r="MU6" s="28">
        <v>0</v>
      </c>
      <c r="MV6" s="28">
        <v>0</v>
      </c>
      <c r="MW6" s="28">
        <v>0</v>
      </c>
      <c r="MX6" s="28">
        <v>0</v>
      </c>
      <c r="MY6" s="28">
        <v>0</v>
      </c>
      <c r="MZ6" s="28">
        <v>0</v>
      </c>
      <c r="NA6" s="28">
        <v>0</v>
      </c>
      <c r="NB6" s="28">
        <v>0</v>
      </c>
      <c r="NC6" s="28">
        <v>0</v>
      </c>
      <c r="ND6" s="28">
        <v>0</v>
      </c>
      <c r="NE6" s="28">
        <v>0</v>
      </c>
      <c r="NF6" s="28">
        <v>0</v>
      </c>
      <c r="NG6" s="28">
        <v>0</v>
      </c>
      <c r="NH6" s="28">
        <v>0</v>
      </c>
      <c r="NI6" s="28">
        <v>0</v>
      </c>
      <c r="NJ6" s="28">
        <v>0</v>
      </c>
      <c r="NK6" s="28">
        <v>0</v>
      </c>
      <c r="NL6" s="28">
        <v>0</v>
      </c>
      <c r="NM6" s="28">
        <v>0</v>
      </c>
      <c r="NN6" s="28">
        <v>0</v>
      </c>
      <c r="NO6" s="28">
        <v>0</v>
      </c>
      <c r="NP6" s="28">
        <v>0</v>
      </c>
      <c r="NQ6" s="28">
        <v>0</v>
      </c>
      <c r="NR6" s="28">
        <v>0</v>
      </c>
      <c r="NS6" s="28">
        <v>0</v>
      </c>
      <c r="NT6" s="28">
        <v>0</v>
      </c>
      <c r="NU6" s="28">
        <v>0</v>
      </c>
      <c r="NV6" s="28">
        <v>0</v>
      </c>
      <c r="NW6" s="28">
        <v>0</v>
      </c>
      <c r="NX6" s="28">
        <v>0</v>
      </c>
      <c r="NY6" s="28">
        <v>0</v>
      </c>
      <c r="NZ6" s="28">
        <v>0</v>
      </c>
      <c r="OA6" s="28">
        <v>0</v>
      </c>
      <c r="OB6" s="28">
        <v>0</v>
      </c>
      <c r="OC6" s="28">
        <v>0</v>
      </c>
      <c r="OD6" s="28">
        <v>0</v>
      </c>
      <c r="OE6" s="28">
        <v>0</v>
      </c>
      <c r="OF6" s="28">
        <v>0</v>
      </c>
      <c r="OG6" s="28">
        <v>0</v>
      </c>
      <c r="OH6" s="28">
        <v>0</v>
      </c>
      <c r="OI6" s="28">
        <v>0</v>
      </c>
      <c r="OJ6" s="28">
        <v>0</v>
      </c>
      <c r="OK6" s="28">
        <v>0</v>
      </c>
      <c r="OL6" s="28">
        <v>0</v>
      </c>
      <c r="OM6" s="28">
        <v>0</v>
      </c>
      <c r="ON6" s="28">
        <v>0</v>
      </c>
      <c r="OO6" s="28">
        <v>0</v>
      </c>
      <c r="OP6" s="28">
        <v>0</v>
      </c>
      <c r="OQ6" s="28">
        <v>0</v>
      </c>
      <c r="OR6" s="28">
        <v>0</v>
      </c>
      <c r="OS6" s="28">
        <v>0</v>
      </c>
      <c r="OT6" s="28">
        <v>0</v>
      </c>
      <c r="OU6" s="28">
        <v>0</v>
      </c>
      <c r="OV6" s="28">
        <v>0</v>
      </c>
      <c r="OW6" s="28">
        <v>0</v>
      </c>
      <c r="OX6" s="28">
        <v>0</v>
      </c>
      <c r="OY6" s="28">
        <v>0</v>
      </c>
      <c r="OZ6" s="28">
        <v>0</v>
      </c>
      <c r="PA6" s="28">
        <v>0</v>
      </c>
      <c r="PB6" s="28">
        <v>0</v>
      </c>
      <c r="PC6" s="28">
        <v>0</v>
      </c>
      <c r="PD6" s="28">
        <v>0</v>
      </c>
      <c r="PE6" s="28">
        <v>0</v>
      </c>
      <c r="PF6" s="28">
        <v>0</v>
      </c>
      <c r="PG6" s="28">
        <v>0</v>
      </c>
      <c r="PH6" s="28">
        <v>0</v>
      </c>
      <c r="PI6" s="28">
        <v>0</v>
      </c>
      <c r="PJ6" s="28">
        <v>0</v>
      </c>
      <c r="PK6" s="28">
        <v>0</v>
      </c>
      <c r="PL6" s="28">
        <v>0</v>
      </c>
      <c r="PM6" s="28">
        <v>0</v>
      </c>
      <c r="PN6" s="28">
        <v>0</v>
      </c>
      <c r="PO6" s="28">
        <v>0</v>
      </c>
      <c r="PP6" s="28">
        <v>0</v>
      </c>
      <c r="PQ6" s="28">
        <v>0</v>
      </c>
      <c r="PR6" s="28">
        <v>0</v>
      </c>
      <c r="PS6" s="28">
        <v>0</v>
      </c>
      <c r="PT6" s="28">
        <v>0</v>
      </c>
      <c r="PU6" s="28">
        <v>0</v>
      </c>
      <c r="PV6" s="28">
        <v>0</v>
      </c>
      <c r="PW6" s="28">
        <v>0</v>
      </c>
      <c r="PX6" s="28">
        <v>0</v>
      </c>
      <c r="PY6" s="28">
        <v>0</v>
      </c>
      <c r="PZ6" s="28">
        <v>0</v>
      </c>
      <c r="QA6" s="28">
        <v>0</v>
      </c>
      <c r="QB6" s="28">
        <v>0</v>
      </c>
      <c r="QC6" s="28">
        <v>0</v>
      </c>
      <c r="QD6" s="28">
        <v>0</v>
      </c>
      <c r="QE6" s="28">
        <v>0</v>
      </c>
      <c r="QF6" s="28">
        <v>0</v>
      </c>
      <c r="QG6" s="28">
        <v>0</v>
      </c>
      <c r="QH6" s="28">
        <v>0</v>
      </c>
      <c r="QI6" s="28">
        <v>0</v>
      </c>
      <c r="QJ6" s="28">
        <v>0</v>
      </c>
      <c r="QK6" s="28">
        <v>0</v>
      </c>
      <c r="QL6" s="28">
        <v>0</v>
      </c>
      <c r="QM6" s="28">
        <v>0</v>
      </c>
      <c r="QN6" s="28">
        <v>0</v>
      </c>
      <c r="QO6" s="28">
        <v>0</v>
      </c>
      <c r="QP6" s="28">
        <v>0</v>
      </c>
      <c r="QQ6" s="28">
        <v>0</v>
      </c>
      <c r="QR6" s="28">
        <v>0</v>
      </c>
      <c r="QS6" s="28">
        <v>0</v>
      </c>
      <c r="QT6" s="28">
        <v>0</v>
      </c>
      <c r="QU6" s="28">
        <v>0</v>
      </c>
      <c r="QV6" s="28">
        <v>0</v>
      </c>
      <c r="QW6" s="28">
        <v>0</v>
      </c>
      <c r="QX6" s="28">
        <v>0</v>
      </c>
      <c r="QY6" s="28">
        <v>0</v>
      </c>
      <c r="QZ6" s="28">
        <v>0</v>
      </c>
      <c r="RA6" s="28">
        <v>0</v>
      </c>
      <c r="RB6" s="28">
        <v>0</v>
      </c>
      <c r="RC6" s="28">
        <v>0</v>
      </c>
      <c r="RD6" s="28">
        <v>0</v>
      </c>
      <c r="RE6" s="28">
        <v>0</v>
      </c>
      <c r="RF6" s="28">
        <v>0</v>
      </c>
      <c r="RG6" s="28">
        <v>0</v>
      </c>
      <c r="RH6" s="28">
        <v>0</v>
      </c>
      <c r="RI6" s="28">
        <v>0</v>
      </c>
      <c r="RJ6" s="28">
        <v>0</v>
      </c>
      <c r="RK6" s="28">
        <v>0</v>
      </c>
      <c r="RL6" s="28">
        <v>0</v>
      </c>
      <c r="RM6" s="28">
        <v>0</v>
      </c>
      <c r="RN6" s="28">
        <v>0</v>
      </c>
      <c r="RO6" s="28">
        <v>0</v>
      </c>
      <c r="RP6" s="28">
        <v>0</v>
      </c>
      <c r="RQ6" s="28">
        <v>0</v>
      </c>
      <c r="RR6" s="28">
        <v>0</v>
      </c>
      <c r="RS6" s="28">
        <v>0</v>
      </c>
      <c r="RT6" s="28">
        <v>0</v>
      </c>
      <c r="RU6" s="28">
        <v>0</v>
      </c>
      <c r="RV6" s="28">
        <v>0</v>
      </c>
      <c r="RW6" s="28">
        <v>0</v>
      </c>
      <c r="RX6" s="28">
        <v>0</v>
      </c>
      <c r="RY6" s="28">
        <v>0</v>
      </c>
      <c r="RZ6" s="28">
        <v>0</v>
      </c>
      <c r="SA6" s="28">
        <v>0</v>
      </c>
      <c r="SB6" s="28">
        <v>0</v>
      </c>
      <c r="SC6" s="28">
        <v>0</v>
      </c>
      <c r="SD6" s="28">
        <v>0</v>
      </c>
      <c r="SE6" s="28">
        <v>0</v>
      </c>
      <c r="SF6" s="28">
        <v>0</v>
      </c>
      <c r="SG6" s="28">
        <v>0</v>
      </c>
      <c r="SH6" s="28">
        <v>0</v>
      </c>
      <c r="SI6" s="28">
        <v>0</v>
      </c>
      <c r="SJ6" s="28">
        <v>0</v>
      </c>
      <c r="SK6" s="28">
        <v>0</v>
      </c>
      <c r="SL6" s="28">
        <v>0</v>
      </c>
      <c r="SM6" s="28">
        <v>0</v>
      </c>
      <c r="SN6" s="28">
        <v>0</v>
      </c>
      <c r="SO6" s="28">
        <v>0</v>
      </c>
      <c r="SP6" s="28">
        <v>0</v>
      </c>
      <c r="SQ6" s="28">
        <v>0</v>
      </c>
      <c r="SR6" s="28">
        <v>0</v>
      </c>
      <c r="SS6" s="28">
        <v>0</v>
      </c>
      <c r="ST6" s="28">
        <v>0</v>
      </c>
      <c r="SU6" s="28">
        <v>0</v>
      </c>
      <c r="SV6" s="28">
        <v>0</v>
      </c>
      <c r="SW6" s="28">
        <v>0</v>
      </c>
      <c r="SX6" s="28">
        <v>0</v>
      </c>
      <c r="SY6" s="28">
        <v>0</v>
      </c>
      <c r="SZ6" s="28">
        <v>0</v>
      </c>
      <c r="TA6" s="28">
        <v>0</v>
      </c>
      <c r="TB6" s="28">
        <v>0</v>
      </c>
      <c r="TC6" s="28">
        <v>0</v>
      </c>
      <c r="TD6" s="28">
        <v>0</v>
      </c>
      <c r="TE6" s="28">
        <v>0</v>
      </c>
      <c r="TF6" s="28">
        <v>0</v>
      </c>
      <c r="TG6" s="28">
        <v>0</v>
      </c>
      <c r="TH6" s="28">
        <v>0</v>
      </c>
      <c r="TI6" s="28">
        <v>0</v>
      </c>
      <c r="TJ6" s="28">
        <v>0</v>
      </c>
      <c r="TK6" s="28">
        <v>0</v>
      </c>
      <c r="TL6" s="28">
        <v>0</v>
      </c>
      <c r="TM6" s="28">
        <v>0</v>
      </c>
      <c r="TN6" s="28">
        <v>0</v>
      </c>
      <c r="TO6" s="28">
        <v>0</v>
      </c>
      <c r="TP6" s="28">
        <v>0</v>
      </c>
      <c r="TQ6" s="28">
        <v>0</v>
      </c>
      <c r="TR6" s="28">
        <v>0</v>
      </c>
      <c r="TS6" s="28">
        <v>0</v>
      </c>
      <c r="TT6" s="28">
        <v>0</v>
      </c>
      <c r="TU6" s="28">
        <v>0</v>
      </c>
      <c r="TV6" s="28">
        <v>0</v>
      </c>
      <c r="TW6" s="28">
        <v>0</v>
      </c>
      <c r="TX6" s="28">
        <v>0</v>
      </c>
      <c r="TY6" s="28">
        <v>0</v>
      </c>
      <c r="TZ6" s="28">
        <v>0</v>
      </c>
      <c r="UA6" s="28">
        <v>0</v>
      </c>
      <c r="UB6" s="28">
        <v>0</v>
      </c>
      <c r="UC6" s="28">
        <v>0</v>
      </c>
      <c r="UD6" s="28">
        <v>0</v>
      </c>
      <c r="UE6" s="28">
        <v>0</v>
      </c>
      <c r="UF6" s="28">
        <v>0</v>
      </c>
      <c r="UG6" s="28">
        <v>0</v>
      </c>
      <c r="UH6" s="28">
        <v>0</v>
      </c>
      <c r="UI6" s="28">
        <v>0</v>
      </c>
      <c r="UJ6" s="28">
        <v>0</v>
      </c>
      <c r="UK6" s="28">
        <v>0</v>
      </c>
      <c r="UL6" s="28">
        <v>0</v>
      </c>
      <c r="UM6" s="28">
        <v>0</v>
      </c>
      <c r="UN6" s="28">
        <v>0</v>
      </c>
      <c r="UO6" s="28">
        <v>0</v>
      </c>
      <c r="UP6" s="28">
        <v>0</v>
      </c>
      <c r="UQ6" s="28">
        <v>0</v>
      </c>
      <c r="UR6" s="28">
        <v>0</v>
      </c>
      <c r="US6" s="28">
        <v>0</v>
      </c>
      <c r="UT6" s="28">
        <v>0</v>
      </c>
      <c r="UU6" s="28">
        <v>0</v>
      </c>
      <c r="UV6" s="28">
        <v>0</v>
      </c>
      <c r="UW6" s="28">
        <v>0</v>
      </c>
      <c r="UX6" s="28">
        <v>0</v>
      </c>
      <c r="UY6" s="28">
        <v>0</v>
      </c>
      <c r="UZ6" s="28">
        <v>0</v>
      </c>
      <c r="VA6" s="28">
        <v>0</v>
      </c>
      <c r="VB6" s="28">
        <v>0</v>
      </c>
      <c r="VC6" s="28">
        <v>0</v>
      </c>
      <c r="VD6" s="28">
        <v>0</v>
      </c>
      <c r="VE6" s="28">
        <v>0</v>
      </c>
      <c r="VF6" s="28">
        <v>0</v>
      </c>
      <c r="VG6" s="28">
        <v>0</v>
      </c>
      <c r="VH6" s="28">
        <v>0</v>
      </c>
      <c r="VI6" s="28">
        <v>0</v>
      </c>
      <c r="VJ6" s="28">
        <v>0</v>
      </c>
      <c r="VK6" s="28">
        <v>0</v>
      </c>
      <c r="VL6" s="28">
        <v>0</v>
      </c>
      <c r="VM6" s="28">
        <v>0</v>
      </c>
      <c r="VN6" s="28">
        <v>0</v>
      </c>
      <c r="VO6" s="28">
        <v>0</v>
      </c>
      <c r="VP6" s="28">
        <v>0</v>
      </c>
      <c r="VQ6" s="28">
        <v>0</v>
      </c>
      <c r="VR6" s="28">
        <v>0</v>
      </c>
      <c r="VS6" s="28">
        <v>0</v>
      </c>
      <c r="VT6" s="28">
        <v>0</v>
      </c>
      <c r="VU6" s="28">
        <v>0</v>
      </c>
      <c r="VV6" s="28">
        <v>0</v>
      </c>
      <c r="VW6" s="28">
        <v>0</v>
      </c>
      <c r="VX6" s="28">
        <v>0</v>
      </c>
      <c r="VY6" s="28">
        <v>0</v>
      </c>
      <c r="VZ6" s="28">
        <v>0</v>
      </c>
      <c r="WA6" s="28">
        <v>0</v>
      </c>
      <c r="WB6" s="28">
        <v>0</v>
      </c>
      <c r="WC6" s="28">
        <v>0</v>
      </c>
      <c r="WD6" s="28">
        <v>0</v>
      </c>
      <c r="WE6" s="28">
        <v>0</v>
      </c>
      <c r="WF6" s="28">
        <v>0</v>
      </c>
      <c r="WG6" s="28">
        <v>0</v>
      </c>
      <c r="WH6" s="28">
        <v>0</v>
      </c>
      <c r="WI6" s="28">
        <v>0</v>
      </c>
      <c r="WJ6" s="28">
        <v>0</v>
      </c>
      <c r="WK6" s="28">
        <v>0</v>
      </c>
      <c r="WL6" s="28">
        <v>0</v>
      </c>
      <c r="WM6" s="28">
        <v>0</v>
      </c>
      <c r="WN6" s="28">
        <v>0</v>
      </c>
      <c r="WO6" s="28">
        <v>0</v>
      </c>
      <c r="WP6" s="28">
        <v>0</v>
      </c>
      <c r="WQ6" s="28">
        <v>0</v>
      </c>
      <c r="WR6" s="28">
        <v>0</v>
      </c>
      <c r="WS6" s="28">
        <v>0</v>
      </c>
      <c r="WT6" s="28">
        <v>0</v>
      </c>
      <c r="WU6" s="28">
        <v>0</v>
      </c>
      <c r="WV6" s="28">
        <v>0</v>
      </c>
      <c r="WW6" s="28">
        <v>0</v>
      </c>
      <c r="WX6" s="28">
        <v>0</v>
      </c>
      <c r="WY6" s="28">
        <v>0</v>
      </c>
      <c r="WZ6" s="28">
        <v>0</v>
      </c>
      <c r="XA6" s="28">
        <v>0</v>
      </c>
      <c r="XB6" s="28">
        <v>0</v>
      </c>
      <c r="XC6" s="28">
        <v>0</v>
      </c>
      <c r="XD6" s="28">
        <v>0</v>
      </c>
      <c r="XE6" s="28">
        <v>0</v>
      </c>
      <c r="XF6" s="28">
        <v>0</v>
      </c>
      <c r="XG6" s="28">
        <v>0</v>
      </c>
      <c r="XH6" s="28">
        <v>0</v>
      </c>
      <c r="XI6" s="28">
        <v>0</v>
      </c>
      <c r="XJ6" s="28">
        <v>0</v>
      </c>
      <c r="XK6" s="28">
        <v>0</v>
      </c>
      <c r="XL6" s="28">
        <v>0</v>
      </c>
      <c r="XM6" s="28">
        <v>0</v>
      </c>
      <c r="XN6" s="28">
        <v>0</v>
      </c>
      <c r="XO6" s="28">
        <v>0</v>
      </c>
      <c r="XP6" s="28">
        <v>0</v>
      </c>
      <c r="XQ6" s="28">
        <v>0</v>
      </c>
      <c r="XR6" s="28">
        <v>0</v>
      </c>
      <c r="XS6" s="28">
        <v>0</v>
      </c>
      <c r="XT6" s="28">
        <v>0</v>
      </c>
      <c r="XU6" s="28">
        <v>0</v>
      </c>
      <c r="XV6" s="28">
        <v>0</v>
      </c>
      <c r="XW6" s="28">
        <v>0</v>
      </c>
      <c r="XX6" s="28">
        <v>0</v>
      </c>
      <c r="XY6" s="28">
        <v>0</v>
      </c>
      <c r="XZ6" s="28">
        <v>0</v>
      </c>
      <c r="YA6" s="28">
        <v>0</v>
      </c>
      <c r="YB6" s="28">
        <v>0</v>
      </c>
      <c r="YC6" s="28">
        <v>0</v>
      </c>
      <c r="YD6" s="28">
        <v>0</v>
      </c>
      <c r="YE6" s="28">
        <v>0</v>
      </c>
      <c r="YF6" s="28">
        <v>0</v>
      </c>
      <c r="YG6" s="28">
        <v>0</v>
      </c>
      <c r="YH6" s="28">
        <v>0</v>
      </c>
      <c r="YI6" s="28">
        <v>0</v>
      </c>
      <c r="YJ6" s="28">
        <v>0</v>
      </c>
      <c r="YK6" s="28">
        <v>0</v>
      </c>
      <c r="YL6" s="28">
        <v>0</v>
      </c>
      <c r="YM6" s="28">
        <v>0</v>
      </c>
      <c r="YN6" s="28">
        <v>0</v>
      </c>
      <c r="YO6" s="28">
        <v>0</v>
      </c>
      <c r="YP6" s="28">
        <v>0</v>
      </c>
      <c r="YQ6" s="28">
        <v>0</v>
      </c>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row>
    <row r="7" spans="1:733" ht="15" customHeight="1" x14ac:dyDescent="0.25">
      <c r="A7" s="19" t="s">
        <v>8</v>
      </c>
      <c r="B7" s="19" t="s">
        <v>9</v>
      </c>
      <c r="C7" s="19">
        <v>2211.436218556245</v>
      </c>
      <c r="D7" s="20"/>
      <c r="E7" s="21">
        <f t="shared" si="20"/>
        <v>57.589484858235551</v>
      </c>
      <c r="F7" s="22" t="s">
        <v>10</v>
      </c>
      <c r="G7" s="108" t="s">
        <v>133</v>
      </c>
      <c r="H7" s="23">
        <v>40299</v>
      </c>
      <c r="I7" s="24">
        <v>0.06</v>
      </c>
      <c r="J7" s="22">
        <v>247</v>
      </c>
      <c r="K7" s="22" t="s">
        <v>136</v>
      </c>
      <c r="L7" s="23">
        <f t="shared" ref="L7:L22" si="71">+EDATE(H7,J7)</f>
        <v>47818</v>
      </c>
      <c r="M7" s="22" t="s">
        <v>11</v>
      </c>
      <c r="N7" s="19" t="s">
        <v>12</v>
      </c>
      <c r="O7" s="120"/>
      <c r="P7" s="121">
        <f t="shared" si="21"/>
        <v>178712115.36785999</v>
      </c>
      <c r="Q7" s="121">
        <f t="shared" si="22"/>
        <v>132225794.81999998</v>
      </c>
      <c r="R7" s="121">
        <f t="shared" si="23"/>
        <v>178712115.36785999</v>
      </c>
      <c r="S7" s="121">
        <f t="shared" si="24"/>
        <v>122450160.41</v>
      </c>
      <c r="T7" s="121">
        <f t="shared" si="25"/>
        <v>178712115.36785999</v>
      </c>
      <c r="U7" s="121">
        <f t="shared" si="26"/>
        <v>111632539.87000002</v>
      </c>
      <c r="V7" s="121">
        <f t="shared" si="27"/>
        <v>178712115.36785999</v>
      </c>
      <c r="W7" s="121">
        <f t="shared" si="28"/>
        <v>100877404.06</v>
      </c>
      <c r="X7" s="121">
        <f t="shared" si="29"/>
        <v>178712115.36785999</v>
      </c>
      <c r="Y7" s="121">
        <f t="shared" si="30"/>
        <v>90438700.570000008</v>
      </c>
      <c r="Z7" s="121">
        <f t="shared" si="31"/>
        <v>178712115.36785999</v>
      </c>
      <c r="AA7" s="121">
        <f t="shared" si="32"/>
        <v>79999997.070000008</v>
      </c>
      <c r="AB7" s="121">
        <f t="shared" si="33"/>
        <v>178712115.36785999</v>
      </c>
      <c r="AC7" s="121">
        <f t="shared" si="34"/>
        <v>69763086.449999988</v>
      </c>
      <c r="AD7" s="121">
        <f t="shared" si="35"/>
        <v>178712115.36785999</v>
      </c>
      <c r="AE7" s="121">
        <f t="shared" si="36"/>
        <v>59122590.060000002</v>
      </c>
      <c r="AF7" s="121">
        <f t="shared" si="37"/>
        <v>178712115.36785999</v>
      </c>
      <c r="AG7" s="121">
        <f t="shared" si="38"/>
        <v>48683886.539999992</v>
      </c>
      <c r="AH7" s="121">
        <f t="shared" si="39"/>
        <v>178712115.36785999</v>
      </c>
      <c r="AI7" s="121">
        <f t="shared" si="40"/>
        <v>38245183.060000002</v>
      </c>
      <c r="AJ7" s="121">
        <f t="shared" si="41"/>
        <v>178712115.36785999</v>
      </c>
      <c r="AK7" s="121">
        <f t="shared" si="42"/>
        <v>27893633.029999997</v>
      </c>
      <c r="AL7" s="121">
        <f t="shared" si="43"/>
        <v>178712115.36785999</v>
      </c>
      <c r="AM7" s="121">
        <f t="shared" si="44"/>
        <v>17367776.050000001</v>
      </c>
      <c r="AN7" s="121">
        <f t="shared" si="45"/>
        <v>178712115.36785999</v>
      </c>
      <c r="AO7" s="121">
        <f t="shared" si="46"/>
        <v>6929072.5600000005</v>
      </c>
      <c r="AP7" s="121">
        <f t="shared" si="47"/>
        <v>0</v>
      </c>
      <c r="AQ7" s="121">
        <f t="shared" si="48"/>
        <v>0</v>
      </c>
      <c r="AR7" s="121">
        <f t="shared" si="49"/>
        <v>0</v>
      </c>
      <c r="AS7" s="121">
        <f t="shared" si="50"/>
        <v>0</v>
      </c>
      <c r="AT7" s="121">
        <f t="shared" si="51"/>
        <v>0</v>
      </c>
      <c r="AU7" s="121">
        <f t="shared" si="52"/>
        <v>0</v>
      </c>
      <c r="AV7" s="121">
        <f t="shared" si="53"/>
        <v>0</v>
      </c>
      <c r="AW7" s="121">
        <f t="shared" si="54"/>
        <v>0</v>
      </c>
      <c r="AX7" s="121">
        <f t="shared" si="55"/>
        <v>0</v>
      </c>
      <c r="AY7" s="121">
        <f t="shared" si="56"/>
        <v>0</v>
      </c>
      <c r="AZ7" s="121">
        <f t="shared" si="57"/>
        <v>0</v>
      </c>
      <c r="BA7" s="121">
        <f t="shared" si="58"/>
        <v>0</v>
      </c>
      <c r="BB7" s="121">
        <f t="shared" si="59"/>
        <v>0</v>
      </c>
      <c r="BC7" s="121">
        <f t="shared" si="60"/>
        <v>0</v>
      </c>
      <c r="BD7" s="121">
        <f t="shared" si="61"/>
        <v>0</v>
      </c>
      <c r="BE7" s="121">
        <f t="shared" si="62"/>
        <v>0</v>
      </c>
      <c r="BF7" s="121">
        <f t="shared" si="63"/>
        <v>0</v>
      </c>
      <c r="BG7" s="121">
        <f t="shared" si="64"/>
        <v>0</v>
      </c>
      <c r="BH7" s="121">
        <f t="shared" si="65"/>
        <v>0</v>
      </c>
      <c r="BI7" s="121">
        <f t="shared" si="66"/>
        <v>0</v>
      </c>
      <c r="BJ7" s="121">
        <f t="shared" si="67"/>
        <v>0</v>
      </c>
      <c r="BK7" s="121">
        <f t="shared" si="68"/>
        <v>0</v>
      </c>
      <c r="BL7" s="121">
        <f t="shared" si="69"/>
        <v>0</v>
      </c>
      <c r="BM7" s="121">
        <f t="shared" si="70"/>
        <v>0</v>
      </c>
      <c r="BN7" s="122"/>
      <c r="BO7" s="123"/>
      <c r="BP7" s="28">
        <v>12388888.960000001</v>
      </c>
      <c r="BQ7" s="28">
        <v>14892676.280655004</v>
      </c>
      <c r="BR7" s="28">
        <v>10440868.300000001</v>
      </c>
      <c r="BS7" s="28">
        <v>14892676.280655004</v>
      </c>
      <c r="BT7" s="28">
        <v>10374149.880000001</v>
      </c>
      <c r="BU7" s="28">
        <v>14892676.280655004</v>
      </c>
      <c r="BV7" s="28">
        <v>12152897.42</v>
      </c>
      <c r="BW7" s="28">
        <v>14892676.280655004</v>
      </c>
      <c r="BX7" s="28">
        <v>11333657</v>
      </c>
      <c r="BY7" s="28">
        <v>14892676.280655004</v>
      </c>
      <c r="BZ7" s="28">
        <v>10538193.32</v>
      </c>
      <c r="CA7" s="28">
        <v>14892676.280655004</v>
      </c>
      <c r="CB7" s="28">
        <v>11554864.380000001</v>
      </c>
      <c r="CC7" s="28">
        <v>14892676.280655004</v>
      </c>
      <c r="CD7" s="28">
        <v>11118996.130000001</v>
      </c>
      <c r="CE7" s="28">
        <v>14892676.280655004</v>
      </c>
      <c r="CF7" s="28">
        <v>9973839.3200000003</v>
      </c>
      <c r="CG7" s="28">
        <v>14892676.280655004</v>
      </c>
      <c r="CH7" s="28">
        <v>11680914.35</v>
      </c>
      <c r="CI7" s="28">
        <v>14892676.280655004</v>
      </c>
      <c r="CJ7" s="28">
        <v>10544972.93</v>
      </c>
      <c r="CK7" s="28">
        <v>14892676.280655004</v>
      </c>
      <c r="CL7" s="28">
        <v>10123552.83</v>
      </c>
      <c r="CM7" s="28">
        <v>14892676.280655004</v>
      </c>
      <c r="CN7" s="28">
        <v>11444922.82</v>
      </c>
      <c r="CO7" s="28">
        <v>14892676.280655004</v>
      </c>
      <c r="CP7" s="28">
        <v>9640247.1899999995</v>
      </c>
      <c r="CQ7" s="28">
        <v>14892676.280655004</v>
      </c>
      <c r="CR7" s="28">
        <v>10601804.4</v>
      </c>
      <c r="CS7" s="28">
        <v>14892676.280655004</v>
      </c>
      <c r="CT7" s="28">
        <v>10187495.68</v>
      </c>
      <c r="CU7" s="28">
        <v>14892676.280655004</v>
      </c>
      <c r="CV7" s="28">
        <v>10454035.33</v>
      </c>
      <c r="CW7" s="28">
        <v>14892676.280655004</v>
      </c>
      <c r="CX7" s="28">
        <v>10044504.779999999</v>
      </c>
      <c r="CY7" s="28">
        <v>14892676.280655004</v>
      </c>
      <c r="CZ7" s="28">
        <v>10306266.26</v>
      </c>
      <c r="DA7" s="28">
        <v>14892676.280655004</v>
      </c>
      <c r="DB7" s="28">
        <v>10232381.73</v>
      </c>
      <c r="DC7" s="28">
        <v>14892676.280655004</v>
      </c>
      <c r="DD7" s="28">
        <v>9830018.4299999997</v>
      </c>
      <c r="DE7" s="28">
        <v>14892676.280655004</v>
      </c>
      <c r="DF7" s="28">
        <v>10084612.66</v>
      </c>
      <c r="DG7" s="28">
        <v>14892676.280655004</v>
      </c>
      <c r="DH7" s="28">
        <v>9687027.5299999993</v>
      </c>
      <c r="DI7" s="28">
        <v>14892676.280655004</v>
      </c>
      <c r="DJ7" s="28">
        <v>9936843.5999999996</v>
      </c>
      <c r="DK7" s="28">
        <v>14892676.280655004</v>
      </c>
      <c r="DL7" s="28">
        <v>9862959.0600000005</v>
      </c>
      <c r="DM7" s="28">
        <v>14892676.280655004</v>
      </c>
      <c r="DN7" s="28">
        <v>9156058.3699999992</v>
      </c>
      <c r="DO7" s="28">
        <v>14892676.280655004</v>
      </c>
      <c r="DP7" s="28">
        <v>9715190</v>
      </c>
      <c r="DQ7" s="28">
        <v>14892676.280655004</v>
      </c>
      <c r="DR7" s="28">
        <v>9329550.2899999991</v>
      </c>
      <c r="DS7" s="28">
        <v>14892676.280655004</v>
      </c>
      <c r="DT7" s="28">
        <v>9567420.9299999997</v>
      </c>
      <c r="DU7" s="28">
        <v>14892676.280655004</v>
      </c>
      <c r="DV7" s="28">
        <v>9186559.3900000006</v>
      </c>
      <c r="DW7" s="28">
        <v>14892676.280655004</v>
      </c>
      <c r="DX7" s="28">
        <v>9419651.8599999994</v>
      </c>
      <c r="DY7" s="28">
        <v>14892676.280655004</v>
      </c>
      <c r="DZ7" s="28">
        <v>9345767.3300000001</v>
      </c>
      <c r="EA7" s="28">
        <v>14892676.280655004</v>
      </c>
      <c r="EB7" s="28">
        <v>8972073.0399999991</v>
      </c>
      <c r="EC7" s="28">
        <v>14892676.280655004</v>
      </c>
      <c r="ED7" s="28">
        <v>9197998.2599999998</v>
      </c>
      <c r="EE7" s="28">
        <v>14892676.280655004</v>
      </c>
      <c r="EF7" s="28">
        <v>8829082.1400000006</v>
      </c>
      <c r="EG7" s="28">
        <v>14892676.280655004</v>
      </c>
      <c r="EH7" s="28">
        <v>9050229.1999999993</v>
      </c>
      <c r="EI7" s="28">
        <v>14892676.280655004</v>
      </c>
      <c r="EJ7" s="28">
        <v>8976344.6600000001</v>
      </c>
      <c r="EK7" s="28">
        <v>14892676.280655004</v>
      </c>
      <c r="EL7" s="28">
        <v>8039004.96</v>
      </c>
      <c r="EM7" s="28">
        <v>14892676.280655004</v>
      </c>
      <c r="EN7" s="28">
        <v>8828575.5999999996</v>
      </c>
      <c r="EO7" s="28">
        <v>14892676.280655004</v>
      </c>
      <c r="EP7" s="28">
        <v>8471604.8900000006</v>
      </c>
      <c r="EQ7" s="28">
        <v>14892676.280655004</v>
      </c>
      <c r="ER7" s="28">
        <v>8680806.5299999993</v>
      </c>
      <c r="ES7" s="28">
        <v>14892676.280655004</v>
      </c>
      <c r="ET7" s="28">
        <v>8328613.9900000002</v>
      </c>
      <c r="EU7" s="28">
        <v>14892676.280655004</v>
      </c>
      <c r="EV7" s="28">
        <v>8533037.4600000009</v>
      </c>
      <c r="EW7" s="28">
        <v>14892676.280655004</v>
      </c>
      <c r="EX7" s="28">
        <v>8459152.9299999997</v>
      </c>
      <c r="EY7" s="28">
        <v>14892676.280655004</v>
      </c>
      <c r="EZ7" s="28">
        <v>8114127.6399999997</v>
      </c>
      <c r="FA7" s="28">
        <v>14892676.280655004</v>
      </c>
      <c r="FB7" s="28">
        <v>8311383.8600000003</v>
      </c>
      <c r="FC7" s="28">
        <v>14892676.280655004</v>
      </c>
      <c r="FD7" s="28">
        <v>7971136.7400000002</v>
      </c>
      <c r="FE7" s="28">
        <v>14892676.280655004</v>
      </c>
      <c r="FF7" s="28">
        <v>8163614.7999999998</v>
      </c>
      <c r="FG7" s="28">
        <v>14892676.280655004</v>
      </c>
      <c r="FH7" s="28">
        <v>8089730.2599999998</v>
      </c>
      <c r="FI7" s="28">
        <v>14892676.280655004</v>
      </c>
      <c r="FJ7" s="28">
        <v>7238383.8399999999</v>
      </c>
      <c r="FK7" s="28">
        <v>14892676.280655004</v>
      </c>
      <c r="FL7" s="28">
        <v>7941961.2000000002</v>
      </c>
      <c r="FM7" s="28">
        <v>14892676.280655004</v>
      </c>
      <c r="FN7" s="28">
        <v>7613659.4900000002</v>
      </c>
      <c r="FO7" s="28">
        <v>14892676.280655004</v>
      </c>
      <c r="FP7" s="28">
        <v>7794192.1299999999</v>
      </c>
      <c r="FQ7" s="28">
        <v>14892676.280655004</v>
      </c>
      <c r="FR7" s="28">
        <v>7470668.5999999996</v>
      </c>
      <c r="FS7" s="28">
        <v>14892676.280655004</v>
      </c>
      <c r="FT7" s="28">
        <v>7646423.0599999996</v>
      </c>
      <c r="FU7" s="28">
        <v>14892676.280655004</v>
      </c>
      <c r="FV7" s="28">
        <v>7572538.5300000003</v>
      </c>
      <c r="FW7" s="28">
        <v>14892676.280655004</v>
      </c>
      <c r="FX7" s="28">
        <v>7256182.25</v>
      </c>
      <c r="FY7" s="28">
        <v>14892676.280655004</v>
      </c>
      <c r="FZ7" s="28">
        <v>7424769.46</v>
      </c>
      <c r="GA7" s="28">
        <v>14892676.280655004</v>
      </c>
      <c r="GB7" s="28">
        <v>7113191.3499999996</v>
      </c>
      <c r="GC7" s="28">
        <v>14892676.280655004</v>
      </c>
      <c r="GD7" s="28">
        <v>7277000.4000000004</v>
      </c>
      <c r="GE7" s="28">
        <v>14892676.280655004</v>
      </c>
      <c r="GF7" s="28">
        <v>7203115.8600000003</v>
      </c>
      <c r="GG7" s="28">
        <v>14892676.280655004</v>
      </c>
      <c r="GH7" s="28">
        <v>6437762.7300000004</v>
      </c>
      <c r="GI7" s="28">
        <v>14892676.280655004</v>
      </c>
      <c r="GJ7" s="28">
        <v>7055346.7999999998</v>
      </c>
      <c r="GK7" s="28">
        <v>14892676.280655004</v>
      </c>
      <c r="GL7" s="28">
        <v>6755714.0999999996</v>
      </c>
      <c r="GM7" s="28">
        <v>14892676.280655004</v>
      </c>
      <c r="GN7" s="28">
        <v>6907577.7300000004</v>
      </c>
      <c r="GO7" s="28">
        <v>14892676.280655004</v>
      </c>
      <c r="GP7" s="28">
        <v>6612723.2000000002</v>
      </c>
      <c r="GQ7" s="28">
        <v>14892676.280655004</v>
      </c>
      <c r="GR7" s="28">
        <v>6759808.6600000001</v>
      </c>
      <c r="GS7" s="28">
        <v>14892676.280655004</v>
      </c>
      <c r="GT7" s="28">
        <v>6685924.1299999999</v>
      </c>
      <c r="GU7" s="28">
        <v>14892676.280655004</v>
      </c>
      <c r="GV7" s="28">
        <v>6398236.8499999996</v>
      </c>
      <c r="GW7" s="28">
        <v>14892676.280655004</v>
      </c>
      <c r="GX7" s="28">
        <v>6538155.0599999996</v>
      </c>
      <c r="GY7" s="28">
        <v>14892676.280655004</v>
      </c>
      <c r="GZ7" s="28">
        <v>6255245.9500000002</v>
      </c>
      <c r="HA7" s="28">
        <v>14892676.280655004</v>
      </c>
      <c r="HB7" s="28">
        <v>6390386</v>
      </c>
      <c r="HC7" s="28">
        <v>14892676.280655004</v>
      </c>
      <c r="HD7" s="28">
        <v>6316501.46</v>
      </c>
      <c r="HE7" s="28">
        <v>14892676.280655004</v>
      </c>
      <c r="HF7" s="28">
        <v>5838934.5</v>
      </c>
      <c r="HG7" s="28">
        <v>14892676.280655004</v>
      </c>
      <c r="HH7" s="28">
        <v>6168732.4000000004</v>
      </c>
      <c r="HI7" s="28">
        <v>14892676.280655004</v>
      </c>
      <c r="HJ7" s="28">
        <v>5897768.7000000002</v>
      </c>
      <c r="HK7" s="28">
        <v>14892676.280655004</v>
      </c>
      <c r="HL7" s="28">
        <v>6020963.3300000001</v>
      </c>
      <c r="HM7" s="28">
        <v>14892676.280655004</v>
      </c>
      <c r="HN7" s="28">
        <v>5754777.7999999998</v>
      </c>
      <c r="HO7" s="28">
        <v>14892676.280655004</v>
      </c>
      <c r="HP7" s="28">
        <v>5873194.2599999998</v>
      </c>
      <c r="HQ7" s="28">
        <v>14892676.280655004</v>
      </c>
      <c r="HR7" s="28">
        <v>5799309.7300000004</v>
      </c>
      <c r="HS7" s="28">
        <v>14892676.280655004</v>
      </c>
      <c r="HT7" s="28">
        <v>5540291.4500000002</v>
      </c>
      <c r="HU7" s="28">
        <v>14892676.280655004</v>
      </c>
      <c r="HV7" s="28">
        <v>5651540.6600000001</v>
      </c>
      <c r="HW7" s="28">
        <v>14892676.280655004</v>
      </c>
      <c r="HX7" s="28">
        <v>5397300.5599999996</v>
      </c>
      <c r="HY7" s="28">
        <v>14892676.280655004</v>
      </c>
      <c r="HZ7" s="28">
        <v>5503771.5999999996</v>
      </c>
      <c r="IA7" s="28">
        <v>14892676.280655004</v>
      </c>
      <c r="IB7" s="28">
        <v>5429887.0599999996</v>
      </c>
      <c r="IC7" s="28">
        <v>14892676.280655004</v>
      </c>
      <c r="ID7" s="28">
        <v>4836520.5</v>
      </c>
      <c r="IE7" s="28">
        <v>14892676.280655004</v>
      </c>
      <c r="IF7" s="28">
        <v>5282117.99</v>
      </c>
      <c r="IG7" s="28">
        <v>14892676.280655004</v>
      </c>
      <c r="IH7" s="28">
        <v>5039823.3099999996</v>
      </c>
      <c r="II7" s="28">
        <v>14892676.280655004</v>
      </c>
      <c r="IJ7" s="28">
        <v>5134348.93</v>
      </c>
      <c r="IK7" s="28">
        <v>14892676.280655004</v>
      </c>
      <c r="IL7" s="28">
        <v>4896832.41</v>
      </c>
      <c r="IM7" s="28">
        <v>14892676.280655004</v>
      </c>
      <c r="IN7" s="28">
        <v>4986579.8600000003</v>
      </c>
      <c r="IO7" s="28">
        <v>14892676.280655004</v>
      </c>
      <c r="IP7" s="28">
        <v>4912695.33</v>
      </c>
      <c r="IQ7" s="28">
        <v>14892676.280655004</v>
      </c>
      <c r="IR7" s="28">
        <v>4682346.0599999996</v>
      </c>
      <c r="IS7" s="28">
        <v>14892676.280655004</v>
      </c>
      <c r="IT7" s="28">
        <v>4764926.26</v>
      </c>
      <c r="IU7" s="28">
        <v>14892676.280655004</v>
      </c>
      <c r="IV7" s="28">
        <v>4539355.16</v>
      </c>
      <c r="IW7" s="28">
        <v>14892676.280655004</v>
      </c>
      <c r="IX7" s="28">
        <v>4617157.1900000004</v>
      </c>
      <c r="IY7" s="28">
        <v>14892676.280655004</v>
      </c>
      <c r="IZ7" s="28">
        <v>4543272.66</v>
      </c>
      <c r="JA7" s="28">
        <v>14892676.280655004</v>
      </c>
      <c r="JB7" s="28">
        <v>4035899.38</v>
      </c>
      <c r="JC7" s="28">
        <v>14892676.280655004</v>
      </c>
      <c r="JD7" s="28">
        <v>4395503.59</v>
      </c>
      <c r="JE7" s="28">
        <v>14892676.280655004</v>
      </c>
      <c r="JF7" s="28">
        <v>4181877.91</v>
      </c>
      <c r="JG7" s="28">
        <v>14892676.280655004</v>
      </c>
      <c r="JH7" s="28">
        <v>4247734.53</v>
      </c>
      <c r="JI7" s="28">
        <v>14892676.280655004</v>
      </c>
      <c r="JJ7" s="28">
        <v>4038887.01</v>
      </c>
      <c r="JK7" s="28">
        <v>14892676.280655004</v>
      </c>
      <c r="JL7" s="28">
        <v>4099965.46</v>
      </c>
      <c r="JM7" s="28">
        <v>14892676.280655004</v>
      </c>
      <c r="JN7" s="28">
        <v>4026080.93</v>
      </c>
      <c r="JO7" s="28">
        <v>14892676.280655004</v>
      </c>
      <c r="JP7" s="28">
        <v>3824400.66</v>
      </c>
      <c r="JQ7" s="28">
        <v>14892676.280655004</v>
      </c>
      <c r="JR7" s="28">
        <v>3878311.86</v>
      </c>
      <c r="JS7" s="28">
        <v>14892676.280655004</v>
      </c>
      <c r="JT7" s="28">
        <v>3681409.76</v>
      </c>
      <c r="JU7" s="28">
        <v>14892676.280655004</v>
      </c>
      <c r="JV7" s="28">
        <v>3730542.79</v>
      </c>
      <c r="JW7" s="28">
        <v>14892676.280655004</v>
      </c>
      <c r="JX7" s="28">
        <v>3656658.26</v>
      </c>
      <c r="JY7" s="28">
        <v>14892676.280655004</v>
      </c>
      <c r="JZ7" s="28">
        <v>3235278.26</v>
      </c>
      <c r="KA7" s="28">
        <v>14892676.280655004</v>
      </c>
      <c r="KB7" s="28">
        <v>3508889.19</v>
      </c>
      <c r="KC7" s="28">
        <v>14892676.280655004</v>
      </c>
      <c r="KD7" s="28">
        <v>3323932.52</v>
      </c>
      <c r="KE7" s="28">
        <v>14892676.280655004</v>
      </c>
      <c r="KF7" s="28">
        <v>3361120.13</v>
      </c>
      <c r="KG7" s="28">
        <v>14892676.280655004</v>
      </c>
      <c r="KH7" s="28">
        <v>3180941.62</v>
      </c>
      <c r="KI7" s="28">
        <v>14892676.280655004</v>
      </c>
      <c r="KJ7" s="28">
        <v>3213351.06</v>
      </c>
      <c r="KK7" s="28">
        <v>14892676.280655004</v>
      </c>
      <c r="KL7" s="28">
        <v>3139466.53</v>
      </c>
      <c r="KM7" s="28">
        <v>14892676.280655004</v>
      </c>
      <c r="KN7" s="28">
        <v>2966455.27</v>
      </c>
      <c r="KO7" s="28">
        <v>14892676.280655004</v>
      </c>
      <c r="KP7" s="28">
        <v>2991697.46</v>
      </c>
      <c r="KQ7" s="28">
        <v>14892676.280655004</v>
      </c>
      <c r="KR7" s="28">
        <v>2823464.37</v>
      </c>
      <c r="KS7" s="28">
        <v>14892676.280655004</v>
      </c>
      <c r="KT7" s="28">
        <v>2843928.39</v>
      </c>
      <c r="KU7" s="28">
        <v>14892676.280655004</v>
      </c>
      <c r="KV7" s="28">
        <v>2770043.86</v>
      </c>
      <c r="KW7" s="28">
        <v>14892676.280655004</v>
      </c>
      <c r="KX7" s="28">
        <v>2521810.63</v>
      </c>
      <c r="KY7" s="28">
        <v>14892676.280655004</v>
      </c>
      <c r="KZ7" s="28">
        <v>2622274.79</v>
      </c>
      <c r="LA7" s="28">
        <v>14892676.280655004</v>
      </c>
      <c r="LB7" s="28">
        <v>2465987.12</v>
      </c>
      <c r="LC7" s="28">
        <v>14892676.280655004</v>
      </c>
      <c r="LD7" s="28">
        <v>2474505.73</v>
      </c>
      <c r="LE7" s="28">
        <v>14892676.280655004</v>
      </c>
      <c r="LF7" s="28">
        <v>2322996.2200000002</v>
      </c>
      <c r="LG7" s="28">
        <v>14892676.280655004</v>
      </c>
      <c r="LH7" s="28">
        <v>2326736.66</v>
      </c>
      <c r="LI7" s="28">
        <v>14892676.280655004</v>
      </c>
      <c r="LJ7" s="28">
        <v>2252852.13</v>
      </c>
      <c r="LK7" s="28">
        <v>14892676.280655004</v>
      </c>
      <c r="LL7" s="28">
        <v>2108509.87</v>
      </c>
      <c r="LM7" s="28">
        <v>14892676.280655004</v>
      </c>
      <c r="LN7" s="28">
        <v>2105083.06</v>
      </c>
      <c r="LO7" s="28">
        <v>14892676.280655004</v>
      </c>
      <c r="LP7" s="28">
        <v>1965518.97</v>
      </c>
      <c r="LQ7" s="28">
        <v>14892676.280655004</v>
      </c>
      <c r="LR7" s="28">
        <v>1957313.99</v>
      </c>
      <c r="LS7" s="28">
        <v>14892676.280655004</v>
      </c>
      <c r="LT7" s="28">
        <v>1883429.46</v>
      </c>
      <c r="LU7" s="28">
        <v>14892676.280655004</v>
      </c>
      <c r="LV7" s="28">
        <v>1634036.03</v>
      </c>
      <c r="LW7" s="28">
        <v>14892676.280655004</v>
      </c>
      <c r="LX7" s="28">
        <v>1735660.39</v>
      </c>
      <c r="LY7" s="28">
        <v>14892676.280655004</v>
      </c>
      <c r="LZ7" s="28">
        <v>1608041.72</v>
      </c>
      <c r="MA7" s="28">
        <v>14892676.280655004</v>
      </c>
      <c r="MB7" s="28">
        <v>1587891.33</v>
      </c>
      <c r="MC7" s="28">
        <v>14892676.280655004</v>
      </c>
      <c r="MD7" s="28">
        <v>1465050.82</v>
      </c>
      <c r="ME7" s="28">
        <v>14892676.280655004</v>
      </c>
      <c r="MF7" s="28">
        <v>1440122.26</v>
      </c>
      <c r="MG7" s="28">
        <v>14892676.280655004</v>
      </c>
      <c r="MH7" s="28">
        <v>1366237.73</v>
      </c>
      <c r="MI7" s="28">
        <v>14892676.280655004</v>
      </c>
      <c r="MJ7" s="28">
        <v>1250564.48</v>
      </c>
      <c r="MK7" s="28">
        <v>14892676.280655004</v>
      </c>
      <c r="ML7" s="28">
        <v>1218468.6599999999</v>
      </c>
      <c r="MM7" s="28">
        <v>14892676.280655004</v>
      </c>
      <c r="MN7" s="28">
        <v>1107573.58</v>
      </c>
      <c r="MO7" s="28">
        <v>14892676.280655004</v>
      </c>
      <c r="MP7" s="28">
        <v>1070699.5900000001</v>
      </c>
      <c r="MQ7" s="28">
        <v>14892676.280655004</v>
      </c>
      <c r="MR7" s="28">
        <v>996815.06</v>
      </c>
      <c r="MS7" s="28">
        <v>14892676.280655004</v>
      </c>
      <c r="MT7" s="28">
        <v>833414.92</v>
      </c>
      <c r="MU7" s="28">
        <v>14892676.280655004</v>
      </c>
      <c r="MV7" s="28">
        <v>849045.99</v>
      </c>
      <c r="MW7" s="28">
        <v>14892676.280655004</v>
      </c>
      <c r="MX7" s="28">
        <v>750096.33</v>
      </c>
      <c r="MY7" s="28">
        <v>14892676.280655004</v>
      </c>
      <c r="MZ7" s="28">
        <v>701276.93</v>
      </c>
      <c r="NA7" s="28">
        <v>14892676.280655004</v>
      </c>
      <c r="NB7" s="28">
        <v>607105.43000000005</v>
      </c>
      <c r="NC7" s="28">
        <v>14892676.280655004</v>
      </c>
      <c r="ND7" s="28">
        <v>553507.86</v>
      </c>
      <c r="NE7" s="28">
        <v>14892676.280655004</v>
      </c>
      <c r="NF7" s="28">
        <v>479623.33</v>
      </c>
      <c r="NG7" s="28">
        <v>14892676.280655004</v>
      </c>
      <c r="NH7" s="28">
        <v>392619.08</v>
      </c>
      <c r="NI7" s="28">
        <v>14892676.280655004</v>
      </c>
      <c r="NJ7" s="28">
        <v>331854.26</v>
      </c>
      <c r="NK7" s="28">
        <v>14892676.280655004</v>
      </c>
      <c r="NL7" s="28">
        <v>249628.18</v>
      </c>
      <c r="NM7" s="28">
        <v>14892676.280655004</v>
      </c>
      <c r="NN7" s="28">
        <v>184085.19</v>
      </c>
      <c r="NO7" s="28">
        <v>14892676.280655004</v>
      </c>
      <c r="NP7" s="28">
        <v>0</v>
      </c>
      <c r="NQ7" s="28">
        <v>0</v>
      </c>
      <c r="NR7" s="28">
        <v>0</v>
      </c>
      <c r="NS7" s="28">
        <v>0</v>
      </c>
      <c r="NT7" s="28">
        <v>0</v>
      </c>
      <c r="NU7" s="28">
        <v>0</v>
      </c>
      <c r="NV7" s="28">
        <v>0</v>
      </c>
      <c r="NW7" s="28">
        <v>0</v>
      </c>
      <c r="NX7" s="28">
        <v>0</v>
      </c>
      <c r="NY7" s="28">
        <v>0</v>
      </c>
      <c r="NZ7" s="28">
        <v>0</v>
      </c>
      <c r="OA7" s="28">
        <v>0</v>
      </c>
      <c r="OB7" s="28">
        <v>0</v>
      </c>
      <c r="OC7" s="28">
        <v>0</v>
      </c>
      <c r="OD7" s="28">
        <v>0</v>
      </c>
      <c r="OE7" s="28">
        <v>0</v>
      </c>
      <c r="OF7" s="28">
        <v>0</v>
      </c>
      <c r="OG7" s="28">
        <v>0</v>
      </c>
      <c r="OH7" s="28">
        <v>0</v>
      </c>
      <c r="OI7" s="28">
        <v>0</v>
      </c>
      <c r="OJ7" s="28">
        <v>0</v>
      </c>
      <c r="OK7" s="28">
        <v>0</v>
      </c>
      <c r="OL7" s="28">
        <v>0</v>
      </c>
      <c r="OM7" s="28">
        <v>0</v>
      </c>
      <c r="ON7" s="28">
        <v>0</v>
      </c>
      <c r="OO7" s="28">
        <v>0</v>
      </c>
      <c r="OP7" s="28">
        <v>0</v>
      </c>
      <c r="OQ7" s="28">
        <v>0</v>
      </c>
      <c r="OR7" s="28">
        <v>0</v>
      </c>
      <c r="OS7" s="28">
        <v>0</v>
      </c>
      <c r="OT7" s="28">
        <v>0</v>
      </c>
      <c r="OU7" s="28">
        <v>0</v>
      </c>
      <c r="OV7" s="28">
        <v>0</v>
      </c>
      <c r="OW7" s="28">
        <v>0</v>
      </c>
      <c r="OX7" s="28">
        <v>0</v>
      </c>
      <c r="OY7" s="28">
        <v>0</v>
      </c>
      <c r="OZ7" s="28">
        <v>0</v>
      </c>
      <c r="PA7" s="28">
        <v>0</v>
      </c>
      <c r="PB7" s="28">
        <v>0</v>
      </c>
      <c r="PC7" s="28">
        <v>0</v>
      </c>
      <c r="PD7" s="28">
        <v>0</v>
      </c>
      <c r="PE7" s="28">
        <v>0</v>
      </c>
      <c r="PF7" s="28">
        <v>0</v>
      </c>
      <c r="PG7" s="28">
        <v>0</v>
      </c>
      <c r="PH7" s="28">
        <v>0</v>
      </c>
      <c r="PI7" s="28">
        <v>0</v>
      </c>
      <c r="PJ7" s="28">
        <v>0</v>
      </c>
      <c r="PK7" s="28">
        <v>0</v>
      </c>
      <c r="PL7" s="28">
        <v>0</v>
      </c>
      <c r="PM7" s="28">
        <v>0</v>
      </c>
      <c r="PN7" s="28">
        <v>0</v>
      </c>
      <c r="PO7" s="28">
        <v>0</v>
      </c>
      <c r="PP7" s="28">
        <v>0</v>
      </c>
      <c r="PQ7" s="28">
        <v>0</v>
      </c>
      <c r="PR7" s="28">
        <v>0</v>
      </c>
      <c r="PS7" s="28">
        <v>0</v>
      </c>
      <c r="PT7" s="28">
        <v>0</v>
      </c>
      <c r="PU7" s="28">
        <v>0</v>
      </c>
      <c r="PV7" s="28">
        <v>0</v>
      </c>
      <c r="PW7" s="28">
        <v>0</v>
      </c>
      <c r="PX7" s="28">
        <v>0</v>
      </c>
      <c r="PY7" s="28">
        <v>0</v>
      </c>
      <c r="PZ7" s="28">
        <v>0</v>
      </c>
      <c r="QA7" s="28">
        <v>0</v>
      </c>
      <c r="QB7" s="28">
        <v>0</v>
      </c>
      <c r="QC7" s="28">
        <v>0</v>
      </c>
      <c r="QD7" s="28">
        <v>0</v>
      </c>
      <c r="QE7" s="28">
        <v>0</v>
      </c>
      <c r="QF7" s="28">
        <v>0</v>
      </c>
      <c r="QG7" s="28">
        <v>0</v>
      </c>
      <c r="QH7" s="28">
        <v>0</v>
      </c>
      <c r="QI7" s="28">
        <v>0</v>
      </c>
      <c r="QJ7" s="28">
        <v>0</v>
      </c>
      <c r="QK7" s="28">
        <v>0</v>
      </c>
      <c r="QL7" s="28">
        <v>0</v>
      </c>
      <c r="QM7" s="28">
        <v>0</v>
      </c>
      <c r="QN7" s="28">
        <v>0</v>
      </c>
      <c r="QO7" s="28">
        <v>0</v>
      </c>
      <c r="QP7" s="28">
        <v>0</v>
      </c>
      <c r="QQ7" s="28">
        <v>0</v>
      </c>
      <c r="QR7" s="28">
        <v>0</v>
      </c>
      <c r="QS7" s="28">
        <v>0</v>
      </c>
      <c r="QT7" s="28">
        <v>0</v>
      </c>
      <c r="QU7" s="28">
        <v>0</v>
      </c>
      <c r="QV7" s="28">
        <v>0</v>
      </c>
      <c r="QW7" s="28">
        <v>0</v>
      </c>
      <c r="QX7" s="28">
        <v>0</v>
      </c>
      <c r="QY7" s="28">
        <v>0</v>
      </c>
      <c r="QZ7" s="28">
        <v>0</v>
      </c>
      <c r="RA7" s="28">
        <v>0</v>
      </c>
      <c r="RB7" s="28">
        <v>0</v>
      </c>
      <c r="RC7" s="28">
        <v>0</v>
      </c>
      <c r="RD7" s="28">
        <v>0</v>
      </c>
      <c r="RE7" s="28">
        <v>0</v>
      </c>
      <c r="RF7" s="28">
        <v>0</v>
      </c>
      <c r="RG7" s="28">
        <v>0</v>
      </c>
      <c r="RH7" s="28">
        <v>0</v>
      </c>
      <c r="RI7" s="28">
        <v>0</v>
      </c>
      <c r="RJ7" s="28">
        <v>0</v>
      </c>
      <c r="RK7" s="28">
        <v>0</v>
      </c>
      <c r="RL7" s="28">
        <v>0</v>
      </c>
      <c r="RM7" s="28">
        <v>0</v>
      </c>
      <c r="RN7" s="28">
        <v>0</v>
      </c>
      <c r="RO7" s="28">
        <v>0</v>
      </c>
      <c r="RP7" s="28">
        <v>0</v>
      </c>
      <c r="RQ7" s="28">
        <v>0</v>
      </c>
      <c r="RR7" s="28">
        <v>0</v>
      </c>
      <c r="RS7" s="28">
        <v>0</v>
      </c>
      <c r="RT7" s="28">
        <v>0</v>
      </c>
      <c r="RU7" s="28">
        <v>0</v>
      </c>
      <c r="RV7" s="28">
        <v>0</v>
      </c>
      <c r="RW7" s="28">
        <v>0</v>
      </c>
      <c r="RX7" s="28">
        <v>0</v>
      </c>
      <c r="RY7" s="28">
        <v>0</v>
      </c>
      <c r="RZ7" s="28">
        <v>0</v>
      </c>
      <c r="SA7" s="28">
        <v>0</v>
      </c>
      <c r="SB7" s="28">
        <v>0</v>
      </c>
      <c r="SC7" s="28">
        <v>0</v>
      </c>
      <c r="SD7" s="28">
        <v>0</v>
      </c>
      <c r="SE7" s="28">
        <v>0</v>
      </c>
      <c r="SF7" s="28">
        <v>0</v>
      </c>
      <c r="SG7" s="28">
        <v>0</v>
      </c>
      <c r="SH7" s="28">
        <v>0</v>
      </c>
      <c r="SI7" s="28">
        <v>0</v>
      </c>
      <c r="SJ7" s="28">
        <v>0</v>
      </c>
      <c r="SK7" s="28">
        <v>0</v>
      </c>
      <c r="SL7" s="28">
        <v>0</v>
      </c>
      <c r="SM7" s="28">
        <v>0</v>
      </c>
      <c r="SN7" s="28">
        <v>0</v>
      </c>
      <c r="SO7" s="28">
        <v>0</v>
      </c>
      <c r="SP7" s="28">
        <v>0</v>
      </c>
      <c r="SQ7" s="28">
        <v>0</v>
      </c>
      <c r="SR7" s="28">
        <v>0</v>
      </c>
      <c r="SS7" s="28">
        <v>0</v>
      </c>
      <c r="ST7" s="28">
        <v>0</v>
      </c>
      <c r="SU7" s="28">
        <v>0</v>
      </c>
      <c r="SV7" s="28">
        <v>0</v>
      </c>
      <c r="SW7" s="28">
        <v>0</v>
      </c>
      <c r="SX7" s="28">
        <v>0</v>
      </c>
      <c r="SY7" s="28">
        <v>0</v>
      </c>
      <c r="SZ7" s="28">
        <v>0</v>
      </c>
      <c r="TA7" s="28">
        <v>0</v>
      </c>
      <c r="TB7" s="28">
        <v>0</v>
      </c>
      <c r="TC7" s="28">
        <v>0</v>
      </c>
      <c r="TD7" s="28">
        <v>0</v>
      </c>
      <c r="TE7" s="28">
        <v>0</v>
      </c>
      <c r="TF7" s="28">
        <v>0</v>
      </c>
      <c r="TG7" s="28">
        <v>0</v>
      </c>
      <c r="TH7" s="28">
        <v>0</v>
      </c>
      <c r="TI7" s="28">
        <v>0</v>
      </c>
      <c r="TJ7" s="28">
        <v>0</v>
      </c>
      <c r="TK7" s="28">
        <v>0</v>
      </c>
      <c r="TL7" s="28">
        <v>0</v>
      </c>
      <c r="TM7" s="28">
        <v>0</v>
      </c>
      <c r="TN7" s="28">
        <v>0</v>
      </c>
      <c r="TO7" s="28">
        <v>0</v>
      </c>
      <c r="TP7" s="28">
        <v>0</v>
      </c>
      <c r="TQ7" s="28">
        <v>0</v>
      </c>
      <c r="TR7" s="28">
        <v>0</v>
      </c>
      <c r="TS7" s="28">
        <v>0</v>
      </c>
      <c r="TT7" s="28">
        <v>0</v>
      </c>
      <c r="TU7" s="28">
        <v>0</v>
      </c>
      <c r="TV7" s="28">
        <v>0</v>
      </c>
      <c r="TW7" s="28">
        <v>0</v>
      </c>
      <c r="TX7" s="28">
        <v>0</v>
      </c>
      <c r="TY7" s="28">
        <v>0</v>
      </c>
      <c r="TZ7" s="28">
        <v>0</v>
      </c>
      <c r="UA7" s="28">
        <v>0</v>
      </c>
      <c r="UB7" s="28">
        <v>0</v>
      </c>
      <c r="UC7" s="28">
        <v>0</v>
      </c>
      <c r="UD7" s="28">
        <v>0</v>
      </c>
      <c r="UE7" s="28">
        <v>0</v>
      </c>
      <c r="UF7" s="28">
        <v>0</v>
      </c>
      <c r="UG7" s="28">
        <v>0</v>
      </c>
      <c r="UH7" s="28">
        <v>0</v>
      </c>
      <c r="UI7" s="28">
        <v>0</v>
      </c>
      <c r="UJ7" s="28">
        <v>0</v>
      </c>
      <c r="UK7" s="28">
        <v>0</v>
      </c>
      <c r="UL7" s="28">
        <v>0</v>
      </c>
      <c r="UM7" s="28">
        <v>0</v>
      </c>
      <c r="UN7" s="28">
        <v>0</v>
      </c>
      <c r="UO7" s="28">
        <v>0</v>
      </c>
      <c r="UP7" s="28">
        <v>0</v>
      </c>
      <c r="UQ7" s="28">
        <v>0</v>
      </c>
      <c r="UR7" s="28">
        <v>0</v>
      </c>
      <c r="US7" s="28">
        <v>0</v>
      </c>
      <c r="UT7" s="28">
        <v>0</v>
      </c>
      <c r="UU7" s="28">
        <v>0</v>
      </c>
      <c r="UV7" s="28">
        <v>0</v>
      </c>
      <c r="UW7" s="28">
        <v>0</v>
      </c>
      <c r="UX7" s="28">
        <v>0</v>
      </c>
      <c r="UY7" s="28">
        <v>0</v>
      </c>
      <c r="UZ7" s="28">
        <v>0</v>
      </c>
      <c r="VA7" s="28">
        <v>0</v>
      </c>
      <c r="VB7" s="28">
        <v>0</v>
      </c>
      <c r="VC7" s="28">
        <v>0</v>
      </c>
      <c r="VD7" s="28">
        <v>0</v>
      </c>
      <c r="VE7" s="28">
        <v>0</v>
      </c>
      <c r="VF7" s="28">
        <v>0</v>
      </c>
      <c r="VG7" s="28">
        <v>0</v>
      </c>
      <c r="VH7" s="28">
        <v>0</v>
      </c>
      <c r="VI7" s="28">
        <v>0</v>
      </c>
      <c r="VJ7" s="28">
        <v>0</v>
      </c>
      <c r="VK7" s="28">
        <v>0</v>
      </c>
      <c r="VL7" s="28">
        <v>0</v>
      </c>
      <c r="VM7" s="28">
        <v>0</v>
      </c>
      <c r="VN7" s="28">
        <v>0</v>
      </c>
      <c r="VO7" s="28">
        <v>0</v>
      </c>
      <c r="VP7" s="28">
        <v>0</v>
      </c>
      <c r="VQ7" s="28">
        <v>0</v>
      </c>
      <c r="VR7" s="28">
        <v>0</v>
      </c>
      <c r="VS7" s="28">
        <v>0</v>
      </c>
      <c r="VT7" s="28">
        <v>0</v>
      </c>
      <c r="VU7" s="28">
        <v>0</v>
      </c>
      <c r="VV7" s="28">
        <v>0</v>
      </c>
      <c r="VW7" s="28">
        <v>0</v>
      </c>
      <c r="VX7" s="28">
        <v>0</v>
      </c>
      <c r="VY7" s="28">
        <v>0</v>
      </c>
      <c r="VZ7" s="28">
        <v>0</v>
      </c>
      <c r="WA7" s="28">
        <v>0</v>
      </c>
      <c r="WB7" s="28">
        <v>0</v>
      </c>
      <c r="WC7" s="28">
        <v>0</v>
      </c>
      <c r="WD7" s="28">
        <v>0</v>
      </c>
      <c r="WE7" s="28">
        <v>0</v>
      </c>
      <c r="WF7" s="28">
        <v>0</v>
      </c>
      <c r="WG7" s="28">
        <v>0</v>
      </c>
      <c r="WH7" s="28">
        <v>0</v>
      </c>
      <c r="WI7" s="28">
        <v>0</v>
      </c>
      <c r="WJ7" s="28">
        <v>0</v>
      </c>
      <c r="WK7" s="28">
        <v>0</v>
      </c>
      <c r="WL7" s="28">
        <v>0</v>
      </c>
      <c r="WM7" s="28">
        <v>0</v>
      </c>
      <c r="WN7" s="28">
        <v>0</v>
      </c>
      <c r="WO7" s="28">
        <v>0</v>
      </c>
      <c r="WP7" s="28">
        <v>0</v>
      </c>
      <c r="WQ7" s="28">
        <v>0</v>
      </c>
      <c r="WR7" s="28">
        <v>0</v>
      </c>
      <c r="WS7" s="28">
        <v>0</v>
      </c>
      <c r="WT7" s="28">
        <v>0</v>
      </c>
      <c r="WU7" s="28">
        <v>0</v>
      </c>
      <c r="WV7" s="28">
        <v>0</v>
      </c>
      <c r="WW7" s="28">
        <v>0</v>
      </c>
      <c r="WX7" s="28">
        <v>0</v>
      </c>
      <c r="WY7" s="28">
        <v>0</v>
      </c>
      <c r="WZ7" s="28">
        <v>0</v>
      </c>
      <c r="XA7" s="28">
        <v>0</v>
      </c>
      <c r="XB7" s="28">
        <v>0</v>
      </c>
      <c r="XC7" s="28">
        <v>0</v>
      </c>
      <c r="XD7" s="28">
        <v>0</v>
      </c>
      <c r="XE7" s="28">
        <v>0</v>
      </c>
      <c r="XF7" s="28">
        <v>0</v>
      </c>
      <c r="XG7" s="28">
        <v>0</v>
      </c>
      <c r="XH7" s="28">
        <v>0</v>
      </c>
      <c r="XI7" s="28">
        <v>0</v>
      </c>
      <c r="XJ7" s="28">
        <v>0</v>
      </c>
      <c r="XK7" s="28">
        <v>0</v>
      </c>
      <c r="XL7" s="28">
        <v>0</v>
      </c>
      <c r="XM7" s="28">
        <v>0</v>
      </c>
      <c r="XN7" s="28">
        <v>0</v>
      </c>
      <c r="XO7" s="28">
        <v>0</v>
      </c>
      <c r="XP7" s="28">
        <v>0</v>
      </c>
      <c r="XQ7" s="28">
        <v>0</v>
      </c>
      <c r="XR7" s="28">
        <v>0</v>
      </c>
      <c r="XS7" s="28">
        <v>0</v>
      </c>
      <c r="XT7" s="28">
        <v>0</v>
      </c>
      <c r="XU7" s="28">
        <v>0</v>
      </c>
      <c r="XV7" s="28">
        <v>0</v>
      </c>
      <c r="XW7" s="28">
        <v>0</v>
      </c>
      <c r="XX7" s="28">
        <v>0</v>
      </c>
      <c r="XY7" s="28">
        <v>0</v>
      </c>
      <c r="XZ7" s="28">
        <v>0</v>
      </c>
      <c r="YA7" s="28">
        <v>0</v>
      </c>
      <c r="YB7" s="28">
        <v>0</v>
      </c>
      <c r="YC7" s="28">
        <v>0</v>
      </c>
      <c r="YD7" s="28">
        <v>0</v>
      </c>
      <c r="YE7" s="28">
        <v>0</v>
      </c>
      <c r="YF7" s="28">
        <v>0</v>
      </c>
      <c r="YG7" s="28">
        <v>0</v>
      </c>
      <c r="YH7" s="28">
        <v>0</v>
      </c>
      <c r="YI7" s="28">
        <v>0</v>
      </c>
      <c r="YJ7" s="28">
        <v>0</v>
      </c>
      <c r="YK7" s="28">
        <v>0</v>
      </c>
      <c r="YL7" s="28">
        <v>0</v>
      </c>
      <c r="YM7" s="28">
        <v>0</v>
      </c>
      <c r="YN7" s="28">
        <v>0</v>
      </c>
      <c r="YO7" s="28">
        <v>0</v>
      </c>
      <c r="YP7" s="28">
        <v>0</v>
      </c>
      <c r="YQ7" s="28">
        <v>0</v>
      </c>
      <c r="YR7" s="120"/>
      <c r="YS7" s="120"/>
      <c r="YT7" s="120"/>
      <c r="YU7" s="120"/>
      <c r="YV7" s="120"/>
      <c r="YW7" s="120"/>
      <c r="YX7" s="120"/>
      <c r="YY7" s="120"/>
      <c r="YZ7" s="120"/>
      <c r="ZA7" s="120"/>
      <c r="ZB7" s="120"/>
      <c r="ZC7" s="120"/>
      <c r="ZD7" s="120"/>
      <c r="ZE7" s="120"/>
      <c r="ZF7" s="120"/>
      <c r="ZG7" s="120"/>
      <c r="ZH7" s="120"/>
      <c r="ZI7" s="120"/>
      <c r="ZJ7" s="120"/>
      <c r="ZK7" s="120"/>
      <c r="ZL7" s="120"/>
      <c r="ZM7" s="120"/>
      <c r="ZN7" s="120"/>
      <c r="ZO7" s="120"/>
      <c r="ZP7" s="120"/>
      <c r="ZQ7" s="120"/>
      <c r="ZR7" s="120"/>
      <c r="ZS7" s="120"/>
      <c r="ZT7" s="120"/>
      <c r="ZU7" s="120"/>
      <c r="ZV7" s="120"/>
      <c r="ZW7" s="120"/>
      <c r="ZX7" s="120"/>
      <c r="ZY7" s="120"/>
      <c r="ZZ7" s="120"/>
      <c r="AAA7" s="120"/>
      <c r="AAB7" s="120"/>
      <c r="AAC7" s="120"/>
      <c r="AAD7" s="120"/>
      <c r="AAE7" s="120"/>
      <c r="AAF7" s="120"/>
      <c r="AAG7" s="120"/>
      <c r="AAH7" s="120"/>
      <c r="AAI7" s="120"/>
      <c r="AAJ7" s="120"/>
      <c r="AAK7" s="120"/>
      <c r="AAL7" s="120"/>
      <c r="AAM7" s="120"/>
      <c r="AAN7" s="120"/>
      <c r="AAO7" s="120"/>
      <c r="AAP7" s="120"/>
      <c r="AAQ7" s="120"/>
      <c r="AAR7" s="120"/>
      <c r="AAS7" s="120"/>
      <c r="AAT7" s="120"/>
      <c r="AAU7" s="120"/>
      <c r="AAV7" s="120"/>
      <c r="AAW7" s="120"/>
      <c r="AAX7" s="120"/>
      <c r="AAY7" s="120"/>
      <c r="AAZ7" s="120"/>
      <c r="ABA7" s="120"/>
      <c r="ABB7" s="120"/>
      <c r="ABC7" s="120"/>
      <c r="ABD7" s="120"/>
      <c r="ABE7" s="120"/>
    </row>
    <row r="8" spans="1:733" ht="15" customHeight="1" x14ac:dyDescent="0.25">
      <c r="A8" s="18" t="s">
        <v>13</v>
      </c>
      <c r="B8" s="18" t="s">
        <v>14</v>
      </c>
      <c r="C8" s="18">
        <v>1179</v>
      </c>
      <c r="D8" s="29"/>
      <c r="E8" s="21">
        <f t="shared" si="20"/>
        <v>30.703125</v>
      </c>
      <c r="F8" s="22" t="s">
        <v>10</v>
      </c>
      <c r="G8" s="108" t="s">
        <v>133</v>
      </c>
      <c r="H8" s="30">
        <v>42606</v>
      </c>
      <c r="I8" s="31">
        <v>0.15</v>
      </c>
      <c r="J8" s="32">
        <f>12*4</f>
        <v>48</v>
      </c>
      <c r="K8" s="22" t="s">
        <v>137</v>
      </c>
      <c r="L8" s="23">
        <f t="shared" si="71"/>
        <v>44067</v>
      </c>
      <c r="M8" s="32" t="s">
        <v>11</v>
      </c>
      <c r="N8" s="19" t="s">
        <v>12</v>
      </c>
      <c r="P8" s="25">
        <f t="shared" si="21"/>
        <v>0</v>
      </c>
      <c r="Q8" s="25">
        <f t="shared" si="22"/>
        <v>176850000</v>
      </c>
      <c r="R8" s="25">
        <f t="shared" si="23"/>
        <v>0</v>
      </c>
      <c r="S8" s="25">
        <f t="shared" si="24"/>
        <v>176850000</v>
      </c>
      <c r="T8" s="25">
        <f t="shared" si="25"/>
        <v>1179000000</v>
      </c>
      <c r="U8" s="25">
        <f t="shared" si="26"/>
        <v>176850000</v>
      </c>
      <c r="V8" s="25">
        <f t="shared" si="27"/>
        <v>0</v>
      </c>
      <c r="W8" s="25">
        <f t="shared" si="28"/>
        <v>0</v>
      </c>
      <c r="X8" s="25">
        <f t="shared" si="29"/>
        <v>0</v>
      </c>
      <c r="Y8" s="25">
        <f t="shared" si="30"/>
        <v>0</v>
      </c>
      <c r="Z8" s="25">
        <f t="shared" si="31"/>
        <v>0</v>
      </c>
      <c r="AA8" s="25">
        <f t="shared" si="32"/>
        <v>0</v>
      </c>
      <c r="AB8" s="25">
        <f t="shared" si="33"/>
        <v>0</v>
      </c>
      <c r="AC8" s="25">
        <f t="shared" si="34"/>
        <v>0</v>
      </c>
      <c r="AD8" s="25">
        <f t="shared" si="35"/>
        <v>0</v>
      </c>
      <c r="AE8" s="25">
        <f t="shared" si="36"/>
        <v>0</v>
      </c>
      <c r="AF8" s="25">
        <f t="shared" si="37"/>
        <v>0</v>
      </c>
      <c r="AG8" s="25">
        <f t="shared" si="38"/>
        <v>0</v>
      </c>
      <c r="AH8" s="25">
        <f t="shared" si="39"/>
        <v>0</v>
      </c>
      <c r="AI8" s="25">
        <f t="shared" si="40"/>
        <v>0</v>
      </c>
      <c r="AJ8" s="25">
        <f t="shared" si="41"/>
        <v>0</v>
      </c>
      <c r="AK8" s="25">
        <f t="shared" si="42"/>
        <v>0</v>
      </c>
      <c r="AL8" s="25">
        <f t="shared" si="43"/>
        <v>0</v>
      </c>
      <c r="AM8" s="25">
        <f t="shared" si="44"/>
        <v>0</v>
      </c>
      <c r="AN8" s="25">
        <f t="shared" si="45"/>
        <v>0</v>
      </c>
      <c r="AO8" s="25">
        <f t="shared" si="46"/>
        <v>0</v>
      </c>
      <c r="AP8" s="25">
        <f t="shared" si="47"/>
        <v>0</v>
      </c>
      <c r="AQ8" s="25">
        <f t="shared" si="48"/>
        <v>0</v>
      </c>
      <c r="AR8" s="25">
        <f t="shared" si="49"/>
        <v>0</v>
      </c>
      <c r="AS8" s="25">
        <f t="shared" si="50"/>
        <v>0</v>
      </c>
      <c r="AT8" s="25">
        <f t="shared" si="51"/>
        <v>0</v>
      </c>
      <c r="AU8" s="25">
        <f t="shared" si="52"/>
        <v>0</v>
      </c>
      <c r="AV8" s="25">
        <f t="shared" si="53"/>
        <v>0</v>
      </c>
      <c r="AW8" s="25">
        <f t="shared" si="54"/>
        <v>0</v>
      </c>
      <c r="AX8" s="25">
        <f t="shared" si="55"/>
        <v>0</v>
      </c>
      <c r="AY8" s="25">
        <f t="shared" si="56"/>
        <v>0</v>
      </c>
      <c r="AZ8" s="25">
        <f t="shared" si="57"/>
        <v>0</v>
      </c>
      <c r="BA8" s="25">
        <f t="shared" si="58"/>
        <v>0</v>
      </c>
      <c r="BB8" s="25">
        <f t="shared" si="59"/>
        <v>0</v>
      </c>
      <c r="BC8" s="25">
        <f t="shared" si="60"/>
        <v>0</v>
      </c>
      <c r="BD8" s="25">
        <f t="shared" si="61"/>
        <v>0</v>
      </c>
      <c r="BE8" s="25">
        <f t="shared" si="62"/>
        <v>0</v>
      </c>
      <c r="BF8" s="25">
        <f t="shared" si="63"/>
        <v>0</v>
      </c>
      <c r="BG8" s="25">
        <f t="shared" si="64"/>
        <v>0</v>
      </c>
      <c r="BH8" s="25">
        <f t="shared" si="65"/>
        <v>0</v>
      </c>
      <c r="BI8" s="25">
        <f t="shared" si="66"/>
        <v>0</v>
      </c>
      <c r="BJ8" s="25">
        <f t="shared" si="67"/>
        <v>0</v>
      </c>
      <c r="BK8" s="25">
        <f t="shared" si="68"/>
        <v>0</v>
      </c>
      <c r="BL8" s="25">
        <f t="shared" si="69"/>
        <v>0</v>
      </c>
      <c r="BM8" s="25">
        <f t="shared" si="70"/>
        <v>0</v>
      </c>
      <c r="BN8" s="26"/>
      <c r="BO8" s="27"/>
      <c r="BP8" s="28">
        <v>0</v>
      </c>
      <c r="BQ8" s="28">
        <v>0</v>
      </c>
      <c r="BR8" s="28">
        <v>88425000</v>
      </c>
      <c r="BS8" s="28">
        <v>0</v>
      </c>
      <c r="BT8" s="28">
        <v>0</v>
      </c>
      <c r="BU8" s="28">
        <v>0</v>
      </c>
      <c r="BV8" s="28">
        <v>0</v>
      </c>
      <c r="BW8" s="28">
        <v>0</v>
      </c>
      <c r="BX8" s="28">
        <v>0</v>
      </c>
      <c r="BY8" s="28">
        <v>0</v>
      </c>
      <c r="BZ8" s="28">
        <v>0</v>
      </c>
      <c r="CA8" s="28">
        <v>0</v>
      </c>
      <c r="CB8" s="28">
        <v>0</v>
      </c>
      <c r="CC8" s="28">
        <v>0</v>
      </c>
      <c r="CD8" s="28">
        <v>88425000</v>
      </c>
      <c r="CE8" s="28">
        <v>0</v>
      </c>
      <c r="CF8" s="28">
        <v>0</v>
      </c>
      <c r="CG8" s="28">
        <v>0</v>
      </c>
      <c r="CH8" s="28">
        <v>0</v>
      </c>
      <c r="CI8" s="28">
        <v>0</v>
      </c>
      <c r="CJ8" s="28">
        <v>0</v>
      </c>
      <c r="CK8" s="28">
        <v>0</v>
      </c>
      <c r="CL8" s="28">
        <v>0</v>
      </c>
      <c r="CM8" s="28">
        <v>0</v>
      </c>
      <c r="CN8" s="28">
        <v>0</v>
      </c>
      <c r="CO8" s="28">
        <v>0</v>
      </c>
      <c r="CP8" s="28">
        <v>88425000</v>
      </c>
      <c r="CQ8" s="28">
        <v>0</v>
      </c>
      <c r="CR8" s="28">
        <v>0</v>
      </c>
      <c r="CS8" s="28">
        <v>0</v>
      </c>
      <c r="CT8" s="28">
        <v>0</v>
      </c>
      <c r="CU8" s="28">
        <v>0</v>
      </c>
      <c r="CV8" s="28">
        <v>0</v>
      </c>
      <c r="CW8" s="28">
        <v>0</v>
      </c>
      <c r="CX8" s="28">
        <v>0</v>
      </c>
      <c r="CY8" s="28">
        <v>0</v>
      </c>
      <c r="CZ8" s="28">
        <v>0</v>
      </c>
      <c r="DA8" s="28">
        <v>0</v>
      </c>
      <c r="DB8" s="28">
        <v>88425000</v>
      </c>
      <c r="DC8" s="28">
        <v>0</v>
      </c>
      <c r="DD8" s="28">
        <v>0</v>
      </c>
      <c r="DE8" s="28">
        <v>0</v>
      </c>
      <c r="DF8" s="28">
        <v>0</v>
      </c>
      <c r="DG8" s="28">
        <v>0</v>
      </c>
      <c r="DH8" s="28">
        <v>0</v>
      </c>
      <c r="DI8" s="28">
        <v>0</v>
      </c>
      <c r="DJ8" s="28">
        <v>0</v>
      </c>
      <c r="DK8" s="28">
        <v>0</v>
      </c>
      <c r="DL8" s="28">
        <v>0</v>
      </c>
      <c r="DM8" s="28">
        <v>0</v>
      </c>
      <c r="DN8" s="28">
        <v>88425000</v>
      </c>
      <c r="DO8" s="28">
        <v>0</v>
      </c>
      <c r="DP8" s="28">
        <v>0</v>
      </c>
      <c r="DQ8" s="28">
        <v>0</v>
      </c>
      <c r="DR8" s="28">
        <v>0</v>
      </c>
      <c r="DS8" s="28">
        <v>0</v>
      </c>
      <c r="DT8" s="28">
        <v>0</v>
      </c>
      <c r="DU8" s="28">
        <v>0</v>
      </c>
      <c r="DV8" s="28">
        <v>0</v>
      </c>
      <c r="DW8" s="28">
        <v>0</v>
      </c>
      <c r="DX8" s="28">
        <v>0</v>
      </c>
      <c r="DY8" s="28">
        <v>0</v>
      </c>
      <c r="DZ8" s="28">
        <v>88425000</v>
      </c>
      <c r="EA8" s="28">
        <v>1179000000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c r="FN8" s="28">
        <v>0</v>
      </c>
      <c r="FO8" s="28">
        <v>0</v>
      </c>
      <c r="FP8" s="28">
        <v>0</v>
      </c>
      <c r="FQ8" s="28">
        <v>0</v>
      </c>
      <c r="FR8" s="28">
        <v>0</v>
      </c>
      <c r="FS8" s="28">
        <v>0</v>
      </c>
      <c r="FT8" s="28">
        <v>0</v>
      </c>
      <c r="FU8" s="28">
        <v>0</v>
      </c>
      <c r="FV8" s="28">
        <v>0</v>
      </c>
      <c r="FW8" s="28">
        <v>0</v>
      </c>
      <c r="FX8" s="28">
        <v>0</v>
      </c>
      <c r="FY8" s="28">
        <v>0</v>
      </c>
      <c r="FZ8" s="28">
        <v>0</v>
      </c>
      <c r="GA8" s="28">
        <v>0</v>
      </c>
      <c r="GB8" s="28">
        <v>0</v>
      </c>
      <c r="GC8" s="28">
        <v>0</v>
      </c>
      <c r="GD8" s="28">
        <v>0</v>
      </c>
      <c r="GE8" s="28">
        <v>0</v>
      </c>
      <c r="GF8" s="28">
        <v>0</v>
      </c>
      <c r="GG8" s="28">
        <v>0</v>
      </c>
      <c r="GH8" s="28">
        <v>0</v>
      </c>
      <c r="GI8" s="28">
        <v>0</v>
      </c>
      <c r="GJ8" s="28">
        <v>0</v>
      </c>
      <c r="GK8" s="28">
        <v>0</v>
      </c>
      <c r="GL8" s="28">
        <v>0</v>
      </c>
      <c r="GM8" s="28">
        <v>0</v>
      </c>
      <c r="GN8" s="28">
        <v>0</v>
      </c>
      <c r="GO8" s="28">
        <v>0</v>
      </c>
      <c r="GP8" s="28">
        <v>0</v>
      </c>
      <c r="GQ8" s="28">
        <v>0</v>
      </c>
      <c r="GR8" s="28">
        <v>0</v>
      </c>
      <c r="GS8" s="28">
        <v>0</v>
      </c>
      <c r="GT8" s="28">
        <v>0</v>
      </c>
      <c r="GU8" s="28">
        <v>0</v>
      </c>
      <c r="GV8" s="28">
        <v>0</v>
      </c>
      <c r="GW8" s="28">
        <v>0</v>
      </c>
      <c r="GX8" s="28">
        <v>0</v>
      </c>
      <c r="GY8" s="28">
        <v>0</v>
      </c>
      <c r="GZ8" s="28">
        <v>0</v>
      </c>
      <c r="HA8" s="28">
        <v>0</v>
      </c>
      <c r="HB8" s="28">
        <v>0</v>
      </c>
      <c r="HC8" s="28">
        <v>0</v>
      </c>
      <c r="HD8" s="28">
        <v>0</v>
      </c>
      <c r="HE8" s="28">
        <v>0</v>
      </c>
      <c r="HF8" s="28">
        <v>0</v>
      </c>
      <c r="HG8" s="28">
        <v>0</v>
      </c>
      <c r="HH8" s="28">
        <v>0</v>
      </c>
      <c r="HI8" s="28">
        <v>0</v>
      </c>
      <c r="HJ8" s="28">
        <v>0</v>
      </c>
      <c r="HK8" s="28">
        <v>0</v>
      </c>
      <c r="HL8" s="28">
        <v>0</v>
      </c>
      <c r="HM8" s="28">
        <v>0</v>
      </c>
      <c r="HN8" s="28">
        <v>0</v>
      </c>
      <c r="HO8" s="28">
        <v>0</v>
      </c>
      <c r="HP8" s="28">
        <v>0</v>
      </c>
      <c r="HQ8" s="28">
        <v>0</v>
      </c>
      <c r="HR8" s="28">
        <v>0</v>
      </c>
      <c r="HS8" s="28">
        <v>0</v>
      </c>
      <c r="HT8" s="28">
        <v>0</v>
      </c>
      <c r="HU8" s="28">
        <v>0</v>
      </c>
      <c r="HV8" s="28">
        <v>0</v>
      </c>
      <c r="HW8" s="28">
        <v>0</v>
      </c>
      <c r="HX8" s="28">
        <v>0</v>
      </c>
      <c r="HY8" s="28">
        <v>0</v>
      </c>
      <c r="HZ8" s="28">
        <v>0</v>
      </c>
      <c r="IA8" s="28">
        <v>0</v>
      </c>
      <c r="IB8" s="28">
        <v>0</v>
      </c>
      <c r="IC8" s="28">
        <v>0</v>
      </c>
      <c r="ID8" s="28">
        <v>0</v>
      </c>
      <c r="IE8" s="28">
        <v>0</v>
      </c>
      <c r="IF8" s="28">
        <v>0</v>
      </c>
      <c r="IG8" s="28">
        <v>0</v>
      </c>
      <c r="IH8" s="28">
        <v>0</v>
      </c>
      <c r="II8" s="28">
        <v>0</v>
      </c>
      <c r="IJ8" s="28">
        <v>0</v>
      </c>
      <c r="IK8" s="28">
        <v>0</v>
      </c>
      <c r="IL8" s="28">
        <v>0</v>
      </c>
      <c r="IM8" s="28">
        <v>0</v>
      </c>
      <c r="IN8" s="28">
        <v>0</v>
      </c>
      <c r="IO8" s="28">
        <v>0</v>
      </c>
      <c r="IP8" s="28">
        <v>0</v>
      </c>
      <c r="IQ8" s="28">
        <v>0</v>
      </c>
      <c r="IR8" s="28">
        <v>0</v>
      </c>
      <c r="IS8" s="28">
        <v>0</v>
      </c>
      <c r="IT8" s="28">
        <v>0</v>
      </c>
      <c r="IU8" s="28">
        <v>0</v>
      </c>
      <c r="IV8" s="28">
        <v>0</v>
      </c>
      <c r="IW8" s="28">
        <v>0</v>
      </c>
      <c r="IX8" s="28">
        <v>0</v>
      </c>
      <c r="IY8" s="28">
        <v>0</v>
      </c>
      <c r="IZ8" s="28">
        <v>0</v>
      </c>
      <c r="JA8" s="28">
        <v>0</v>
      </c>
      <c r="JB8" s="28">
        <v>0</v>
      </c>
      <c r="JC8" s="28">
        <v>0</v>
      </c>
      <c r="JD8" s="28">
        <v>0</v>
      </c>
      <c r="JE8" s="28">
        <v>0</v>
      </c>
      <c r="JF8" s="28">
        <v>0</v>
      </c>
      <c r="JG8" s="28">
        <v>0</v>
      </c>
      <c r="JH8" s="28">
        <v>0</v>
      </c>
      <c r="JI8" s="28">
        <v>0</v>
      </c>
      <c r="JJ8" s="28">
        <v>0</v>
      </c>
      <c r="JK8" s="28">
        <v>0</v>
      </c>
      <c r="JL8" s="28">
        <v>0</v>
      </c>
      <c r="JM8" s="28">
        <v>0</v>
      </c>
      <c r="JN8" s="28">
        <v>0</v>
      </c>
      <c r="JO8" s="28">
        <v>0</v>
      </c>
      <c r="JP8" s="28">
        <v>0</v>
      </c>
      <c r="JQ8" s="28">
        <v>0</v>
      </c>
      <c r="JR8" s="28">
        <v>0</v>
      </c>
      <c r="JS8" s="28">
        <v>0</v>
      </c>
      <c r="JT8" s="28">
        <v>0</v>
      </c>
      <c r="JU8" s="28">
        <v>0</v>
      </c>
      <c r="JV8" s="28">
        <v>0</v>
      </c>
      <c r="JW8" s="28">
        <v>0</v>
      </c>
      <c r="JX8" s="28">
        <v>0</v>
      </c>
      <c r="JY8" s="28">
        <v>0</v>
      </c>
      <c r="JZ8" s="28">
        <v>0</v>
      </c>
      <c r="KA8" s="28">
        <v>0</v>
      </c>
      <c r="KB8" s="28">
        <v>0</v>
      </c>
      <c r="KC8" s="28">
        <v>0</v>
      </c>
      <c r="KD8" s="28">
        <v>0</v>
      </c>
      <c r="KE8" s="28">
        <v>0</v>
      </c>
      <c r="KF8" s="28">
        <v>0</v>
      </c>
      <c r="KG8" s="28">
        <v>0</v>
      </c>
      <c r="KH8" s="28">
        <v>0</v>
      </c>
      <c r="KI8" s="28">
        <v>0</v>
      </c>
      <c r="KJ8" s="28">
        <v>0</v>
      </c>
      <c r="KK8" s="28">
        <v>0</v>
      </c>
      <c r="KL8" s="28">
        <v>0</v>
      </c>
      <c r="KM8" s="28">
        <v>0</v>
      </c>
      <c r="KN8" s="28">
        <v>0</v>
      </c>
      <c r="KO8" s="28">
        <v>0</v>
      </c>
      <c r="KP8" s="28">
        <v>0</v>
      </c>
      <c r="KQ8" s="28">
        <v>0</v>
      </c>
      <c r="KR8" s="28">
        <v>0</v>
      </c>
      <c r="KS8" s="28">
        <v>0</v>
      </c>
      <c r="KT8" s="28">
        <v>0</v>
      </c>
      <c r="KU8" s="28">
        <v>0</v>
      </c>
      <c r="KV8" s="28">
        <v>0</v>
      </c>
      <c r="KW8" s="28">
        <v>0</v>
      </c>
      <c r="KX8" s="28">
        <v>0</v>
      </c>
      <c r="KY8" s="28">
        <v>0</v>
      </c>
      <c r="KZ8" s="28">
        <v>0</v>
      </c>
      <c r="LA8" s="28">
        <v>0</v>
      </c>
      <c r="LB8" s="28">
        <v>0</v>
      </c>
      <c r="LC8" s="28">
        <v>0</v>
      </c>
      <c r="LD8" s="28">
        <v>0</v>
      </c>
      <c r="LE8" s="28">
        <v>0</v>
      </c>
      <c r="LF8" s="28">
        <v>0</v>
      </c>
      <c r="LG8" s="28">
        <v>0</v>
      </c>
      <c r="LH8" s="28">
        <v>0</v>
      </c>
      <c r="LI8" s="28">
        <v>0</v>
      </c>
      <c r="LJ8" s="28">
        <v>0</v>
      </c>
      <c r="LK8" s="28">
        <v>0</v>
      </c>
      <c r="LL8" s="28">
        <v>0</v>
      </c>
      <c r="LM8" s="28">
        <v>0</v>
      </c>
      <c r="LN8" s="28">
        <v>0</v>
      </c>
      <c r="LO8" s="28">
        <v>0</v>
      </c>
      <c r="LP8" s="28">
        <v>0</v>
      </c>
      <c r="LQ8" s="28">
        <v>0</v>
      </c>
      <c r="LR8" s="28">
        <v>0</v>
      </c>
      <c r="LS8" s="28">
        <v>0</v>
      </c>
      <c r="LT8" s="28">
        <v>0</v>
      </c>
      <c r="LU8" s="28">
        <v>0</v>
      </c>
      <c r="LV8" s="28">
        <v>0</v>
      </c>
      <c r="LW8" s="28">
        <v>0</v>
      </c>
      <c r="LX8" s="28">
        <v>0</v>
      </c>
      <c r="LY8" s="28">
        <v>0</v>
      </c>
      <c r="LZ8" s="28">
        <v>0</v>
      </c>
      <c r="MA8" s="28">
        <v>0</v>
      </c>
      <c r="MB8" s="28">
        <v>0</v>
      </c>
      <c r="MC8" s="28">
        <v>0</v>
      </c>
      <c r="MD8" s="28">
        <v>0</v>
      </c>
      <c r="ME8" s="28">
        <v>0</v>
      </c>
      <c r="MF8" s="28">
        <v>0</v>
      </c>
      <c r="MG8" s="28">
        <v>0</v>
      </c>
      <c r="MH8" s="28">
        <v>0</v>
      </c>
      <c r="MI8" s="28">
        <v>0</v>
      </c>
      <c r="MJ8" s="28">
        <v>0</v>
      </c>
      <c r="MK8" s="28">
        <v>0</v>
      </c>
      <c r="ML8" s="28">
        <v>0</v>
      </c>
      <c r="MM8" s="28">
        <v>0</v>
      </c>
      <c r="MN8" s="28">
        <v>0</v>
      </c>
      <c r="MO8" s="28">
        <v>0</v>
      </c>
      <c r="MP8" s="28">
        <v>0</v>
      </c>
      <c r="MQ8" s="28">
        <v>0</v>
      </c>
      <c r="MR8" s="28">
        <v>0</v>
      </c>
      <c r="MS8" s="28">
        <v>0</v>
      </c>
      <c r="MT8" s="28">
        <v>0</v>
      </c>
      <c r="MU8" s="28">
        <v>0</v>
      </c>
      <c r="MV8" s="28">
        <v>0</v>
      </c>
      <c r="MW8" s="28">
        <v>0</v>
      </c>
      <c r="MX8" s="28">
        <v>0</v>
      </c>
      <c r="MY8" s="28">
        <v>0</v>
      </c>
      <c r="MZ8" s="28">
        <v>0</v>
      </c>
      <c r="NA8" s="28">
        <v>0</v>
      </c>
      <c r="NB8" s="28">
        <v>0</v>
      </c>
      <c r="NC8" s="28">
        <v>0</v>
      </c>
      <c r="ND8" s="28">
        <v>0</v>
      </c>
      <c r="NE8" s="28">
        <v>0</v>
      </c>
      <c r="NF8" s="28">
        <v>0</v>
      </c>
      <c r="NG8" s="28">
        <v>0</v>
      </c>
      <c r="NH8" s="28">
        <v>0</v>
      </c>
      <c r="NI8" s="28">
        <v>0</v>
      </c>
      <c r="NJ8" s="28">
        <v>0</v>
      </c>
      <c r="NK8" s="28">
        <v>0</v>
      </c>
      <c r="NL8" s="28">
        <v>0</v>
      </c>
      <c r="NM8" s="28">
        <v>0</v>
      </c>
      <c r="NN8" s="28">
        <v>0</v>
      </c>
      <c r="NO8" s="28">
        <v>0</v>
      </c>
      <c r="NP8" s="28">
        <v>0</v>
      </c>
      <c r="NQ8" s="28">
        <v>0</v>
      </c>
      <c r="NR8" s="28">
        <v>0</v>
      </c>
      <c r="NS8" s="28">
        <v>0</v>
      </c>
      <c r="NT8" s="28">
        <v>0</v>
      </c>
      <c r="NU8" s="28">
        <v>0</v>
      </c>
      <c r="NV8" s="28">
        <v>0</v>
      </c>
      <c r="NW8" s="28">
        <v>0</v>
      </c>
      <c r="NX8" s="28">
        <v>0</v>
      </c>
      <c r="NY8" s="28">
        <v>0</v>
      </c>
      <c r="NZ8" s="28">
        <v>0</v>
      </c>
      <c r="OA8" s="28">
        <v>0</v>
      </c>
      <c r="OB8" s="28">
        <v>0</v>
      </c>
      <c r="OC8" s="28">
        <v>0</v>
      </c>
      <c r="OD8" s="28">
        <v>0</v>
      </c>
      <c r="OE8" s="28">
        <v>0</v>
      </c>
      <c r="OF8" s="28">
        <v>0</v>
      </c>
      <c r="OG8" s="28">
        <v>0</v>
      </c>
      <c r="OH8" s="28">
        <v>0</v>
      </c>
      <c r="OI8" s="28">
        <v>0</v>
      </c>
      <c r="OJ8" s="28">
        <v>0</v>
      </c>
      <c r="OK8" s="28">
        <v>0</v>
      </c>
      <c r="OL8" s="28">
        <v>0</v>
      </c>
      <c r="OM8" s="28">
        <v>0</v>
      </c>
      <c r="ON8" s="28">
        <v>0</v>
      </c>
      <c r="OO8" s="28">
        <v>0</v>
      </c>
      <c r="OP8" s="28">
        <v>0</v>
      </c>
      <c r="OQ8" s="28">
        <v>0</v>
      </c>
      <c r="OR8" s="28">
        <v>0</v>
      </c>
      <c r="OS8" s="28">
        <v>0</v>
      </c>
      <c r="OT8" s="28">
        <v>0</v>
      </c>
      <c r="OU8" s="28">
        <v>0</v>
      </c>
      <c r="OV8" s="28">
        <v>0</v>
      </c>
      <c r="OW8" s="28">
        <v>0</v>
      </c>
      <c r="OX8" s="28">
        <v>0</v>
      </c>
      <c r="OY8" s="28">
        <v>0</v>
      </c>
      <c r="OZ8" s="28">
        <v>0</v>
      </c>
      <c r="PA8" s="28">
        <v>0</v>
      </c>
      <c r="PB8" s="28">
        <v>0</v>
      </c>
      <c r="PC8" s="28">
        <v>0</v>
      </c>
      <c r="PD8" s="28">
        <v>0</v>
      </c>
      <c r="PE8" s="28">
        <v>0</v>
      </c>
      <c r="PF8" s="28">
        <v>0</v>
      </c>
      <c r="PG8" s="28">
        <v>0</v>
      </c>
      <c r="PH8" s="28">
        <v>0</v>
      </c>
      <c r="PI8" s="28">
        <v>0</v>
      </c>
      <c r="PJ8" s="28">
        <v>0</v>
      </c>
      <c r="PK8" s="28">
        <v>0</v>
      </c>
      <c r="PL8" s="28">
        <v>0</v>
      </c>
      <c r="PM8" s="28">
        <v>0</v>
      </c>
      <c r="PN8" s="28">
        <v>0</v>
      </c>
      <c r="PO8" s="28">
        <v>0</v>
      </c>
      <c r="PP8" s="28">
        <v>0</v>
      </c>
      <c r="PQ8" s="28">
        <v>0</v>
      </c>
      <c r="PR8" s="28">
        <v>0</v>
      </c>
      <c r="PS8" s="28">
        <v>0</v>
      </c>
      <c r="PT8" s="28">
        <v>0</v>
      </c>
      <c r="PU8" s="28">
        <v>0</v>
      </c>
      <c r="PV8" s="28">
        <v>0</v>
      </c>
      <c r="PW8" s="28">
        <v>0</v>
      </c>
      <c r="PX8" s="28">
        <v>0</v>
      </c>
      <c r="PY8" s="28">
        <v>0</v>
      </c>
      <c r="PZ8" s="28">
        <v>0</v>
      </c>
      <c r="QA8" s="28">
        <v>0</v>
      </c>
      <c r="QB8" s="28">
        <v>0</v>
      </c>
      <c r="QC8" s="28">
        <v>0</v>
      </c>
      <c r="QD8" s="28">
        <v>0</v>
      </c>
      <c r="QE8" s="28">
        <v>0</v>
      </c>
      <c r="QF8" s="28">
        <v>0</v>
      </c>
      <c r="QG8" s="28">
        <v>0</v>
      </c>
      <c r="QH8" s="28">
        <v>0</v>
      </c>
      <c r="QI8" s="28">
        <v>0</v>
      </c>
      <c r="QJ8" s="28">
        <v>0</v>
      </c>
      <c r="QK8" s="28">
        <v>0</v>
      </c>
      <c r="QL8" s="28">
        <v>0</v>
      </c>
      <c r="QM8" s="28">
        <v>0</v>
      </c>
      <c r="QN8" s="28">
        <v>0</v>
      </c>
      <c r="QO8" s="28">
        <v>0</v>
      </c>
      <c r="QP8" s="28">
        <v>0</v>
      </c>
      <c r="QQ8" s="28">
        <v>0</v>
      </c>
      <c r="QR8" s="28">
        <v>0</v>
      </c>
      <c r="QS8" s="28">
        <v>0</v>
      </c>
      <c r="QT8" s="28">
        <v>0</v>
      </c>
      <c r="QU8" s="28">
        <v>0</v>
      </c>
      <c r="QV8" s="28">
        <v>0</v>
      </c>
      <c r="QW8" s="28">
        <v>0</v>
      </c>
      <c r="QX8" s="28">
        <v>0</v>
      </c>
      <c r="QY8" s="28">
        <v>0</v>
      </c>
      <c r="QZ8" s="28">
        <v>0</v>
      </c>
      <c r="RA8" s="28">
        <v>0</v>
      </c>
      <c r="RB8" s="28">
        <v>0</v>
      </c>
      <c r="RC8" s="28">
        <v>0</v>
      </c>
      <c r="RD8" s="28">
        <v>0</v>
      </c>
      <c r="RE8" s="28">
        <v>0</v>
      </c>
      <c r="RF8" s="28">
        <v>0</v>
      </c>
      <c r="RG8" s="28">
        <v>0</v>
      </c>
      <c r="RH8" s="28">
        <v>0</v>
      </c>
      <c r="RI8" s="28">
        <v>0</v>
      </c>
      <c r="RJ8" s="28">
        <v>0</v>
      </c>
      <c r="RK8" s="28">
        <v>0</v>
      </c>
      <c r="RL8" s="28">
        <v>0</v>
      </c>
      <c r="RM8" s="28">
        <v>0</v>
      </c>
      <c r="RN8" s="28">
        <v>0</v>
      </c>
      <c r="RO8" s="28">
        <v>0</v>
      </c>
      <c r="RP8" s="28">
        <v>0</v>
      </c>
      <c r="RQ8" s="28">
        <v>0</v>
      </c>
      <c r="RR8" s="28">
        <v>0</v>
      </c>
      <c r="RS8" s="28">
        <v>0</v>
      </c>
      <c r="RT8" s="28">
        <v>0</v>
      </c>
      <c r="RU8" s="28">
        <v>0</v>
      </c>
      <c r="RV8" s="28">
        <v>0</v>
      </c>
      <c r="RW8" s="28">
        <v>0</v>
      </c>
      <c r="RX8" s="28">
        <v>0</v>
      </c>
      <c r="RY8" s="28">
        <v>0</v>
      </c>
      <c r="RZ8" s="28">
        <v>0</v>
      </c>
      <c r="SA8" s="28">
        <v>0</v>
      </c>
      <c r="SB8" s="28">
        <v>0</v>
      </c>
      <c r="SC8" s="28">
        <v>0</v>
      </c>
      <c r="SD8" s="28">
        <v>0</v>
      </c>
      <c r="SE8" s="28">
        <v>0</v>
      </c>
      <c r="SF8" s="28">
        <v>0</v>
      </c>
      <c r="SG8" s="28">
        <v>0</v>
      </c>
      <c r="SH8" s="28">
        <v>0</v>
      </c>
      <c r="SI8" s="28">
        <v>0</v>
      </c>
      <c r="SJ8" s="28">
        <v>0</v>
      </c>
      <c r="SK8" s="28">
        <v>0</v>
      </c>
      <c r="SL8" s="28">
        <v>0</v>
      </c>
      <c r="SM8" s="28">
        <v>0</v>
      </c>
      <c r="SN8" s="28">
        <v>0</v>
      </c>
      <c r="SO8" s="28">
        <v>0</v>
      </c>
      <c r="SP8" s="28">
        <v>0</v>
      </c>
      <c r="SQ8" s="28">
        <v>0</v>
      </c>
      <c r="SR8" s="28">
        <v>0</v>
      </c>
      <c r="SS8" s="28">
        <v>0</v>
      </c>
      <c r="ST8" s="28">
        <v>0</v>
      </c>
      <c r="SU8" s="28">
        <v>0</v>
      </c>
      <c r="SV8" s="28">
        <v>0</v>
      </c>
      <c r="SW8" s="28">
        <v>0</v>
      </c>
      <c r="SX8" s="28">
        <v>0</v>
      </c>
      <c r="SY8" s="28">
        <v>0</v>
      </c>
      <c r="SZ8" s="28">
        <v>0</v>
      </c>
      <c r="TA8" s="28">
        <v>0</v>
      </c>
      <c r="TB8" s="28">
        <v>0</v>
      </c>
      <c r="TC8" s="28">
        <v>0</v>
      </c>
      <c r="TD8" s="28">
        <v>0</v>
      </c>
      <c r="TE8" s="28">
        <v>0</v>
      </c>
      <c r="TF8" s="28">
        <v>0</v>
      </c>
      <c r="TG8" s="28">
        <v>0</v>
      </c>
      <c r="TH8" s="28">
        <v>0</v>
      </c>
      <c r="TI8" s="28">
        <v>0</v>
      </c>
      <c r="TJ8" s="28">
        <v>0</v>
      </c>
      <c r="TK8" s="28">
        <v>0</v>
      </c>
      <c r="TL8" s="28">
        <v>0</v>
      </c>
      <c r="TM8" s="28">
        <v>0</v>
      </c>
      <c r="TN8" s="28">
        <v>0</v>
      </c>
      <c r="TO8" s="28">
        <v>0</v>
      </c>
      <c r="TP8" s="28">
        <v>0</v>
      </c>
      <c r="TQ8" s="28">
        <v>0</v>
      </c>
      <c r="TR8" s="28">
        <v>0</v>
      </c>
      <c r="TS8" s="28">
        <v>0</v>
      </c>
      <c r="TT8" s="28">
        <v>0</v>
      </c>
      <c r="TU8" s="28">
        <v>0</v>
      </c>
      <c r="TV8" s="28">
        <v>0</v>
      </c>
      <c r="TW8" s="28">
        <v>0</v>
      </c>
      <c r="TX8" s="28">
        <v>0</v>
      </c>
      <c r="TY8" s="28">
        <v>0</v>
      </c>
      <c r="TZ8" s="28">
        <v>0</v>
      </c>
      <c r="UA8" s="28">
        <v>0</v>
      </c>
      <c r="UB8" s="28">
        <v>0</v>
      </c>
      <c r="UC8" s="28">
        <v>0</v>
      </c>
      <c r="UD8" s="28">
        <v>0</v>
      </c>
      <c r="UE8" s="28">
        <v>0</v>
      </c>
      <c r="UF8" s="28">
        <v>0</v>
      </c>
      <c r="UG8" s="28">
        <v>0</v>
      </c>
      <c r="UH8" s="28">
        <v>0</v>
      </c>
      <c r="UI8" s="28">
        <v>0</v>
      </c>
      <c r="UJ8" s="28">
        <v>0</v>
      </c>
      <c r="UK8" s="28">
        <v>0</v>
      </c>
      <c r="UL8" s="28">
        <v>0</v>
      </c>
      <c r="UM8" s="28">
        <v>0</v>
      </c>
      <c r="UN8" s="28">
        <v>0</v>
      </c>
      <c r="UO8" s="28">
        <v>0</v>
      </c>
      <c r="UP8" s="28">
        <v>0</v>
      </c>
      <c r="UQ8" s="28">
        <v>0</v>
      </c>
      <c r="UR8" s="28">
        <v>0</v>
      </c>
      <c r="US8" s="28">
        <v>0</v>
      </c>
      <c r="UT8" s="28">
        <v>0</v>
      </c>
      <c r="UU8" s="28">
        <v>0</v>
      </c>
      <c r="UV8" s="28">
        <v>0</v>
      </c>
      <c r="UW8" s="28">
        <v>0</v>
      </c>
      <c r="UX8" s="28">
        <v>0</v>
      </c>
      <c r="UY8" s="28">
        <v>0</v>
      </c>
      <c r="UZ8" s="28">
        <v>0</v>
      </c>
      <c r="VA8" s="28">
        <v>0</v>
      </c>
      <c r="VB8" s="28">
        <v>0</v>
      </c>
      <c r="VC8" s="28">
        <v>0</v>
      </c>
      <c r="VD8" s="28">
        <v>0</v>
      </c>
      <c r="VE8" s="28">
        <v>0</v>
      </c>
      <c r="VF8" s="28">
        <v>0</v>
      </c>
      <c r="VG8" s="28">
        <v>0</v>
      </c>
      <c r="VH8" s="28">
        <v>0</v>
      </c>
      <c r="VI8" s="28">
        <v>0</v>
      </c>
      <c r="VJ8" s="28">
        <v>0</v>
      </c>
      <c r="VK8" s="28">
        <v>0</v>
      </c>
      <c r="VL8" s="28">
        <v>0</v>
      </c>
      <c r="VM8" s="28">
        <v>0</v>
      </c>
      <c r="VN8" s="28">
        <v>0</v>
      </c>
      <c r="VO8" s="28">
        <v>0</v>
      </c>
      <c r="VP8" s="28">
        <v>0</v>
      </c>
      <c r="VQ8" s="28">
        <v>0</v>
      </c>
      <c r="VR8" s="28">
        <v>0</v>
      </c>
      <c r="VS8" s="28">
        <v>0</v>
      </c>
      <c r="VT8" s="28">
        <v>0</v>
      </c>
      <c r="VU8" s="28">
        <v>0</v>
      </c>
      <c r="VV8" s="28">
        <v>0</v>
      </c>
      <c r="VW8" s="28">
        <v>0</v>
      </c>
      <c r="VX8" s="28">
        <v>0</v>
      </c>
      <c r="VY8" s="28">
        <v>0</v>
      </c>
      <c r="VZ8" s="28">
        <v>0</v>
      </c>
      <c r="WA8" s="28">
        <v>0</v>
      </c>
      <c r="WB8" s="28">
        <v>0</v>
      </c>
      <c r="WC8" s="28">
        <v>0</v>
      </c>
      <c r="WD8" s="28">
        <v>0</v>
      </c>
      <c r="WE8" s="28">
        <v>0</v>
      </c>
      <c r="WF8" s="28">
        <v>0</v>
      </c>
      <c r="WG8" s="28">
        <v>0</v>
      </c>
      <c r="WH8" s="28">
        <v>0</v>
      </c>
      <c r="WI8" s="28">
        <v>0</v>
      </c>
      <c r="WJ8" s="28">
        <v>0</v>
      </c>
      <c r="WK8" s="28">
        <v>0</v>
      </c>
      <c r="WL8" s="28">
        <v>0</v>
      </c>
      <c r="WM8" s="28">
        <v>0</v>
      </c>
      <c r="WN8" s="28">
        <v>0</v>
      </c>
      <c r="WO8" s="28">
        <v>0</v>
      </c>
      <c r="WP8" s="28">
        <v>0</v>
      </c>
      <c r="WQ8" s="28">
        <v>0</v>
      </c>
      <c r="WR8" s="28">
        <v>0</v>
      </c>
      <c r="WS8" s="28">
        <v>0</v>
      </c>
      <c r="WT8" s="28">
        <v>0</v>
      </c>
      <c r="WU8" s="28">
        <v>0</v>
      </c>
      <c r="WV8" s="28">
        <v>0</v>
      </c>
      <c r="WW8" s="28">
        <v>0</v>
      </c>
      <c r="WX8" s="28">
        <v>0</v>
      </c>
      <c r="WY8" s="28">
        <v>0</v>
      </c>
      <c r="WZ8" s="28">
        <v>0</v>
      </c>
      <c r="XA8" s="28">
        <v>0</v>
      </c>
      <c r="XB8" s="28">
        <v>0</v>
      </c>
      <c r="XC8" s="28">
        <v>0</v>
      </c>
      <c r="XD8" s="28">
        <v>0</v>
      </c>
      <c r="XE8" s="28">
        <v>0</v>
      </c>
      <c r="XF8" s="28">
        <v>0</v>
      </c>
      <c r="XG8" s="28">
        <v>0</v>
      </c>
      <c r="XH8" s="28">
        <v>0</v>
      </c>
      <c r="XI8" s="28">
        <v>0</v>
      </c>
      <c r="XJ8" s="28">
        <v>0</v>
      </c>
      <c r="XK8" s="28">
        <v>0</v>
      </c>
      <c r="XL8" s="28">
        <v>0</v>
      </c>
      <c r="XM8" s="28">
        <v>0</v>
      </c>
      <c r="XN8" s="28">
        <v>0</v>
      </c>
      <c r="XO8" s="28">
        <v>0</v>
      </c>
      <c r="XP8" s="28">
        <v>0</v>
      </c>
      <c r="XQ8" s="28">
        <v>0</v>
      </c>
      <c r="XR8" s="28">
        <v>0</v>
      </c>
      <c r="XS8" s="28">
        <v>0</v>
      </c>
      <c r="XT8" s="28">
        <v>0</v>
      </c>
      <c r="XU8" s="28">
        <v>0</v>
      </c>
      <c r="XV8" s="28">
        <v>0</v>
      </c>
      <c r="XW8" s="28">
        <v>0</v>
      </c>
      <c r="XX8" s="28">
        <v>0</v>
      </c>
      <c r="XY8" s="28">
        <v>0</v>
      </c>
      <c r="XZ8" s="28">
        <v>0</v>
      </c>
      <c r="YA8" s="28">
        <v>0</v>
      </c>
      <c r="YB8" s="28">
        <v>0</v>
      </c>
      <c r="YC8" s="28">
        <v>0</v>
      </c>
      <c r="YD8" s="28">
        <v>0</v>
      </c>
      <c r="YE8" s="28">
        <v>0</v>
      </c>
      <c r="YF8" s="28">
        <v>0</v>
      </c>
      <c r="YG8" s="28">
        <v>0</v>
      </c>
      <c r="YH8" s="28">
        <v>0</v>
      </c>
      <c r="YI8" s="28">
        <v>0</v>
      </c>
      <c r="YJ8" s="28">
        <v>0</v>
      </c>
      <c r="YK8" s="28">
        <v>0</v>
      </c>
      <c r="YL8" s="28">
        <v>0</v>
      </c>
      <c r="YM8" s="28">
        <v>0</v>
      </c>
      <c r="YN8" s="28">
        <v>0</v>
      </c>
      <c r="YO8" s="28">
        <v>0</v>
      </c>
      <c r="YP8" s="28">
        <v>0</v>
      </c>
      <c r="YQ8" s="28">
        <v>0</v>
      </c>
    </row>
    <row r="9" spans="1:733" ht="15" customHeight="1" x14ac:dyDescent="0.25">
      <c r="A9" s="18" t="s">
        <v>18</v>
      </c>
      <c r="B9" s="18" t="s">
        <v>19</v>
      </c>
      <c r="C9" s="18">
        <v>947.62602900000002</v>
      </c>
      <c r="D9" s="20"/>
      <c r="E9" s="21">
        <f t="shared" si="20"/>
        <v>24.677761171875002</v>
      </c>
      <c r="F9" s="22" t="s">
        <v>10</v>
      </c>
      <c r="G9" s="108" t="s">
        <v>133</v>
      </c>
      <c r="H9" s="30">
        <v>43114</v>
      </c>
      <c r="I9" s="31">
        <v>0.12</v>
      </c>
      <c r="J9" s="32">
        <f>12*4</f>
        <v>48</v>
      </c>
      <c r="K9" s="22" t="s">
        <v>137</v>
      </c>
      <c r="L9" s="23">
        <f t="shared" si="71"/>
        <v>44575</v>
      </c>
      <c r="M9" s="22" t="s">
        <v>11</v>
      </c>
      <c r="N9" s="19" t="s">
        <v>12</v>
      </c>
      <c r="P9" s="25">
        <f t="shared" si="21"/>
        <v>0</v>
      </c>
      <c r="Q9" s="25">
        <f t="shared" si="22"/>
        <v>56857561.740000002</v>
      </c>
      <c r="R9" s="25">
        <f t="shared" si="23"/>
        <v>0</v>
      </c>
      <c r="S9" s="25">
        <f t="shared" si="24"/>
        <v>113715123.48</v>
      </c>
      <c r="T9" s="25">
        <f t="shared" si="25"/>
        <v>0</v>
      </c>
      <c r="U9" s="25">
        <f t="shared" si="26"/>
        <v>113715123.48</v>
      </c>
      <c r="V9" s="25">
        <f t="shared" si="27"/>
        <v>0</v>
      </c>
      <c r="W9" s="25">
        <f t="shared" si="28"/>
        <v>113715123.48</v>
      </c>
      <c r="X9" s="25">
        <f t="shared" si="29"/>
        <v>947626029</v>
      </c>
      <c r="Y9" s="25">
        <f t="shared" si="30"/>
        <v>56857561.740000002</v>
      </c>
      <c r="Z9" s="25">
        <f t="shared" si="31"/>
        <v>0</v>
      </c>
      <c r="AA9" s="25">
        <f t="shared" si="32"/>
        <v>0</v>
      </c>
      <c r="AB9" s="25">
        <f t="shared" si="33"/>
        <v>0</v>
      </c>
      <c r="AC9" s="25">
        <f t="shared" si="34"/>
        <v>0</v>
      </c>
      <c r="AD9" s="25">
        <f t="shared" si="35"/>
        <v>0</v>
      </c>
      <c r="AE9" s="25">
        <f t="shared" si="36"/>
        <v>0</v>
      </c>
      <c r="AF9" s="25">
        <f t="shared" si="37"/>
        <v>0</v>
      </c>
      <c r="AG9" s="25">
        <f t="shared" si="38"/>
        <v>0</v>
      </c>
      <c r="AH9" s="25">
        <f t="shared" si="39"/>
        <v>0</v>
      </c>
      <c r="AI9" s="25">
        <f t="shared" si="40"/>
        <v>0</v>
      </c>
      <c r="AJ9" s="25">
        <f t="shared" si="41"/>
        <v>0</v>
      </c>
      <c r="AK9" s="25">
        <f t="shared" si="42"/>
        <v>0</v>
      </c>
      <c r="AL9" s="25">
        <f t="shared" si="43"/>
        <v>0</v>
      </c>
      <c r="AM9" s="25">
        <f t="shared" si="44"/>
        <v>0</v>
      </c>
      <c r="AN9" s="25">
        <f t="shared" si="45"/>
        <v>0</v>
      </c>
      <c r="AO9" s="25">
        <f t="shared" si="46"/>
        <v>0</v>
      </c>
      <c r="AP9" s="25">
        <f t="shared" si="47"/>
        <v>0</v>
      </c>
      <c r="AQ9" s="25">
        <f t="shared" si="48"/>
        <v>0</v>
      </c>
      <c r="AR9" s="25">
        <f t="shared" si="49"/>
        <v>0</v>
      </c>
      <c r="AS9" s="25">
        <f t="shared" si="50"/>
        <v>0</v>
      </c>
      <c r="AT9" s="25">
        <f t="shared" si="51"/>
        <v>0</v>
      </c>
      <c r="AU9" s="25">
        <f t="shared" si="52"/>
        <v>0</v>
      </c>
      <c r="AV9" s="25">
        <f t="shared" si="53"/>
        <v>0</v>
      </c>
      <c r="AW9" s="25">
        <f t="shared" si="54"/>
        <v>0</v>
      </c>
      <c r="AX9" s="25">
        <f t="shared" si="55"/>
        <v>0</v>
      </c>
      <c r="AY9" s="25">
        <f t="shared" si="56"/>
        <v>0</v>
      </c>
      <c r="AZ9" s="25">
        <f t="shared" si="57"/>
        <v>0</v>
      </c>
      <c r="BA9" s="25">
        <f t="shared" si="58"/>
        <v>0</v>
      </c>
      <c r="BB9" s="25">
        <f t="shared" si="59"/>
        <v>0</v>
      </c>
      <c r="BC9" s="25">
        <f t="shared" si="60"/>
        <v>0</v>
      </c>
      <c r="BD9" s="25">
        <f t="shared" si="61"/>
        <v>0</v>
      </c>
      <c r="BE9" s="25">
        <f t="shared" si="62"/>
        <v>0</v>
      </c>
      <c r="BF9" s="25">
        <f t="shared" si="63"/>
        <v>0</v>
      </c>
      <c r="BG9" s="25">
        <f t="shared" si="64"/>
        <v>0</v>
      </c>
      <c r="BH9" s="25">
        <f t="shared" si="65"/>
        <v>0</v>
      </c>
      <c r="BI9" s="25">
        <f t="shared" si="66"/>
        <v>0</v>
      </c>
      <c r="BJ9" s="25">
        <f t="shared" si="67"/>
        <v>0</v>
      </c>
      <c r="BK9" s="25">
        <f t="shared" si="68"/>
        <v>0</v>
      </c>
      <c r="BL9" s="25">
        <f t="shared" si="69"/>
        <v>0</v>
      </c>
      <c r="BM9" s="25">
        <f t="shared" si="70"/>
        <v>0</v>
      </c>
      <c r="BN9" s="26"/>
      <c r="BO9" s="27"/>
      <c r="BP9" s="28">
        <v>0</v>
      </c>
      <c r="BQ9" s="28">
        <v>0</v>
      </c>
      <c r="BR9" s="28">
        <v>0</v>
      </c>
      <c r="BS9" s="28">
        <v>0</v>
      </c>
      <c r="BT9" s="28">
        <v>0</v>
      </c>
      <c r="BU9" s="28">
        <v>0</v>
      </c>
      <c r="BV9" s="28">
        <v>0</v>
      </c>
      <c r="BW9" s="28">
        <v>0</v>
      </c>
      <c r="BX9" s="28">
        <v>0</v>
      </c>
      <c r="BY9" s="28">
        <v>0</v>
      </c>
      <c r="BZ9" s="28">
        <v>0</v>
      </c>
      <c r="CA9" s="28">
        <v>0</v>
      </c>
      <c r="CB9" s="28">
        <v>56857561.740000002</v>
      </c>
      <c r="CC9" s="28">
        <v>0</v>
      </c>
      <c r="CD9" s="28">
        <v>0</v>
      </c>
      <c r="CE9" s="28">
        <v>0</v>
      </c>
      <c r="CF9" s="28">
        <v>0</v>
      </c>
      <c r="CG9" s="28">
        <v>0</v>
      </c>
      <c r="CH9" s="28">
        <v>0</v>
      </c>
      <c r="CI9" s="28">
        <v>0</v>
      </c>
      <c r="CJ9" s="28">
        <v>0</v>
      </c>
      <c r="CK9" s="28">
        <v>0</v>
      </c>
      <c r="CL9" s="28">
        <v>0</v>
      </c>
      <c r="CM9" s="28">
        <v>0</v>
      </c>
      <c r="CN9" s="28">
        <v>56857561.740000002</v>
      </c>
      <c r="CO9" s="28">
        <v>0</v>
      </c>
      <c r="CP9" s="28">
        <v>0</v>
      </c>
      <c r="CQ9" s="28">
        <v>0</v>
      </c>
      <c r="CR9" s="28">
        <v>0</v>
      </c>
      <c r="CS9" s="28">
        <v>0</v>
      </c>
      <c r="CT9" s="28">
        <v>0</v>
      </c>
      <c r="CU9" s="28">
        <v>0</v>
      </c>
      <c r="CV9" s="28">
        <v>0</v>
      </c>
      <c r="CW9" s="28">
        <v>0</v>
      </c>
      <c r="CX9" s="28">
        <v>0</v>
      </c>
      <c r="CY9" s="28">
        <v>0</v>
      </c>
      <c r="CZ9" s="28">
        <v>56857561.740000002</v>
      </c>
      <c r="DA9" s="28">
        <v>0</v>
      </c>
      <c r="DB9" s="28">
        <v>0</v>
      </c>
      <c r="DC9" s="28">
        <v>0</v>
      </c>
      <c r="DD9" s="28">
        <v>0</v>
      </c>
      <c r="DE9" s="28">
        <v>0</v>
      </c>
      <c r="DF9" s="28">
        <v>0</v>
      </c>
      <c r="DG9" s="28">
        <v>0</v>
      </c>
      <c r="DH9" s="28">
        <v>0</v>
      </c>
      <c r="DI9" s="28">
        <v>0</v>
      </c>
      <c r="DJ9" s="28">
        <v>0</v>
      </c>
      <c r="DK9" s="28">
        <v>0</v>
      </c>
      <c r="DL9" s="28">
        <v>56857561.740000002</v>
      </c>
      <c r="DM9" s="28">
        <v>0</v>
      </c>
      <c r="DN9" s="28">
        <v>0</v>
      </c>
      <c r="DO9" s="28">
        <v>0</v>
      </c>
      <c r="DP9" s="28">
        <v>0</v>
      </c>
      <c r="DQ9" s="28">
        <v>0</v>
      </c>
      <c r="DR9" s="28">
        <v>0</v>
      </c>
      <c r="DS9" s="28">
        <v>0</v>
      </c>
      <c r="DT9" s="28">
        <v>0</v>
      </c>
      <c r="DU9" s="28">
        <v>0</v>
      </c>
      <c r="DV9" s="28">
        <v>0</v>
      </c>
      <c r="DW9" s="28">
        <v>0</v>
      </c>
      <c r="DX9" s="28">
        <v>56857561.740000002</v>
      </c>
      <c r="DY9" s="28">
        <v>0</v>
      </c>
      <c r="DZ9" s="28">
        <v>0</v>
      </c>
      <c r="EA9" s="28">
        <v>0</v>
      </c>
      <c r="EB9" s="28">
        <v>0</v>
      </c>
      <c r="EC9" s="28">
        <v>0</v>
      </c>
      <c r="ED9" s="28">
        <v>0</v>
      </c>
      <c r="EE9" s="28">
        <v>0</v>
      </c>
      <c r="EF9" s="28">
        <v>0</v>
      </c>
      <c r="EG9" s="28">
        <v>0</v>
      </c>
      <c r="EH9" s="28">
        <v>0</v>
      </c>
      <c r="EI9" s="28">
        <v>0</v>
      </c>
      <c r="EJ9" s="28">
        <v>56857561.740000002</v>
      </c>
      <c r="EK9" s="28">
        <v>0</v>
      </c>
      <c r="EL9" s="28">
        <v>0</v>
      </c>
      <c r="EM9" s="28">
        <v>0</v>
      </c>
      <c r="EN9" s="28">
        <v>0</v>
      </c>
      <c r="EO9" s="28">
        <v>0</v>
      </c>
      <c r="EP9" s="28">
        <v>0</v>
      </c>
      <c r="EQ9" s="28">
        <v>0</v>
      </c>
      <c r="ER9" s="28">
        <v>0</v>
      </c>
      <c r="ES9" s="28">
        <v>0</v>
      </c>
      <c r="ET9" s="28">
        <v>0</v>
      </c>
      <c r="EU9" s="28">
        <v>0</v>
      </c>
      <c r="EV9" s="28">
        <v>56857561.740000002</v>
      </c>
      <c r="EW9" s="28">
        <v>0</v>
      </c>
      <c r="EX9" s="28">
        <v>0</v>
      </c>
      <c r="EY9" s="28">
        <v>0</v>
      </c>
      <c r="EZ9" s="28">
        <v>0</v>
      </c>
      <c r="FA9" s="28">
        <v>0</v>
      </c>
      <c r="FB9" s="28">
        <v>0</v>
      </c>
      <c r="FC9" s="28">
        <v>0</v>
      </c>
      <c r="FD9" s="28">
        <v>0</v>
      </c>
      <c r="FE9" s="28">
        <v>0</v>
      </c>
      <c r="FF9" s="28">
        <v>0</v>
      </c>
      <c r="FG9" s="28">
        <v>0</v>
      </c>
      <c r="FH9" s="28">
        <v>56857561.740000002</v>
      </c>
      <c r="FI9" s="28">
        <v>947626029</v>
      </c>
      <c r="FJ9" s="28">
        <v>0</v>
      </c>
      <c r="FK9" s="28">
        <v>0</v>
      </c>
      <c r="FL9" s="28">
        <v>0</v>
      </c>
      <c r="FM9" s="28">
        <v>0</v>
      </c>
      <c r="FN9" s="28">
        <v>0</v>
      </c>
      <c r="FO9" s="28">
        <v>0</v>
      </c>
      <c r="FP9" s="28">
        <v>0</v>
      </c>
      <c r="FQ9" s="28">
        <v>0</v>
      </c>
      <c r="FR9" s="28">
        <v>0</v>
      </c>
      <c r="FS9" s="28">
        <v>0</v>
      </c>
      <c r="FT9" s="28">
        <v>0</v>
      </c>
      <c r="FU9" s="28">
        <v>0</v>
      </c>
      <c r="FV9" s="28">
        <v>0</v>
      </c>
      <c r="FW9" s="28">
        <v>0</v>
      </c>
      <c r="FX9" s="28">
        <v>0</v>
      </c>
      <c r="FY9" s="28">
        <v>0</v>
      </c>
      <c r="FZ9" s="28">
        <v>0</v>
      </c>
      <c r="GA9" s="28">
        <v>0</v>
      </c>
      <c r="GB9" s="28">
        <v>0</v>
      </c>
      <c r="GC9" s="28">
        <v>0</v>
      </c>
      <c r="GD9" s="28">
        <v>0</v>
      </c>
      <c r="GE9" s="28">
        <v>0</v>
      </c>
      <c r="GF9" s="28">
        <v>0</v>
      </c>
      <c r="GG9" s="28">
        <v>0</v>
      </c>
      <c r="GH9" s="28">
        <v>0</v>
      </c>
      <c r="GI9" s="28">
        <v>0</v>
      </c>
      <c r="GJ9" s="28">
        <v>0</v>
      </c>
      <c r="GK9" s="28">
        <v>0</v>
      </c>
      <c r="GL9" s="28">
        <v>0</v>
      </c>
      <c r="GM9" s="28">
        <v>0</v>
      </c>
      <c r="GN9" s="28">
        <v>0</v>
      </c>
      <c r="GO9" s="28">
        <v>0</v>
      </c>
      <c r="GP9" s="28">
        <v>0</v>
      </c>
      <c r="GQ9" s="28">
        <v>0</v>
      </c>
      <c r="GR9" s="28">
        <v>0</v>
      </c>
      <c r="GS9" s="28">
        <v>0</v>
      </c>
      <c r="GT9" s="28">
        <v>0</v>
      </c>
      <c r="GU9" s="28">
        <v>0</v>
      </c>
      <c r="GV9" s="28">
        <v>0</v>
      </c>
      <c r="GW9" s="28">
        <v>0</v>
      </c>
      <c r="GX9" s="28">
        <v>0</v>
      </c>
      <c r="GY9" s="28">
        <v>0</v>
      </c>
      <c r="GZ9" s="28">
        <v>0</v>
      </c>
      <c r="HA9" s="28">
        <v>0</v>
      </c>
      <c r="HB9" s="28">
        <v>0</v>
      </c>
      <c r="HC9" s="28">
        <v>0</v>
      </c>
      <c r="HD9" s="28">
        <v>0</v>
      </c>
      <c r="HE9" s="28">
        <v>0</v>
      </c>
      <c r="HF9" s="28">
        <v>0</v>
      </c>
      <c r="HG9" s="28">
        <v>0</v>
      </c>
      <c r="HH9" s="28">
        <v>0</v>
      </c>
      <c r="HI9" s="28">
        <v>0</v>
      </c>
      <c r="HJ9" s="28">
        <v>0</v>
      </c>
      <c r="HK9" s="28">
        <v>0</v>
      </c>
      <c r="HL9" s="28">
        <v>0</v>
      </c>
      <c r="HM9" s="28">
        <v>0</v>
      </c>
      <c r="HN9" s="28">
        <v>0</v>
      </c>
      <c r="HO9" s="28">
        <v>0</v>
      </c>
      <c r="HP9" s="28">
        <v>0</v>
      </c>
      <c r="HQ9" s="28">
        <v>0</v>
      </c>
      <c r="HR9" s="28">
        <v>0</v>
      </c>
      <c r="HS9" s="28">
        <v>0</v>
      </c>
      <c r="HT9" s="28">
        <v>0</v>
      </c>
      <c r="HU9" s="28">
        <v>0</v>
      </c>
      <c r="HV9" s="28">
        <v>0</v>
      </c>
      <c r="HW9" s="28">
        <v>0</v>
      </c>
      <c r="HX9" s="28">
        <v>0</v>
      </c>
      <c r="HY9" s="28">
        <v>0</v>
      </c>
      <c r="HZ9" s="28">
        <v>0</v>
      </c>
      <c r="IA9" s="28">
        <v>0</v>
      </c>
      <c r="IB9" s="28">
        <v>0</v>
      </c>
      <c r="IC9" s="28">
        <v>0</v>
      </c>
      <c r="ID9" s="28">
        <v>0</v>
      </c>
      <c r="IE9" s="28">
        <v>0</v>
      </c>
      <c r="IF9" s="28">
        <v>0</v>
      </c>
      <c r="IG9" s="28">
        <v>0</v>
      </c>
      <c r="IH9" s="28">
        <v>0</v>
      </c>
      <c r="II9" s="28">
        <v>0</v>
      </c>
      <c r="IJ9" s="28">
        <v>0</v>
      </c>
      <c r="IK9" s="28">
        <v>0</v>
      </c>
      <c r="IL9" s="28">
        <v>0</v>
      </c>
      <c r="IM9" s="28">
        <v>0</v>
      </c>
      <c r="IN9" s="28">
        <v>0</v>
      </c>
      <c r="IO9" s="28">
        <v>0</v>
      </c>
      <c r="IP9" s="28">
        <v>0</v>
      </c>
      <c r="IQ9" s="28">
        <v>0</v>
      </c>
      <c r="IR9" s="28">
        <v>0</v>
      </c>
      <c r="IS9" s="28">
        <v>0</v>
      </c>
      <c r="IT9" s="28">
        <v>0</v>
      </c>
      <c r="IU9" s="28">
        <v>0</v>
      </c>
      <c r="IV9" s="28">
        <v>0</v>
      </c>
      <c r="IW9" s="28">
        <v>0</v>
      </c>
      <c r="IX9" s="28">
        <v>0</v>
      </c>
      <c r="IY9" s="28">
        <v>0</v>
      </c>
      <c r="IZ9" s="28">
        <v>0</v>
      </c>
      <c r="JA9" s="28">
        <v>0</v>
      </c>
      <c r="JB9" s="28">
        <v>0</v>
      </c>
      <c r="JC9" s="28">
        <v>0</v>
      </c>
      <c r="JD9" s="28">
        <v>0</v>
      </c>
      <c r="JE9" s="28">
        <v>0</v>
      </c>
      <c r="JF9" s="28">
        <v>0</v>
      </c>
      <c r="JG9" s="28">
        <v>0</v>
      </c>
      <c r="JH9" s="28">
        <v>0</v>
      </c>
      <c r="JI9" s="28">
        <v>0</v>
      </c>
      <c r="JJ9" s="28">
        <v>0</v>
      </c>
      <c r="JK9" s="28">
        <v>0</v>
      </c>
      <c r="JL9" s="28">
        <v>0</v>
      </c>
      <c r="JM9" s="28">
        <v>0</v>
      </c>
      <c r="JN9" s="28">
        <v>0</v>
      </c>
      <c r="JO9" s="28">
        <v>0</v>
      </c>
      <c r="JP9" s="28">
        <v>0</v>
      </c>
      <c r="JQ9" s="28">
        <v>0</v>
      </c>
      <c r="JR9" s="28">
        <v>0</v>
      </c>
      <c r="JS9" s="28">
        <v>0</v>
      </c>
      <c r="JT9" s="28">
        <v>0</v>
      </c>
      <c r="JU9" s="28">
        <v>0</v>
      </c>
      <c r="JV9" s="28">
        <v>0</v>
      </c>
      <c r="JW9" s="28">
        <v>0</v>
      </c>
      <c r="JX9" s="28">
        <v>0</v>
      </c>
      <c r="JY9" s="28">
        <v>0</v>
      </c>
      <c r="JZ9" s="28">
        <v>0</v>
      </c>
      <c r="KA9" s="28">
        <v>0</v>
      </c>
      <c r="KB9" s="28">
        <v>0</v>
      </c>
      <c r="KC9" s="28">
        <v>0</v>
      </c>
      <c r="KD9" s="28">
        <v>0</v>
      </c>
      <c r="KE9" s="28">
        <v>0</v>
      </c>
      <c r="KF9" s="28">
        <v>0</v>
      </c>
      <c r="KG9" s="28">
        <v>0</v>
      </c>
      <c r="KH9" s="28">
        <v>0</v>
      </c>
      <c r="KI9" s="28">
        <v>0</v>
      </c>
      <c r="KJ9" s="28">
        <v>0</v>
      </c>
      <c r="KK9" s="28">
        <v>0</v>
      </c>
      <c r="KL9" s="28">
        <v>0</v>
      </c>
      <c r="KM9" s="28">
        <v>0</v>
      </c>
      <c r="KN9" s="28">
        <v>0</v>
      </c>
      <c r="KO9" s="28">
        <v>0</v>
      </c>
      <c r="KP9" s="28">
        <v>0</v>
      </c>
      <c r="KQ9" s="28">
        <v>0</v>
      </c>
      <c r="KR9" s="28">
        <v>0</v>
      </c>
      <c r="KS9" s="28">
        <v>0</v>
      </c>
      <c r="KT9" s="28">
        <v>0</v>
      </c>
      <c r="KU9" s="28">
        <v>0</v>
      </c>
      <c r="KV9" s="28">
        <v>0</v>
      </c>
      <c r="KW9" s="28">
        <v>0</v>
      </c>
      <c r="KX9" s="28">
        <v>0</v>
      </c>
      <c r="KY9" s="28">
        <v>0</v>
      </c>
      <c r="KZ9" s="28">
        <v>0</v>
      </c>
      <c r="LA9" s="28">
        <v>0</v>
      </c>
      <c r="LB9" s="28">
        <v>0</v>
      </c>
      <c r="LC9" s="28">
        <v>0</v>
      </c>
      <c r="LD9" s="28">
        <v>0</v>
      </c>
      <c r="LE9" s="28">
        <v>0</v>
      </c>
      <c r="LF9" s="28">
        <v>0</v>
      </c>
      <c r="LG9" s="28">
        <v>0</v>
      </c>
      <c r="LH9" s="28">
        <v>0</v>
      </c>
      <c r="LI9" s="28">
        <v>0</v>
      </c>
      <c r="LJ9" s="28">
        <v>0</v>
      </c>
      <c r="LK9" s="28">
        <v>0</v>
      </c>
      <c r="LL9" s="28">
        <v>0</v>
      </c>
      <c r="LM9" s="28">
        <v>0</v>
      </c>
      <c r="LN9" s="28">
        <v>0</v>
      </c>
      <c r="LO9" s="28">
        <v>0</v>
      </c>
      <c r="LP9" s="28">
        <v>0</v>
      </c>
      <c r="LQ9" s="28">
        <v>0</v>
      </c>
      <c r="LR9" s="28">
        <v>0</v>
      </c>
      <c r="LS9" s="28">
        <v>0</v>
      </c>
      <c r="LT9" s="28">
        <v>0</v>
      </c>
      <c r="LU9" s="28">
        <v>0</v>
      </c>
      <c r="LV9" s="28">
        <v>0</v>
      </c>
      <c r="LW9" s="28">
        <v>0</v>
      </c>
      <c r="LX9" s="28">
        <v>0</v>
      </c>
      <c r="LY9" s="28">
        <v>0</v>
      </c>
      <c r="LZ9" s="28">
        <v>0</v>
      </c>
      <c r="MA9" s="28">
        <v>0</v>
      </c>
      <c r="MB9" s="28">
        <v>0</v>
      </c>
      <c r="MC9" s="28">
        <v>0</v>
      </c>
      <c r="MD9" s="28">
        <v>0</v>
      </c>
      <c r="ME9" s="28">
        <v>0</v>
      </c>
      <c r="MF9" s="28">
        <v>0</v>
      </c>
      <c r="MG9" s="28">
        <v>0</v>
      </c>
      <c r="MH9" s="28">
        <v>0</v>
      </c>
      <c r="MI9" s="28">
        <v>0</v>
      </c>
      <c r="MJ9" s="28">
        <v>0</v>
      </c>
      <c r="MK9" s="28">
        <v>0</v>
      </c>
      <c r="ML9" s="28">
        <v>0</v>
      </c>
      <c r="MM9" s="28">
        <v>0</v>
      </c>
      <c r="MN9" s="28">
        <v>0</v>
      </c>
      <c r="MO9" s="28">
        <v>0</v>
      </c>
      <c r="MP9" s="28">
        <v>0</v>
      </c>
      <c r="MQ9" s="28">
        <v>0</v>
      </c>
      <c r="MR9" s="28">
        <v>0</v>
      </c>
      <c r="MS9" s="28">
        <v>0</v>
      </c>
      <c r="MT9" s="28">
        <v>0</v>
      </c>
      <c r="MU9" s="28">
        <v>0</v>
      </c>
      <c r="MV9" s="28">
        <v>0</v>
      </c>
      <c r="MW9" s="28">
        <v>0</v>
      </c>
      <c r="MX9" s="28">
        <v>0</v>
      </c>
      <c r="MY9" s="28">
        <v>0</v>
      </c>
      <c r="MZ9" s="28">
        <v>0</v>
      </c>
      <c r="NA9" s="28">
        <v>0</v>
      </c>
      <c r="NB9" s="28">
        <v>0</v>
      </c>
      <c r="NC9" s="28">
        <v>0</v>
      </c>
      <c r="ND9" s="28">
        <v>0</v>
      </c>
      <c r="NE9" s="28">
        <v>0</v>
      </c>
      <c r="NF9" s="28">
        <v>0</v>
      </c>
      <c r="NG9" s="28">
        <v>0</v>
      </c>
      <c r="NH9" s="28">
        <v>0</v>
      </c>
      <c r="NI9" s="28">
        <v>0</v>
      </c>
      <c r="NJ9" s="28">
        <v>0</v>
      </c>
      <c r="NK9" s="28">
        <v>0</v>
      </c>
      <c r="NL9" s="28">
        <v>0</v>
      </c>
      <c r="NM9" s="28">
        <v>0</v>
      </c>
      <c r="NN9" s="28">
        <v>0</v>
      </c>
      <c r="NO9" s="28">
        <v>0</v>
      </c>
      <c r="NP9" s="28">
        <v>0</v>
      </c>
      <c r="NQ9" s="28">
        <v>0</v>
      </c>
      <c r="NR9" s="28">
        <v>0</v>
      </c>
      <c r="NS9" s="28">
        <v>0</v>
      </c>
      <c r="NT9" s="28">
        <v>0</v>
      </c>
      <c r="NU9" s="28">
        <v>0</v>
      </c>
      <c r="NV9" s="28">
        <v>0</v>
      </c>
      <c r="NW9" s="28">
        <v>0</v>
      </c>
      <c r="NX9" s="28">
        <v>0</v>
      </c>
      <c r="NY9" s="28">
        <v>0</v>
      </c>
      <c r="NZ9" s="28">
        <v>0</v>
      </c>
      <c r="OA9" s="28">
        <v>0</v>
      </c>
      <c r="OB9" s="28">
        <v>0</v>
      </c>
      <c r="OC9" s="28">
        <v>0</v>
      </c>
      <c r="OD9" s="28">
        <v>0</v>
      </c>
      <c r="OE9" s="28">
        <v>0</v>
      </c>
      <c r="OF9" s="28">
        <v>0</v>
      </c>
      <c r="OG9" s="28">
        <v>0</v>
      </c>
      <c r="OH9" s="28">
        <v>0</v>
      </c>
      <c r="OI9" s="28">
        <v>0</v>
      </c>
      <c r="OJ9" s="28">
        <v>0</v>
      </c>
      <c r="OK9" s="28">
        <v>0</v>
      </c>
      <c r="OL9" s="28">
        <v>0</v>
      </c>
      <c r="OM9" s="28">
        <v>0</v>
      </c>
      <c r="ON9" s="28">
        <v>0</v>
      </c>
      <c r="OO9" s="28">
        <v>0</v>
      </c>
      <c r="OP9" s="28">
        <v>0</v>
      </c>
      <c r="OQ9" s="28">
        <v>0</v>
      </c>
      <c r="OR9" s="28">
        <v>0</v>
      </c>
      <c r="OS9" s="28">
        <v>0</v>
      </c>
      <c r="OT9" s="28">
        <v>0</v>
      </c>
      <c r="OU9" s="28">
        <v>0</v>
      </c>
      <c r="OV9" s="28">
        <v>0</v>
      </c>
      <c r="OW9" s="28">
        <v>0</v>
      </c>
      <c r="OX9" s="28">
        <v>0</v>
      </c>
      <c r="OY9" s="28">
        <v>0</v>
      </c>
      <c r="OZ9" s="28">
        <v>0</v>
      </c>
      <c r="PA9" s="28">
        <v>0</v>
      </c>
      <c r="PB9" s="28">
        <v>0</v>
      </c>
      <c r="PC9" s="28">
        <v>0</v>
      </c>
      <c r="PD9" s="28">
        <v>0</v>
      </c>
      <c r="PE9" s="28">
        <v>0</v>
      </c>
      <c r="PF9" s="28">
        <v>0</v>
      </c>
      <c r="PG9" s="28">
        <v>0</v>
      </c>
      <c r="PH9" s="28">
        <v>0</v>
      </c>
      <c r="PI9" s="28">
        <v>0</v>
      </c>
      <c r="PJ9" s="28">
        <v>0</v>
      </c>
      <c r="PK9" s="28">
        <v>0</v>
      </c>
      <c r="PL9" s="28">
        <v>0</v>
      </c>
      <c r="PM9" s="28">
        <v>0</v>
      </c>
      <c r="PN9" s="28">
        <v>0</v>
      </c>
      <c r="PO9" s="28">
        <v>0</v>
      </c>
      <c r="PP9" s="28">
        <v>0</v>
      </c>
      <c r="PQ9" s="28">
        <v>0</v>
      </c>
      <c r="PR9" s="28">
        <v>0</v>
      </c>
      <c r="PS9" s="28">
        <v>0</v>
      </c>
      <c r="PT9" s="28">
        <v>0</v>
      </c>
      <c r="PU9" s="28">
        <v>0</v>
      </c>
      <c r="PV9" s="28">
        <v>0</v>
      </c>
      <c r="PW9" s="28">
        <v>0</v>
      </c>
      <c r="PX9" s="28">
        <v>0</v>
      </c>
      <c r="PY9" s="28">
        <v>0</v>
      </c>
      <c r="PZ9" s="28">
        <v>0</v>
      </c>
      <c r="QA9" s="28">
        <v>0</v>
      </c>
      <c r="QB9" s="28">
        <v>0</v>
      </c>
      <c r="QC9" s="28">
        <v>0</v>
      </c>
      <c r="QD9" s="28">
        <v>0</v>
      </c>
      <c r="QE9" s="28">
        <v>0</v>
      </c>
      <c r="QF9" s="28">
        <v>0</v>
      </c>
      <c r="QG9" s="28">
        <v>0</v>
      </c>
      <c r="QH9" s="28">
        <v>0</v>
      </c>
      <c r="QI9" s="28">
        <v>0</v>
      </c>
      <c r="QJ9" s="28">
        <v>0</v>
      </c>
      <c r="QK9" s="28">
        <v>0</v>
      </c>
      <c r="QL9" s="28">
        <v>0</v>
      </c>
      <c r="QM9" s="28">
        <v>0</v>
      </c>
      <c r="QN9" s="28">
        <v>0</v>
      </c>
      <c r="QO9" s="28">
        <v>0</v>
      </c>
      <c r="QP9" s="28">
        <v>0</v>
      </c>
      <c r="QQ9" s="28">
        <v>0</v>
      </c>
      <c r="QR9" s="28">
        <v>0</v>
      </c>
      <c r="QS9" s="28">
        <v>0</v>
      </c>
      <c r="QT9" s="28">
        <v>0</v>
      </c>
      <c r="QU9" s="28">
        <v>0</v>
      </c>
      <c r="QV9" s="28">
        <v>0</v>
      </c>
      <c r="QW9" s="28">
        <v>0</v>
      </c>
      <c r="QX9" s="28">
        <v>0</v>
      </c>
      <c r="QY9" s="28">
        <v>0</v>
      </c>
      <c r="QZ9" s="28">
        <v>0</v>
      </c>
      <c r="RA9" s="28">
        <v>0</v>
      </c>
      <c r="RB9" s="28">
        <v>0</v>
      </c>
      <c r="RC9" s="28">
        <v>0</v>
      </c>
      <c r="RD9" s="28">
        <v>0</v>
      </c>
      <c r="RE9" s="28">
        <v>0</v>
      </c>
      <c r="RF9" s="28">
        <v>0</v>
      </c>
      <c r="RG9" s="28">
        <v>0</v>
      </c>
      <c r="RH9" s="28">
        <v>0</v>
      </c>
      <c r="RI9" s="28">
        <v>0</v>
      </c>
      <c r="RJ9" s="28">
        <v>0</v>
      </c>
      <c r="RK9" s="28">
        <v>0</v>
      </c>
      <c r="RL9" s="28">
        <v>0</v>
      </c>
      <c r="RM9" s="28">
        <v>0</v>
      </c>
      <c r="RN9" s="28">
        <v>0</v>
      </c>
      <c r="RO9" s="28">
        <v>0</v>
      </c>
      <c r="RP9" s="28">
        <v>0</v>
      </c>
      <c r="RQ9" s="28">
        <v>0</v>
      </c>
      <c r="RR9" s="28">
        <v>0</v>
      </c>
      <c r="RS9" s="28">
        <v>0</v>
      </c>
      <c r="RT9" s="28">
        <v>0</v>
      </c>
      <c r="RU9" s="28">
        <v>0</v>
      </c>
      <c r="RV9" s="28">
        <v>0</v>
      </c>
      <c r="RW9" s="28">
        <v>0</v>
      </c>
      <c r="RX9" s="28">
        <v>0</v>
      </c>
      <c r="RY9" s="28">
        <v>0</v>
      </c>
      <c r="RZ9" s="28">
        <v>0</v>
      </c>
      <c r="SA9" s="28">
        <v>0</v>
      </c>
      <c r="SB9" s="28">
        <v>0</v>
      </c>
      <c r="SC9" s="28">
        <v>0</v>
      </c>
      <c r="SD9" s="28">
        <v>0</v>
      </c>
      <c r="SE9" s="28">
        <v>0</v>
      </c>
      <c r="SF9" s="28">
        <v>0</v>
      </c>
      <c r="SG9" s="28">
        <v>0</v>
      </c>
      <c r="SH9" s="28">
        <v>0</v>
      </c>
      <c r="SI9" s="28">
        <v>0</v>
      </c>
      <c r="SJ9" s="28">
        <v>0</v>
      </c>
      <c r="SK9" s="28">
        <v>0</v>
      </c>
      <c r="SL9" s="28">
        <v>0</v>
      </c>
      <c r="SM9" s="28">
        <v>0</v>
      </c>
      <c r="SN9" s="28">
        <v>0</v>
      </c>
      <c r="SO9" s="28">
        <v>0</v>
      </c>
      <c r="SP9" s="28">
        <v>0</v>
      </c>
      <c r="SQ9" s="28">
        <v>0</v>
      </c>
      <c r="SR9" s="28">
        <v>0</v>
      </c>
      <c r="SS9" s="28">
        <v>0</v>
      </c>
      <c r="ST9" s="28">
        <v>0</v>
      </c>
      <c r="SU9" s="28">
        <v>0</v>
      </c>
      <c r="SV9" s="28">
        <v>0</v>
      </c>
      <c r="SW9" s="28">
        <v>0</v>
      </c>
      <c r="SX9" s="28">
        <v>0</v>
      </c>
      <c r="SY9" s="28">
        <v>0</v>
      </c>
      <c r="SZ9" s="28">
        <v>0</v>
      </c>
      <c r="TA9" s="28">
        <v>0</v>
      </c>
      <c r="TB9" s="28">
        <v>0</v>
      </c>
      <c r="TC9" s="28">
        <v>0</v>
      </c>
      <c r="TD9" s="28">
        <v>0</v>
      </c>
      <c r="TE9" s="28">
        <v>0</v>
      </c>
      <c r="TF9" s="28">
        <v>0</v>
      </c>
      <c r="TG9" s="28">
        <v>0</v>
      </c>
      <c r="TH9" s="28">
        <v>0</v>
      </c>
      <c r="TI9" s="28">
        <v>0</v>
      </c>
      <c r="TJ9" s="28">
        <v>0</v>
      </c>
      <c r="TK9" s="28">
        <v>0</v>
      </c>
      <c r="TL9" s="28">
        <v>0</v>
      </c>
      <c r="TM9" s="28">
        <v>0</v>
      </c>
      <c r="TN9" s="28">
        <v>0</v>
      </c>
      <c r="TO9" s="28">
        <v>0</v>
      </c>
      <c r="TP9" s="28">
        <v>0</v>
      </c>
      <c r="TQ9" s="28">
        <v>0</v>
      </c>
      <c r="TR9" s="28">
        <v>0</v>
      </c>
      <c r="TS9" s="28">
        <v>0</v>
      </c>
      <c r="TT9" s="28">
        <v>0</v>
      </c>
      <c r="TU9" s="28">
        <v>0</v>
      </c>
      <c r="TV9" s="28">
        <v>0</v>
      </c>
      <c r="TW9" s="28">
        <v>0</v>
      </c>
      <c r="TX9" s="28">
        <v>0</v>
      </c>
      <c r="TY9" s="28">
        <v>0</v>
      </c>
      <c r="TZ9" s="28">
        <v>0</v>
      </c>
      <c r="UA9" s="28">
        <v>0</v>
      </c>
      <c r="UB9" s="28">
        <v>0</v>
      </c>
      <c r="UC9" s="28">
        <v>0</v>
      </c>
      <c r="UD9" s="28">
        <v>0</v>
      </c>
      <c r="UE9" s="28">
        <v>0</v>
      </c>
      <c r="UF9" s="28">
        <v>0</v>
      </c>
      <c r="UG9" s="28">
        <v>0</v>
      </c>
      <c r="UH9" s="28">
        <v>0</v>
      </c>
      <c r="UI9" s="28">
        <v>0</v>
      </c>
      <c r="UJ9" s="28">
        <v>0</v>
      </c>
      <c r="UK9" s="28">
        <v>0</v>
      </c>
      <c r="UL9" s="28">
        <v>0</v>
      </c>
      <c r="UM9" s="28">
        <v>0</v>
      </c>
      <c r="UN9" s="28">
        <v>0</v>
      </c>
      <c r="UO9" s="28">
        <v>0</v>
      </c>
      <c r="UP9" s="28">
        <v>0</v>
      </c>
      <c r="UQ9" s="28">
        <v>0</v>
      </c>
      <c r="UR9" s="28">
        <v>0</v>
      </c>
      <c r="US9" s="28">
        <v>0</v>
      </c>
      <c r="UT9" s="28">
        <v>0</v>
      </c>
      <c r="UU9" s="28">
        <v>0</v>
      </c>
      <c r="UV9" s="28">
        <v>0</v>
      </c>
      <c r="UW9" s="28">
        <v>0</v>
      </c>
      <c r="UX9" s="28">
        <v>0</v>
      </c>
      <c r="UY9" s="28">
        <v>0</v>
      </c>
      <c r="UZ9" s="28">
        <v>0</v>
      </c>
      <c r="VA9" s="28">
        <v>0</v>
      </c>
      <c r="VB9" s="28">
        <v>0</v>
      </c>
      <c r="VC9" s="28">
        <v>0</v>
      </c>
      <c r="VD9" s="28">
        <v>0</v>
      </c>
      <c r="VE9" s="28">
        <v>0</v>
      </c>
      <c r="VF9" s="28">
        <v>0</v>
      </c>
      <c r="VG9" s="28">
        <v>0</v>
      </c>
      <c r="VH9" s="28">
        <v>0</v>
      </c>
      <c r="VI9" s="28">
        <v>0</v>
      </c>
      <c r="VJ9" s="28">
        <v>0</v>
      </c>
      <c r="VK9" s="28">
        <v>0</v>
      </c>
      <c r="VL9" s="28">
        <v>0</v>
      </c>
      <c r="VM9" s="28">
        <v>0</v>
      </c>
      <c r="VN9" s="28">
        <v>0</v>
      </c>
      <c r="VO9" s="28">
        <v>0</v>
      </c>
      <c r="VP9" s="28">
        <v>0</v>
      </c>
      <c r="VQ9" s="28">
        <v>0</v>
      </c>
      <c r="VR9" s="28">
        <v>0</v>
      </c>
      <c r="VS9" s="28">
        <v>0</v>
      </c>
      <c r="VT9" s="28">
        <v>0</v>
      </c>
      <c r="VU9" s="28">
        <v>0</v>
      </c>
      <c r="VV9" s="28">
        <v>0</v>
      </c>
      <c r="VW9" s="28">
        <v>0</v>
      </c>
      <c r="VX9" s="28">
        <v>0</v>
      </c>
      <c r="VY9" s="28">
        <v>0</v>
      </c>
      <c r="VZ9" s="28">
        <v>0</v>
      </c>
      <c r="WA9" s="28">
        <v>0</v>
      </c>
      <c r="WB9" s="28">
        <v>0</v>
      </c>
      <c r="WC9" s="28">
        <v>0</v>
      </c>
      <c r="WD9" s="28">
        <v>0</v>
      </c>
      <c r="WE9" s="28">
        <v>0</v>
      </c>
      <c r="WF9" s="28">
        <v>0</v>
      </c>
      <c r="WG9" s="28">
        <v>0</v>
      </c>
      <c r="WH9" s="28">
        <v>0</v>
      </c>
      <c r="WI9" s="28">
        <v>0</v>
      </c>
      <c r="WJ9" s="28">
        <v>0</v>
      </c>
      <c r="WK9" s="28">
        <v>0</v>
      </c>
      <c r="WL9" s="28">
        <v>0</v>
      </c>
      <c r="WM9" s="28">
        <v>0</v>
      </c>
      <c r="WN9" s="28">
        <v>0</v>
      </c>
      <c r="WO9" s="28">
        <v>0</v>
      </c>
      <c r="WP9" s="28">
        <v>0</v>
      </c>
      <c r="WQ9" s="28">
        <v>0</v>
      </c>
      <c r="WR9" s="28">
        <v>0</v>
      </c>
      <c r="WS9" s="28">
        <v>0</v>
      </c>
      <c r="WT9" s="28">
        <v>0</v>
      </c>
      <c r="WU9" s="28">
        <v>0</v>
      </c>
      <c r="WV9" s="28">
        <v>0</v>
      </c>
      <c r="WW9" s="28">
        <v>0</v>
      </c>
      <c r="WX9" s="28">
        <v>0</v>
      </c>
      <c r="WY9" s="28">
        <v>0</v>
      </c>
      <c r="WZ9" s="28">
        <v>0</v>
      </c>
      <c r="XA9" s="28">
        <v>0</v>
      </c>
      <c r="XB9" s="28">
        <v>0</v>
      </c>
      <c r="XC9" s="28">
        <v>0</v>
      </c>
      <c r="XD9" s="28">
        <v>0</v>
      </c>
      <c r="XE9" s="28">
        <v>0</v>
      </c>
      <c r="XF9" s="28">
        <v>0</v>
      </c>
      <c r="XG9" s="28">
        <v>0</v>
      </c>
      <c r="XH9" s="28">
        <v>0</v>
      </c>
      <c r="XI9" s="28">
        <v>0</v>
      </c>
      <c r="XJ9" s="28">
        <v>0</v>
      </c>
      <c r="XK9" s="28">
        <v>0</v>
      </c>
      <c r="XL9" s="28">
        <v>0</v>
      </c>
      <c r="XM9" s="28">
        <v>0</v>
      </c>
      <c r="XN9" s="28">
        <v>0</v>
      </c>
      <c r="XO9" s="28">
        <v>0</v>
      </c>
      <c r="XP9" s="28">
        <v>0</v>
      </c>
      <c r="XQ9" s="28">
        <v>0</v>
      </c>
      <c r="XR9" s="28">
        <v>0</v>
      </c>
      <c r="XS9" s="28">
        <v>0</v>
      </c>
      <c r="XT9" s="28">
        <v>0</v>
      </c>
      <c r="XU9" s="28">
        <v>0</v>
      </c>
      <c r="XV9" s="28">
        <v>0</v>
      </c>
      <c r="XW9" s="28">
        <v>0</v>
      </c>
      <c r="XX9" s="28">
        <v>0</v>
      </c>
      <c r="XY9" s="28">
        <v>0</v>
      </c>
      <c r="XZ9" s="28">
        <v>0</v>
      </c>
      <c r="YA9" s="28">
        <v>0</v>
      </c>
      <c r="YB9" s="28">
        <v>0</v>
      </c>
      <c r="YC9" s="28">
        <v>0</v>
      </c>
      <c r="YD9" s="28">
        <v>0</v>
      </c>
      <c r="YE9" s="28">
        <v>0</v>
      </c>
      <c r="YF9" s="28">
        <v>0</v>
      </c>
      <c r="YG9" s="28">
        <v>0</v>
      </c>
      <c r="YH9" s="28">
        <v>0</v>
      </c>
      <c r="YI9" s="28">
        <v>0</v>
      </c>
      <c r="YJ9" s="28">
        <v>0</v>
      </c>
      <c r="YK9" s="28">
        <v>0</v>
      </c>
      <c r="YL9" s="28">
        <v>0</v>
      </c>
      <c r="YM9" s="28">
        <v>0</v>
      </c>
      <c r="YN9" s="28">
        <v>0</v>
      </c>
      <c r="YO9" s="28">
        <v>0</v>
      </c>
      <c r="YP9" s="28">
        <v>0</v>
      </c>
      <c r="YQ9" s="28">
        <v>0</v>
      </c>
    </row>
    <row r="10" spans="1:733" s="120" customFormat="1" ht="15.75" x14ac:dyDescent="0.25">
      <c r="A10" s="18" t="s">
        <v>23</v>
      </c>
      <c r="B10" s="18" t="s">
        <v>24</v>
      </c>
      <c r="C10" s="18">
        <v>785.68355199999996</v>
      </c>
      <c r="D10" s="29"/>
      <c r="E10" s="21">
        <f t="shared" si="20"/>
        <v>20.460509166666668</v>
      </c>
      <c r="F10" s="22" t="s">
        <v>10</v>
      </c>
      <c r="G10" s="108" t="s">
        <v>133</v>
      </c>
      <c r="H10" s="30">
        <v>42761</v>
      </c>
      <c r="I10" s="31">
        <v>0.15</v>
      </c>
      <c r="J10" s="32">
        <f>12*4</f>
        <v>48</v>
      </c>
      <c r="K10" s="22" t="s">
        <v>137</v>
      </c>
      <c r="L10" s="23">
        <f t="shared" si="71"/>
        <v>44222</v>
      </c>
      <c r="M10" s="32" t="s">
        <v>11</v>
      </c>
      <c r="N10" s="19" t="s">
        <v>12</v>
      </c>
      <c r="O10" s="2"/>
      <c r="P10" s="25">
        <f t="shared" si="21"/>
        <v>0</v>
      </c>
      <c r="Q10" s="25">
        <f t="shared" si="22"/>
        <v>117852532.8</v>
      </c>
      <c r="R10" s="25">
        <f t="shared" si="23"/>
        <v>0</v>
      </c>
      <c r="S10" s="25">
        <f t="shared" si="24"/>
        <v>117852532.8</v>
      </c>
      <c r="T10" s="25">
        <f t="shared" si="25"/>
        <v>0</v>
      </c>
      <c r="U10" s="25">
        <f t="shared" si="26"/>
        <v>117852532.8</v>
      </c>
      <c r="V10" s="25">
        <f t="shared" si="27"/>
        <v>785683552</v>
      </c>
      <c r="W10" s="25">
        <f t="shared" si="28"/>
        <v>58926266.399999999</v>
      </c>
      <c r="X10" s="25">
        <f t="shared" si="29"/>
        <v>0</v>
      </c>
      <c r="Y10" s="25">
        <f t="shared" si="30"/>
        <v>0</v>
      </c>
      <c r="Z10" s="25">
        <f t="shared" si="31"/>
        <v>0</v>
      </c>
      <c r="AA10" s="25">
        <f t="shared" si="32"/>
        <v>0</v>
      </c>
      <c r="AB10" s="25">
        <f t="shared" si="33"/>
        <v>0</v>
      </c>
      <c r="AC10" s="25">
        <f t="shared" si="34"/>
        <v>0</v>
      </c>
      <c r="AD10" s="25">
        <f t="shared" si="35"/>
        <v>0</v>
      </c>
      <c r="AE10" s="25">
        <f t="shared" si="36"/>
        <v>0</v>
      </c>
      <c r="AF10" s="25">
        <f t="shared" si="37"/>
        <v>0</v>
      </c>
      <c r="AG10" s="25">
        <f t="shared" si="38"/>
        <v>0</v>
      </c>
      <c r="AH10" s="25">
        <f t="shared" si="39"/>
        <v>0</v>
      </c>
      <c r="AI10" s="25">
        <f t="shared" si="40"/>
        <v>0</v>
      </c>
      <c r="AJ10" s="25">
        <f t="shared" si="41"/>
        <v>0</v>
      </c>
      <c r="AK10" s="25">
        <f t="shared" si="42"/>
        <v>0</v>
      </c>
      <c r="AL10" s="25">
        <f t="shared" si="43"/>
        <v>0</v>
      </c>
      <c r="AM10" s="25">
        <f t="shared" si="44"/>
        <v>0</v>
      </c>
      <c r="AN10" s="25">
        <f t="shared" si="45"/>
        <v>0</v>
      </c>
      <c r="AO10" s="25">
        <f t="shared" si="46"/>
        <v>0</v>
      </c>
      <c r="AP10" s="25">
        <f t="shared" si="47"/>
        <v>0</v>
      </c>
      <c r="AQ10" s="25">
        <f t="shared" si="48"/>
        <v>0</v>
      </c>
      <c r="AR10" s="25">
        <f t="shared" si="49"/>
        <v>0</v>
      </c>
      <c r="AS10" s="25">
        <f t="shared" si="50"/>
        <v>0</v>
      </c>
      <c r="AT10" s="25">
        <f t="shared" si="51"/>
        <v>0</v>
      </c>
      <c r="AU10" s="25">
        <f t="shared" si="52"/>
        <v>0</v>
      </c>
      <c r="AV10" s="25">
        <f t="shared" si="53"/>
        <v>0</v>
      </c>
      <c r="AW10" s="25">
        <f t="shared" si="54"/>
        <v>0</v>
      </c>
      <c r="AX10" s="25">
        <f t="shared" si="55"/>
        <v>0</v>
      </c>
      <c r="AY10" s="25">
        <f t="shared" si="56"/>
        <v>0</v>
      </c>
      <c r="AZ10" s="25">
        <f t="shared" si="57"/>
        <v>0</v>
      </c>
      <c r="BA10" s="25">
        <f t="shared" si="58"/>
        <v>0</v>
      </c>
      <c r="BB10" s="25">
        <f t="shared" si="59"/>
        <v>0</v>
      </c>
      <c r="BC10" s="25">
        <f t="shared" si="60"/>
        <v>0</v>
      </c>
      <c r="BD10" s="25">
        <f t="shared" si="61"/>
        <v>0</v>
      </c>
      <c r="BE10" s="25">
        <f t="shared" si="62"/>
        <v>0</v>
      </c>
      <c r="BF10" s="25">
        <f t="shared" si="63"/>
        <v>0</v>
      </c>
      <c r="BG10" s="25">
        <f t="shared" si="64"/>
        <v>0</v>
      </c>
      <c r="BH10" s="25">
        <f t="shared" si="65"/>
        <v>0</v>
      </c>
      <c r="BI10" s="25">
        <f t="shared" si="66"/>
        <v>0</v>
      </c>
      <c r="BJ10" s="25">
        <f t="shared" si="67"/>
        <v>0</v>
      </c>
      <c r="BK10" s="25">
        <f t="shared" si="68"/>
        <v>0</v>
      </c>
      <c r="BL10" s="25">
        <f t="shared" si="69"/>
        <v>0</v>
      </c>
      <c r="BM10" s="25">
        <f t="shared" si="70"/>
        <v>0</v>
      </c>
      <c r="BN10" s="26"/>
      <c r="BO10" s="27"/>
      <c r="BP10" s="28">
        <v>58926266.399999999</v>
      </c>
      <c r="BQ10" s="28">
        <v>0</v>
      </c>
      <c r="BR10" s="28">
        <v>0</v>
      </c>
      <c r="BS10" s="28">
        <v>0</v>
      </c>
      <c r="BT10" s="28">
        <v>0</v>
      </c>
      <c r="BU10" s="28">
        <v>0</v>
      </c>
      <c r="BV10" s="28">
        <v>0</v>
      </c>
      <c r="BW10" s="28">
        <v>0</v>
      </c>
      <c r="BX10" s="28">
        <v>0</v>
      </c>
      <c r="BY10" s="28">
        <v>0</v>
      </c>
      <c r="BZ10" s="28">
        <v>0</v>
      </c>
      <c r="CA10" s="28">
        <v>0</v>
      </c>
      <c r="CB10" s="28">
        <v>58926266.399999999</v>
      </c>
      <c r="CC10" s="28">
        <v>0</v>
      </c>
      <c r="CD10" s="28">
        <v>0</v>
      </c>
      <c r="CE10" s="28">
        <v>0</v>
      </c>
      <c r="CF10" s="28">
        <v>0</v>
      </c>
      <c r="CG10" s="28">
        <v>0</v>
      </c>
      <c r="CH10" s="28">
        <v>0</v>
      </c>
      <c r="CI10" s="28">
        <v>0</v>
      </c>
      <c r="CJ10" s="28">
        <v>0</v>
      </c>
      <c r="CK10" s="28">
        <v>0</v>
      </c>
      <c r="CL10" s="28">
        <v>0</v>
      </c>
      <c r="CM10" s="28">
        <v>0</v>
      </c>
      <c r="CN10" s="28">
        <v>58926266.399999999</v>
      </c>
      <c r="CO10" s="28">
        <v>0</v>
      </c>
      <c r="CP10" s="28">
        <v>0</v>
      </c>
      <c r="CQ10" s="28">
        <v>0</v>
      </c>
      <c r="CR10" s="28">
        <v>0</v>
      </c>
      <c r="CS10" s="28">
        <v>0</v>
      </c>
      <c r="CT10" s="28">
        <v>0</v>
      </c>
      <c r="CU10" s="28">
        <v>0</v>
      </c>
      <c r="CV10" s="28">
        <v>0</v>
      </c>
      <c r="CW10" s="28">
        <v>0</v>
      </c>
      <c r="CX10" s="28">
        <v>0</v>
      </c>
      <c r="CY10" s="28">
        <v>0</v>
      </c>
      <c r="CZ10" s="28">
        <v>58926266.399999999</v>
      </c>
      <c r="DA10" s="28">
        <v>0</v>
      </c>
      <c r="DB10" s="28">
        <v>0</v>
      </c>
      <c r="DC10" s="28">
        <v>0</v>
      </c>
      <c r="DD10" s="28">
        <v>0</v>
      </c>
      <c r="DE10" s="28">
        <v>0</v>
      </c>
      <c r="DF10" s="28">
        <v>0</v>
      </c>
      <c r="DG10" s="28">
        <v>0</v>
      </c>
      <c r="DH10" s="28">
        <v>0</v>
      </c>
      <c r="DI10" s="28">
        <v>0</v>
      </c>
      <c r="DJ10" s="28">
        <v>0</v>
      </c>
      <c r="DK10" s="28">
        <v>0</v>
      </c>
      <c r="DL10" s="28">
        <v>58926266.399999999</v>
      </c>
      <c r="DM10" s="28">
        <v>0</v>
      </c>
      <c r="DN10" s="28">
        <v>0</v>
      </c>
      <c r="DO10" s="28">
        <v>0</v>
      </c>
      <c r="DP10" s="28">
        <v>0</v>
      </c>
      <c r="DQ10" s="28">
        <v>0</v>
      </c>
      <c r="DR10" s="28">
        <v>0</v>
      </c>
      <c r="DS10" s="28">
        <v>0</v>
      </c>
      <c r="DT10" s="28">
        <v>0</v>
      </c>
      <c r="DU10" s="28">
        <v>0</v>
      </c>
      <c r="DV10" s="28">
        <v>0</v>
      </c>
      <c r="DW10" s="28">
        <v>0</v>
      </c>
      <c r="DX10" s="28">
        <v>58926266.399999999</v>
      </c>
      <c r="DY10" s="28">
        <v>0</v>
      </c>
      <c r="DZ10" s="28">
        <v>0</v>
      </c>
      <c r="EA10" s="28">
        <v>0</v>
      </c>
      <c r="EB10" s="28">
        <v>0</v>
      </c>
      <c r="EC10" s="28">
        <v>0</v>
      </c>
      <c r="ED10" s="28">
        <v>0</v>
      </c>
      <c r="EE10" s="28">
        <v>0</v>
      </c>
      <c r="EF10" s="28">
        <v>0</v>
      </c>
      <c r="EG10" s="28">
        <v>0</v>
      </c>
      <c r="EH10" s="28">
        <v>0</v>
      </c>
      <c r="EI10" s="28">
        <v>0</v>
      </c>
      <c r="EJ10" s="28">
        <v>58926266.399999999</v>
      </c>
      <c r="EK10" s="28">
        <v>785683552</v>
      </c>
      <c r="EL10" s="28">
        <v>0</v>
      </c>
      <c r="EM10" s="28">
        <v>0</v>
      </c>
      <c r="EN10" s="28">
        <v>0</v>
      </c>
      <c r="EO10" s="28">
        <v>0</v>
      </c>
      <c r="EP10" s="28">
        <v>0</v>
      </c>
      <c r="EQ10" s="28">
        <v>0</v>
      </c>
      <c r="ER10" s="28">
        <v>0</v>
      </c>
      <c r="ES10" s="28">
        <v>0</v>
      </c>
      <c r="ET10" s="28">
        <v>0</v>
      </c>
      <c r="EU10" s="28">
        <v>0</v>
      </c>
      <c r="EV10" s="28">
        <v>0</v>
      </c>
      <c r="EW10" s="28">
        <v>0</v>
      </c>
      <c r="EX10" s="28">
        <v>0</v>
      </c>
      <c r="EY10" s="28">
        <v>0</v>
      </c>
      <c r="EZ10" s="28">
        <v>0</v>
      </c>
      <c r="FA10" s="28">
        <v>0</v>
      </c>
      <c r="FB10" s="28">
        <v>0</v>
      </c>
      <c r="FC10" s="28">
        <v>0</v>
      </c>
      <c r="FD10" s="28">
        <v>0</v>
      </c>
      <c r="FE10" s="28">
        <v>0</v>
      </c>
      <c r="FF10" s="28">
        <v>0</v>
      </c>
      <c r="FG10" s="28">
        <v>0</v>
      </c>
      <c r="FH10" s="28">
        <v>0</v>
      </c>
      <c r="FI10" s="28">
        <v>0</v>
      </c>
      <c r="FJ10" s="28">
        <v>0</v>
      </c>
      <c r="FK10" s="28">
        <v>0</v>
      </c>
      <c r="FL10" s="28">
        <v>0</v>
      </c>
      <c r="FM10" s="28">
        <v>0</v>
      </c>
      <c r="FN10" s="28">
        <v>0</v>
      </c>
      <c r="FO10" s="28">
        <v>0</v>
      </c>
      <c r="FP10" s="28">
        <v>0</v>
      </c>
      <c r="FQ10" s="28">
        <v>0</v>
      </c>
      <c r="FR10" s="28">
        <v>0</v>
      </c>
      <c r="FS10" s="28">
        <v>0</v>
      </c>
      <c r="FT10" s="28">
        <v>0</v>
      </c>
      <c r="FU10" s="28">
        <v>0</v>
      </c>
      <c r="FV10" s="28">
        <v>0</v>
      </c>
      <c r="FW10" s="28">
        <v>0</v>
      </c>
      <c r="FX10" s="28">
        <v>0</v>
      </c>
      <c r="FY10" s="28">
        <v>0</v>
      </c>
      <c r="FZ10" s="28">
        <v>0</v>
      </c>
      <c r="GA10" s="28">
        <v>0</v>
      </c>
      <c r="GB10" s="28">
        <v>0</v>
      </c>
      <c r="GC10" s="28">
        <v>0</v>
      </c>
      <c r="GD10" s="28">
        <v>0</v>
      </c>
      <c r="GE10" s="28">
        <v>0</v>
      </c>
      <c r="GF10" s="28">
        <v>0</v>
      </c>
      <c r="GG10" s="28">
        <v>0</v>
      </c>
      <c r="GH10" s="28">
        <v>0</v>
      </c>
      <c r="GI10" s="28">
        <v>0</v>
      </c>
      <c r="GJ10" s="28">
        <v>0</v>
      </c>
      <c r="GK10" s="28">
        <v>0</v>
      </c>
      <c r="GL10" s="28">
        <v>0</v>
      </c>
      <c r="GM10" s="28">
        <v>0</v>
      </c>
      <c r="GN10" s="28">
        <v>0</v>
      </c>
      <c r="GO10" s="28">
        <v>0</v>
      </c>
      <c r="GP10" s="28">
        <v>0</v>
      </c>
      <c r="GQ10" s="28">
        <v>0</v>
      </c>
      <c r="GR10" s="28">
        <v>0</v>
      </c>
      <c r="GS10" s="28">
        <v>0</v>
      </c>
      <c r="GT10" s="28">
        <v>0</v>
      </c>
      <c r="GU10" s="28">
        <v>0</v>
      </c>
      <c r="GV10" s="28">
        <v>0</v>
      </c>
      <c r="GW10" s="28">
        <v>0</v>
      </c>
      <c r="GX10" s="28">
        <v>0</v>
      </c>
      <c r="GY10" s="28">
        <v>0</v>
      </c>
      <c r="GZ10" s="28">
        <v>0</v>
      </c>
      <c r="HA10" s="28">
        <v>0</v>
      </c>
      <c r="HB10" s="28">
        <v>0</v>
      </c>
      <c r="HC10" s="28">
        <v>0</v>
      </c>
      <c r="HD10" s="28">
        <v>0</v>
      </c>
      <c r="HE10" s="28">
        <v>0</v>
      </c>
      <c r="HF10" s="28">
        <v>0</v>
      </c>
      <c r="HG10" s="28">
        <v>0</v>
      </c>
      <c r="HH10" s="28">
        <v>0</v>
      </c>
      <c r="HI10" s="28">
        <v>0</v>
      </c>
      <c r="HJ10" s="28">
        <v>0</v>
      </c>
      <c r="HK10" s="28">
        <v>0</v>
      </c>
      <c r="HL10" s="28">
        <v>0</v>
      </c>
      <c r="HM10" s="28">
        <v>0</v>
      </c>
      <c r="HN10" s="28">
        <v>0</v>
      </c>
      <c r="HO10" s="28">
        <v>0</v>
      </c>
      <c r="HP10" s="28">
        <v>0</v>
      </c>
      <c r="HQ10" s="28">
        <v>0</v>
      </c>
      <c r="HR10" s="28">
        <v>0</v>
      </c>
      <c r="HS10" s="28">
        <v>0</v>
      </c>
      <c r="HT10" s="28">
        <v>0</v>
      </c>
      <c r="HU10" s="28">
        <v>0</v>
      </c>
      <c r="HV10" s="28">
        <v>0</v>
      </c>
      <c r="HW10" s="28">
        <v>0</v>
      </c>
      <c r="HX10" s="28">
        <v>0</v>
      </c>
      <c r="HY10" s="28">
        <v>0</v>
      </c>
      <c r="HZ10" s="28">
        <v>0</v>
      </c>
      <c r="IA10" s="28">
        <v>0</v>
      </c>
      <c r="IB10" s="28">
        <v>0</v>
      </c>
      <c r="IC10" s="28">
        <v>0</v>
      </c>
      <c r="ID10" s="28">
        <v>0</v>
      </c>
      <c r="IE10" s="28">
        <v>0</v>
      </c>
      <c r="IF10" s="28">
        <v>0</v>
      </c>
      <c r="IG10" s="28">
        <v>0</v>
      </c>
      <c r="IH10" s="28">
        <v>0</v>
      </c>
      <c r="II10" s="28">
        <v>0</v>
      </c>
      <c r="IJ10" s="28">
        <v>0</v>
      </c>
      <c r="IK10" s="28">
        <v>0</v>
      </c>
      <c r="IL10" s="28">
        <v>0</v>
      </c>
      <c r="IM10" s="28">
        <v>0</v>
      </c>
      <c r="IN10" s="28">
        <v>0</v>
      </c>
      <c r="IO10" s="28">
        <v>0</v>
      </c>
      <c r="IP10" s="28">
        <v>0</v>
      </c>
      <c r="IQ10" s="28">
        <v>0</v>
      </c>
      <c r="IR10" s="28">
        <v>0</v>
      </c>
      <c r="IS10" s="28">
        <v>0</v>
      </c>
      <c r="IT10" s="28">
        <v>0</v>
      </c>
      <c r="IU10" s="28">
        <v>0</v>
      </c>
      <c r="IV10" s="28">
        <v>0</v>
      </c>
      <c r="IW10" s="28">
        <v>0</v>
      </c>
      <c r="IX10" s="28">
        <v>0</v>
      </c>
      <c r="IY10" s="28">
        <v>0</v>
      </c>
      <c r="IZ10" s="28">
        <v>0</v>
      </c>
      <c r="JA10" s="28">
        <v>0</v>
      </c>
      <c r="JB10" s="28">
        <v>0</v>
      </c>
      <c r="JC10" s="28">
        <v>0</v>
      </c>
      <c r="JD10" s="28">
        <v>0</v>
      </c>
      <c r="JE10" s="28">
        <v>0</v>
      </c>
      <c r="JF10" s="28">
        <v>0</v>
      </c>
      <c r="JG10" s="28">
        <v>0</v>
      </c>
      <c r="JH10" s="28">
        <v>0</v>
      </c>
      <c r="JI10" s="28">
        <v>0</v>
      </c>
      <c r="JJ10" s="28">
        <v>0</v>
      </c>
      <c r="JK10" s="28">
        <v>0</v>
      </c>
      <c r="JL10" s="28">
        <v>0</v>
      </c>
      <c r="JM10" s="28">
        <v>0</v>
      </c>
      <c r="JN10" s="28">
        <v>0</v>
      </c>
      <c r="JO10" s="28">
        <v>0</v>
      </c>
      <c r="JP10" s="28">
        <v>0</v>
      </c>
      <c r="JQ10" s="28">
        <v>0</v>
      </c>
      <c r="JR10" s="28">
        <v>0</v>
      </c>
      <c r="JS10" s="28">
        <v>0</v>
      </c>
      <c r="JT10" s="28">
        <v>0</v>
      </c>
      <c r="JU10" s="28">
        <v>0</v>
      </c>
      <c r="JV10" s="28">
        <v>0</v>
      </c>
      <c r="JW10" s="28">
        <v>0</v>
      </c>
      <c r="JX10" s="28">
        <v>0</v>
      </c>
      <c r="JY10" s="28">
        <v>0</v>
      </c>
      <c r="JZ10" s="28">
        <v>0</v>
      </c>
      <c r="KA10" s="28">
        <v>0</v>
      </c>
      <c r="KB10" s="28">
        <v>0</v>
      </c>
      <c r="KC10" s="28">
        <v>0</v>
      </c>
      <c r="KD10" s="28">
        <v>0</v>
      </c>
      <c r="KE10" s="28">
        <v>0</v>
      </c>
      <c r="KF10" s="28">
        <v>0</v>
      </c>
      <c r="KG10" s="28">
        <v>0</v>
      </c>
      <c r="KH10" s="28">
        <v>0</v>
      </c>
      <c r="KI10" s="28">
        <v>0</v>
      </c>
      <c r="KJ10" s="28">
        <v>0</v>
      </c>
      <c r="KK10" s="28">
        <v>0</v>
      </c>
      <c r="KL10" s="28">
        <v>0</v>
      </c>
      <c r="KM10" s="28">
        <v>0</v>
      </c>
      <c r="KN10" s="28">
        <v>0</v>
      </c>
      <c r="KO10" s="28">
        <v>0</v>
      </c>
      <c r="KP10" s="28">
        <v>0</v>
      </c>
      <c r="KQ10" s="28">
        <v>0</v>
      </c>
      <c r="KR10" s="28">
        <v>0</v>
      </c>
      <c r="KS10" s="28">
        <v>0</v>
      </c>
      <c r="KT10" s="28">
        <v>0</v>
      </c>
      <c r="KU10" s="28">
        <v>0</v>
      </c>
      <c r="KV10" s="28">
        <v>0</v>
      </c>
      <c r="KW10" s="28">
        <v>0</v>
      </c>
      <c r="KX10" s="28">
        <v>0</v>
      </c>
      <c r="KY10" s="28">
        <v>0</v>
      </c>
      <c r="KZ10" s="28">
        <v>0</v>
      </c>
      <c r="LA10" s="28">
        <v>0</v>
      </c>
      <c r="LB10" s="28">
        <v>0</v>
      </c>
      <c r="LC10" s="28">
        <v>0</v>
      </c>
      <c r="LD10" s="28">
        <v>0</v>
      </c>
      <c r="LE10" s="28">
        <v>0</v>
      </c>
      <c r="LF10" s="28">
        <v>0</v>
      </c>
      <c r="LG10" s="28">
        <v>0</v>
      </c>
      <c r="LH10" s="28">
        <v>0</v>
      </c>
      <c r="LI10" s="28">
        <v>0</v>
      </c>
      <c r="LJ10" s="28">
        <v>0</v>
      </c>
      <c r="LK10" s="28">
        <v>0</v>
      </c>
      <c r="LL10" s="28">
        <v>0</v>
      </c>
      <c r="LM10" s="28">
        <v>0</v>
      </c>
      <c r="LN10" s="28">
        <v>0</v>
      </c>
      <c r="LO10" s="28">
        <v>0</v>
      </c>
      <c r="LP10" s="28">
        <v>0</v>
      </c>
      <c r="LQ10" s="28">
        <v>0</v>
      </c>
      <c r="LR10" s="28">
        <v>0</v>
      </c>
      <c r="LS10" s="28">
        <v>0</v>
      </c>
      <c r="LT10" s="28">
        <v>0</v>
      </c>
      <c r="LU10" s="28">
        <v>0</v>
      </c>
      <c r="LV10" s="28">
        <v>0</v>
      </c>
      <c r="LW10" s="28">
        <v>0</v>
      </c>
      <c r="LX10" s="28">
        <v>0</v>
      </c>
      <c r="LY10" s="28">
        <v>0</v>
      </c>
      <c r="LZ10" s="28">
        <v>0</v>
      </c>
      <c r="MA10" s="28">
        <v>0</v>
      </c>
      <c r="MB10" s="28">
        <v>0</v>
      </c>
      <c r="MC10" s="28">
        <v>0</v>
      </c>
      <c r="MD10" s="28">
        <v>0</v>
      </c>
      <c r="ME10" s="28">
        <v>0</v>
      </c>
      <c r="MF10" s="28">
        <v>0</v>
      </c>
      <c r="MG10" s="28">
        <v>0</v>
      </c>
      <c r="MH10" s="28">
        <v>0</v>
      </c>
      <c r="MI10" s="28">
        <v>0</v>
      </c>
      <c r="MJ10" s="28">
        <v>0</v>
      </c>
      <c r="MK10" s="28">
        <v>0</v>
      </c>
      <c r="ML10" s="28">
        <v>0</v>
      </c>
      <c r="MM10" s="28">
        <v>0</v>
      </c>
      <c r="MN10" s="28">
        <v>0</v>
      </c>
      <c r="MO10" s="28">
        <v>0</v>
      </c>
      <c r="MP10" s="28">
        <v>0</v>
      </c>
      <c r="MQ10" s="28">
        <v>0</v>
      </c>
      <c r="MR10" s="28">
        <v>0</v>
      </c>
      <c r="MS10" s="28">
        <v>0</v>
      </c>
      <c r="MT10" s="28">
        <v>0</v>
      </c>
      <c r="MU10" s="28">
        <v>0</v>
      </c>
      <c r="MV10" s="28">
        <v>0</v>
      </c>
      <c r="MW10" s="28">
        <v>0</v>
      </c>
      <c r="MX10" s="28">
        <v>0</v>
      </c>
      <c r="MY10" s="28">
        <v>0</v>
      </c>
      <c r="MZ10" s="28">
        <v>0</v>
      </c>
      <c r="NA10" s="28">
        <v>0</v>
      </c>
      <c r="NB10" s="28">
        <v>0</v>
      </c>
      <c r="NC10" s="28">
        <v>0</v>
      </c>
      <c r="ND10" s="28">
        <v>0</v>
      </c>
      <c r="NE10" s="28">
        <v>0</v>
      </c>
      <c r="NF10" s="28">
        <v>0</v>
      </c>
      <c r="NG10" s="28">
        <v>0</v>
      </c>
      <c r="NH10" s="28">
        <v>0</v>
      </c>
      <c r="NI10" s="28">
        <v>0</v>
      </c>
      <c r="NJ10" s="28">
        <v>0</v>
      </c>
      <c r="NK10" s="28">
        <v>0</v>
      </c>
      <c r="NL10" s="28">
        <v>0</v>
      </c>
      <c r="NM10" s="28">
        <v>0</v>
      </c>
      <c r="NN10" s="28">
        <v>0</v>
      </c>
      <c r="NO10" s="28">
        <v>0</v>
      </c>
      <c r="NP10" s="28">
        <v>0</v>
      </c>
      <c r="NQ10" s="28">
        <v>0</v>
      </c>
      <c r="NR10" s="28">
        <v>0</v>
      </c>
      <c r="NS10" s="28">
        <v>0</v>
      </c>
      <c r="NT10" s="28">
        <v>0</v>
      </c>
      <c r="NU10" s="28">
        <v>0</v>
      </c>
      <c r="NV10" s="28">
        <v>0</v>
      </c>
      <c r="NW10" s="28">
        <v>0</v>
      </c>
      <c r="NX10" s="28">
        <v>0</v>
      </c>
      <c r="NY10" s="28">
        <v>0</v>
      </c>
      <c r="NZ10" s="28">
        <v>0</v>
      </c>
      <c r="OA10" s="28">
        <v>0</v>
      </c>
      <c r="OB10" s="28">
        <v>0</v>
      </c>
      <c r="OC10" s="28">
        <v>0</v>
      </c>
      <c r="OD10" s="28">
        <v>0</v>
      </c>
      <c r="OE10" s="28">
        <v>0</v>
      </c>
      <c r="OF10" s="28">
        <v>0</v>
      </c>
      <c r="OG10" s="28">
        <v>0</v>
      </c>
      <c r="OH10" s="28">
        <v>0</v>
      </c>
      <c r="OI10" s="28">
        <v>0</v>
      </c>
      <c r="OJ10" s="28">
        <v>0</v>
      </c>
      <c r="OK10" s="28">
        <v>0</v>
      </c>
      <c r="OL10" s="28">
        <v>0</v>
      </c>
      <c r="OM10" s="28">
        <v>0</v>
      </c>
      <c r="ON10" s="28">
        <v>0</v>
      </c>
      <c r="OO10" s="28">
        <v>0</v>
      </c>
      <c r="OP10" s="28">
        <v>0</v>
      </c>
      <c r="OQ10" s="28">
        <v>0</v>
      </c>
      <c r="OR10" s="28">
        <v>0</v>
      </c>
      <c r="OS10" s="28">
        <v>0</v>
      </c>
      <c r="OT10" s="28">
        <v>0</v>
      </c>
      <c r="OU10" s="28">
        <v>0</v>
      </c>
      <c r="OV10" s="28">
        <v>0</v>
      </c>
      <c r="OW10" s="28">
        <v>0</v>
      </c>
      <c r="OX10" s="28">
        <v>0</v>
      </c>
      <c r="OY10" s="28">
        <v>0</v>
      </c>
      <c r="OZ10" s="28">
        <v>0</v>
      </c>
      <c r="PA10" s="28">
        <v>0</v>
      </c>
      <c r="PB10" s="28">
        <v>0</v>
      </c>
      <c r="PC10" s="28">
        <v>0</v>
      </c>
      <c r="PD10" s="28">
        <v>0</v>
      </c>
      <c r="PE10" s="28">
        <v>0</v>
      </c>
      <c r="PF10" s="28">
        <v>0</v>
      </c>
      <c r="PG10" s="28">
        <v>0</v>
      </c>
      <c r="PH10" s="28">
        <v>0</v>
      </c>
      <c r="PI10" s="28">
        <v>0</v>
      </c>
      <c r="PJ10" s="28">
        <v>0</v>
      </c>
      <c r="PK10" s="28">
        <v>0</v>
      </c>
      <c r="PL10" s="28">
        <v>0</v>
      </c>
      <c r="PM10" s="28">
        <v>0</v>
      </c>
      <c r="PN10" s="28">
        <v>0</v>
      </c>
      <c r="PO10" s="28">
        <v>0</v>
      </c>
      <c r="PP10" s="28">
        <v>0</v>
      </c>
      <c r="PQ10" s="28">
        <v>0</v>
      </c>
      <c r="PR10" s="28">
        <v>0</v>
      </c>
      <c r="PS10" s="28">
        <v>0</v>
      </c>
      <c r="PT10" s="28">
        <v>0</v>
      </c>
      <c r="PU10" s="28">
        <v>0</v>
      </c>
      <c r="PV10" s="28">
        <v>0</v>
      </c>
      <c r="PW10" s="28">
        <v>0</v>
      </c>
      <c r="PX10" s="28">
        <v>0</v>
      </c>
      <c r="PY10" s="28">
        <v>0</v>
      </c>
      <c r="PZ10" s="28">
        <v>0</v>
      </c>
      <c r="QA10" s="28">
        <v>0</v>
      </c>
      <c r="QB10" s="28">
        <v>0</v>
      </c>
      <c r="QC10" s="28">
        <v>0</v>
      </c>
      <c r="QD10" s="28">
        <v>0</v>
      </c>
      <c r="QE10" s="28">
        <v>0</v>
      </c>
      <c r="QF10" s="28">
        <v>0</v>
      </c>
      <c r="QG10" s="28">
        <v>0</v>
      </c>
      <c r="QH10" s="28">
        <v>0</v>
      </c>
      <c r="QI10" s="28">
        <v>0</v>
      </c>
      <c r="QJ10" s="28">
        <v>0</v>
      </c>
      <c r="QK10" s="28">
        <v>0</v>
      </c>
      <c r="QL10" s="28">
        <v>0</v>
      </c>
      <c r="QM10" s="28">
        <v>0</v>
      </c>
      <c r="QN10" s="28">
        <v>0</v>
      </c>
      <c r="QO10" s="28">
        <v>0</v>
      </c>
      <c r="QP10" s="28">
        <v>0</v>
      </c>
      <c r="QQ10" s="28">
        <v>0</v>
      </c>
      <c r="QR10" s="28">
        <v>0</v>
      </c>
      <c r="QS10" s="28">
        <v>0</v>
      </c>
      <c r="QT10" s="28">
        <v>0</v>
      </c>
      <c r="QU10" s="28">
        <v>0</v>
      </c>
      <c r="QV10" s="28">
        <v>0</v>
      </c>
      <c r="QW10" s="28">
        <v>0</v>
      </c>
      <c r="QX10" s="28">
        <v>0</v>
      </c>
      <c r="QY10" s="28">
        <v>0</v>
      </c>
      <c r="QZ10" s="28">
        <v>0</v>
      </c>
      <c r="RA10" s="28">
        <v>0</v>
      </c>
      <c r="RB10" s="28">
        <v>0</v>
      </c>
      <c r="RC10" s="28">
        <v>0</v>
      </c>
      <c r="RD10" s="28">
        <v>0</v>
      </c>
      <c r="RE10" s="28">
        <v>0</v>
      </c>
      <c r="RF10" s="28">
        <v>0</v>
      </c>
      <c r="RG10" s="28">
        <v>0</v>
      </c>
      <c r="RH10" s="28">
        <v>0</v>
      </c>
      <c r="RI10" s="28">
        <v>0</v>
      </c>
      <c r="RJ10" s="28">
        <v>0</v>
      </c>
      <c r="RK10" s="28">
        <v>0</v>
      </c>
      <c r="RL10" s="28">
        <v>0</v>
      </c>
      <c r="RM10" s="28">
        <v>0</v>
      </c>
      <c r="RN10" s="28">
        <v>0</v>
      </c>
      <c r="RO10" s="28">
        <v>0</v>
      </c>
      <c r="RP10" s="28">
        <v>0</v>
      </c>
      <c r="RQ10" s="28">
        <v>0</v>
      </c>
      <c r="RR10" s="28">
        <v>0</v>
      </c>
      <c r="RS10" s="28">
        <v>0</v>
      </c>
      <c r="RT10" s="28">
        <v>0</v>
      </c>
      <c r="RU10" s="28">
        <v>0</v>
      </c>
      <c r="RV10" s="28">
        <v>0</v>
      </c>
      <c r="RW10" s="28">
        <v>0</v>
      </c>
      <c r="RX10" s="28">
        <v>0</v>
      </c>
      <c r="RY10" s="28">
        <v>0</v>
      </c>
      <c r="RZ10" s="28">
        <v>0</v>
      </c>
      <c r="SA10" s="28">
        <v>0</v>
      </c>
      <c r="SB10" s="28">
        <v>0</v>
      </c>
      <c r="SC10" s="28">
        <v>0</v>
      </c>
      <c r="SD10" s="28">
        <v>0</v>
      </c>
      <c r="SE10" s="28">
        <v>0</v>
      </c>
      <c r="SF10" s="28">
        <v>0</v>
      </c>
      <c r="SG10" s="28">
        <v>0</v>
      </c>
      <c r="SH10" s="28">
        <v>0</v>
      </c>
      <c r="SI10" s="28">
        <v>0</v>
      </c>
      <c r="SJ10" s="28">
        <v>0</v>
      </c>
      <c r="SK10" s="28">
        <v>0</v>
      </c>
      <c r="SL10" s="28">
        <v>0</v>
      </c>
      <c r="SM10" s="28">
        <v>0</v>
      </c>
      <c r="SN10" s="28">
        <v>0</v>
      </c>
      <c r="SO10" s="28">
        <v>0</v>
      </c>
      <c r="SP10" s="28">
        <v>0</v>
      </c>
      <c r="SQ10" s="28">
        <v>0</v>
      </c>
      <c r="SR10" s="28">
        <v>0</v>
      </c>
      <c r="SS10" s="28">
        <v>0</v>
      </c>
      <c r="ST10" s="28">
        <v>0</v>
      </c>
      <c r="SU10" s="28">
        <v>0</v>
      </c>
      <c r="SV10" s="28">
        <v>0</v>
      </c>
      <c r="SW10" s="28">
        <v>0</v>
      </c>
      <c r="SX10" s="28">
        <v>0</v>
      </c>
      <c r="SY10" s="28">
        <v>0</v>
      </c>
      <c r="SZ10" s="28">
        <v>0</v>
      </c>
      <c r="TA10" s="28">
        <v>0</v>
      </c>
      <c r="TB10" s="28">
        <v>0</v>
      </c>
      <c r="TC10" s="28">
        <v>0</v>
      </c>
      <c r="TD10" s="28">
        <v>0</v>
      </c>
      <c r="TE10" s="28">
        <v>0</v>
      </c>
      <c r="TF10" s="28">
        <v>0</v>
      </c>
      <c r="TG10" s="28">
        <v>0</v>
      </c>
      <c r="TH10" s="28">
        <v>0</v>
      </c>
      <c r="TI10" s="28">
        <v>0</v>
      </c>
      <c r="TJ10" s="28">
        <v>0</v>
      </c>
      <c r="TK10" s="28">
        <v>0</v>
      </c>
      <c r="TL10" s="28">
        <v>0</v>
      </c>
      <c r="TM10" s="28">
        <v>0</v>
      </c>
      <c r="TN10" s="28">
        <v>0</v>
      </c>
      <c r="TO10" s="28">
        <v>0</v>
      </c>
      <c r="TP10" s="28">
        <v>0</v>
      </c>
      <c r="TQ10" s="28">
        <v>0</v>
      </c>
      <c r="TR10" s="28">
        <v>0</v>
      </c>
      <c r="TS10" s="28">
        <v>0</v>
      </c>
      <c r="TT10" s="28">
        <v>0</v>
      </c>
      <c r="TU10" s="28">
        <v>0</v>
      </c>
      <c r="TV10" s="28">
        <v>0</v>
      </c>
      <c r="TW10" s="28">
        <v>0</v>
      </c>
      <c r="TX10" s="28">
        <v>0</v>
      </c>
      <c r="TY10" s="28">
        <v>0</v>
      </c>
      <c r="TZ10" s="28">
        <v>0</v>
      </c>
      <c r="UA10" s="28">
        <v>0</v>
      </c>
      <c r="UB10" s="28">
        <v>0</v>
      </c>
      <c r="UC10" s="28">
        <v>0</v>
      </c>
      <c r="UD10" s="28">
        <v>0</v>
      </c>
      <c r="UE10" s="28">
        <v>0</v>
      </c>
      <c r="UF10" s="28">
        <v>0</v>
      </c>
      <c r="UG10" s="28">
        <v>0</v>
      </c>
      <c r="UH10" s="28">
        <v>0</v>
      </c>
      <c r="UI10" s="28">
        <v>0</v>
      </c>
      <c r="UJ10" s="28">
        <v>0</v>
      </c>
      <c r="UK10" s="28">
        <v>0</v>
      </c>
      <c r="UL10" s="28">
        <v>0</v>
      </c>
      <c r="UM10" s="28">
        <v>0</v>
      </c>
      <c r="UN10" s="28">
        <v>0</v>
      </c>
      <c r="UO10" s="28">
        <v>0</v>
      </c>
      <c r="UP10" s="28">
        <v>0</v>
      </c>
      <c r="UQ10" s="28">
        <v>0</v>
      </c>
      <c r="UR10" s="28">
        <v>0</v>
      </c>
      <c r="US10" s="28">
        <v>0</v>
      </c>
      <c r="UT10" s="28">
        <v>0</v>
      </c>
      <c r="UU10" s="28">
        <v>0</v>
      </c>
      <c r="UV10" s="28">
        <v>0</v>
      </c>
      <c r="UW10" s="28">
        <v>0</v>
      </c>
      <c r="UX10" s="28">
        <v>0</v>
      </c>
      <c r="UY10" s="28">
        <v>0</v>
      </c>
      <c r="UZ10" s="28">
        <v>0</v>
      </c>
      <c r="VA10" s="28">
        <v>0</v>
      </c>
      <c r="VB10" s="28">
        <v>0</v>
      </c>
      <c r="VC10" s="28">
        <v>0</v>
      </c>
      <c r="VD10" s="28">
        <v>0</v>
      </c>
      <c r="VE10" s="28">
        <v>0</v>
      </c>
      <c r="VF10" s="28">
        <v>0</v>
      </c>
      <c r="VG10" s="28">
        <v>0</v>
      </c>
      <c r="VH10" s="28">
        <v>0</v>
      </c>
      <c r="VI10" s="28">
        <v>0</v>
      </c>
      <c r="VJ10" s="28">
        <v>0</v>
      </c>
      <c r="VK10" s="28">
        <v>0</v>
      </c>
      <c r="VL10" s="28">
        <v>0</v>
      </c>
      <c r="VM10" s="28">
        <v>0</v>
      </c>
      <c r="VN10" s="28">
        <v>0</v>
      </c>
      <c r="VO10" s="28">
        <v>0</v>
      </c>
      <c r="VP10" s="28">
        <v>0</v>
      </c>
      <c r="VQ10" s="28">
        <v>0</v>
      </c>
      <c r="VR10" s="28">
        <v>0</v>
      </c>
      <c r="VS10" s="28">
        <v>0</v>
      </c>
      <c r="VT10" s="28">
        <v>0</v>
      </c>
      <c r="VU10" s="28">
        <v>0</v>
      </c>
      <c r="VV10" s="28">
        <v>0</v>
      </c>
      <c r="VW10" s="28">
        <v>0</v>
      </c>
      <c r="VX10" s="28">
        <v>0</v>
      </c>
      <c r="VY10" s="28">
        <v>0</v>
      </c>
      <c r="VZ10" s="28">
        <v>0</v>
      </c>
      <c r="WA10" s="28">
        <v>0</v>
      </c>
      <c r="WB10" s="28">
        <v>0</v>
      </c>
      <c r="WC10" s="28">
        <v>0</v>
      </c>
      <c r="WD10" s="28">
        <v>0</v>
      </c>
      <c r="WE10" s="28">
        <v>0</v>
      </c>
      <c r="WF10" s="28">
        <v>0</v>
      </c>
      <c r="WG10" s="28">
        <v>0</v>
      </c>
      <c r="WH10" s="28">
        <v>0</v>
      </c>
      <c r="WI10" s="28">
        <v>0</v>
      </c>
      <c r="WJ10" s="28">
        <v>0</v>
      </c>
      <c r="WK10" s="28">
        <v>0</v>
      </c>
      <c r="WL10" s="28">
        <v>0</v>
      </c>
      <c r="WM10" s="28">
        <v>0</v>
      </c>
      <c r="WN10" s="28">
        <v>0</v>
      </c>
      <c r="WO10" s="28">
        <v>0</v>
      </c>
      <c r="WP10" s="28">
        <v>0</v>
      </c>
      <c r="WQ10" s="28">
        <v>0</v>
      </c>
      <c r="WR10" s="28">
        <v>0</v>
      </c>
      <c r="WS10" s="28">
        <v>0</v>
      </c>
      <c r="WT10" s="28">
        <v>0</v>
      </c>
      <c r="WU10" s="28">
        <v>0</v>
      </c>
      <c r="WV10" s="28">
        <v>0</v>
      </c>
      <c r="WW10" s="28">
        <v>0</v>
      </c>
      <c r="WX10" s="28">
        <v>0</v>
      </c>
      <c r="WY10" s="28">
        <v>0</v>
      </c>
      <c r="WZ10" s="28">
        <v>0</v>
      </c>
      <c r="XA10" s="28">
        <v>0</v>
      </c>
      <c r="XB10" s="28">
        <v>0</v>
      </c>
      <c r="XC10" s="28">
        <v>0</v>
      </c>
      <c r="XD10" s="28">
        <v>0</v>
      </c>
      <c r="XE10" s="28">
        <v>0</v>
      </c>
      <c r="XF10" s="28">
        <v>0</v>
      </c>
      <c r="XG10" s="28">
        <v>0</v>
      </c>
      <c r="XH10" s="28">
        <v>0</v>
      </c>
      <c r="XI10" s="28">
        <v>0</v>
      </c>
      <c r="XJ10" s="28">
        <v>0</v>
      </c>
      <c r="XK10" s="28">
        <v>0</v>
      </c>
      <c r="XL10" s="28">
        <v>0</v>
      </c>
      <c r="XM10" s="28">
        <v>0</v>
      </c>
      <c r="XN10" s="28">
        <v>0</v>
      </c>
      <c r="XO10" s="28">
        <v>0</v>
      </c>
      <c r="XP10" s="28">
        <v>0</v>
      </c>
      <c r="XQ10" s="28">
        <v>0</v>
      </c>
      <c r="XR10" s="28">
        <v>0</v>
      </c>
      <c r="XS10" s="28">
        <v>0</v>
      </c>
      <c r="XT10" s="28">
        <v>0</v>
      </c>
      <c r="XU10" s="28">
        <v>0</v>
      </c>
      <c r="XV10" s="28">
        <v>0</v>
      </c>
      <c r="XW10" s="28">
        <v>0</v>
      </c>
      <c r="XX10" s="28">
        <v>0</v>
      </c>
      <c r="XY10" s="28">
        <v>0</v>
      </c>
      <c r="XZ10" s="28">
        <v>0</v>
      </c>
      <c r="YA10" s="28">
        <v>0</v>
      </c>
      <c r="YB10" s="28">
        <v>0</v>
      </c>
      <c r="YC10" s="28">
        <v>0</v>
      </c>
      <c r="YD10" s="28">
        <v>0</v>
      </c>
      <c r="YE10" s="28">
        <v>0</v>
      </c>
      <c r="YF10" s="28">
        <v>0</v>
      </c>
      <c r="YG10" s="28">
        <v>0</v>
      </c>
      <c r="YH10" s="28">
        <v>0</v>
      </c>
      <c r="YI10" s="28">
        <v>0</v>
      </c>
      <c r="YJ10" s="28">
        <v>0</v>
      </c>
      <c r="YK10" s="28">
        <v>0</v>
      </c>
      <c r="YL10" s="28">
        <v>0</v>
      </c>
      <c r="YM10" s="28">
        <v>0</v>
      </c>
      <c r="YN10" s="28">
        <v>0</v>
      </c>
      <c r="YO10" s="28">
        <v>0</v>
      </c>
      <c r="YP10" s="28">
        <v>0</v>
      </c>
      <c r="YQ10" s="28">
        <v>0</v>
      </c>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row>
    <row r="11" spans="1:733" ht="15.75" x14ac:dyDescent="0.25">
      <c r="A11" s="19" t="s">
        <v>20</v>
      </c>
      <c r="B11" s="19" t="s">
        <v>21</v>
      </c>
      <c r="C11" s="19">
        <v>653.87783778666653</v>
      </c>
      <c r="D11" s="20"/>
      <c r="E11" s="21">
        <f t="shared" si="20"/>
        <v>17.02806869236111</v>
      </c>
      <c r="F11" s="22" t="s">
        <v>10</v>
      </c>
      <c r="G11" s="108" t="s">
        <v>133</v>
      </c>
      <c r="H11" s="23">
        <v>42733</v>
      </c>
      <c r="I11" s="33" t="s">
        <v>22</v>
      </c>
      <c r="J11" s="22">
        <v>45</v>
      </c>
      <c r="K11" s="22" t="s">
        <v>138</v>
      </c>
      <c r="L11" s="23">
        <f t="shared" si="71"/>
        <v>44103</v>
      </c>
      <c r="M11" s="22" t="s">
        <v>11</v>
      </c>
      <c r="N11" s="19" t="s">
        <v>12</v>
      </c>
      <c r="O11" s="120"/>
      <c r="P11" s="121">
        <f t="shared" si="21"/>
        <v>326938918.89333332</v>
      </c>
      <c r="Q11" s="121">
        <f t="shared" si="22"/>
        <v>222954008.34999996</v>
      </c>
      <c r="R11" s="121">
        <f t="shared" si="23"/>
        <v>326938918.89333332</v>
      </c>
      <c r="S11" s="121">
        <f t="shared" si="24"/>
        <v>153727687.36000001</v>
      </c>
      <c r="T11" s="121">
        <f t="shared" si="25"/>
        <v>245204189.16999999</v>
      </c>
      <c r="U11" s="121">
        <f t="shared" si="26"/>
        <v>16015097.34</v>
      </c>
      <c r="V11" s="121">
        <f t="shared" si="27"/>
        <v>0</v>
      </c>
      <c r="W11" s="121">
        <f t="shared" si="28"/>
        <v>0</v>
      </c>
      <c r="X11" s="121">
        <f t="shared" si="29"/>
        <v>0</v>
      </c>
      <c r="Y11" s="121">
        <f t="shared" si="30"/>
        <v>0</v>
      </c>
      <c r="Z11" s="121">
        <f t="shared" si="31"/>
        <v>0</v>
      </c>
      <c r="AA11" s="121">
        <f t="shared" si="32"/>
        <v>0</v>
      </c>
      <c r="AB11" s="121">
        <f t="shared" si="33"/>
        <v>0</v>
      </c>
      <c r="AC11" s="121">
        <f t="shared" si="34"/>
        <v>0</v>
      </c>
      <c r="AD11" s="121">
        <f t="shared" si="35"/>
        <v>0</v>
      </c>
      <c r="AE11" s="121">
        <f t="shared" si="36"/>
        <v>0</v>
      </c>
      <c r="AF11" s="121">
        <f t="shared" si="37"/>
        <v>0</v>
      </c>
      <c r="AG11" s="121">
        <f t="shared" si="38"/>
        <v>0</v>
      </c>
      <c r="AH11" s="121">
        <f t="shared" si="39"/>
        <v>0</v>
      </c>
      <c r="AI11" s="121">
        <f t="shared" si="40"/>
        <v>0</v>
      </c>
      <c r="AJ11" s="121">
        <f t="shared" si="41"/>
        <v>0</v>
      </c>
      <c r="AK11" s="121">
        <f t="shared" si="42"/>
        <v>0</v>
      </c>
      <c r="AL11" s="121">
        <f t="shared" si="43"/>
        <v>0</v>
      </c>
      <c r="AM11" s="121">
        <f t="shared" si="44"/>
        <v>0</v>
      </c>
      <c r="AN11" s="121">
        <f t="shared" si="45"/>
        <v>0</v>
      </c>
      <c r="AO11" s="121">
        <f t="shared" si="46"/>
        <v>0</v>
      </c>
      <c r="AP11" s="121">
        <f t="shared" si="47"/>
        <v>0</v>
      </c>
      <c r="AQ11" s="121">
        <f t="shared" si="48"/>
        <v>0</v>
      </c>
      <c r="AR11" s="121">
        <f t="shared" si="49"/>
        <v>0</v>
      </c>
      <c r="AS11" s="121">
        <f t="shared" si="50"/>
        <v>0</v>
      </c>
      <c r="AT11" s="121">
        <f t="shared" si="51"/>
        <v>0</v>
      </c>
      <c r="AU11" s="121">
        <f t="shared" si="52"/>
        <v>0</v>
      </c>
      <c r="AV11" s="121">
        <f t="shared" si="53"/>
        <v>0</v>
      </c>
      <c r="AW11" s="121">
        <f t="shared" si="54"/>
        <v>0</v>
      </c>
      <c r="AX11" s="121">
        <f t="shared" si="55"/>
        <v>0</v>
      </c>
      <c r="AY11" s="121">
        <f t="shared" si="56"/>
        <v>0</v>
      </c>
      <c r="AZ11" s="121">
        <f t="shared" si="57"/>
        <v>0</v>
      </c>
      <c r="BA11" s="121">
        <f t="shared" si="58"/>
        <v>0</v>
      </c>
      <c r="BB11" s="121">
        <f t="shared" si="59"/>
        <v>0</v>
      </c>
      <c r="BC11" s="121">
        <f t="shared" si="60"/>
        <v>0</v>
      </c>
      <c r="BD11" s="121">
        <f t="shared" si="61"/>
        <v>0</v>
      </c>
      <c r="BE11" s="121">
        <f t="shared" si="62"/>
        <v>0</v>
      </c>
      <c r="BF11" s="121">
        <f t="shared" si="63"/>
        <v>0</v>
      </c>
      <c r="BG11" s="121">
        <f t="shared" si="64"/>
        <v>0</v>
      </c>
      <c r="BH11" s="121">
        <f t="shared" si="65"/>
        <v>0</v>
      </c>
      <c r="BI11" s="121">
        <f t="shared" si="66"/>
        <v>0</v>
      </c>
      <c r="BJ11" s="121">
        <f t="shared" si="67"/>
        <v>0</v>
      </c>
      <c r="BK11" s="121">
        <f t="shared" si="68"/>
        <v>0</v>
      </c>
      <c r="BL11" s="121">
        <f t="shared" si="69"/>
        <v>0</v>
      </c>
      <c r="BM11" s="121">
        <f t="shared" si="70"/>
        <v>0</v>
      </c>
      <c r="BN11" s="122"/>
      <c r="BO11" s="123"/>
      <c r="BP11" s="28">
        <v>0</v>
      </c>
      <c r="BQ11" s="28">
        <v>0</v>
      </c>
      <c r="BR11" s="28">
        <v>0</v>
      </c>
      <c r="BS11" s="28">
        <v>0</v>
      </c>
      <c r="BT11" s="28">
        <v>55492143.259999998</v>
      </c>
      <c r="BU11" s="28">
        <v>81734729.723333329</v>
      </c>
      <c r="BV11" s="28">
        <v>0</v>
      </c>
      <c r="BW11" s="28">
        <v>0</v>
      </c>
      <c r="BX11" s="28">
        <v>0</v>
      </c>
      <c r="BY11" s="28">
        <v>0</v>
      </c>
      <c r="BZ11" s="28">
        <v>44384477.460000001</v>
      </c>
      <c r="CA11" s="28">
        <v>81734729.723333329</v>
      </c>
      <c r="CB11" s="28">
        <v>0</v>
      </c>
      <c r="CC11" s="28">
        <v>0</v>
      </c>
      <c r="CD11" s="28">
        <v>0</v>
      </c>
      <c r="CE11" s="28">
        <v>0</v>
      </c>
      <c r="CF11" s="28">
        <v>54561291.049999997</v>
      </c>
      <c r="CG11" s="28">
        <v>81734729.723333329</v>
      </c>
      <c r="CH11" s="28">
        <v>0</v>
      </c>
      <c r="CI11" s="28">
        <v>0</v>
      </c>
      <c r="CJ11" s="28">
        <v>0</v>
      </c>
      <c r="CK11" s="28">
        <v>0</v>
      </c>
      <c r="CL11" s="28">
        <v>68516096.579999998</v>
      </c>
      <c r="CM11" s="28">
        <v>81734729.723333329</v>
      </c>
      <c r="CN11" s="28">
        <v>0</v>
      </c>
      <c r="CO11" s="28">
        <v>0</v>
      </c>
      <c r="CP11" s="28">
        <v>0</v>
      </c>
      <c r="CQ11" s="28">
        <v>0</v>
      </c>
      <c r="CR11" s="28">
        <v>62020704.789999999</v>
      </c>
      <c r="CS11" s="28">
        <v>81734729.723333329</v>
      </c>
      <c r="CT11" s="28">
        <v>0</v>
      </c>
      <c r="CU11" s="28">
        <v>0</v>
      </c>
      <c r="CV11" s="28">
        <v>0</v>
      </c>
      <c r="CW11" s="28">
        <v>0</v>
      </c>
      <c r="CX11" s="28">
        <v>44397913.310000002</v>
      </c>
      <c r="CY11" s="28">
        <v>81734729.723333329</v>
      </c>
      <c r="CZ11" s="28">
        <v>0</v>
      </c>
      <c r="DA11" s="28">
        <v>0</v>
      </c>
      <c r="DB11" s="28">
        <v>0</v>
      </c>
      <c r="DC11" s="28">
        <v>0</v>
      </c>
      <c r="DD11" s="28">
        <v>29704975.989999998</v>
      </c>
      <c r="DE11" s="28">
        <v>81734729.723333329</v>
      </c>
      <c r="DF11" s="28">
        <v>0</v>
      </c>
      <c r="DG11" s="28">
        <v>0</v>
      </c>
      <c r="DH11" s="28">
        <v>0</v>
      </c>
      <c r="DI11" s="28">
        <v>0</v>
      </c>
      <c r="DJ11" s="28">
        <v>17604093.27</v>
      </c>
      <c r="DK11" s="28">
        <v>81734729.723333329</v>
      </c>
      <c r="DL11" s="28">
        <v>0</v>
      </c>
      <c r="DM11" s="28">
        <v>0</v>
      </c>
      <c r="DN11" s="28">
        <v>0</v>
      </c>
      <c r="DO11" s="28">
        <v>0</v>
      </c>
      <c r="DP11" s="28">
        <v>8419556.0899999999</v>
      </c>
      <c r="DQ11" s="28">
        <v>81734729.723333329</v>
      </c>
      <c r="DR11" s="28">
        <v>0</v>
      </c>
      <c r="DS11" s="28">
        <v>0</v>
      </c>
      <c r="DT11" s="28">
        <v>0</v>
      </c>
      <c r="DU11" s="28">
        <v>0</v>
      </c>
      <c r="DV11" s="28">
        <v>5134161.45</v>
      </c>
      <c r="DW11" s="28">
        <v>81734729.723333329</v>
      </c>
      <c r="DX11" s="28">
        <v>0</v>
      </c>
      <c r="DY11" s="28">
        <v>0</v>
      </c>
      <c r="DZ11" s="28">
        <v>0</v>
      </c>
      <c r="EA11" s="28">
        <v>0</v>
      </c>
      <c r="EB11" s="28">
        <v>2461379.7999999998</v>
      </c>
      <c r="EC11" s="28">
        <v>81734729.723333329</v>
      </c>
      <c r="ED11" s="28">
        <v>0</v>
      </c>
      <c r="EE11" s="28">
        <v>0</v>
      </c>
      <c r="EF11" s="28">
        <v>0</v>
      </c>
      <c r="EG11" s="28">
        <v>0</v>
      </c>
      <c r="EH11" s="28">
        <v>0</v>
      </c>
      <c r="EI11" s="28">
        <v>0</v>
      </c>
      <c r="EJ11" s="28">
        <v>0</v>
      </c>
      <c r="EK11" s="28">
        <v>0</v>
      </c>
      <c r="EL11" s="28">
        <v>0</v>
      </c>
      <c r="EM11" s="28">
        <v>0</v>
      </c>
      <c r="EN11" s="28">
        <v>0</v>
      </c>
      <c r="EO11" s="28">
        <v>0</v>
      </c>
      <c r="EP11" s="28">
        <v>0</v>
      </c>
      <c r="EQ11" s="28">
        <v>0</v>
      </c>
      <c r="ER11" s="28">
        <v>0</v>
      </c>
      <c r="ES11" s="28">
        <v>0</v>
      </c>
      <c r="ET11" s="28">
        <v>0</v>
      </c>
      <c r="EU11" s="28">
        <v>0</v>
      </c>
      <c r="EV11" s="28">
        <v>0</v>
      </c>
      <c r="EW11" s="28">
        <v>0</v>
      </c>
      <c r="EX11" s="28">
        <v>0</v>
      </c>
      <c r="EY11" s="28">
        <v>0</v>
      </c>
      <c r="EZ11" s="28">
        <v>0</v>
      </c>
      <c r="FA11" s="28">
        <v>0</v>
      </c>
      <c r="FB11" s="28">
        <v>0</v>
      </c>
      <c r="FC11" s="28">
        <v>0</v>
      </c>
      <c r="FD11" s="28">
        <v>0</v>
      </c>
      <c r="FE11" s="28">
        <v>0</v>
      </c>
      <c r="FF11" s="28">
        <v>0</v>
      </c>
      <c r="FG11" s="28">
        <v>0</v>
      </c>
      <c r="FH11" s="28">
        <v>0</v>
      </c>
      <c r="FI11" s="28">
        <v>0</v>
      </c>
      <c r="FJ11" s="28">
        <v>0</v>
      </c>
      <c r="FK11" s="28">
        <v>0</v>
      </c>
      <c r="FL11" s="28">
        <v>0</v>
      </c>
      <c r="FM11" s="28">
        <v>0</v>
      </c>
      <c r="FN11" s="28">
        <v>0</v>
      </c>
      <c r="FO11" s="28">
        <v>0</v>
      </c>
      <c r="FP11" s="28">
        <v>0</v>
      </c>
      <c r="FQ11" s="28">
        <v>0</v>
      </c>
      <c r="FR11" s="28">
        <v>0</v>
      </c>
      <c r="FS11" s="28">
        <v>0</v>
      </c>
      <c r="FT11" s="28">
        <v>0</v>
      </c>
      <c r="FU11" s="28">
        <v>0</v>
      </c>
      <c r="FV11" s="28">
        <v>0</v>
      </c>
      <c r="FW11" s="28">
        <v>0</v>
      </c>
      <c r="FX11" s="28">
        <v>0</v>
      </c>
      <c r="FY11" s="28">
        <v>0</v>
      </c>
      <c r="FZ11" s="28">
        <v>0</v>
      </c>
      <c r="GA11" s="28">
        <v>0</v>
      </c>
      <c r="GB11" s="28">
        <v>0</v>
      </c>
      <c r="GC11" s="28">
        <v>0</v>
      </c>
      <c r="GD11" s="28">
        <v>0</v>
      </c>
      <c r="GE11" s="28">
        <v>0</v>
      </c>
      <c r="GF11" s="28">
        <v>0</v>
      </c>
      <c r="GG11" s="28">
        <v>0</v>
      </c>
      <c r="GH11" s="28">
        <v>0</v>
      </c>
      <c r="GI11" s="28">
        <v>0</v>
      </c>
      <c r="GJ11" s="28">
        <v>0</v>
      </c>
      <c r="GK11" s="28">
        <v>0</v>
      </c>
      <c r="GL11" s="28">
        <v>0</v>
      </c>
      <c r="GM11" s="28">
        <v>0</v>
      </c>
      <c r="GN11" s="28">
        <v>0</v>
      </c>
      <c r="GO11" s="28">
        <v>0</v>
      </c>
      <c r="GP11" s="28">
        <v>0</v>
      </c>
      <c r="GQ11" s="28">
        <v>0</v>
      </c>
      <c r="GR11" s="28">
        <v>0</v>
      </c>
      <c r="GS11" s="28">
        <v>0</v>
      </c>
      <c r="GT11" s="28">
        <v>0</v>
      </c>
      <c r="GU11" s="28">
        <v>0</v>
      </c>
      <c r="GV11" s="28">
        <v>0</v>
      </c>
      <c r="GW11" s="28">
        <v>0</v>
      </c>
      <c r="GX11" s="28">
        <v>0</v>
      </c>
      <c r="GY11" s="28">
        <v>0</v>
      </c>
      <c r="GZ11" s="28">
        <v>0</v>
      </c>
      <c r="HA11" s="28">
        <v>0</v>
      </c>
      <c r="HB11" s="28">
        <v>0</v>
      </c>
      <c r="HC11" s="28">
        <v>0</v>
      </c>
      <c r="HD11" s="28">
        <v>0</v>
      </c>
      <c r="HE11" s="28">
        <v>0</v>
      </c>
      <c r="HF11" s="28">
        <v>0</v>
      </c>
      <c r="HG11" s="28">
        <v>0</v>
      </c>
      <c r="HH11" s="28">
        <v>0</v>
      </c>
      <c r="HI11" s="28">
        <v>0</v>
      </c>
      <c r="HJ11" s="28">
        <v>0</v>
      </c>
      <c r="HK11" s="28">
        <v>0</v>
      </c>
      <c r="HL11" s="28">
        <v>0</v>
      </c>
      <c r="HM11" s="28">
        <v>0</v>
      </c>
      <c r="HN11" s="28">
        <v>0</v>
      </c>
      <c r="HO11" s="28">
        <v>0</v>
      </c>
      <c r="HP11" s="28">
        <v>0</v>
      </c>
      <c r="HQ11" s="28">
        <v>0</v>
      </c>
      <c r="HR11" s="28">
        <v>0</v>
      </c>
      <c r="HS11" s="28">
        <v>0</v>
      </c>
      <c r="HT11" s="28">
        <v>0</v>
      </c>
      <c r="HU11" s="28">
        <v>0</v>
      </c>
      <c r="HV11" s="28">
        <v>0</v>
      </c>
      <c r="HW11" s="28">
        <v>0</v>
      </c>
      <c r="HX11" s="28">
        <v>0</v>
      </c>
      <c r="HY11" s="28">
        <v>0</v>
      </c>
      <c r="HZ11" s="28">
        <v>0</v>
      </c>
      <c r="IA11" s="28">
        <v>0</v>
      </c>
      <c r="IB11" s="28">
        <v>0</v>
      </c>
      <c r="IC11" s="28">
        <v>0</v>
      </c>
      <c r="ID11" s="28">
        <v>0</v>
      </c>
      <c r="IE11" s="28">
        <v>0</v>
      </c>
      <c r="IF11" s="28">
        <v>0</v>
      </c>
      <c r="IG11" s="28">
        <v>0</v>
      </c>
      <c r="IH11" s="28">
        <v>0</v>
      </c>
      <c r="II11" s="28">
        <v>0</v>
      </c>
      <c r="IJ11" s="28">
        <v>0</v>
      </c>
      <c r="IK11" s="28">
        <v>0</v>
      </c>
      <c r="IL11" s="28">
        <v>0</v>
      </c>
      <c r="IM11" s="28">
        <v>0</v>
      </c>
      <c r="IN11" s="28">
        <v>0</v>
      </c>
      <c r="IO11" s="28">
        <v>0</v>
      </c>
      <c r="IP11" s="28">
        <v>0</v>
      </c>
      <c r="IQ11" s="28">
        <v>0</v>
      </c>
      <c r="IR11" s="28">
        <v>0</v>
      </c>
      <c r="IS11" s="28">
        <v>0</v>
      </c>
      <c r="IT11" s="28">
        <v>0</v>
      </c>
      <c r="IU11" s="28">
        <v>0</v>
      </c>
      <c r="IV11" s="28">
        <v>0</v>
      </c>
      <c r="IW11" s="28">
        <v>0</v>
      </c>
      <c r="IX11" s="28">
        <v>0</v>
      </c>
      <c r="IY11" s="28">
        <v>0</v>
      </c>
      <c r="IZ11" s="28">
        <v>0</v>
      </c>
      <c r="JA11" s="28">
        <v>0</v>
      </c>
      <c r="JB11" s="28">
        <v>0</v>
      </c>
      <c r="JC11" s="28">
        <v>0</v>
      </c>
      <c r="JD11" s="28">
        <v>0</v>
      </c>
      <c r="JE11" s="28">
        <v>0</v>
      </c>
      <c r="JF11" s="28">
        <v>0</v>
      </c>
      <c r="JG11" s="28">
        <v>0</v>
      </c>
      <c r="JH11" s="28">
        <v>0</v>
      </c>
      <c r="JI11" s="28">
        <v>0</v>
      </c>
      <c r="JJ11" s="28">
        <v>0</v>
      </c>
      <c r="JK11" s="28">
        <v>0</v>
      </c>
      <c r="JL11" s="28">
        <v>0</v>
      </c>
      <c r="JM11" s="28">
        <v>0</v>
      </c>
      <c r="JN11" s="28">
        <v>0</v>
      </c>
      <c r="JO11" s="28">
        <v>0</v>
      </c>
      <c r="JP11" s="28">
        <v>0</v>
      </c>
      <c r="JQ11" s="28">
        <v>0</v>
      </c>
      <c r="JR11" s="28">
        <v>0</v>
      </c>
      <c r="JS11" s="28">
        <v>0</v>
      </c>
      <c r="JT11" s="28">
        <v>0</v>
      </c>
      <c r="JU11" s="28">
        <v>0</v>
      </c>
      <c r="JV11" s="28">
        <v>0</v>
      </c>
      <c r="JW11" s="28">
        <v>0</v>
      </c>
      <c r="JX11" s="28">
        <v>0</v>
      </c>
      <c r="JY11" s="28">
        <v>0</v>
      </c>
      <c r="JZ11" s="28">
        <v>0</v>
      </c>
      <c r="KA11" s="28">
        <v>0</v>
      </c>
      <c r="KB11" s="28">
        <v>0</v>
      </c>
      <c r="KC11" s="28">
        <v>0</v>
      </c>
      <c r="KD11" s="28">
        <v>0</v>
      </c>
      <c r="KE11" s="28">
        <v>0</v>
      </c>
      <c r="KF11" s="28">
        <v>0</v>
      </c>
      <c r="KG11" s="28">
        <v>0</v>
      </c>
      <c r="KH11" s="28">
        <v>0</v>
      </c>
      <c r="KI11" s="28">
        <v>0</v>
      </c>
      <c r="KJ11" s="28">
        <v>0</v>
      </c>
      <c r="KK11" s="28">
        <v>0</v>
      </c>
      <c r="KL11" s="28">
        <v>0</v>
      </c>
      <c r="KM11" s="28">
        <v>0</v>
      </c>
      <c r="KN11" s="28">
        <v>0</v>
      </c>
      <c r="KO11" s="28">
        <v>0</v>
      </c>
      <c r="KP11" s="28">
        <v>0</v>
      </c>
      <c r="KQ11" s="28">
        <v>0</v>
      </c>
      <c r="KR11" s="28">
        <v>0</v>
      </c>
      <c r="KS11" s="28">
        <v>0</v>
      </c>
      <c r="KT11" s="28">
        <v>0</v>
      </c>
      <c r="KU11" s="28">
        <v>0</v>
      </c>
      <c r="KV11" s="28">
        <v>0</v>
      </c>
      <c r="KW11" s="28">
        <v>0</v>
      </c>
      <c r="KX11" s="28">
        <v>0</v>
      </c>
      <c r="KY11" s="28">
        <v>0</v>
      </c>
      <c r="KZ11" s="28">
        <v>0</v>
      </c>
      <c r="LA11" s="28">
        <v>0</v>
      </c>
      <c r="LB11" s="28">
        <v>0</v>
      </c>
      <c r="LC11" s="28">
        <v>0</v>
      </c>
      <c r="LD11" s="28">
        <v>0</v>
      </c>
      <c r="LE11" s="28">
        <v>0</v>
      </c>
      <c r="LF11" s="28">
        <v>0</v>
      </c>
      <c r="LG11" s="28">
        <v>0</v>
      </c>
      <c r="LH11" s="28">
        <v>0</v>
      </c>
      <c r="LI11" s="28">
        <v>0</v>
      </c>
      <c r="LJ11" s="28">
        <v>0</v>
      </c>
      <c r="LK11" s="28">
        <v>0</v>
      </c>
      <c r="LL11" s="28">
        <v>0</v>
      </c>
      <c r="LM11" s="28">
        <v>0</v>
      </c>
      <c r="LN11" s="28">
        <v>0</v>
      </c>
      <c r="LO11" s="28">
        <v>0</v>
      </c>
      <c r="LP11" s="28">
        <v>0</v>
      </c>
      <c r="LQ11" s="28">
        <v>0</v>
      </c>
      <c r="LR11" s="28">
        <v>0</v>
      </c>
      <c r="LS11" s="28">
        <v>0</v>
      </c>
      <c r="LT11" s="28">
        <v>0</v>
      </c>
      <c r="LU11" s="28">
        <v>0</v>
      </c>
      <c r="LV11" s="28">
        <v>0</v>
      </c>
      <c r="LW11" s="28">
        <v>0</v>
      </c>
      <c r="LX11" s="28">
        <v>0</v>
      </c>
      <c r="LY11" s="28">
        <v>0</v>
      </c>
      <c r="LZ11" s="28">
        <v>0</v>
      </c>
      <c r="MA11" s="28">
        <v>0</v>
      </c>
      <c r="MB11" s="28">
        <v>0</v>
      </c>
      <c r="MC11" s="28">
        <v>0</v>
      </c>
      <c r="MD11" s="28">
        <v>0</v>
      </c>
      <c r="ME11" s="28">
        <v>0</v>
      </c>
      <c r="MF11" s="28">
        <v>0</v>
      </c>
      <c r="MG11" s="28">
        <v>0</v>
      </c>
      <c r="MH11" s="28">
        <v>0</v>
      </c>
      <c r="MI11" s="28">
        <v>0</v>
      </c>
      <c r="MJ11" s="28">
        <v>0</v>
      </c>
      <c r="MK11" s="28">
        <v>0</v>
      </c>
      <c r="ML11" s="28">
        <v>0</v>
      </c>
      <c r="MM11" s="28">
        <v>0</v>
      </c>
      <c r="MN11" s="28">
        <v>0</v>
      </c>
      <c r="MO11" s="28">
        <v>0</v>
      </c>
      <c r="MP11" s="28">
        <v>0</v>
      </c>
      <c r="MQ11" s="28">
        <v>0</v>
      </c>
      <c r="MR11" s="28">
        <v>0</v>
      </c>
      <c r="MS11" s="28">
        <v>0</v>
      </c>
      <c r="MT11" s="28">
        <v>0</v>
      </c>
      <c r="MU11" s="28">
        <v>0</v>
      </c>
      <c r="MV11" s="28">
        <v>0</v>
      </c>
      <c r="MW11" s="28">
        <v>0</v>
      </c>
      <c r="MX11" s="28">
        <v>0</v>
      </c>
      <c r="MY11" s="28">
        <v>0</v>
      </c>
      <c r="MZ11" s="28">
        <v>0</v>
      </c>
      <c r="NA11" s="28">
        <v>0</v>
      </c>
      <c r="NB11" s="28">
        <v>0</v>
      </c>
      <c r="NC11" s="28">
        <v>0</v>
      </c>
      <c r="ND11" s="28">
        <v>0</v>
      </c>
      <c r="NE11" s="28">
        <v>0</v>
      </c>
      <c r="NF11" s="28">
        <v>0</v>
      </c>
      <c r="NG11" s="28">
        <v>0</v>
      </c>
      <c r="NH11" s="28">
        <v>0</v>
      </c>
      <c r="NI11" s="28">
        <v>0</v>
      </c>
      <c r="NJ11" s="28">
        <v>0</v>
      </c>
      <c r="NK11" s="28">
        <v>0</v>
      </c>
      <c r="NL11" s="28">
        <v>0</v>
      </c>
      <c r="NM11" s="28">
        <v>0</v>
      </c>
      <c r="NN11" s="28">
        <v>0</v>
      </c>
      <c r="NO11" s="28">
        <v>0</v>
      </c>
      <c r="NP11" s="28">
        <v>0</v>
      </c>
      <c r="NQ11" s="28">
        <v>0</v>
      </c>
      <c r="NR11" s="28">
        <v>0</v>
      </c>
      <c r="NS11" s="28">
        <v>0</v>
      </c>
      <c r="NT11" s="28">
        <v>0</v>
      </c>
      <c r="NU11" s="28">
        <v>0</v>
      </c>
      <c r="NV11" s="28">
        <v>0</v>
      </c>
      <c r="NW11" s="28">
        <v>0</v>
      </c>
      <c r="NX11" s="28">
        <v>0</v>
      </c>
      <c r="NY11" s="28">
        <v>0</v>
      </c>
      <c r="NZ11" s="28">
        <v>0</v>
      </c>
      <c r="OA11" s="28">
        <v>0</v>
      </c>
      <c r="OB11" s="28">
        <v>0</v>
      </c>
      <c r="OC11" s="28">
        <v>0</v>
      </c>
      <c r="OD11" s="28">
        <v>0</v>
      </c>
      <c r="OE11" s="28">
        <v>0</v>
      </c>
      <c r="OF11" s="28">
        <v>0</v>
      </c>
      <c r="OG11" s="28">
        <v>0</v>
      </c>
      <c r="OH11" s="28">
        <v>0</v>
      </c>
      <c r="OI11" s="28">
        <v>0</v>
      </c>
      <c r="OJ11" s="28">
        <v>0</v>
      </c>
      <c r="OK11" s="28">
        <v>0</v>
      </c>
      <c r="OL11" s="28">
        <v>0</v>
      </c>
      <c r="OM11" s="28">
        <v>0</v>
      </c>
      <c r="ON11" s="28">
        <v>0</v>
      </c>
      <c r="OO11" s="28">
        <v>0</v>
      </c>
      <c r="OP11" s="28">
        <v>0</v>
      </c>
      <c r="OQ11" s="28">
        <v>0</v>
      </c>
      <c r="OR11" s="28">
        <v>0</v>
      </c>
      <c r="OS11" s="28">
        <v>0</v>
      </c>
      <c r="OT11" s="28">
        <v>0</v>
      </c>
      <c r="OU11" s="28">
        <v>0</v>
      </c>
      <c r="OV11" s="28">
        <v>0</v>
      </c>
      <c r="OW11" s="28">
        <v>0</v>
      </c>
      <c r="OX11" s="28">
        <v>0</v>
      </c>
      <c r="OY11" s="28">
        <v>0</v>
      </c>
      <c r="OZ11" s="28">
        <v>0</v>
      </c>
      <c r="PA11" s="28">
        <v>0</v>
      </c>
      <c r="PB11" s="28">
        <v>0</v>
      </c>
      <c r="PC11" s="28">
        <v>0</v>
      </c>
      <c r="PD11" s="28">
        <v>0</v>
      </c>
      <c r="PE11" s="28">
        <v>0</v>
      </c>
      <c r="PF11" s="28">
        <v>0</v>
      </c>
      <c r="PG11" s="28">
        <v>0</v>
      </c>
      <c r="PH11" s="28">
        <v>0</v>
      </c>
      <c r="PI11" s="28">
        <v>0</v>
      </c>
      <c r="PJ11" s="28">
        <v>0</v>
      </c>
      <c r="PK11" s="28">
        <v>0</v>
      </c>
      <c r="PL11" s="28">
        <v>0</v>
      </c>
      <c r="PM11" s="28">
        <v>0</v>
      </c>
      <c r="PN11" s="28">
        <v>0</v>
      </c>
      <c r="PO11" s="28">
        <v>0</v>
      </c>
      <c r="PP11" s="28">
        <v>0</v>
      </c>
      <c r="PQ11" s="28">
        <v>0</v>
      </c>
      <c r="PR11" s="28">
        <v>0</v>
      </c>
      <c r="PS11" s="28">
        <v>0</v>
      </c>
      <c r="PT11" s="28">
        <v>0</v>
      </c>
      <c r="PU11" s="28">
        <v>0</v>
      </c>
      <c r="PV11" s="28">
        <v>0</v>
      </c>
      <c r="PW11" s="28">
        <v>0</v>
      </c>
      <c r="PX11" s="28">
        <v>0</v>
      </c>
      <c r="PY11" s="28">
        <v>0</v>
      </c>
      <c r="PZ11" s="28">
        <v>0</v>
      </c>
      <c r="QA11" s="28">
        <v>0</v>
      </c>
      <c r="QB11" s="28">
        <v>0</v>
      </c>
      <c r="QC11" s="28">
        <v>0</v>
      </c>
      <c r="QD11" s="28">
        <v>0</v>
      </c>
      <c r="QE11" s="28">
        <v>0</v>
      </c>
      <c r="QF11" s="28">
        <v>0</v>
      </c>
      <c r="QG11" s="28">
        <v>0</v>
      </c>
      <c r="QH11" s="28">
        <v>0</v>
      </c>
      <c r="QI11" s="28">
        <v>0</v>
      </c>
      <c r="QJ11" s="28">
        <v>0</v>
      </c>
      <c r="QK11" s="28">
        <v>0</v>
      </c>
      <c r="QL11" s="28">
        <v>0</v>
      </c>
      <c r="QM11" s="28">
        <v>0</v>
      </c>
      <c r="QN11" s="28">
        <v>0</v>
      </c>
      <c r="QO11" s="28">
        <v>0</v>
      </c>
      <c r="QP11" s="28">
        <v>0</v>
      </c>
      <c r="QQ11" s="28">
        <v>0</v>
      </c>
      <c r="QR11" s="28">
        <v>0</v>
      </c>
      <c r="QS11" s="28">
        <v>0</v>
      </c>
      <c r="QT11" s="28">
        <v>0</v>
      </c>
      <c r="QU11" s="28">
        <v>0</v>
      </c>
      <c r="QV11" s="28">
        <v>0</v>
      </c>
      <c r="QW11" s="28">
        <v>0</v>
      </c>
      <c r="QX11" s="28">
        <v>0</v>
      </c>
      <c r="QY11" s="28">
        <v>0</v>
      </c>
      <c r="QZ11" s="28">
        <v>0</v>
      </c>
      <c r="RA11" s="28">
        <v>0</v>
      </c>
      <c r="RB11" s="28">
        <v>0</v>
      </c>
      <c r="RC11" s="28">
        <v>0</v>
      </c>
      <c r="RD11" s="28">
        <v>0</v>
      </c>
      <c r="RE11" s="28">
        <v>0</v>
      </c>
      <c r="RF11" s="28">
        <v>0</v>
      </c>
      <c r="RG11" s="28">
        <v>0</v>
      </c>
      <c r="RH11" s="28">
        <v>0</v>
      </c>
      <c r="RI11" s="28">
        <v>0</v>
      </c>
      <c r="RJ11" s="28">
        <v>0</v>
      </c>
      <c r="RK11" s="28">
        <v>0</v>
      </c>
      <c r="RL11" s="28">
        <v>0</v>
      </c>
      <c r="RM11" s="28">
        <v>0</v>
      </c>
      <c r="RN11" s="28">
        <v>0</v>
      </c>
      <c r="RO11" s="28">
        <v>0</v>
      </c>
      <c r="RP11" s="28">
        <v>0</v>
      </c>
      <c r="RQ11" s="28">
        <v>0</v>
      </c>
      <c r="RR11" s="28">
        <v>0</v>
      </c>
      <c r="RS11" s="28">
        <v>0</v>
      </c>
      <c r="RT11" s="28">
        <v>0</v>
      </c>
      <c r="RU11" s="28">
        <v>0</v>
      </c>
      <c r="RV11" s="28">
        <v>0</v>
      </c>
      <c r="RW11" s="28">
        <v>0</v>
      </c>
      <c r="RX11" s="28">
        <v>0</v>
      </c>
      <c r="RY11" s="28">
        <v>0</v>
      </c>
      <c r="RZ11" s="28">
        <v>0</v>
      </c>
      <c r="SA11" s="28">
        <v>0</v>
      </c>
      <c r="SB11" s="28">
        <v>0</v>
      </c>
      <c r="SC11" s="28">
        <v>0</v>
      </c>
      <c r="SD11" s="28">
        <v>0</v>
      </c>
      <c r="SE11" s="28">
        <v>0</v>
      </c>
      <c r="SF11" s="28">
        <v>0</v>
      </c>
      <c r="SG11" s="28">
        <v>0</v>
      </c>
      <c r="SH11" s="28">
        <v>0</v>
      </c>
      <c r="SI11" s="28">
        <v>0</v>
      </c>
      <c r="SJ11" s="28">
        <v>0</v>
      </c>
      <c r="SK11" s="28">
        <v>0</v>
      </c>
      <c r="SL11" s="28">
        <v>0</v>
      </c>
      <c r="SM11" s="28">
        <v>0</v>
      </c>
      <c r="SN11" s="28">
        <v>0</v>
      </c>
      <c r="SO11" s="28">
        <v>0</v>
      </c>
      <c r="SP11" s="28">
        <v>0</v>
      </c>
      <c r="SQ11" s="28">
        <v>0</v>
      </c>
      <c r="SR11" s="28">
        <v>0</v>
      </c>
      <c r="SS11" s="28">
        <v>0</v>
      </c>
      <c r="ST11" s="28">
        <v>0</v>
      </c>
      <c r="SU11" s="28">
        <v>0</v>
      </c>
      <c r="SV11" s="28">
        <v>0</v>
      </c>
      <c r="SW11" s="28">
        <v>0</v>
      </c>
      <c r="SX11" s="28">
        <v>0</v>
      </c>
      <c r="SY11" s="28">
        <v>0</v>
      </c>
      <c r="SZ11" s="28">
        <v>0</v>
      </c>
      <c r="TA11" s="28">
        <v>0</v>
      </c>
      <c r="TB11" s="28">
        <v>0</v>
      </c>
      <c r="TC11" s="28">
        <v>0</v>
      </c>
      <c r="TD11" s="28">
        <v>0</v>
      </c>
      <c r="TE11" s="28">
        <v>0</v>
      </c>
      <c r="TF11" s="28">
        <v>0</v>
      </c>
      <c r="TG11" s="28">
        <v>0</v>
      </c>
      <c r="TH11" s="28">
        <v>0</v>
      </c>
      <c r="TI11" s="28">
        <v>0</v>
      </c>
      <c r="TJ11" s="28">
        <v>0</v>
      </c>
      <c r="TK11" s="28">
        <v>0</v>
      </c>
      <c r="TL11" s="28">
        <v>0</v>
      </c>
      <c r="TM11" s="28">
        <v>0</v>
      </c>
      <c r="TN11" s="28">
        <v>0</v>
      </c>
      <c r="TO11" s="28">
        <v>0</v>
      </c>
      <c r="TP11" s="28">
        <v>0</v>
      </c>
      <c r="TQ11" s="28">
        <v>0</v>
      </c>
      <c r="TR11" s="28">
        <v>0</v>
      </c>
      <c r="TS11" s="28">
        <v>0</v>
      </c>
      <c r="TT11" s="28">
        <v>0</v>
      </c>
      <c r="TU11" s="28">
        <v>0</v>
      </c>
      <c r="TV11" s="28">
        <v>0</v>
      </c>
      <c r="TW11" s="28">
        <v>0</v>
      </c>
      <c r="TX11" s="28">
        <v>0</v>
      </c>
      <c r="TY11" s="28">
        <v>0</v>
      </c>
      <c r="TZ11" s="28">
        <v>0</v>
      </c>
      <c r="UA11" s="28">
        <v>0</v>
      </c>
      <c r="UB11" s="28">
        <v>0</v>
      </c>
      <c r="UC11" s="28">
        <v>0</v>
      </c>
      <c r="UD11" s="28">
        <v>0</v>
      </c>
      <c r="UE11" s="28">
        <v>0</v>
      </c>
      <c r="UF11" s="28">
        <v>0</v>
      </c>
      <c r="UG11" s="28">
        <v>0</v>
      </c>
      <c r="UH11" s="28">
        <v>0</v>
      </c>
      <c r="UI11" s="28">
        <v>0</v>
      </c>
      <c r="UJ11" s="28">
        <v>0</v>
      </c>
      <c r="UK11" s="28">
        <v>0</v>
      </c>
      <c r="UL11" s="28">
        <v>0</v>
      </c>
      <c r="UM11" s="28">
        <v>0</v>
      </c>
      <c r="UN11" s="28">
        <v>0</v>
      </c>
      <c r="UO11" s="28">
        <v>0</v>
      </c>
      <c r="UP11" s="28">
        <v>0</v>
      </c>
      <c r="UQ11" s="28">
        <v>0</v>
      </c>
      <c r="UR11" s="28">
        <v>0</v>
      </c>
      <c r="US11" s="28">
        <v>0</v>
      </c>
      <c r="UT11" s="28">
        <v>0</v>
      </c>
      <c r="UU11" s="28">
        <v>0</v>
      </c>
      <c r="UV11" s="28">
        <v>0</v>
      </c>
      <c r="UW11" s="28">
        <v>0</v>
      </c>
      <c r="UX11" s="28">
        <v>0</v>
      </c>
      <c r="UY11" s="28">
        <v>0</v>
      </c>
      <c r="UZ11" s="28">
        <v>0</v>
      </c>
      <c r="VA11" s="28">
        <v>0</v>
      </c>
      <c r="VB11" s="28">
        <v>0</v>
      </c>
      <c r="VC11" s="28">
        <v>0</v>
      </c>
      <c r="VD11" s="28">
        <v>0</v>
      </c>
      <c r="VE11" s="28">
        <v>0</v>
      </c>
      <c r="VF11" s="28">
        <v>0</v>
      </c>
      <c r="VG11" s="28">
        <v>0</v>
      </c>
      <c r="VH11" s="28">
        <v>0</v>
      </c>
      <c r="VI11" s="28">
        <v>0</v>
      </c>
      <c r="VJ11" s="28">
        <v>0</v>
      </c>
      <c r="VK11" s="28">
        <v>0</v>
      </c>
      <c r="VL11" s="28">
        <v>0</v>
      </c>
      <c r="VM11" s="28">
        <v>0</v>
      </c>
      <c r="VN11" s="28">
        <v>0</v>
      </c>
      <c r="VO11" s="28">
        <v>0</v>
      </c>
      <c r="VP11" s="28">
        <v>0</v>
      </c>
      <c r="VQ11" s="28">
        <v>0</v>
      </c>
      <c r="VR11" s="28">
        <v>0</v>
      </c>
      <c r="VS11" s="28">
        <v>0</v>
      </c>
      <c r="VT11" s="28">
        <v>0</v>
      </c>
      <c r="VU11" s="28">
        <v>0</v>
      </c>
      <c r="VV11" s="28">
        <v>0</v>
      </c>
      <c r="VW11" s="28">
        <v>0</v>
      </c>
      <c r="VX11" s="28">
        <v>0</v>
      </c>
      <c r="VY11" s="28">
        <v>0</v>
      </c>
      <c r="VZ11" s="28">
        <v>0</v>
      </c>
      <c r="WA11" s="28">
        <v>0</v>
      </c>
      <c r="WB11" s="28">
        <v>0</v>
      </c>
      <c r="WC11" s="28">
        <v>0</v>
      </c>
      <c r="WD11" s="28">
        <v>0</v>
      </c>
      <c r="WE11" s="28">
        <v>0</v>
      </c>
      <c r="WF11" s="28">
        <v>0</v>
      </c>
      <c r="WG11" s="28">
        <v>0</v>
      </c>
      <c r="WH11" s="28">
        <v>0</v>
      </c>
      <c r="WI11" s="28">
        <v>0</v>
      </c>
      <c r="WJ11" s="28">
        <v>0</v>
      </c>
      <c r="WK11" s="28">
        <v>0</v>
      </c>
      <c r="WL11" s="28">
        <v>0</v>
      </c>
      <c r="WM11" s="28">
        <v>0</v>
      </c>
      <c r="WN11" s="28">
        <v>0</v>
      </c>
      <c r="WO11" s="28">
        <v>0</v>
      </c>
      <c r="WP11" s="28">
        <v>0</v>
      </c>
      <c r="WQ11" s="28">
        <v>0</v>
      </c>
      <c r="WR11" s="28">
        <v>0</v>
      </c>
      <c r="WS11" s="28">
        <v>0</v>
      </c>
      <c r="WT11" s="28">
        <v>0</v>
      </c>
      <c r="WU11" s="28">
        <v>0</v>
      </c>
      <c r="WV11" s="28">
        <v>0</v>
      </c>
      <c r="WW11" s="28">
        <v>0</v>
      </c>
      <c r="WX11" s="28">
        <v>0</v>
      </c>
      <c r="WY11" s="28">
        <v>0</v>
      </c>
      <c r="WZ11" s="28">
        <v>0</v>
      </c>
      <c r="XA11" s="28">
        <v>0</v>
      </c>
      <c r="XB11" s="28">
        <v>0</v>
      </c>
      <c r="XC11" s="28">
        <v>0</v>
      </c>
      <c r="XD11" s="28">
        <v>0</v>
      </c>
      <c r="XE11" s="28">
        <v>0</v>
      </c>
      <c r="XF11" s="28">
        <v>0</v>
      </c>
      <c r="XG11" s="28">
        <v>0</v>
      </c>
      <c r="XH11" s="28">
        <v>0</v>
      </c>
      <c r="XI11" s="28">
        <v>0</v>
      </c>
      <c r="XJ11" s="28">
        <v>0</v>
      </c>
      <c r="XK11" s="28">
        <v>0</v>
      </c>
      <c r="XL11" s="28">
        <v>0</v>
      </c>
      <c r="XM11" s="28">
        <v>0</v>
      </c>
      <c r="XN11" s="28">
        <v>0</v>
      </c>
      <c r="XO11" s="28">
        <v>0</v>
      </c>
      <c r="XP11" s="28">
        <v>0</v>
      </c>
      <c r="XQ11" s="28">
        <v>0</v>
      </c>
      <c r="XR11" s="28">
        <v>0</v>
      </c>
      <c r="XS11" s="28">
        <v>0</v>
      </c>
      <c r="XT11" s="28">
        <v>0</v>
      </c>
      <c r="XU11" s="28">
        <v>0</v>
      </c>
      <c r="XV11" s="28">
        <v>0</v>
      </c>
      <c r="XW11" s="28">
        <v>0</v>
      </c>
      <c r="XX11" s="28">
        <v>0</v>
      </c>
      <c r="XY11" s="28">
        <v>0</v>
      </c>
      <c r="XZ11" s="28">
        <v>0</v>
      </c>
      <c r="YA11" s="28">
        <v>0</v>
      </c>
      <c r="YB11" s="28">
        <v>0</v>
      </c>
      <c r="YC11" s="28">
        <v>0</v>
      </c>
      <c r="YD11" s="28">
        <v>0</v>
      </c>
      <c r="YE11" s="28">
        <v>0</v>
      </c>
      <c r="YF11" s="28">
        <v>0</v>
      </c>
      <c r="YG11" s="28">
        <v>0</v>
      </c>
      <c r="YH11" s="28">
        <v>0</v>
      </c>
      <c r="YI11" s="28">
        <v>0</v>
      </c>
      <c r="YJ11" s="28">
        <v>0</v>
      </c>
      <c r="YK11" s="28">
        <v>0</v>
      </c>
      <c r="YL11" s="28">
        <v>0</v>
      </c>
      <c r="YM11" s="28">
        <v>0</v>
      </c>
      <c r="YN11" s="28">
        <v>0</v>
      </c>
      <c r="YO11" s="28">
        <v>0</v>
      </c>
      <c r="YP11" s="28">
        <v>0</v>
      </c>
      <c r="YQ11" s="28">
        <v>0</v>
      </c>
      <c r="YR11" s="120"/>
      <c r="YS11" s="120"/>
      <c r="YT11" s="120"/>
      <c r="YU11" s="120"/>
      <c r="YV11" s="120"/>
      <c r="YW11" s="120"/>
      <c r="YX11" s="120"/>
      <c r="YY11" s="120"/>
      <c r="YZ11" s="120"/>
      <c r="ZA11" s="120"/>
      <c r="ZB11" s="120"/>
      <c r="ZC11" s="120"/>
      <c r="ZD11" s="120"/>
      <c r="ZE11" s="120"/>
      <c r="ZF11" s="120"/>
      <c r="ZG11" s="120"/>
      <c r="ZH11" s="120"/>
      <c r="ZI11" s="120"/>
      <c r="ZJ11" s="120"/>
      <c r="ZK11" s="120"/>
      <c r="ZL11" s="120"/>
      <c r="ZM11" s="120"/>
      <c r="ZN11" s="120"/>
      <c r="ZO11" s="120"/>
      <c r="ZP11" s="120"/>
      <c r="ZQ11" s="120"/>
      <c r="ZR11" s="120"/>
      <c r="ZS11" s="120"/>
      <c r="ZT11" s="120"/>
      <c r="ZU11" s="120"/>
      <c r="ZV11" s="120"/>
      <c r="ZW11" s="120"/>
      <c r="ZX11" s="120"/>
      <c r="ZY11" s="120"/>
      <c r="ZZ11" s="120"/>
      <c r="AAA11" s="120"/>
      <c r="AAB11" s="120"/>
      <c r="AAC11" s="120"/>
      <c r="AAD11" s="120"/>
      <c r="AAE11" s="120"/>
      <c r="AAF11" s="120"/>
      <c r="AAG11" s="120"/>
      <c r="AAH11" s="120"/>
      <c r="AAI11" s="120"/>
      <c r="AAJ11" s="120"/>
      <c r="AAK11" s="120"/>
      <c r="AAL11" s="120"/>
      <c r="AAM11" s="120"/>
      <c r="AAN11" s="120"/>
      <c r="AAO11" s="120"/>
      <c r="AAP11" s="120"/>
      <c r="AAQ11" s="120"/>
      <c r="AAR11" s="120"/>
      <c r="AAS11" s="120"/>
      <c r="AAT11" s="120"/>
      <c r="AAU11" s="120"/>
      <c r="AAV11" s="120"/>
      <c r="AAW11" s="120"/>
      <c r="AAX11" s="120"/>
      <c r="AAY11" s="120"/>
      <c r="AAZ11" s="120"/>
      <c r="ABA11" s="120"/>
      <c r="ABB11" s="120"/>
      <c r="ABC11" s="120"/>
      <c r="ABD11" s="120"/>
      <c r="ABE11" s="120"/>
    </row>
    <row r="12" spans="1:733" ht="15.75" x14ac:dyDescent="0.25">
      <c r="A12" s="18" t="s">
        <v>30</v>
      </c>
      <c r="B12" s="18" t="s">
        <v>31</v>
      </c>
      <c r="C12" s="18">
        <v>361.58882593811904</v>
      </c>
      <c r="D12" s="29"/>
      <c r="E12" s="21">
        <f t="shared" si="20"/>
        <v>9.4163756754718513</v>
      </c>
      <c r="F12" s="22" t="s">
        <v>10</v>
      </c>
      <c r="G12" s="108" t="s">
        <v>133</v>
      </c>
      <c r="H12" s="30">
        <v>42583</v>
      </c>
      <c r="I12" s="31">
        <v>0.11409999999999999</v>
      </c>
      <c r="J12" s="32">
        <v>72</v>
      </c>
      <c r="K12" s="22" t="s">
        <v>136</v>
      </c>
      <c r="L12" s="23">
        <f t="shared" si="71"/>
        <v>44774</v>
      </c>
      <c r="M12" s="32" t="s">
        <v>11</v>
      </c>
      <c r="N12" s="19" t="s">
        <v>12</v>
      </c>
      <c r="P12" s="25">
        <f t="shared" si="21"/>
        <v>13828386.670577031</v>
      </c>
      <c r="Q12" s="25">
        <f t="shared" si="22"/>
        <v>7542096.1094229696</v>
      </c>
      <c r="R12" s="25">
        <f t="shared" si="23"/>
        <v>59412054.53823749</v>
      </c>
      <c r="S12" s="25">
        <f t="shared" si="24"/>
        <v>26069876.581762511</v>
      </c>
      <c r="T12" s="25">
        <f t="shared" si="25"/>
        <v>66556959.037044473</v>
      </c>
      <c r="U12" s="25">
        <f t="shared" si="26"/>
        <v>18924972.082955517</v>
      </c>
      <c r="V12" s="25">
        <f t="shared" si="27"/>
        <v>74561111.052009702</v>
      </c>
      <c r="W12" s="25">
        <f t="shared" si="28"/>
        <v>10920820.067990283</v>
      </c>
      <c r="X12" s="25">
        <f t="shared" si="29"/>
        <v>54624889.239793219</v>
      </c>
      <c r="Y12" s="25">
        <f t="shared" si="30"/>
        <v>2363064.8402067814</v>
      </c>
      <c r="Z12" s="25">
        <f t="shared" si="31"/>
        <v>0</v>
      </c>
      <c r="AA12" s="25">
        <f t="shared" si="32"/>
        <v>0</v>
      </c>
      <c r="AB12" s="25">
        <f t="shared" si="33"/>
        <v>0</v>
      </c>
      <c r="AC12" s="25">
        <f t="shared" si="34"/>
        <v>0</v>
      </c>
      <c r="AD12" s="25">
        <f t="shared" si="35"/>
        <v>0</v>
      </c>
      <c r="AE12" s="25">
        <f t="shared" si="36"/>
        <v>0</v>
      </c>
      <c r="AF12" s="25">
        <f t="shared" si="37"/>
        <v>0</v>
      </c>
      <c r="AG12" s="25">
        <f t="shared" si="38"/>
        <v>0</v>
      </c>
      <c r="AH12" s="25">
        <f t="shared" si="39"/>
        <v>0</v>
      </c>
      <c r="AI12" s="25">
        <f t="shared" si="40"/>
        <v>0</v>
      </c>
      <c r="AJ12" s="25">
        <f t="shared" si="41"/>
        <v>0</v>
      </c>
      <c r="AK12" s="25">
        <f t="shared" si="42"/>
        <v>0</v>
      </c>
      <c r="AL12" s="25">
        <f t="shared" si="43"/>
        <v>0</v>
      </c>
      <c r="AM12" s="25">
        <f t="shared" si="44"/>
        <v>0</v>
      </c>
      <c r="AN12" s="25">
        <f t="shared" si="45"/>
        <v>0</v>
      </c>
      <c r="AO12" s="25">
        <f t="shared" si="46"/>
        <v>0</v>
      </c>
      <c r="AP12" s="25">
        <f t="shared" si="47"/>
        <v>0</v>
      </c>
      <c r="AQ12" s="25">
        <f t="shared" si="48"/>
        <v>0</v>
      </c>
      <c r="AR12" s="25">
        <f t="shared" si="49"/>
        <v>0</v>
      </c>
      <c r="AS12" s="25">
        <f t="shared" si="50"/>
        <v>0</v>
      </c>
      <c r="AT12" s="25">
        <f t="shared" si="51"/>
        <v>0</v>
      </c>
      <c r="AU12" s="25">
        <f t="shared" si="52"/>
        <v>0</v>
      </c>
      <c r="AV12" s="25">
        <f t="shared" si="53"/>
        <v>0</v>
      </c>
      <c r="AW12" s="25">
        <f t="shared" si="54"/>
        <v>0</v>
      </c>
      <c r="AX12" s="25">
        <f t="shared" si="55"/>
        <v>0</v>
      </c>
      <c r="AY12" s="25">
        <f t="shared" si="56"/>
        <v>0</v>
      </c>
      <c r="AZ12" s="25">
        <f t="shared" si="57"/>
        <v>0</v>
      </c>
      <c r="BA12" s="25">
        <f t="shared" si="58"/>
        <v>0</v>
      </c>
      <c r="BB12" s="25">
        <f t="shared" si="59"/>
        <v>0</v>
      </c>
      <c r="BC12" s="25">
        <f t="shared" si="60"/>
        <v>0</v>
      </c>
      <c r="BD12" s="25">
        <f t="shared" si="61"/>
        <v>0</v>
      </c>
      <c r="BE12" s="25">
        <f t="shared" si="62"/>
        <v>0</v>
      </c>
      <c r="BF12" s="25">
        <f t="shared" si="63"/>
        <v>0</v>
      </c>
      <c r="BG12" s="25">
        <f t="shared" si="64"/>
        <v>0</v>
      </c>
      <c r="BH12" s="25">
        <f t="shared" si="65"/>
        <v>0</v>
      </c>
      <c r="BI12" s="25">
        <f t="shared" si="66"/>
        <v>0</v>
      </c>
      <c r="BJ12" s="25">
        <f t="shared" si="67"/>
        <v>0</v>
      </c>
      <c r="BK12" s="25">
        <f t="shared" si="68"/>
        <v>0</v>
      </c>
      <c r="BL12" s="25">
        <f t="shared" si="69"/>
        <v>0</v>
      </c>
      <c r="BM12" s="25">
        <f t="shared" si="70"/>
        <v>0</v>
      </c>
      <c r="BN12" s="26"/>
      <c r="BO12" s="27"/>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2557583.8336724527</v>
      </c>
      <c r="CI12" s="28">
        <v>4565910.4263275471</v>
      </c>
      <c r="CJ12" s="28">
        <v>2514169.635363962</v>
      </c>
      <c r="CK12" s="28">
        <v>4609324.6246360373</v>
      </c>
      <c r="CL12" s="28">
        <v>2470342.6403865544</v>
      </c>
      <c r="CM12" s="28">
        <v>4653151.6196134454</v>
      </c>
      <c r="CN12" s="28">
        <v>2426098.9237319035</v>
      </c>
      <c r="CO12" s="28">
        <v>4697395.3362680962</v>
      </c>
      <c r="CP12" s="28">
        <v>2381434.5230713943</v>
      </c>
      <c r="CQ12" s="28">
        <v>4742059.7369286055</v>
      </c>
      <c r="CR12" s="28">
        <v>2336345.4384012716</v>
      </c>
      <c r="CS12" s="28">
        <v>4787148.8215987282</v>
      </c>
      <c r="CT12" s="28">
        <v>2290827.6316844104</v>
      </c>
      <c r="CU12" s="28">
        <v>4832666.6283155894</v>
      </c>
      <c r="CV12" s="28">
        <v>2244877.0264886827</v>
      </c>
      <c r="CW12" s="28">
        <v>4878617.2335113175</v>
      </c>
      <c r="CX12" s="28">
        <v>2198489.5076218857</v>
      </c>
      <c r="CY12" s="28">
        <v>4925004.7523781136</v>
      </c>
      <c r="CZ12" s="28">
        <v>2151660.9207631978</v>
      </c>
      <c r="DA12" s="28">
        <v>4971833.3392368015</v>
      </c>
      <c r="DB12" s="28">
        <v>2104387.0720911277</v>
      </c>
      <c r="DC12" s="28">
        <v>5019107.187908872</v>
      </c>
      <c r="DD12" s="28">
        <v>2056663.7279079345</v>
      </c>
      <c r="DE12" s="28">
        <v>5066830.5320920656</v>
      </c>
      <c r="DF12" s="28">
        <v>2008486.6142604656</v>
      </c>
      <c r="DG12" s="28">
        <v>5115007.6457395339</v>
      </c>
      <c r="DH12" s="28">
        <v>1959851.4165573989</v>
      </c>
      <c r="DI12" s="28">
        <v>5163642.8434426012</v>
      </c>
      <c r="DJ12" s="28">
        <v>1910753.7791828392</v>
      </c>
      <c r="DK12" s="28">
        <v>5212740.4808171606</v>
      </c>
      <c r="DL12" s="28">
        <v>1861189.3051062424</v>
      </c>
      <c r="DM12" s="28">
        <v>5262304.9548937576</v>
      </c>
      <c r="DN12" s="28">
        <v>1811153.5554886346</v>
      </c>
      <c r="DO12" s="28">
        <v>5312340.7045113649</v>
      </c>
      <c r="DP12" s="28">
        <v>1760642.0492850791</v>
      </c>
      <c r="DQ12" s="28">
        <v>5362852.2107149204</v>
      </c>
      <c r="DR12" s="28">
        <v>1709650.2628433716</v>
      </c>
      <c r="DS12" s="28">
        <v>5413843.9971566284</v>
      </c>
      <c r="DT12" s="28">
        <v>1658173.6294989139</v>
      </c>
      <c r="DU12" s="28">
        <v>5465320.6305010859</v>
      </c>
      <c r="DV12" s="28">
        <v>1606207.539165739</v>
      </c>
      <c r="DW12" s="28">
        <v>5517286.7208342608</v>
      </c>
      <c r="DX12" s="28">
        <v>1553747.3379236469</v>
      </c>
      <c r="DY12" s="28">
        <v>5569746.9220763529</v>
      </c>
      <c r="DZ12" s="28">
        <v>1500788.3276014111</v>
      </c>
      <c r="EA12" s="28">
        <v>5622705.9323985884</v>
      </c>
      <c r="EB12" s="28">
        <v>1447325.7653560278</v>
      </c>
      <c r="EC12" s="28">
        <v>5676168.4946439723</v>
      </c>
      <c r="ED12" s="28">
        <v>1393354.8632479613</v>
      </c>
      <c r="EE12" s="28">
        <v>5730139.396752039</v>
      </c>
      <c r="EF12" s="28">
        <v>1338870.7878123508</v>
      </c>
      <c r="EG12" s="28">
        <v>5784623.4721876495</v>
      </c>
      <c r="EH12" s="28">
        <v>1283868.65962614</v>
      </c>
      <c r="EI12" s="28">
        <v>5839625.6003738595</v>
      </c>
      <c r="EJ12" s="28">
        <v>1228343.552871092</v>
      </c>
      <c r="EK12" s="28">
        <v>5895150.7071289076</v>
      </c>
      <c r="EL12" s="28">
        <v>1172290.494892648</v>
      </c>
      <c r="EM12" s="28">
        <v>5951203.7651073523</v>
      </c>
      <c r="EN12" s="28">
        <v>1115704.4657545921</v>
      </c>
      <c r="EO12" s="28">
        <v>6007789.7942454079</v>
      </c>
      <c r="EP12" s="28">
        <v>1058580.397789482</v>
      </c>
      <c r="EQ12" s="28">
        <v>6064913.8622105177</v>
      </c>
      <c r="ER12" s="28">
        <v>1000913.1751448038</v>
      </c>
      <c r="ES12" s="28">
        <v>6122581.0848551961</v>
      </c>
      <c r="ET12" s="28">
        <v>942697.6333248124</v>
      </c>
      <c r="EU12" s="28">
        <v>6180796.6266751876</v>
      </c>
      <c r="EV12" s="28">
        <v>883928.5587280161</v>
      </c>
      <c r="EW12" s="28">
        <v>6239565.7012719838</v>
      </c>
      <c r="EX12" s="28">
        <v>824600.68818026152</v>
      </c>
      <c r="EY12" s="28">
        <v>6298893.5718197385</v>
      </c>
      <c r="EZ12" s="28">
        <v>764708.70846338221</v>
      </c>
      <c r="FA12" s="28">
        <v>6358785.5515366178</v>
      </c>
      <c r="FB12" s="28">
        <v>704247.25583936169</v>
      </c>
      <c r="FC12" s="28">
        <v>6419247.004160638</v>
      </c>
      <c r="FD12" s="28">
        <v>643210.91556997434</v>
      </c>
      <c r="FE12" s="28">
        <v>6480283.3444300257</v>
      </c>
      <c r="FF12" s="28">
        <v>581594.22143185884</v>
      </c>
      <c r="FG12" s="28">
        <v>6541900.0385681409</v>
      </c>
      <c r="FH12" s="28">
        <v>519391.6552269801</v>
      </c>
      <c r="FI12" s="28">
        <v>6604102.6047730194</v>
      </c>
      <c r="FJ12" s="28">
        <v>456597.64628843672</v>
      </c>
      <c r="FK12" s="28">
        <v>6666896.6137115629</v>
      </c>
      <c r="FL12" s="28">
        <v>393206.57098156924</v>
      </c>
      <c r="FM12" s="28">
        <v>6730287.6890184302</v>
      </c>
      <c r="FN12" s="28">
        <v>329212.75220032578</v>
      </c>
      <c r="FO12" s="28">
        <v>6794281.5077996738</v>
      </c>
      <c r="FP12" s="28">
        <v>264610.45885883726</v>
      </c>
      <c r="FQ12" s="28">
        <v>6858883.8011411624</v>
      </c>
      <c r="FR12" s="28">
        <v>199393.9053781601</v>
      </c>
      <c r="FS12" s="28">
        <v>6924100.3546218397</v>
      </c>
      <c r="FT12" s="28">
        <v>133557.25116813747</v>
      </c>
      <c r="FU12" s="28">
        <v>6989937.0088318624</v>
      </c>
      <c r="FV12" s="28">
        <v>67094.600104334575</v>
      </c>
      <c r="FW12" s="28">
        <v>7056399.659895665</v>
      </c>
      <c r="FX12" s="28">
        <v>0</v>
      </c>
      <c r="FY12" s="28">
        <v>0</v>
      </c>
      <c r="FZ12" s="28">
        <v>0</v>
      </c>
      <c r="GA12" s="28">
        <v>0</v>
      </c>
      <c r="GB12" s="28">
        <v>0</v>
      </c>
      <c r="GC12" s="28">
        <v>0</v>
      </c>
      <c r="GD12" s="28">
        <v>0</v>
      </c>
      <c r="GE12" s="28">
        <v>0</v>
      </c>
      <c r="GF12" s="28">
        <v>0</v>
      </c>
      <c r="GG12" s="28">
        <v>0</v>
      </c>
      <c r="GH12" s="28">
        <v>0</v>
      </c>
      <c r="GI12" s="28">
        <v>0</v>
      </c>
      <c r="GJ12" s="28">
        <v>0</v>
      </c>
      <c r="GK12" s="28">
        <v>0</v>
      </c>
      <c r="GL12" s="28">
        <v>0</v>
      </c>
      <c r="GM12" s="28">
        <v>0</v>
      </c>
      <c r="GN12" s="28">
        <v>0</v>
      </c>
      <c r="GO12" s="28">
        <v>0</v>
      </c>
      <c r="GP12" s="28">
        <v>0</v>
      </c>
      <c r="GQ12" s="28">
        <v>0</v>
      </c>
      <c r="GR12" s="28">
        <v>0</v>
      </c>
      <c r="GS12" s="28">
        <v>0</v>
      </c>
      <c r="GT12" s="28">
        <v>0</v>
      </c>
      <c r="GU12" s="28">
        <v>0</v>
      </c>
      <c r="GV12" s="28">
        <v>0</v>
      </c>
      <c r="GW12" s="28">
        <v>0</v>
      </c>
      <c r="GX12" s="28">
        <v>0</v>
      </c>
      <c r="GY12" s="28">
        <v>0</v>
      </c>
      <c r="GZ12" s="28">
        <v>0</v>
      </c>
      <c r="HA12" s="28">
        <v>0</v>
      </c>
      <c r="HB12" s="28">
        <v>0</v>
      </c>
      <c r="HC12" s="28">
        <v>0</v>
      </c>
      <c r="HD12" s="28">
        <v>0</v>
      </c>
      <c r="HE12" s="28">
        <v>0</v>
      </c>
      <c r="HF12" s="28">
        <v>0</v>
      </c>
      <c r="HG12" s="28">
        <v>0</v>
      </c>
      <c r="HH12" s="28">
        <v>0</v>
      </c>
      <c r="HI12" s="28">
        <v>0</v>
      </c>
      <c r="HJ12" s="28">
        <v>0</v>
      </c>
      <c r="HK12" s="28">
        <v>0</v>
      </c>
      <c r="HL12" s="28">
        <v>0</v>
      </c>
      <c r="HM12" s="28">
        <v>0</v>
      </c>
      <c r="HN12" s="28">
        <v>0</v>
      </c>
      <c r="HO12" s="28">
        <v>0</v>
      </c>
      <c r="HP12" s="28">
        <v>0</v>
      </c>
      <c r="HQ12" s="28">
        <v>0</v>
      </c>
      <c r="HR12" s="28">
        <v>0</v>
      </c>
      <c r="HS12" s="28">
        <v>0</v>
      </c>
      <c r="HT12" s="28">
        <v>0</v>
      </c>
      <c r="HU12" s="28">
        <v>0</v>
      </c>
      <c r="HV12" s="28">
        <v>0</v>
      </c>
      <c r="HW12" s="28">
        <v>0</v>
      </c>
      <c r="HX12" s="28">
        <v>0</v>
      </c>
      <c r="HY12" s="28">
        <v>0</v>
      </c>
      <c r="HZ12" s="28">
        <v>0</v>
      </c>
      <c r="IA12" s="28">
        <v>0</v>
      </c>
      <c r="IB12" s="28">
        <v>0</v>
      </c>
      <c r="IC12" s="28">
        <v>0</v>
      </c>
      <c r="ID12" s="28">
        <v>0</v>
      </c>
      <c r="IE12" s="28">
        <v>0</v>
      </c>
      <c r="IF12" s="28">
        <v>0</v>
      </c>
      <c r="IG12" s="28">
        <v>0</v>
      </c>
      <c r="IH12" s="28">
        <v>0</v>
      </c>
      <c r="II12" s="28">
        <v>0</v>
      </c>
      <c r="IJ12" s="28">
        <v>0</v>
      </c>
      <c r="IK12" s="28">
        <v>0</v>
      </c>
      <c r="IL12" s="28">
        <v>0</v>
      </c>
      <c r="IM12" s="28">
        <v>0</v>
      </c>
      <c r="IN12" s="28">
        <v>0</v>
      </c>
      <c r="IO12" s="28">
        <v>0</v>
      </c>
      <c r="IP12" s="28">
        <v>0</v>
      </c>
      <c r="IQ12" s="28">
        <v>0</v>
      </c>
      <c r="IR12" s="28">
        <v>0</v>
      </c>
      <c r="IS12" s="28">
        <v>0</v>
      </c>
      <c r="IT12" s="28">
        <v>0</v>
      </c>
      <c r="IU12" s="28">
        <v>0</v>
      </c>
      <c r="IV12" s="28">
        <v>0</v>
      </c>
      <c r="IW12" s="28">
        <v>0</v>
      </c>
      <c r="IX12" s="28">
        <v>0</v>
      </c>
      <c r="IY12" s="28">
        <v>0</v>
      </c>
      <c r="IZ12" s="28">
        <v>0</v>
      </c>
      <c r="JA12" s="28">
        <v>0</v>
      </c>
      <c r="JB12" s="28">
        <v>0</v>
      </c>
      <c r="JC12" s="28">
        <v>0</v>
      </c>
      <c r="JD12" s="28">
        <v>0</v>
      </c>
      <c r="JE12" s="28">
        <v>0</v>
      </c>
      <c r="JF12" s="28">
        <v>0</v>
      </c>
      <c r="JG12" s="28">
        <v>0</v>
      </c>
      <c r="JH12" s="28">
        <v>0</v>
      </c>
      <c r="JI12" s="28">
        <v>0</v>
      </c>
      <c r="JJ12" s="28">
        <v>0</v>
      </c>
      <c r="JK12" s="28">
        <v>0</v>
      </c>
      <c r="JL12" s="28">
        <v>0</v>
      </c>
      <c r="JM12" s="28">
        <v>0</v>
      </c>
      <c r="JN12" s="28">
        <v>0</v>
      </c>
      <c r="JO12" s="28">
        <v>0</v>
      </c>
      <c r="JP12" s="28">
        <v>0</v>
      </c>
      <c r="JQ12" s="28">
        <v>0</v>
      </c>
      <c r="JR12" s="28">
        <v>0</v>
      </c>
      <c r="JS12" s="28">
        <v>0</v>
      </c>
      <c r="JT12" s="28">
        <v>0</v>
      </c>
      <c r="JU12" s="28">
        <v>0</v>
      </c>
      <c r="JV12" s="28">
        <v>0</v>
      </c>
      <c r="JW12" s="28">
        <v>0</v>
      </c>
      <c r="JX12" s="28">
        <v>0</v>
      </c>
      <c r="JY12" s="28">
        <v>0</v>
      </c>
      <c r="JZ12" s="28">
        <v>0</v>
      </c>
      <c r="KA12" s="28">
        <v>0</v>
      </c>
      <c r="KB12" s="28">
        <v>0</v>
      </c>
      <c r="KC12" s="28">
        <v>0</v>
      </c>
      <c r="KD12" s="28">
        <v>0</v>
      </c>
      <c r="KE12" s="28">
        <v>0</v>
      </c>
      <c r="KF12" s="28">
        <v>0</v>
      </c>
      <c r="KG12" s="28">
        <v>0</v>
      </c>
      <c r="KH12" s="28">
        <v>0</v>
      </c>
      <c r="KI12" s="28">
        <v>0</v>
      </c>
      <c r="KJ12" s="28">
        <v>0</v>
      </c>
      <c r="KK12" s="28">
        <v>0</v>
      </c>
      <c r="KL12" s="28">
        <v>0</v>
      </c>
      <c r="KM12" s="28">
        <v>0</v>
      </c>
      <c r="KN12" s="28">
        <v>0</v>
      </c>
      <c r="KO12" s="28">
        <v>0</v>
      </c>
      <c r="KP12" s="28">
        <v>0</v>
      </c>
      <c r="KQ12" s="28">
        <v>0</v>
      </c>
      <c r="KR12" s="28">
        <v>0</v>
      </c>
      <c r="KS12" s="28">
        <v>0</v>
      </c>
      <c r="KT12" s="28">
        <v>0</v>
      </c>
      <c r="KU12" s="28">
        <v>0</v>
      </c>
      <c r="KV12" s="28">
        <v>0</v>
      </c>
      <c r="KW12" s="28">
        <v>0</v>
      </c>
      <c r="KX12" s="28">
        <v>0</v>
      </c>
      <c r="KY12" s="28">
        <v>0</v>
      </c>
      <c r="KZ12" s="28">
        <v>0</v>
      </c>
      <c r="LA12" s="28">
        <v>0</v>
      </c>
      <c r="LB12" s="28">
        <v>0</v>
      </c>
      <c r="LC12" s="28">
        <v>0</v>
      </c>
      <c r="LD12" s="28">
        <v>0</v>
      </c>
      <c r="LE12" s="28">
        <v>0</v>
      </c>
      <c r="LF12" s="28">
        <v>0</v>
      </c>
      <c r="LG12" s="28">
        <v>0</v>
      </c>
      <c r="LH12" s="28">
        <v>0</v>
      </c>
      <c r="LI12" s="28">
        <v>0</v>
      </c>
      <c r="LJ12" s="28">
        <v>0</v>
      </c>
      <c r="LK12" s="28">
        <v>0</v>
      </c>
      <c r="LL12" s="28">
        <v>0</v>
      </c>
      <c r="LM12" s="28">
        <v>0</v>
      </c>
      <c r="LN12" s="28">
        <v>0</v>
      </c>
      <c r="LO12" s="28">
        <v>0</v>
      </c>
      <c r="LP12" s="28">
        <v>0</v>
      </c>
      <c r="LQ12" s="28">
        <v>0</v>
      </c>
      <c r="LR12" s="28">
        <v>0</v>
      </c>
      <c r="LS12" s="28">
        <v>0</v>
      </c>
      <c r="LT12" s="28">
        <v>0</v>
      </c>
      <c r="LU12" s="28">
        <v>0</v>
      </c>
      <c r="LV12" s="28">
        <v>0</v>
      </c>
      <c r="LW12" s="28">
        <v>0</v>
      </c>
      <c r="LX12" s="28">
        <v>0</v>
      </c>
      <c r="LY12" s="28">
        <v>0</v>
      </c>
      <c r="LZ12" s="28">
        <v>0</v>
      </c>
      <c r="MA12" s="28">
        <v>0</v>
      </c>
      <c r="MB12" s="28">
        <v>0</v>
      </c>
      <c r="MC12" s="28">
        <v>0</v>
      </c>
      <c r="MD12" s="28">
        <v>0</v>
      </c>
      <c r="ME12" s="28">
        <v>0</v>
      </c>
      <c r="MF12" s="28">
        <v>0</v>
      </c>
      <c r="MG12" s="28">
        <v>0</v>
      </c>
      <c r="MH12" s="28">
        <v>0</v>
      </c>
      <c r="MI12" s="28">
        <v>0</v>
      </c>
      <c r="MJ12" s="28">
        <v>0</v>
      </c>
      <c r="MK12" s="28">
        <v>0</v>
      </c>
      <c r="ML12" s="28">
        <v>0</v>
      </c>
      <c r="MM12" s="28">
        <v>0</v>
      </c>
      <c r="MN12" s="28">
        <v>0</v>
      </c>
      <c r="MO12" s="28">
        <v>0</v>
      </c>
      <c r="MP12" s="28">
        <v>0</v>
      </c>
      <c r="MQ12" s="28">
        <v>0</v>
      </c>
      <c r="MR12" s="28">
        <v>0</v>
      </c>
      <c r="MS12" s="28">
        <v>0</v>
      </c>
      <c r="MT12" s="28">
        <v>0</v>
      </c>
      <c r="MU12" s="28">
        <v>0</v>
      </c>
      <c r="MV12" s="28">
        <v>0</v>
      </c>
      <c r="MW12" s="28">
        <v>0</v>
      </c>
      <c r="MX12" s="28">
        <v>0</v>
      </c>
      <c r="MY12" s="28">
        <v>0</v>
      </c>
      <c r="MZ12" s="28">
        <v>0</v>
      </c>
      <c r="NA12" s="28">
        <v>0</v>
      </c>
      <c r="NB12" s="28">
        <v>0</v>
      </c>
      <c r="NC12" s="28">
        <v>0</v>
      </c>
      <c r="ND12" s="28">
        <v>0</v>
      </c>
      <c r="NE12" s="28">
        <v>0</v>
      </c>
      <c r="NF12" s="28">
        <v>0</v>
      </c>
      <c r="NG12" s="28">
        <v>0</v>
      </c>
      <c r="NH12" s="28">
        <v>0</v>
      </c>
      <c r="NI12" s="28">
        <v>0</v>
      </c>
      <c r="NJ12" s="28">
        <v>0</v>
      </c>
      <c r="NK12" s="28">
        <v>0</v>
      </c>
      <c r="NL12" s="28">
        <v>0</v>
      </c>
      <c r="NM12" s="28">
        <v>0</v>
      </c>
      <c r="NN12" s="28">
        <v>0</v>
      </c>
      <c r="NO12" s="28">
        <v>0</v>
      </c>
      <c r="NP12" s="28">
        <v>0</v>
      </c>
      <c r="NQ12" s="28">
        <v>0</v>
      </c>
      <c r="NR12" s="28">
        <v>0</v>
      </c>
      <c r="NS12" s="28">
        <v>0</v>
      </c>
      <c r="NT12" s="28">
        <v>0</v>
      </c>
      <c r="NU12" s="28">
        <v>0</v>
      </c>
      <c r="NV12" s="28">
        <v>0</v>
      </c>
      <c r="NW12" s="28">
        <v>0</v>
      </c>
      <c r="NX12" s="28">
        <v>0</v>
      </c>
      <c r="NY12" s="28">
        <v>0</v>
      </c>
      <c r="NZ12" s="28">
        <v>0</v>
      </c>
      <c r="OA12" s="28">
        <v>0</v>
      </c>
      <c r="OB12" s="28">
        <v>0</v>
      </c>
      <c r="OC12" s="28">
        <v>0</v>
      </c>
      <c r="OD12" s="28">
        <v>0</v>
      </c>
      <c r="OE12" s="28">
        <v>0</v>
      </c>
      <c r="OF12" s="28">
        <v>0</v>
      </c>
      <c r="OG12" s="28">
        <v>0</v>
      </c>
      <c r="OH12" s="28">
        <v>0</v>
      </c>
      <c r="OI12" s="28">
        <v>0</v>
      </c>
      <c r="OJ12" s="28">
        <v>0</v>
      </c>
      <c r="OK12" s="28">
        <v>0</v>
      </c>
      <c r="OL12" s="28">
        <v>0</v>
      </c>
      <c r="OM12" s="28">
        <v>0</v>
      </c>
      <c r="ON12" s="28">
        <v>0</v>
      </c>
      <c r="OO12" s="28">
        <v>0</v>
      </c>
      <c r="OP12" s="28">
        <v>0</v>
      </c>
      <c r="OQ12" s="28">
        <v>0</v>
      </c>
      <c r="OR12" s="28">
        <v>0</v>
      </c>
      <c r="OS12" s="28">
        <v>0</v>
      </c>
      <c r="OT12" s="28">
        <v>0</v>
      </c>
      <c r="OU12" s="28">
        <v>0</v>
      </c>
      <c r="OV12" s="28">
        <v>0</v>
      </c>
      <c r="OW12" s="28">
        <v>0</v>
      </c>
      <c r="OX12" s="28">
        <v>0</v>
      </c>
      <c r="OY12" s="28">
        <v>0</v>
      </c>
      <c r="OZ12" s="28">
        <v>0</v>
      </c>
      <c r="PA12" s="28">
        <v>0</v>
      </c>
      <c r="PB12" s="28">
        <v>0</v>
      </c>
      <c r="PC12" s="28">
        <v>0</v>
      </c>
      <c r="PD12" s="28">
        <v>0</v>
      </c>
      <c r="PE12" s="28">
        <v>0</v>
      </c>
      <c r="PF12" s="28">
        <v>0</v>
      </c>
      <c r="PG12" s="28">
        <v>0</v>
      </c>
      <c r="PH12" s="28">
        <v>0</v>
      </c>
      <c r="PI12" s="28">
        <v>0</v>
      </c>
      <c r="PJ12" s="28">
        <v>0</v>
      </c>
      <c r="PK12" s="28">
        <v>0</v>
      </c>
      <c r="PL12" s="28">
        <v>0</v>
      </c>
      <c r="PM12" s="28">
        <v>0</v>
      </c>
      <c r="PN12" s="28">
        <v>0</v>
      </c>
      <c r="PO12" s="28">
        <v>0</v>
      </c>
      <c r="PP12" s="28">
        <v>0</v>
      </c>
      <c r="PQ12" s="28">
        <v>0</v>
      </c>
      <c r="PR12" s="28">
        <v>0</v>
      </c>
      <c r="PS12" s="28">
        <v>0</v>
      </c>
      <c r="PT12" s="28">
        <v>0</v>
      </c>
      <c r="PU12" s="28">
        <v>0</v>
      </c>
      <c r="PV12" s="28">
        <v>0</v>
      </c>
      <c r="PW12" s="28">
        <v>0</v>
      </c>
      <c r="PX12" s="28">
        <v>0</v>
      </c>
      <c r="PY12" s="28">
        <v>0</v>
      </c>
      <c r="PZ12" s="28">
        <v>0</v>
      </c>
      <c r="QA12" s="28">
        <v>0</v>
      </c>
      <c r="QB12" s="28">
        <v>0</v>
      </c>
      <c r="QC12" s="28">
        <v>0</v>
      </c>
      <c r="QD12" s="28">
        <v>0</v>
      </c>
      <c r="QE12" s="28">
        <v>0</v>
      </c>
      <c r="QF12" s="28">
        <v>0</v>
      </c>
      <c r="QG12" s="28">
        <v>0</v>
      </c>
      <c r="QH12" s="28">
        <v>0</v>
      </c>
      <c r="QI12" s="28">
        <v>0</v>
      </c>
      <c r="QJ12" s="28">
        <v>0</v>
      </c>
      <c r="QK12" s="28">
        <v>0</v>
      </c>
      <c r="QL12" s="28">
        <v>0</v>
      </c>
      <c r="QM12" s="28">
        <v>0</v>
      </c>
      <c r="QN12" s="28">
        <v>0</v>
      </c>
      <c r="QO12" s="28">
        <v>0</v>
      </c>
      <c r="QP12" s="28">
        <v>0</v>
      </c>
      <c r="QQ12" s="28">
        <v>0</v>
      </c>
      <c r="QR12" s="28">
        <v>0</v>
      </c>
      <c r="QS12" s="28">
        <v>0</v>
      </c>
      <c r="QT12" s="28">
        <v>0</v>
      </c>
      <c r="QU12" s="28">
        <v>0</v>
      </c>
      <c r="QV12" s="28">
        <v>0</v>
      </c>
      <c r="QW12" s="28">
        <v>0</v>
      </c>
      <c r="QX12" s="28">
        <v>0</v>
      </c>
      <c r="QY12" s="28">
        <v>0</v>
      </c>
      <c r="QZ12" s="28">
        <v>0</v>
      </c>
      <c r="RA12" s="28">
        <v>0</v>
      </c>
      <c r="RB12" s="28">
        <v>0</v>
      </c>
      <c r="RC12" s="28">
        <v>0</v>
      </c>
      <c r="RD12" s="28">
        <v>0</v>
      </c>
      <c r="RE12" s="28">
        <v>0</v>
      </c>
      <c r="RF12" s="28">
        <v>0</v>
      </c>
      <c r="RG12" s="28">
        <v>0</v>
      </c>
      <c r="RH12" s="28">
        <v>0</v>
      </c>
      <c r="RI12" s="28">
        <v>0</v>
      </c>
      <c r="RJ12" s="28">
        <v>0</v>
      </c>
      <c r="RK12" s="28">
        <v>0</v>
      </c>
      <c r="RL12" s="28">
        <v>0</v>
      </c>
      <c r="RM12" s="28">
        <v>0</v>
      </c>
      <c r="RN12" s="28">
        <v>0</v>
      </c>
      <c r="RO12" s="28">
        <v>0</v>
      </c>
      <c r="RP12" s="28">
        <v>0</v>
      </c>
      <c r="RQ12" s="28">
        <v>0</v>
      </c>
      <c r="RR12" s="28">
        <v>0</v>
      </c>
      <c r="RS12" s="28">
        <v>0</v>
      </c>
      <c r="RT12" s="28">
        <v>0</v>
      </c>
      <c r="RU12" s="28">
        <v>0</v>
      </c>
      <c r="RV12" s="28">
        <v>0</v>
      </c>
      <c r="RW12" s="28">
        <v>0</v>
      </c>
      <c r="RX12" s="28">
        <v>0</v>
      </c>
      <c r="RY12" s="28">
        <v>0</v>
      </c>
      <c r="RZ12" s="28">
        <v>0</v>
      </c>
      <c r="SA12" s="28">
        <v>0</v>
      </c>
      <c r="SB12" s="28">
        <v>0</v>
      </c>
      <c r="SC12" s="28">
        <v>0</v>
      </c>
      <c r="SD12" s="28">
        <v>0</v>
      </c>
      <c r="SE12" s="28">
        <v>0</v>
      </c>
      <c r="SF12" s="28">
        <v>0</v>
      </c>
      <c r="SG12" s="28">
        <v>0</v>
      </c>
      <c r="SH12" s="28">
        <v>0</v>
      </c>
      <c r="SI12" s="28">
        <v>0</v>
      </c>
      <c r="SJ12" s="28">
        <v>0</v>
      </c>
      <c r="SK12" s="28">
        <v>0</v>
      </c>
      <c r="SL12" s="28">
        <v>0</v>
      </c>
      <c r="SM12" s="28">
        <v>0</v>
      </c>
      <c r="SN12" s="28">
        <v>0</v>
      </c>
      <c r="SO12" s="28">
        <v>0</v>
      </c>
      <c r="SP12" s="28">
        <v>0</v>
      </c>
      <c r="SQ12" s="28">
        <v>0</v>
      </c>
      <c r="SR12" s="28">
        <v>0</v>
      </c>
      <c r="SS12" s="28">
        <v>0</v>
      </c>
      <c r="ST12" s="28">
        <v>0</v>
      </c>
      <c r="SU12" s="28">
        <v>0</v>
      </c>
      <c r="SV12" s="28">
        <v>0</v>
      </c>
      <c r="SW12" s="28">
        <v>0</v>
      </c>
      <c r="SX12" s="28">
        <v>0</v>
      </c>
      <c r="SY12" s="28">
        <v>0</v>
      </c>
      <c r="SZ12" s="28">
        <v>0</v>
      </c>
      <c r="TA12" s="28">
        <v>0</v>
      </c>
      <c r="TB12" s="28">
        <v>0</v>
      </c>
      <c r="TC12" s="28">
        <v>0</v>
      </c>
      <c r="TD12" s="28">
        <v>0</v>
      </c>
      <c r="TE12" s="28">
        <v>0</v>
      </c>
      <c r="TF12" s="28">
        <v>0</v>
      </c>
      <c r="TG12" s="28">
        <v>0</v>
      </c>
      <c r="TH12" s="28">
        <v>0</v>
      </c>
      <c r="TI12" s="28">
        <v>0</v>
      </c>
      <c r="TJ12" s="28">
        <v>0</v>
      </c>
      <c r="TK12" s="28">
        <v>0</v>
      </c>
      <c r="TL12" s="28">
        <v>0</v>
      </c>
      <c r="TM12" s="28">
        <v>0</v>
      </c>
      <c r="TN12" s="28">
        <v>0</v>
      </c>
      <c r="TO12" s="28">
        <v>0</v>
      </c>
      <c r="TP12" s="28">
        <v>0</v>
      </c>
      <c r="TQ12" s="28">
        <v>0</v>
      </c>
      <c r="TR12" s="28">
        <v>0</v>
      </c>
      <c r="TS12" s="28">
        <v>0</v>
      </c>
      <c r="TT12" s="28">
        <v>0</v>
      </c>
      <c r="TU12" s="28">
        <v>0</v>
      </c>
      <c r="TV12" s="28">
        <v>0</v>
      </c>
      <c r="TW12" s="28">
        <v>0</v>
      </c>
      <c r="TX12" s="28">
        <v>0</v>
      </c>
      <c r="TY12" s="28">
        <v>0</v>
      </c>
      <c r="TZ12" s="28">
        <v>0</v>
      </c>
      <c r="UA12" s="28">
        <v>0</v>
      </c>
      <c r="UB12" s="28">
        <v>0</v>
      </c>
      <c r="UC12" s="28">
        <v>0</v>
      </c>
      <c r="UD12" s="28">
        <v>0</v>
      </c>
      <c r="UE12" s="28">
        <v>0</v>
      </c>
      <c r="UF12" s="28">
        <v>0</v>
      </c>
      <c r="UG12" s="28">
        <v>0</v>
      </c>
      <c r="UH12" s="28">
        <v>0</v>
      </c>
      <c r="UI12" s="28">
        <v>0</v>
      </c>
      <c r="UJ12" s="28">
        <v>0</v>
      </c>
      <c r="UK12" s="28">
        <v>0</v>
      </c>
      <c r="UL12" s="28">
        <v>0</v>
      </c>
      <c r="UM12" s="28">
        <v>0</v>
      </c>
      <c r="UN12" s="28">
        <v>0</v>
      </c>
      <c r="UO12" s="28">
        <v>0</v>
      </c>
      <c r="UP12" s="28">
        <v>0</v>
      </c>
      <c r="UQ12" s="28">
        <v>0</v>
      </c>
      <c r="UR12" s="28">
        <v>0</v>
      </c>
      <c r="US12" s="28">
        <v>0</v>
      </c>
      <c r="UT12" s="28">
        <v>0</v>
      </c>
      <c r="UU12" s="28">
        <v>0</v>
      </c>
      <c r="UV12" s="28">
        <v>0</v>
      </c>
      <c r="UW12" s="28">
        <v>0</v>
      </c>
      <c r="UX12" s="28">
        <v>0</v>
      </c>
      <c r="UY12" s="28">
        <v>0</v>
      </c>
      <c r="UZ12" s="28">
        <v>0</v>
      </c>
      <c r="VA12" s="28">
        <v>0</v>
      </c>
      <c r="VB12" s="28">
        <v>0</v>
      </c>
      <c r="VC12" s="28">
        <v>0</v>
      </c>
      <c r="VD12" s="28">
        <v>0</v>
      </c>
      <c r="VE12" s="28">
        <v>0</v>
      </c>
      <c r="VF12" s="28">
        <v>0</v>
      </c>
      <c r="VG12" s="28">
        <v>0</v>
      </c>
      <c r="VH12" s="28">
        <v>0</v>
      </c>
      <c r="VI12" s="28">
        <v>0</v>
      </c>
      <c r="VJ12" s="28">
        <v>0</v>
      </c>
      <c r="VK12" s="28">
        <v>0</v>
      </c>
      <c r="VL12" s="28">
        <v>0</v>
      </c>
      <c r="VM12" s="28">
        <v>0</v>
      </c>
      <c r="VN12" s="28">
        <v>0</v>
      </c>
      <c r="VO12" s="28">
        <v>0</v>
      </c>
      <c r="VP12" s="28">
        <v>0</v>
      </c>
      <c r="VQ12" s="28">
        <v>0</v>
      </c>
      <c r="VR12" s="28">
        <v>0</v>
      </c>
      <c r="VS12" s="28">
        <v>0</v>
      </c>
      <c r="VT12" s="28">
        <v>0</v>
      </c>
      <c r="VU12" s="28">
        <v>0</v>
      </c>
      <c r="VV12" s="28">
        <v>0</v>
      </c>
      <c r="VW12" s="28">
        <v>0</v>
      </c>
      <c r="VX12" s="28">
        <v>0</v>
      </c>
      <c r="VY12" s="28">
        <v>0</v>
      </c>
      <c r="VZ12" s="28">
        <v>0</v>
      </c>
      <c r="WA12" s="28">
        <v>0</v>
      </c>
      <c r="WB12" s="28">
        <v>0</v>
      </c>
      <c r="WC12" s="28">
        <v>0</v>
      </c>
      <c r="WD12" s="28">
        <v>0</v>
      </c>
      <c r="WE12" s="28">
        <v>0</v>
      </c>
      <c r="WF12" s="28">
        <v>0</v>
      </c>
      <c r="WG12" s="28">
        <v>0</v>
      </c>
      <c r="WH12" s="28">
        <v>0</v>
      </c>
      <c r="WI12" s="28">
        <v>0</v>
      </c>
      <c r="WJ12" s="28">
        <v>0</v>
      </c>
      <c r="WK12" s="28">
        <v>0</v>
      </c>
      <c r="WL12" s="28">
        <v>0</v>
      </c>
      <c r="WM12" s="28">
        <v>0</v>
      </c>
      <c r="WN12" s="28">
        <v>0</v>
      </c>
      <c r="WO12" s="28">
        <v>0</v>
      </c>
      <c r="WP12" s="28">
        <v>0</v>
      </c>
      <c r="WQ12" s="28">
        <v>0</v>
      </c>
      <c r="WR12" s="28">
        <v>0</v>
      </c>
      <c r="WS12" s="28">
        <v>0</v>
      </c>
      <c r="WT12" s="28">
        <v>0</v>
      </c>
      <c r="WU12" s="28">
        <v>0</v>
      </c>
      <c r="WV12" s="28">
        <v>0</v>
      </c>
      <c r="WW12" s="28">
        <v>0</v>
      </c>
      <c r="WX12" s="28">
        <v>0</v>
      </c>
      <c r="WY12" s="28">
        <v>0</v>
      </c>
      <c r="WZ12" s="28">
        <v>0</v>
      </c>
      <c r="XA12" s="28">
        <v>0</v>
      </c>
      <c r="XB12" s="28">
        <v>0</v>
      </c>
      <c r="XC12" s="28">
        <v>0</v>
      </c>
      <c r="XD12" s="28">
        <v>0</v>
      </c>
      <c r="XE12" s="28">
        <v>0</v>
      </c>
      <c r="XF12" s="28">
        <v>0</v>
      </c>
      <c r="XG12" s="28">
        <v>0</v>
      </c>
      <c r="XH12" s="28">
        <v>0</v>
      </c>
      <c r="XI12" s="28">
        <v>0</v>
      </c>
      <c r="XJ12" s="28">
        <v>0</v>
      </c>
      <c r="XK12" s="28">
        <v>0</v>
      </c>
      <c r="XL12" s="28">
        <v>0</v>
      </c>
      <c r="XM12" s="28">
        <v>0</v>
      </c>
      <c r="XN12" s="28">
        <v>0</v>
      </c>
      <c r="XO12" s="28">
        <v>0</v>
      </c>
      <c r="XP12" s="28">
        <v>0</v>
      </c>
      <c r="XQ12" s="28">
        <v>0</v>
      </c>
      <c r="XR12" s="28">
        <v>0</v>
      </c>
      <c r="XS12" s="28">
        <v>0</v>
      </c>
      <c r="XT12" s="28">
        <v>0</v>
      </c>
      <c r="XU12" s="28">
        <v>0</v>
      </c>
      <c r="XV12" s="28">
        <v>0</v>
      </c>
      <c r="XW12" s="28">
        <v>0</v>
      </c>
      <c r="XX12" s="28">
        <v>0</v>
      </c>
      <c r="XY12" s="28">
        <v>0</v>
      </c>
      <c r="XZ12" s="28">
        <v>0</v>
      </c>
      <c r="YA12" s="28">
        <v>0</v>
      </c>
      <c r="YB12" s="28">
        <v>0</v>
      </c>
      <c r="YC12" s="28">
        <v>0</v>
      </c>
      <c r="YD12" s="28">
        <v>0</v>
      </c>
      <c r="YE12" s="28">
        <v>0</v>
      </c>
      <c r="YF12" s="28">
        <v>0</v>
      </c>
      <c r="YG12" s="28">
        <v>0</v>
      </c>
      <c r="YH12" s="28">
        <v>0</v>
      </c>
      <c r="YI12" s="28">
        <v>0</v>
      </c>
      <c r="YJ12" s="28">
        <v>0</v>
      </c>
      <c r="YK12" s="28">
        <v>0</v>
      </c>
      <c r="YL12" s="28">
        <v>0</v>
      </c>
      <c r="YM12" s="28">
        <v>0</v>
      </c>
      <c r="YN12" s="28">
        <v>0</v>
      </c>
      <c r="YO12" s="28">
        <v>0</v>
      </c>
      <c r="YP12" s="28">
        <v>0</v>
      </c>
      <c r="YQ12" s="28">
        <v>0</v>
      </c>
    </row>
    <row r="13" spans="1:733" s="120" customFormat="1" ht="15.75" x14ac:dyDescent="0.25">
      <c r="A13" s="18" t="s">
        <v>25</v>
      </c>
      <c r="B13" s="18" t="s">
        <v>26</v>
      </c>
      <c r="C13" s="19">
        <v>345.43665275000001</v>
      </c>
      <c r="D13" s="29"/>
      <c r="E13" s="21">
        <f t="shared" si="20"/>
        <v>8.9957461653645847</v>
      </c>
      <c r="F13" s="32" t="s">
        <v>132</v>
      </c>
      <c r="G13" s="108" t="s">
        <v>133</v>
      </c>
      <c r="H13" s="30">
        <v>41699</v>
      </c>
      <c r="I13" s="31" t="s">
        <v>27</v>
      </c>
      <c r="J13" s="32">
        <v>127</v>
      </c>
      <c r="K13" s="22" t="s">
        <v>136</v>
      </c>
      <c r="L13" s="23">
        <f t="shared" si="71"/>
        <v>45566</v>
      </c>
      <c r="M13" s="32" t="s">
        <v>11</v>
      </c>
      <c r="N13" s="19" t="s">
        <v>12</v>
      </c>
      <c r="O13" s="2"/>
      <c r="P13" s="25">
        <f t="shared" si="21"/>
        <v>52958803.185882375</v>
      </c>
      <c r="Q13" s="25">
        <f t="shared" si="22"/>
        <v>22166900.609999999</v>
      </c>
      <c r="R13" s="25">
        <f t="shared" si="23"/>
        <v>56784107.305561095</v>
      </c>
      <c r="S13" s="25">
        <f t="shared" si="24"/>
        <v>21071556.950000003</v>
      </c>
      <c r="T13" s="25">
        <f t="shared" si="25"/>
        <v>56784107.305561095</v>
      </c>
      <c r="U13" s="25">
        <f t="shared" si="26"/>
        <v>17200978.699999999</v>
      </c>
      <c r="V13" s="25">
        <f t="shared" si="27"/>
        <v>56784107.305561095</v>
      </c>
      <c r="W13" s="25">
        <f t="shared" si="28"/>
        <v>13230144.950000001</v>
      </c>
      <c r="X13" s="25">
        <f t="shared" si="29"/>
        <v>56784107.305561095</v>
      </c>
      <c r="Y13" s="25">
        <f t="shared" si="30"/>
        <v>9309438.9299999997</v>
      </c>
      <c r="Z13" s="25">
        <f t="shared" si="31"/>
        <v>56784107.305561095</v>
      </c>
      <c r="AA13" s="25">
        <f t="shared" si="32"/>
        <v>5388732.9199999999</v>
      </c>
      <c r="AB13" s="25">
        <f t="shared" si="33"/>
        <v>47320089.421300918</v>
      </c>
      <c r="AC13" s="25">
        <f t="shared" si="34"/>
        <v>1502042.17</v>
      </c>
      <c r="AD13" s="25">
        <f t="shared" si="35"/>
        <v>0</v>
      </c>
      <c r="AE13" s="25">
        <f t="shared" si="36"/>
        <v>0</v>
      </c>
      <c r="AF13" s="25">
        <f t="shared" si="37"/>
        <v>0</v>
      </c>
      <c r="AG13" s="25">
        <f t="shared" si="38"/>
        <v>0</v>
      </c>
      <c r="AH13" s="25">
        <f t="shared" si="39"/>
        <v>0</v>
      </c>
      <c r="AI13" s="25">
        <f t="shared" si="40"/>
        <v>0</v>
      </c>
      <c r="AJ13" s="25">
        <f t="shared" si="41"/>
        <v>0</v>
      </c>
      <c r="AK13" s="25">
        <f t="shared" si="42"/>
        <v>0</v>
      </c>
      <c r="AL13" s="25">
        <f t="shared" si="43"/>
        <v>0</v>
      </c>
      <c r="AM13" s="25">
        <f t="shared" si="44"/>
        <v>0</v>
      </c>
      <c r="AN13" s="25">
        <f t="shared" si="45"/>
        <v>0</v>
      </c>
      <c r="AO13" s="25">
        <f t="shared" si="46"/>
        <v>0</v>
      </c>
      <c r="AP13" s="25">
        <f t="shared" si="47"/>
        <v>0</v>
      </c>
      <c r="AQ13" s="25">
        <f t="shared" si="48"/>
        <v>0</v>
      </c>
      <c r="AR13" s="25">
        <f t="shared" si="49"/>
        <v>0</v>
      </c>
      <c r="AS13" s="25">
        <f t="shared" si="50"/>
        <v>0</v>
      </c>
      <c r="AT13" s="25">
        <f t="shared" si="51"/>
        <v>0</v>
      </c>
      <c r="AU13" s="25">
        <f t="shared" si="52"/>
        <v>0</v>
      </c>
      <c r="AV13" s="25">
        <f t="shared" si="53"/>
        <v>0</v>
      </c>
      <c r="AW13" s="25">
        <f t="shared" si="54"/>
        <v>0</v>
      </c>
      <c r="AX13" s="25">
        <f t="shared" si="55"/>
        <v>0</v>
      </c>
      <c r="AY13" s="25">
        <f t="shared" si="56"/>
        <v>0</v>
      </c>
      <c r="AZ13" s="25">
        <f t="shared" si="57"/>
        <v>0</v>
      </c>
      <c r="BA13" s="25">
        <f t="shared" si="58"/>
        <v>0</v>
      </c>
      <c r="BB13" s="25">
        <f t="shared" si="59"/>
        <v>0</v>
      </c>
      <c r="BC13" s="25">
        <f t="shared" si="60"/>
        <v>0</v>
      </c>
      <c r="BD13" s="25">
        <f t="shared" si="61"/>
        <v>0</v>
      </c>
      <c r="BE13" s="25">
        <f t="shared" si="62"/>
        <v>0</v>
      </c>
      <c r="BF13" s="25">
        <f t="shared" si="63"/>
        <v>0</v>
      </c>
      <c r="BG13" s="25">
        <f t="shared" si="64"/>
        <v>0</v>
      </c>
      <c r="BH13" s="25">
        <f t="shared" si="65"/>
        <v>0</v>
      </c>
      <c r="BI13" s="25">
        <f t="shared" si="66"/>
        <v>0</v>
      </c>
      <c r="BJ13" s="25">
        <f t="shared" si="67"/>
        <v>0</v>
      </c>
      <c r="BK13" s="25">
        <f t="shared" si="68"/>
        <v>0</v>
      </c>
      <c r="BL13" s="25">
        <f t="shared" si="69"/>
        <v>0</v>
      </c>
      <c r="BM13" s="25">
        <f t="shared" si="70"/>
        <v>0</v>
      </c>
      <c r="BN13" s="26"/>
      <c r="BO13" s="27"/>
      <c r="BP13" s="28">
        <v>1543425.13</v>
      </c>
      <c r="BQ13" s="28">
        <v>3973734.9110362632</v>
      </c>
      <c r="BR13" s="28">
        <v>1712385.67</v>
      </c>
      <c r="BS13" s="28">
        <v>4031253.2426368669</v>
      </c>
      <c r="BT13" s="28">
        <v>1543432.71</v>
      </c>
      <c r="BU13" s="28">
        <v>4073098.2942349757</v>
      </c>
      <c r="BV13" s="28">
        <v>1847238.21</v>
      </c>
      <c r="BW13" s="28">
        <v>4145675.6323937955</v>
      </c>
      <c r="BX13" s="28">
        <v>1791586.2</v>
      </c>
      <c r="BY13" s="28">
        <v>4208070.9228550326</v>
      </c>
      <c r="BZ13" s="28">
        <v>2040788.09</v>
      </c>
      <c r="CA13" s="28">
        <v>4414224.8136235047</v>
      </c>
      <c r="CB13" s="28">
        <v>1774730.51</v>
      </c>
      <c r="CC13" s="28">
        <v>4535292.525186698</v>
      </c>
      <c r="CD13" s="28">
        <v>1987819.53</v>
      </c>
      <c r="CE13" s="28">
        <v>4649417.0753948698</v>
      </c>
      <c r="CF13" s="28">
        <v>2060548.04</v>
      </c>
      <c r="CG13" s="28">
        <v>4732008.9421300925</v>
      </c>
      <c r="CH13" s="28">
        <v>1960353</v>
      </c>
      <c r="CI13" s="28">
        <v>4732008.9421300925</v>
      </c>
      <c r="CJ13" s="28">
        <v>1997948.82</v>
      </c>
      <c r="CK13" s="28">
        <v>4732008.9421300925</v>
      </c>
      <c r="CL13" s="28">
        <v>1906644.7</v>
      </c>
      <c r="CM13" s="28">
        <v>4732008.9421300925</v>
      </c>
      <c r="CN13" s="28">
        <v>1942450.24</v>
      </c>
      <c r="CO13" s="28">
        <v>4732008.9421300925</v>
      </c>
      <c r="CP13" s="28">
        <v>1914700.95</v>
      </c>
      <c r="CQ13" s="28">
        <v>4732008.9421300925</v>
      </c>
      <c r="CR13" s="28">
        <v>1704343.43</v>
      </c>
      <c r="CS13" s="28">
        <v>4732008.9421300925</v>
      </c>
      <c r="CT13" s="28">
        <v>1859202.37</v>
      </c>
      <c r="CU13" s="28">
        <v>4732008.9421300925</v>
      </c>
      <c r="CV13" s="28">
        <v>1772373.95</v>
      </c>
      <c r="CW13" s="28">
        <v>4732008.9421300925</v>
      </c>
      <c r="CX13" s="28">
        <v>1803703.79</v>
      </c>
      <c r="CY13" s="28">
        <v>4732008.9421300925</v>
      </c>
      <c r="CZ13" s="28">
        <v>1718665.65</v>
      </c>
      <c r="DA13" s="28">
        <v>4732008.9421300925</v>
      </c>
      <c r="DB13" s="28">
        <v>1748205.21</v>
      </c>
      <c r="DC13" s="28">
        <v>4732008.9421300925</v>
      </c>
      <c r="DD13" s="28">
        <v>1720455.92</v>
      </c>
      <c r="DE13" s="28">
        <v>4732008.9421300925</v>
      </c>
      <c r="DF13" s="28">
        <v>1638103.2</v>
      </c>
      <c r="DG13" s="28">
        <v>4732008.9421300925</v>
      </c>
      <c r="DH13" s="28">
        <v>1664957.35</v>
      </c>
      <c r="DI13" s="28">
        <v>4732008.9421300925</v>
      </c>
      <c r="DJ13" s="28">
        <v>1584394.89</v>
      </c>
      <c r="DK13" s="28">
        <v>4732008.9421300925</v>
      </c>
      <c r="DL13" s="28">
        <v>1609458.77</v>
      </c>
      <c r="DM13" s="28">
        <v>4732008.9421300925</v>
      </c>
      <c r="DN13" s="28">
        <v>1581709.48</v>
      </c>
      <c r="DO13" s="28">
        <v>4732008.9421300925</v>
      </c>
      <c r="DP13" s="28">
        <v>1453704.69</v>
      </c>
      <c r="DQ13" s="28">
        <v>4732008.9421300925</v>
      </c>
      <c r="DR13" s="28">
        <v>1526210.9</v>
      </c>
      <c r="DS13" s="28">
        <v>4732008.9421300925</v>
      </c>
      <c r="DT13" s="28">
        <v>1450124.14</v>
      </c>
      <c r="DU13" s="28">
        <v>4732008.9421300925</v>
      </c>
      <c r="DV13" s="28">
        <v>1470712.32</v>
      </c>
      <c r="DW13" s="28">
        <v>4732008.9421300925</v>
      </c>
      <c r="DX13" s="28">
        <v>1396415.84</v>
      </c>
      <c r="DY13" s="28">
        <v>4732008.9421300925</v>
      </c>
      <c r="DZ13" s="28">
        <v>1415213.74</v>
      </c>
      <c r="EA13" s="28">
        <v>4732008.9421300925</v>
      </c>
      <c r="EB13" s="28">
        <v>1387464.46</v>
      </c>
      <c r="EC13" s="28">
        <v>4732008.9421300925</v>
      </c>
      <c r="ED13" s="28">
        <v>1315853.3899999999</v>
      </c>
      <c r="EE13" s="28">
        <v>4732008.9421300925</v>
      </c>
      <c r="EF13" s="28">
        <v>1331965.8799999999</v>
      </c>
      <c r="EG13" s="28">
        <v>4732008.9421300925</v>
      </c>
      <c r="EH13" s="28">
        <v>1262145.0900000001</v>
      </c>
      <c r="EI13" s="28">
        <v>4732008.9421300925</v>
      </c>
      <c r="EJ13" s="28">
        <v>1276467.3</v>
      </c>
      <c r="EK13" s="28">
        <v>4732008.9421300925</v>
      </c>
      <c r="EL13" s="28">
        <v>1248718.01</v>
      </c>
      <c r="EM13" s="28">
        <v>4732008.9421300925</v>
      </c>
      <c r="EN13" s="28">
        <v>1102810.46</v>
      </c>
      <c r="EO13" s="28">
        <v>4732008.9421300925</v>
      </c>
      <c r="EP13" s="28">
        <v>1193219.43</v>
      </c>
      <c r="EQ13" s="28">
        <v>4732008.9421300925</v>
      </c>
      <c r="ER13" s="28">
        <v>1127874.33</v>
      </c>
      <c r="ES13" s="28">
        <v>4732008.9421300925</v>
      </c>
      <c r="ET13" s="28">
        <v>1137720.8500000001</v>
      </c>
      <c r="EU13" s="28">
        <v>4732008.9421300925</v>
      </c>
      <c r="EV13" s="28">
        <v>1074166.03</v>
      </c>
      <c r="EW13" s="28">
        <v>4732008.9421300925</v>
      </c>
      <c r="EX13" s="28">
        <v>1082222.28</v>
      </c>
      <c r="EY13" s="28">
        <v>4732008.9421300925</v>
      </c>
      <c r="EZ13" s="28">
        <v>1054472.99</v>
      </c>
      <c r="FA13" s="28">
        <v>4732008.9421300925</v>
      </c>
      <c r="FB13" s="28">
        <v>993603.58</v>
      </c>
      <c r="FC13" s="28">
        <v>4732008.9421300925</v>
      </c>
      <c r="FD13" s="28">
        <v>998974.41</v>
      </c>
      <c r="FE13" s="28">
        <v>4732008.9421300925</v>
      </c>
      <c r="FF13" s="28">
        <v>939895.28</v>
      </c>
      <c r="FG13" s="28">
        <v>4732008.9421300925</v>
      </c>
      <c r="FH13" s="28">
        <v>943475.83</v>
      </c>
      <c r="FI13" s="28">
        <v>4732008.9421300925</v>
      </c>
      <c r="FJ13" s="28">
        <v>915726.54</v>
      </c>
      <c r="FK13" s="28">
        <v>4732008.9421300925</v>
      </c>
      <c r="FL13" s="28">
        <v>802043.97</v>
      </c>
      <c r="FM13" s="28">
        <v>4732008.9421300925</v>
      </c>
      <c r="FN13" s="28">
        <v>860227.96</v>
      </c>
      <c r="FO13" s="28">
        <v>4732008.9421300925</v>
      </c>
      <c r="FP13" s="28">
        <v>805624.52</v>
      </c>
      <c r="FQ13" s="28">
        <v>4732008.9421300925</v>
      </c>
      <c r="FR13" s="28">
        <v>804729.38</v>
      </c>
      <c r="FS13" s="28">
        <v>4732008.9421300925</v>
      </c>
      <c r="FT13" s="28">
        <v>751916.22</v>
      </c>
      <c r="FU13" s="28">
        <v>4732008.9421300925</v>
      </c>
      <c r="FV13" s="28">
        <v>749230.81</v>
      </c>
      <c r="FW13" s="28">
        <v>4732008.9421300925</v>
      </c>
      <c r="FX13" s="28">
        <v>721481.52</v>
      </c>
      <c r="FY13" s="28">
        <v>4732008.9421300925</v>
      </c>
      <c r="FZ13" s="28">
        <v>671353.77</v>
      </c>
      <c r="GA13" s="28">
        <v>4732008.9421300925</v>
      </c>
      <c r="GB13" s="28">
        <v>665982.93999999994</v>
      </c>
      <c r="GC13" s="28">
        <v>4732008.9421300925</v>
      </c>
      <c r="GD13" s="28">
        <v>617645.47</v>
      </c>
      <c r="GE13" s="28">
        <v>4732008.9421300925</v>
      </c>
      <c r="GF13" s="28">
        <v>610484.36</v>
      </c>
      <c r="GG13" s="28">
        <v>4732008.9421300925</v>
      </c>
      <c r="GH13" s="28">
        <v>582735.06999999995</v>
      </c>
      <c r="GI13" s="28">
        <v>4732008.9421300925</v>
      </c>
      <c r="GJ13" s="28">
        <v>501277.48</v>
      </c>
      <c r="GK13" s="28">
        <v>4732008.9421300925</v>
      </c>
      <c r="GL13" s="28">
        <v>527236.49</v>
      </c>
      <c r="GM13" s="28">
        <v>4732008.9421300925</v>
      </c>
      <c r="GN13" s="28">
        <v>483374.71</v>
      </c>
      <c r="GO13" s="28">
        <v>4732008.9421300925</v>
      </c>
      <c r="GP13" s="28">
        <v>471737.92</v>
      </c>
      <c r="GQ13" s="28">
        <v>4732008.9421300925</v>
      </c>
      <c r="GR13" s="28">
        <v>429666.41</v>
      </c>
      <c r="GS13" s="28">
        <v>4732008.9421300925</v>
      </c>
      <c r="GT13" s="28">
        <v>416239.34</v>
      </c>
      <c r="GU13" s="28">
        <v>4732008.9421300925</v>
      </c>
      <c r="GV13" s="28">
        <v>388490.05</v>
      </c>
      <c r="GW13" s="28">
        <v>4732008.9421300925</v>
      </c>
      <c r="GX13" s="28">
        <v>349103.96</v>
      </c>
      <c r="GY13" s="28">
        <v>4732008.9421300925</v>
      </c>
      <c r="GZ13" s="28">
        <v>332991.46999999997</v>
      </c>
      <c r="HA13" s="28">
        <v>4732008.9421300925</v>
      </c>
      <c r="HB13" s="28">
        <v>295395.65999999997</v>
      </c>
      <c r="HC13" s="28">
        <v>4732008.9421300925</v>
      </c>
      <c r="HD13" s="28">
        <v>277492.89</v>
      </c>
      <c r="HE13" s="28">
        <v>4732008.9421300925</v>
      </c>
      <c r="HF13" s="28">
        <v>249743.6</v>
      </c>
      <c r="HG13" s="28">
        <v>4732008.9421300925</v>
      </c>
      <c r="HH13" s="28">
        <v>207672.1</v>
      </c>
      <c r="HI13" s="28">
        <v>4732008.9421300925</v>
      </c>
      <c r="HJ13" s="28">
        <v>194245.02</v>
      </c>
      <c r="HK13" s="28">
        <v>4732008.9421300925</v>
      </c>
      <c r="HL13" s="28">
        <v>161124.91</v>
      </c>
      <c r="HM13" s="28">
        <v>4732008.9421300925</v>
      </c>
      <c r="HN13" s="28">
        <v>138746.45000000001</v>
      </c>
      <c r="HO13" s="28">
        <v>4732008.9421300925</v>
      </c>
      <c r="HP13" s="28">
        <v>107416.6</v>
      </c>
      <c r="HQ13" s="28">
        <v>4732008.9421300925</v>
      </c>
      <c r="HR13" s="28">
        <v>83247.87</v>
      </c>
      <c r="HS13" s="28">
        <v>4732008.9421300925</v>
      </c>
      <c r="HT13" s="28">
        <v>55498.58</v>
      </c>
      <c r="HU13" s="28">
        <v>4732008.9421300925</v>
      </c>
      <c r="HV13" s="28">
        <v>26854.15</v>
      </c>
      <c r="HW13" s="28">
        <v>4732008.9421300925</v>
      </c>
      <c r="HX13" s="28">
        <v>0</v>
      </c>
      <c r="HY13" s="28">
        <v>0</v>
      </c>
      <c r="HZ13" s="28">
        <v>0</v>
      </c>
      <c r="IA13" s="28">
        <v>0</v>
      </c>
      <c r="IB13" s="28">
        <v>0</v>
      </c>
      <c r="IC13" s="28">
        <v>0</v>
      </c>
      <c r="ID13" s="28">
        <v>0</v>
      </c>
      <c r="IE13" s="28">
        <v>0</v>
      </c>
      <c r="IF13" s="28">
        <v>0</v>
      </c>
      <c r="IG13" s="28">
        <v>0</v>
      </c>
      <c r="IH13" s="28">
        <v>0</v>
      </c>
      <c r="II13" s="28">
        <v>0</v>
      </c>
      <c r="IJ13" s="28">
        <v>0</v>
      </c>
      <c r="IK13" s="28">
        <v>0</v>
      </c>
      <c r="IL13" s="28">
        <v>0</v>
      </c>
      <c r="IM13" s="28">
        <v>0</v>
      </c>
      <c r="IN13" s="28">
        <v>0</v>
      </c>
      <c r="IO13" s="28">
        <v>0</v>
      </c>
      <c r="IP13" s="28">
        <v>0</v>
      </c>
      <c r="IQ13" s="28">
        <v>0</v>
      </c>
      <c r="IR13" s="28">
        <v>0</v>
      </c>
      <c r="IS13" s="28">
        <v>0</v>
      </c>
      <c r="IT13" s="28">
        <v>0</v>
      </c>
      <c r="IU13" s="28">
        <v>0</v>
      </c>
      <c r="IV13" s="28">
        <v>0</v>
      </c>
      <c r="IW13" s="28">
        <v>0</v>
      </c>
      <c r="IX13" s="28">
        <v>0</v>
      </c>
      <c r="IY13" s="28">
        <v>0</v>
      </c>
      <c r="IZ13" s="28">
        <v>0</v>
      </c>
      <c r="JA13" s="28">
        <v>0</v>
      </c>
      <c r="JB13" s="28">
        <v>0</v>
      </c>
      <c r="JC13" s="28">
        <v>0</v>
      </c>
      <c r="JD13" s="28">
        <v>0</v>
      </c>
      <c r="JE13" s="28">
        <v>0</v>
      </c>
      <c r="JF13" s="28">
        <v>0</v>
      </c>
      <c r="JG13" s="28">
        <v>0</v>
      </c>
      <c r="JH13" s="28">
        <v>0</v>
      </c>
      <c r="JI13" s="28">
        <v>0</v>
      </c>
      <c r="JJ13" s="28">
        <v>0</v>
      </c>
      <c r="JK13" s="28">
        <v>0</v>
      </c>
      <c r="JL13" s="28">
        <v>0</v>
      </c>
      <c r="JM13" s="28">
        <v>0</v>
      </c>
      <c r="JN13" s="28">
        <v>0</v>
      </c>
      <c r="JO13" s="28">
        <v>0</v>
      </c>
      <c r="JP13" s="28">
        <v>0</v>
      </c>
      <c r="JQ13" s="28">
        <v>0</v>
      </c>
      <c r="JR13" s="28">
        <v>0</v>
      </c>
      <c r="JS13" s="28">
        <v>0</v>
      </c>
      <c r="JT13" s="28">
        <v>0</v>
      </c>
      <c r="JU13" s="28">
        <v>0</v>
      </c>
      <c r="JV13" s="28">
        <v>0</v>
      </c>
      <c r="JW13" s="28">
        <v>0</v>
      </c>
      <c r="JX13" s="28">
        <v>0</v>
      </c>
      <c r="JY13" s="28">
        <v>0</v>
      </c>
      <c r="JZ13" s="28">
        <v>0</v>
      </c>
      <c r="KA13" s="28">
        <v>0</v>
      </c>
      <c r="KB13" s="28">
        <v>0</v>
      </c>
      <c r="KC13" s="28">
        <v>0</v>
      </c>
      <c r="KD13" s="28">
        <v>0</v>
      </c>
      <c r="KE13" s="28">
        <v>0</v>
      </c>
      <c r="KF13" s="28">
        <v>0</v>
      </c>
      <c r="KG13" s="28">
        <v>0</v>
      </c>
      <c r="KH13" s="28">
        <v>0</v>
      </c>
      <c r="KI13" s="28">
        <v>0</v>
      </c>
      <c r="KJ13" s="28">
        <v>0</v>
      </c>
      <c r="KK13" s="28">
        <v>0</v>
      </c>
      <c r="KL13" s="28">
        <v>0</v>
      </c>
      <c r="KM13" s="28">
        <v>0</v>
      </c>
      <c r="KN13" s="28">
        <v>0</v>
      </c>
      <c r="KO13" s="28">
        <v>0</v>
      </c>
      <c r="KP13" s="28">
        <v>0</v>
      </c>
      <c r="KQ13" s="28">
        <v>0</v>
      </c>
      <c r="KR13" s="28">
        <v>0</v>
      </c>
      <c r="KS13" s="28">
        <v>0</v>
      </c>
      <c r="KT13" s="28">
        <v>0</v>
      </c>
      <c r="KU13" s="28">
        <v>0</v>
      </c>
      <c r="KV13" s="28">
        <v>0</v>
      </c>
      <c r="KW13" s="28">
        <v>0</v>
      </c>
      <c r="KX13" s="28">
        <v>0</v>
      </c>
      <c r="KY13" s="28">
        <v>0</v>
      </c>
      <c r="KZ13" s="28">
        <v>0</v>
      </c>
      <c r="LA13" s="28">
        <v>0</v>
      </c>
      <c r="LB13" s="28">
        <v>0</v>
      </c>
      <c r="LC13" s="28">
        <v>0</v>
      </c>
      <c r="LD13" s="28">
        <v>0</v>
      </c>
      <c r="LE13" s="28">
        <v>0</v>
      </c>
      <c r="LF13" s="28">
        <v>0</v>
      </c>
      <c r="LG13" s="28">
        <v>0</v>
      </c>
      <c r="LH13" s="28">
        <v>0</v>
      </c>
      <c r="LI13" s="28">
        <v>0</v>
      </c>
      <c r="LJ13" s="28">
        <v>0</v>
      </c>
      <c r="LK13" s="28">
        <v>0</v>
      </c>
      <c r="LL13" s="28">
        <v>0</v>
      </c>
      <c r="LM13" s="28">
        <v>0</v>
      </c>
      <c r="LN13" s="28">
        <v>0</v>
      </c>
      <c r="LO13" s="28">
        <v>0</v>
      </c>
      <c r="LP13" s="28">
        <v>0</v>
      </c>
      <c r="LQ13" s="28">
        <v>0</v>
      </c>
      <c r="LR13" s="28">
        <v>0</v>
      </c>
      <c r="LS13" s="28">
        <v>0</v>
      </c>
      <c r="LT13" s="28">
        <v>0</v>
      </c>
      <c r="LU13" s="28">
        <v>0</v>
      </c>
      <c r="LV13" s="28">
        <v>0</v>
      </c>
      <c r="LW13" s="28">
        <v>0</v>
      </c>
      <c r="LX13" s="28">
        <v>0</v>
      </c>
      <c r="LY13" s="28">
        <v>0</v>
      </c>
      <c r="LZ13" s="28">
        <v>0</v>
      </c>
      <c r="MA13" s="28">
        <v>0</v>
      </c>
      <c r="MB13" s="28">
        <v>0</v>
      </c>
      <c r="MC13" s="28">
        <v>0</v>
      </c>
      <c r="MD13" s="28">
        <v>0</v>
      </c>
      <c r="ME13" s="28">
        <v>0</v>
      </c>
      <c r="MF13" s="28">
        <v>0</v>
      </c>
      <c r="MG13" s="28">
        <v>0</v>
      </c>
      <c r="MH13" s="28">
        <v>0</v>
      </c>
      <c r="MI13" s="28">
        <v>0</v>
      </c>
      <c r="MJ13" s="28">
        <v>0</v>
      </c>
      <c r="MK13" s="28">
        <v>0</v>
      </c>
      <c r="ML13" s="28">
        <v>0</v>
      </c>
      <c r="MM13" s="28">
        <v>0</v>
      </c>
      <c r="MN13" s="28">
        <v>0</v>
      </c>
      <c r="MO13" s="28">
        <v>0</v>
      </c>
      <c r="MP13" s="28">
        <v>0</v>
      </c>
      <c r="MQ13" s="28">
        <v>0</v>
      </c>
      <c r="MR13" s="28">
        <v>0</v>
      </c>
      <c r="MS13" s="28">
        <v>0</v>
      </c>
      <c r="MT13" s="28">
        <v>0</v>
      </c>
      <c r="MU13" s="28">
        <v>0</v>
      </c>
      <c r="MV13" s="28">
        <v>0</v>
      </c>
      <c r="MW13" s="28">
        <v>0</v>
      </c>
      <c r="MX13" s="28">
        <v>0</v>
      </c>
      <c r="MY13" s="28">
        <v>0</v>
      </c>
      <c r="MZ13" s="28">
        <v>0</v>
      </c>
      <c r="NA13" s="28">
        <v>0</v>
      </c>
      <c r="NB13" s="28">
        <v>0</v>
      </c>
      <c r="NC13" s="28">
        <v>0</v>
      </c>
      <c r="ND13" s="28">
        <v>0</v>
      </c>
      <c r="NE13" s="28">
        <v>0</v>
      </c>
      <c r="NF13" s="28">
        <v>0</v>
      </c>
      <c r="NG13" s="28">
        <v>0</v>
      </c>
      <c r="NH13" s="28">
        <v>0</v>
      </c>
      <c r="NI13" s="28">
        <v>0</v>
      </c>
      <c r="NJ13" s="28">
        <v>0</v>
      </c>
      <c r="NK13" s="28">
        <v>0</v>
      </c>
      <c r="NL13" s="28">
        <v>0</v>
      </c>
      <c r="NM13" s="28">
        <v>0</v>
      </c>
      <c r="NN13" s="28">
        <v>0</v>
      </c>
      <c r="NO13" s="28">
        <v>0</v>
      </c>
      <c r="NP13" s="28">
        <v>0</v>
      </c>
      <c r="NQ13" s="28">
        <v>0</v>
      </c>
      <c r="NR13" s="28">
        <v>0</v>
      </c>
      <c r="NS13" s="28">
        <v>0</v>
      </c>
      <c r="NT13" s="28">
        <v>0</v>
      </c>
      <c r="NU13" s="28">
        <v>0</v>
      </c>
      <c r="NV13" s="28">
        <v>0</v>
      </c>
      <c r="NW13" s="28">
        <v>0</v>
      </c>
      <c r="NX13" s="28">
        <v>0</v>
      </c>
      <c r="NY13" s="28">
        <v>0</v>
      </c>
      <c r="NZ13" s="28">
        <v>0</v>
      </c>
      <c r="OA13" s="28">
        <v>0</v>
      </c>
      <c r="OB13" s="28">
        <v>0</v>
      </c>
      <c r="OC13" s="28">
        <v>0</v>
      </c>
      <c r="OD13" s="28">
        <v>0</v>
      </c>
      <c r="OE13" s="28">
        <v>0</v>
      </c>
      <c r="OF13" s="28">
        <v>0</v>
      </c>
      <c r="OG13" s="28">
        <v>0</v>
      </c>
      <c r="OH13" s="28">
        <v>0</v>
      </c>
      <c r="OI13" s="28">
        <v>0</v>
      </c>
      <c r="OJ13" s="28">
        <v>0</v>
      </c>
      <c r="OK13" s="28">
        <v>0</v>
      </c>
      <c r="OL13" s="28">
        <v>0</v>
      </c>
      <c r="OM13" s="28">
        <v>0</v>
      </c>
      <c r="ON13" s="28">
        <v>0</v>
      </c>
      <c r="OO13" s="28">
        <v>0</v>
      </c>
      <c r="OP13" s="28">
        <v>0</v>
      </c>
      <c r="OQ13" s="28">
        <v>0</v>
      </c>
      <c r="OR13" s="28">
        <v>0</v>
      </c>
      <c r="OS13" s="28">
        <v>0</v>
      </c>
      <c r="OT13" s="28">
        <v>0</v>
      </c>
      <c r="OU13" s="28">
        <v>0</v>
      </c>
      <c r="OV13" s="28">
        <v>0</v>
      </c>
      <c r="OW13" s="28">
        <v>0</v>
      </c>
      <c r="OX13" s="28">
        <v>0</v>
      </c>
      <c r="OY13" s="28">
        <v>0</v>
      </c>
      <c r="OZ13" s="28">
        <v>0</v>
      </c>
      <c r="PA13" s="28">
        <v>0</v>
      </c>
      <c r="PB13" s="28">
        <v>0</v>
      </c>
      <c r="PC13" s="28">
        <v>0</v>
      </c>
      <c r="PD13" s="28">
        <v>0</v>
      </c>
      <c r="PE13" s="28">
        <v>0</v>
      </c>
      <c r="PF13" s="28">
        <v>0</v>
      </c>
      <c r="PG13" s="28">
        <v>0</v>
      </c>
      <c r="PH13" s="28">
        <v>0</v>
      </c>
      <c r="PI13" s="28">
        <v>0</v>
      </c>
      <c r="PJ13" s="28">
        <v>0</v>
      </c>
      <c r="PK13" s="28">
        <v>0</v>
      </c>
      <c r="PL13" s="28">
        <v>0</v>
      </c>
      <c r="PM13" s="28">
        <v>0</v>
      </c>
      <c r="PN13" s="28">
        <v>0</v>
      </c>
      <c r="PO13" s="28">
        <v>0</v>
      </c>
      <c r="PP13" s="28">
        <v>0</v>
      </c>
      <c r="PQ13" s="28">
        <v>0</v>
      </c>
      <c r="PR13" s="28">
        <v>0</v>
      </c>
      <c r="PS13" s="28">
        <v>0</v>
      </c>
      <c r="PT13" s="28">
        <v>0</v>
      </c>
      <c r="PU13" s="28">
        <v>0</v>
      </c>
      <c r="PV13" s="28">
        <v>0</v>
      </c>
      <c r="PW13" s="28">
        <v>0</v>
      </c>
      <c r="PX13" s="28">
        <v>0</v>
      </c>
      <c r="PY13" s="28">
        <v>0</v>
      </c>
      <c r="PZ13" s="28">
        <v>0</v>
      </c>
      <c r="QA13" s="28">
        <v>0</v>
      </c>
      <c r="QB13" s="28">
        <v>0</v>
      </c>
      <c r="QC13" s="28">
        <v>0</v>
      </c>
      <c r="QD13" s="28">
        <v>0</v>
      </c>
      <c r="QE13" s="28">
        <v>0</v>
      </c>
      <c r="QF13" s="28">
        <v>0</v>
      </c>
      <c r="QG13" s="28">
        <v>0</v>
      </c>
      <c r="QH13" s="28">
        <v>0</v>
      </c>
      <c r="QI13" s="28">
        <v>0</v>
      </c>
      <c r="QJ13" s="28">
        <v>0</v>
      </c>
      <c r="QK13" s="28">
        <v>0</v>
      </c>
      <c r="QL13" s="28">
        <v>0</v>
      </c>
      <c r="QM13" s="28">
        <v>0</v>
      </c>
      <c r="QN13" s="28">
        <v>0</v>
      </c>
      <c r="QO13" s="28">
        <v>0</v>
      </c>
      <c r="QP13" s="28">
        <v>0</v>
      </c>
      <c r="QQ13" s="28">
        <v>0</v>
      </c>
      <c r="QR13" s="28">
        <v>0</v>
      </c>
      <c r="QS13" s="28">
        <v>0</v>
      </c>
      <c r="QT13" s="28">
        <v>0</v>
      </c>
      <c r="QU13" s="28">
        <v>0</v>
      </c>
      <c r="QV13" s="28">
        <v>0</v>
      </c>
      <c r="QW13" s="28">
        <v>0</v>
      </c>
      <c r="QX13" s="28">
        <v>0</v>
      </c>
      <c r="QY13" s="28">
        <v>0</v>
      </c>
      <c r="QZ13" s="28">
        <v>0</v>
      </c>
      <c r="RA13" s="28">
        <v>0</v>
      </c>
      <c r="RB13" s="28">
        <v>0</v>
      </c>
      <c r="RC13" s="28">
        <v>0</v>
      </c>
      <c r="RD13" s="28">
        <v>0</v>
      </c>
      <c r="RE13" s="28">
        <v>0</v>
      </c>
      <c r="RF13" s="28">
        <v>0</v>
      </c>
      <c r="RG13" s="28">
        <v>0</v>
      </c>
      <c r="RH13" s="28">
        <v>0</v>
      </c>
      <c r="RI13" s="28">
        <v>0</v>
      </c>
      <c r="RJ13" s="28">
        <v>0</v>
      </c>
      <c r="RK13" s="28">
        <v>0</v>
      </c>
      <c r="RL13" s="28">
        <v>0</v>
      </c>
      <c r="RM13" s="28">
        <v>0</v>
      </c>
      <c r="RN13" s="28">
        <v>0</v>
      </c>
      <c r="RO13" s="28">
        <v>0</v>
      </c>
      <c r="RP13" s="28">
        <v>0</v>
      </c>
      <c r="RQ13" s="28">
        <v>0</v>
      </c>
      <c r="RR13" s="28">
        <v>0</v>
      </c>
      <c r="RS13" s="28">
        <v>0</v>
      </c>
      <c r="RT13" s="28">
        <v>0</v>
      </c>
      <c r="RU13" s="28">
        <v>0</v>
      </c>
      <c r="RV13" s="28">
        <v>0</v>
      </c>
      <c r="RW13" s="28">
        <v>0</v>
      </c>
      <c r="RX13" s="28">
        <v>0</v>
      </c>
      <c r="RY13" s="28">
        <v>0</v>
      </c>
      <c r="RZ13" s="28">
        <v>0</v>
      </c>
      <c r="SA13" s="28">
        <v>0</v>
      </c>
      <c r="SB13" s="28">
        <v>0</v>
      </c>
      <c r="SC13" s="28">
        <v>0</v>
      </c>
      <c r="SD13" s="28">
        <v>0</v>
      </c>
      <c r="SE13" s="28">
        <v>0</v>
      </c>
      <c r="SF13" s="28">
        <v>0</v>
      </c>
      <c r="SG13" s="28">
        <v>0</v>
      </c>
      <c r="SH13" s="28">
        <v>0</v>
      </c>
      <c r="SI13" s="28">
        <v>0</v>
      </c>
      <c r="SJ13" s="28">
        <v>0</v>
      </c>
      <c r="SK13" s="28">
        <v>0</v>
      </c>
      <c r="SL13" s="28">
        <v>0</v>
      </c>
      <c r="SM13" s="28">
        <v>0</v>
      </c>
      <c r="SN13" s="28">
        <v>0</v>
      </c>
      <c r="SO13" s="28">
        <v>0</v>
      </c>
      <c r="SP13" s="28">
        <v>0</v>
      </c>
      <c r="SQ13" s="28">
        <v>0</v>
      </c>
      <c r="SR13" s="28">
        <v>0</v>
      </c>
      <c r="SS13" s="28">
        <v>0</v>
      </c>
      <c r="ST13" s="28">
        <v>0</v>
      </c>
      <c r="SU13" s="28">
        <v>0</v>
      </c>
      <c r="SV13" s="28">
        <v>0</v>
      </c>
      <c r="SW13" s="28">
        <v>0</v>
      </c>
      <c r="SX13" s="28">
        <v>0</v>
      </c>
      <c r="SY13" s="28">
        <v>0</v>
      </c>
      <c r="SZ13" s="28">
        <v>0</v>
      </c>
      <c r="TA13" s="28">
        <v>0</v>
      </c>
      <c r="TB13" s="28">
        <v>0</v>
      </c>
      <c r="TC13" s="28">
        <v>0</v>
      </c>
      <c r="TD13" s="28">
        <v>0</v>
      </c>
      <c r="TE13" s="28">
        <v>0</v>
      </c>
      <c r="TF13" s="28">
        <v>0</v>
      </c>
      <c r="TG13" s="28">
        <v>0</v>
      </c>
      <c r="TH13" s="28">
        <v>0</v>
      </c>
      <c r="TI13" s="28">
        <v>0</v>
      </c>
      <c r="TJ13" s="28">
        <v>0</v>
      </c>
      <c r="TK13" s="28">
        <v>0</v>
      </c>
      <c r="TL13" s="28">
        <v>0</v>
      </c>
      <c r="TM13" s="28">
        <v>0</v>
      </c>
      <c r="TN13" s="28">
        <v>0</v>
      </c>
      <c r="TO13" s="28">
        <v>0</v>
      </c>
      <c r="TP13" s="28">
        <v>0</v>
      </c>
      <c r="TQ13" s="28">
        <v>0</v>
      </c>
      <c r="TR13" s="28">
        <v>0</v>
      </c>
      <c r="TS13" s="28">
        <v>0</v>
      </c>
      <c r="TT13" s="28">
        <v>0</v>
      </c>
      <c r="TU13" s="28">
        <v>0</v>
      </c>
      <c r="TV13" s="28">
        <v>0</v>
      </c>
      <c r="TW13" s="28">
        <v>0</v>
      </c>
      <c r="TX13" s="28">
        <v>0</v>
      </c>
      <c r="TY13" s="28">
        <v>0</v>
      </c>
      <c r="TZ13" s="28">
        <v>0</v>
      </c>
      <c r="UA13" s="28">
        <v>0</v>
      </c>
      <c r="UB13" s="28">
        <v>0</v>
      </c>
      <c r="UC13" s="28">
        <v>0</v>
      </c>
      <c r="UD13" s="28">
        <v>0</v>
      </c>
      <c r="UE13" s="28">
        <v>0</v>
      </c>
      <c r="UF13" s="28">
        <v>0</v>
      </c>
      <c r="UG13" s="28">
        <v>0</v>
      </c>
      <c r="UH13" s="28">
        <v>0</v>
      </c>
      <c r="UI13" s="28">
        <v>0</v>
      </c>
      <c r="UJ13" s="28">
        <v>0</v>
      </c>
      <c r="UK13" s="28">
        <v>0</v>
      </c>
      <c r="UL13" s="28">
        <v>0</v>
      </c>
      <c r="UM13" s="28">
        <v>0</v>
      </c>
      <c r="UN13" s="28">
        <v>0</v>
      </c>
      <c r="UO13" s="28">
        <v>0</v>
      </c>
      <c r="UP13" s="28">
        <v>0</v>
      </c>
      <c r="UQ13" s="28">
        <v>0</v>
      </c>
      <c r="UR13" s="28">
        <v>0</v>
      </c>
      <c r="US13" s="28">
        <v>0</v>
      </c>
      <c r="UT13" s="28">
        <v>0</v>
      </c>
      <c r="UU13" s="28">
        <v>0</v>
      </c>
      <c r="UV13" s="28">
        <v>0</v>
      </c>
      <c r="UW13" s="28">
        <v>0</v>
      </c>
      <c r="UX13" s="28">
        <v>0</v>
      </c>
      <c r="UY13" s="28">
        <v>0</v>
      </c>
      <c r="UZ13" s="28">
        <v>0</v>
      </c>
      <c r="VA13" s="28">
        <v>0</v>
      </c>
      <c r="VB13" s="28">
        <v>0</v>
      </c>
      <c r="VC13" s="28">
        <v>0</v>
      </c>
      <c r="VD13" s="28">
        <v>0</v>
      </c>
      <c r="VE13" s="28">
        <v>0</v>
      </c>
      <c r="VF13" s="28">
        <v>0</v>
      </c>
      <c r="VG13" s="28">
        <v>0</v>
      </c>
      <c r="VH13" s="28">
        <v>0</v>
      </c>
      <c r="VI13" s="28">
        <v>0</v>
      </c>
      <c r="VJ13" s="28">
        <v>0</v>
      </c>
      <c r="VK13" s="28">
        <v>0</v>
      </c>
      <c r="VL13" s="28">
        <v>0</v>
      </c>
      <c r="VM13" s="28">
        <v>0</v>
      </c>
      <c r="VN13" s="28">
        <v>0</v>
      </c>
      <c r="VO13" s="28">
        <v>0</v>
      </c>
      <c r="VP13" s="28">
        <v>0</v>
      </c>
      <c r="VQ13" s="28">
        <v>0</v>
      </c>
      <c r="VR13" s="28">
        <v>0</v>
      </c>
      <c r="VS13" s="28">
        <v>0</v>
      </c>
      <c r="VT13" s="28">
        <v>0</v>
      </c>
      <c r="VU13" s="28">
        <v>0</v>
      </c>
      <c r="VV13" s="28">
        <v>0</v>
      </c>
      <c r="VW13" s="28">
        <v>0</v>
      </c>
      <c r="VX13" s="28">
        <v>0</v>
      </c>
      <c r="VY13" s="28">
        <v>0</v>
      </c>
      <c r="VZ13" s="28">
        <v>0</v>
      </c>
      <c r="WA13" s="28">
        <v>0</v>
      </c>
      <c r="WB13" s="28">
        <v>0</v>
      </c>
      <c r="WC13" s="28">
        <v>0</v>
      </c>
      <c r="WD13" s="28">
        <v>0</v>
      </c>
      <c r="WE13" s="28">
        <v>0</v>
      </c>
      <c r="WF13" s="28">
        <v>0</v>
      </c>
      <c r="WG13" s="28">
        <v>0</v>
      </c>
      <c r="WH13" s="28">
        <v>0</v>
      </c>
      <c r="WI13" s="28">
        <v>0</v>
      </c>
      <c r="WJ13" s="28">
        <v>0</v>
      </c>
      <c r="WK13" s="28">
        <v>0</v>
      </c>
      <c r="WL13" s="28">
        <v>0</v>
      </c>
      <c r="WM13" s="28">
        <v>0</v>
      </c>
      <c r="WN13" s="28">
        <v>0</v>
      </c>
      <c r="WO13" s="28">
        <v>0</v>
      </c>
      <c r="WP13" s="28">
        <v>0</v>
      </c>
      <c r="WQ13" s="28">
        <v>0</v>
      </c>
      <c r="WR13" s="28">
        <v>0</v>
      </c>
      <c r="WS13" s="28">
        <v>0</v>
      </c>
      <c r="WT13" s="28">
        <v>0</v>
      </c>
      <c r="WU13" s="28">
        <v>0</v>
      </c>
      <c r="WV13" s="28">
        <v>0</v>
      </c>
      <c r="WW13" s="28">
        <v>0</v>
      </c>
      <c r="WX13" s="28">
        <v>0</v>
      </c>
      <c r="WY13" s="28">
        <v>0</v>
      </c>
      <c r="WZ13" s="28">
        <v>0</v>
      </c>
      <c r="XA13" s="28">
        <v>0</v>
      </c>
      <c r="XB13" s="28">
        <v>0</v>
      </c>
      <c r="XC13" s="28">
        <v>0</v>
      </c>
      <c r="XD13" s="28">
        <v>0</v>
      </c>
      <c r="XE13" s="28">
        <v>0</v>
      </c>
      <c r="XF13" s="28">
        <v>0</v>
      </c>
      <c r="XG13" s="28">
        <v>0</v>
      </c>
      <c r="XH13" s="28">
        <v>0</v>
      </c>
      <c r="XI13" s="28">
        <v>0</v>
      </c>
      <c r="XJ13" s="28">
        <v>0</v>
      </c>
      <c r="XK13" s="28">
        <v>0</v>
      </c>
      <c r="XL13" s="28">
        <v>0</v>
      </c>
      <c r="XM13" s="28">
        <v>0</v>
      </c>
      <c r="XN13" s="28">
        <v>0</v>
      </c>
      <c r="XO13" s="28">
        <v>0</v>
      </c>
      <c r="XP13" s="28">
        <v>0</v>
      </c>
      <c r="XQ13" s="28">
        <v>0</v>
      </c>
      <c r="XR13" s="28">
        <v>0</v>
      </c>
      <c r="XS13" s="28">
        <v>0</v>
      </c>
      <c r="XT13" s="28">
        <v>0</v>
      </c>
      <c r="XU13" s="28">
        <v>0</v>
      </c>
      <c r="XV13" s="28">
        <v>0</v>
      </c>
      <c r="XW13" s="28">
        <v>0</v>
      </c>
      <c r="XX13" s="28">
        <v>0</v>
      </c>
      <c r="XY13" s="28">
        <v>0</v>
      </c>
      <c r="XZ13" s="28">
        <v>0</v>
      </c>
      <c r="YA13" s="28">
        <v>0</v>
      </c>
      <c r="YB13" s="28">
        <v>0</v>
      </c>
      <c r="YC13" s="28">
        <v>0</v>
      </c>
      <c r="YD13" s="28">
        <v>0</v>
      </c>
      <c r="YE13" s="28">
        <v>0</v>
      </c>
      <c r="YF13" s="28">
        <v>0</v>
      </c>
      <c r="YG13" s="28">
        <v>0</v>
      </c>
      <c r="YH13" s="28">
        <v>0</v>
      </c>
      <c r="YI13" s="28">
        <v>0</v>
      </c>
      <c r="YJ13" s="28">
        <v>0</v>
      </c>
      <c r="YK13" s="28">
        <v>0</v>
      </c>
      <c r="YL13" s="28">
        <v>0</v>
      </c>
      <c r="YM13" s="28">
        <v>0</v>
      </c>
      <c r="YN13" s="28">
        <v>0</v>
      </c>
      <c r="YO13" s="28">
        <v>0</v>
      </c>
      <c r="YP13" s="28">
        <v>0</v>
      </c>
      <c r="YQ13" s="28">
        <v>0</v>
      </c>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row>
    <row r="14" spans="1:733" ht="15.75" x14ac:dyDescent="0.25">
      <c r="A14" s="19" t="s">
        <v>28</v>
      </c>
      <c r="B14" s="19" t="s">
        <v>29</v>
      </c>
      <c r="C14" s="19">
        <v>256.52600984657022</v>
      </c>
      <c r="D14" s="20"/>
      <c r="E14" s="21">
        <f t="shared" si="20"/>
        <v>6.6803648397544331</v>
      </c>
      <c r="F14" s="22" t="s">
        <v>10</v>
      </c>
      <c r="G14" s="108" t="s">
        <v>133</v>
      </c>
      <c r="H14" s="23">
        <v>42735</v>
      </c>
      <c r="I14" s="24">
        <v>0.15</v>
      </c>
      <c r="J14" s="22">
        <v>48</v>
      </c>
      <c r="K14" s="22" t="s">
        <v>136</v>
      </c>
      <c r="L14" s="23">
        <f t="shared" si="71"/>
        <v>44196</v>
      </c>
      <c r="M14" s="22" t="s">
        <v>11</v>
      </c>
      <c r="N14" s="19" t="s">
        <v>12</v>
      </c>
      <c r="O14" s="120"/>
      <c r="P14" s="121">
        <f t="shared" si="21"/>
        <v>113586313.67124003</v>
      </c>
      <c r="Q14" s="121">
        <f t="shared" si="22"/>
        <v>40928352.420000002</v>
      </c>
      <c r="R14" s="121">
        <f t="shared" si="23"/>
        <v>113586313.67124003</v>
      </c>
      <c r="S14" s="121">
        <f t="shared" si="24"/>
        <v>24716908.489999995</v>
      </c>
      <c r="T14" s="121">
        <f t="shared" si="25"/>
        <v>113586313.67124003</v>
      </c>
      <c r="U14" s="121">
        <f t="shared" si="26"/>
        <v>8789659.3500000015</v>
      </c>
      <c r="V14" s="121">
        <f t="shared" si="27"/>
        <v>0</v>
      </c>
      <c r="W14" s="121">
        <f t="shared" si="28"/>
        <v>0</v>
      </c>
      <c r="X14" s="121">
        <f t="shared" si="29"/>
        <v>0</v>
      </c>
      <c r="Y14" s="121">
        <f t="shared" si="30"/>
        <v>0</v>
      </c>
      <c r="Z14" s="121">
        <f t="shared" si="31"/>
        <v>0</v>
      </c>
      <c r="AA14" s="121">
        <f t="shared" si="32"/>
        <v>0</v>
      </c>
      <c r="AB14" s="121">
        <f t="shared" si="33"/>
        <v>0</v>
      </c>
      <c r="AC14" s="121">
        <f t="shared" si="34"/>
        <v>0</v>
      </c>
      <c r="AD14" s="121">
        <f t="shared" si="35"/>
        <v>0</v>
      </c>
      <c r="AE14" s="121">
        <f t="shared" si="36"/>
        <v>0</v>
      </c>
      <c r="AF14" s="121">
        <f t="shared" si="37"/>
        <v>0</v>
      </c>
      <c r="AG14" s="121">
        <f t="shared" si="38"/>
        <v>0</v>
      </c>
      <c r="AH14" s="121">
        <f t="shared" si="39"/>
        <v>0</v>
      </c>
      <c r="AI14" s="121">
        <f t="shared" si="40"/>
        <v>0</v>
      </c>
      <c r="AJ14" s="121">
        <f t="shared" si="41"/>
        <v>0</v>
      </c>
      <c r="AK14" s="121">
        <f t="shared" si="42"/>
        <v>0</v>
      </c>
      <c r="AL14" s="121">
        <f t="shared" si="43"/>
        <v>0</v>
      </c>
      <c r="AM14" s="121">
        <f t="shared" si="44"/>
        <v>0</v>
      </c>
      <c r="AN14" s="121">
        <f t="shared" si="45"/>
        <v>0</v>
      </c>
      <c r="AO14" s="121">
        <f t="shared" si="46"/>
        <v>0</v>
      </c>
      <c r="AP14" s="121">
        <f t="shared" si="47"/>
        <v>0</v>
      </c>
      <c r="AQ14" s="121">
        <f t="shared" si="48"/>
        <v>0</v>
      </c>
      <c r="AR14" s="121">
        <f t="shared" si="49"/>
        <v>0</v>
      </c>
      <c r="AS14" s="121">
        <f t="shared" si="50"/>
        <v>0</v>
      </c>
      <c r="AT14" s="121">
        <f t="shared" si="51"/>
        <v>0</v>
      </c>
      <c r="AU14" s="121">
        <f t="shared" si="52"/>
        <v>0</v>
      </c>
      <c r="AV14" s="121">
        <f t="shared" si="53"/>
        <v>0</v>
      </c>
      <c r="AW14" s="121">
        <f t="shared" si="54"/>
        <v>0</v>
      </c>
      <c r="AX14" s="121">
        <f t="shared" si="55"/>
        <v>0</v>
      </c>
      <c r="AY14" s="121">
        <f t="shared" si="56"/>
        <v>0</v>
      </c>
      <c r="AZ14" s="121">
        <f t="shared" si="57"/>
        <v>0</v>
      </c>
      <c r="BA14" s="121">
        <f t="shared" si="58"/>
        <v>0</v>
      </c>
      <c r="BB14" s="121">
        <f t="shared" si="59"/>
        <v>0</v>
      </c>
      <c r="BC14" s="121">
        <f t="shared" si="60"/>
        <v>0</v>
      </c>
      <c r="BD14" s="121">
        <f t="shared" si="61"/>
        <v>0</v>
      </c>
      <c r="BE14" s="121">
        <f t="shared" si="62"/>
        <v>0</v>
      </c>
      <c r="BF14" s="121">
        <f t="shared" si="63"/>
        <v>0</v>
      </c>
      <c r="BG14" s="121">
        <f t="shared" si="64"/>
        <v>0</v>
      </c>
      <c r="BH14" s="121">
        <f t="shared" si="65"/>
        <v>0</v>
      </c>
      <c r="BI14" s="121">
        <f t="shared" si="66"/>
        <v>0</v>
      </c>
      <c r="BJ14" s="121">
        <f t="shared" si="67"/>
        <v>0</v>
      </c>
      <c r="BK14" s="121">
        <f t="shared" si="68"/>
        <v>0</v>
      </c>
      <c r="BL14" s="121">
        <f t="shared" si="69"/>
        <v>0</v>
      </c>
      <c r="BM14" s="121">
        <f t="shared" si="70"/>
        <v>0</v>
      </c>
      <c r="BN14" s="122"/>
      <c r="BO14" s="123"/>
      <c r="BP14" s="28">
        <v>4345319.93</v>
      </c>
      <c r="BQ14" s="28">
        <v>9465526.1392700002</v>
      </c>
      <c r="BR14" s="28">
        <v>3581373.26</v>
      </c>
      <c r="BS14" s="28">
        <v>9465526.1392700002</v>
      </c>
      <c r="BT14" s="28">
        <v>3479342.98</v>
      </c>
      <c r="BU14" s="28">
        <v>9465526.1392700002</v>
      </c>
      <c r="BV14" s="28">
        <v>3984223.84</v>
      </c>
      <c r="BW14" s="28">
        <v>9465526.1392700002</v>
      </c>
      <c r="BX14" s="28">
        <v>3628292.83</v>
      </c>
      <c r="BY14" s="28">
        <v>9465526.1392700002</v>
      </c>
      <c r="BZ14" s="28">
        <v>3287213.02</v>
      </c>
      <c r="CA14" s="28">
        <v>9465526.1392700002</v>
      </c>
      <c r="CB14" s="28">
        <v>3512662.03</v>
      </c>
      <c r="CC14" s="28">
        <v>9465526.1392700002</v>
      </c>
      <c r="CD14" s="28">
        <v>3289211.48</v>
      </c>
      <c r="CE14" s="28">
        <v>9465526.1392700002</v>
      </c>
      <c r="CF14" s="28">
        <v>2867161.32</v>
      </c>
      <c r="CG14" s="28">
        <v>9465526.1392700002</v>
      </c>
      <c r="CH14" s="28">
        <v>3262031.67</v>
      </c>
      <c r="CI14" s="28">
        <v>9465526.1392700002</v>
      </c>
      <c r="CJ14" s="28">
        <v>2854417.04</v>
      </c>
      <c r="CK14" s="28">
        <v>9465526.1392700002</v>
      </c>
      <c r="CL14" s="28">
        <v>2837103.02</v>
      </c>
      <c r="CM14" s="28">
        <v>9465526.1392700002</v>
      </c>
      <c r="CN14" s="28">
        <v>2724075.9</v>
      </c>
      <c r="CO14" s="28">
        <v>9465526.1392700002</v>
      </c>
      <c r="CP14" s="28">
        <v>2357009.9300000002</v>
      </c>
      <c r="CQ14" s="28">
        <v>9465526.1392700002</v>
      </c>
      <c r="CR14" s="28">
        <v>2498021.67</v>
      </c>
      <c r="CS14" s="28">
        <v>9465526.1392700002</v>
      </c>
      <c r="CT14" s="28">
        <v>2307616.54</v>
      </c>
      <c r="CU14" s="28">
        <v>9465526.1392700002</v>
      </c>
      <c r="CV14" s="28">
        <v>2271967.44</v>
      </c>
      <c r="CW14" s="28">
        <v>9465526.1392700002</v>
      </c>
      <c r="CX14" s="28">
        <v>2088896.34</v>
      </c>
      <c r="CY14" s="28">
        <v>9465526.1392700002</v>
      </c>
      <c r="CZ14" s="28">
        <v>2045913.21</v>
      </c>
      <c r="DA14" s="28">
        <v>9465526.1392700002</v>
      </c>
      <c r="DB14" s="28">
        <v>1932886.09</v>
      </c>
      <c r="DC14" s="28">
        <v>9465526.1392700002</v>
      </c>
      <c r="DD14" s="28">
        <v>1760816.04</v>
      </c>
      <c r="DE14" s="28">
        <v>9465526.1392700002</v>
      </c>
      <c r="DF14" s="28">
        <v>1706831.86</v>
      </c>
      <c r="DG14" s="28">
        <v>9465526.1392700002</v>
      </c>
      <c r="DH14" s="28">
        <v>1542095.84</v>
      </c>
      <c r="DI14" s="28">
        <v>9465526.1392700002</v>
      </c>
      <c r="DJ14" s="28">
        <v>1480777.63</v>
      </c>
      <c r="DK14" s="28">
        <v>9465526.1392700002</v>
      </c>
      <c r="DL14" s="28">
        <v>1367750.51</v>
      </c>
      <c r="DM14" s="28">
        <v>9465526.1392700002</v>
      </c>
      <c r="DN14" s="28">
        <v>1173323.28</v>
      </c>
      <c r="DO14" s="28">
        <v>9465526.1392700002</v>
      </c>
      <c r="DP14" s="28">
        <v>1141696.28</v>
      </c>
      <c r="DQ14" s="28">
        <v>9465526.1392700002</v>
      </c>
      <c r="DR14" s="28">
        <v>995295.35</v>
      </c>
      <c r="DS14" s="28">
        <v>9465526.1392700002</v>
      </c>
      <c r="DT14" s="28">
        <v>915642.05</v>
      </c>
      <c r="DU14" s="28">
        <v>9465526.1392700002</v>
      </c>
      <c r="DV14" s="28">
        <v>776575.15</v>
      </c>
      <c r="DW14" s="28">
        <v>9465526.1392700002</v>
      </c>
      <c r="DX14" s="28">
        <v>689587.82</v>
      </c>
      <c r="DY14" s="28">
        <v>9465526.1392700002</v>
      </c>
      <c r="DZ14" s="28">
        <v>576560.69999999995</v>
      </c>
      <c r="EA14" s="28">
        <v>9465526.1392700002</v>
      </c>
      <c r="EB14" s="28">
        <v>448494.85</v>
      </c>
      <c r="EC14" s="28">
        <v>9465526.1392700002</v>
      </c>
      <c r="ED14" s="28">
        <v>350506.47</v>
      </c>
      <c r="EE14" s="28">
        <v>9465526.1392700002</v>
      </c>
      <c r="EF14" s="28">
        <v>229774.65</v>
      </c>
      <c r="EG14" s="28">
        <v>9465526.1392700002</v>
      </c>
      <c r="EH14" s="28">
        <v>124452.24</v>
      </c>
      <c r="EI14" s="28">
        <v>9465526.1392700002</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c r="FN14" s="28">
        <v>0</v>
      </c>
      <c r="FO14" s="28">
        <v>0</v>
      </c>
      <c r="FP14" s="28">
        <v>0</v>
      </c>
      <c r="FQ14" s="28">
        <v>0</v>
      </c>
      <c r="FR14" s="28">
        <v>0</v>
      </c>
      <c r="FS14" s="28">
        <v>0</v>
      </c>
      <c r="FT14" s="28">
        <v>0</v>
      </c>
      <c r="FU14" s="28">
        <v>0</v>
      </c>
      <c r="FV14" s="28">
        <v>0</v>
      </c>
      <c r="FW14" s="28">
        <v>0</v>
      </c>
      <c r="FX14" s="28">
        <v>0</v>
      </c>
      <c r="FY14" s="28">
        <v>0</v>
      </c>
      <c r="FZ14" s="28">
        <v>0</v>
      </c>
      <c r="GA14" s="28">
        <v>0</v>
      </c>
      <c r="GB14" s="28">
        <v>0</v>
      </c>
      <c r="GC14" s="28">
        <v>0</v>
      </c>
      <c r="GD14" s="28">
        <v>0</v>
      </c>
      <c r="GE14" s="28">
        <v>0</v>
      </c>
      <c r="GF14" s="28">
        <v>0</v>
      </c>
      <c r="GG14" s="28">
        <v>0</v>
      </c>
      <c r="GH14" s="28">
        <v>0</v>
      </c>
      <c r="GI14" s="28">
        <v>0</v>
      </c>
      <c r="GJ14" s="28">
        <v>0</v>
      </c>
      <c r="GK14" s="28">
        <v>0</v>
      </c>
      <c r="GL14" s="28">
        <v>0</v>
      </c>
      <c r="GM14" s="28">
        <v>0</v>
      </c>
      <c r="GN14" s="28">
        <v>0</v>
      </c>
      <c r="GO14" s="28">
        <v>0</v>
      </c>
      <c r="GP14" s="28">
        <v>0</v>
      </c>
      <c r="GQ14" s="28">
        <v>0</v>
      </c>
      <c r="GR14" s="28">
        <v>0</v>
      </c>
      <c r="GS14" s="28">
        <v>0</v>
      </c>
      <c r="GT14" s="28">
        <v>0</v>
      </c>
      <c r="GU14" s="28">
        <v>0</v>
      </c>
      <c r="GV14" s="28">
        <v>0</v>
      </c>
      <c r="GW14" s="28">
        <v>0</v>
      </c>
      <c r="GX14" s="28">
        <v>0</v>
      </c>
      <c r="GY14" s="28">
        <v>0</v>
      </c>
      <c r="GZ14" s="28">
        <v>0</v>
      </c>
      <c r="HA14" s="28">
        <v>0</v>
      </c>
      <c r="HB14" s="28">
        <v>0</v>
      </c>
      <c r="HC14" s="28">
        <v>0</v>
      </c>
      <c r="HD14" s="28">
        <v>0</v>
      </c>
      <c r="HE14" s="28">
        <v>0</v>
      </c>
      <c r="HF14" s="28">
        <v>0</v>
      </c>
      <c r="HG14" s="28">
        <v>0</v>
      </c>
      <c r="HH14" s="28">
        <v>0</v>
      </c>
      <c r="HI14" s="28">
        <v>0</v>
      </c>
      <c r="HJ14" s="28">
        <v>0</v>
      </c>
      <c r="HK14" s="28">
        <v>0</v>
      </c>
      <c r="HL14" s="28">
        <v>0</v>
      </c>
      <c r="HM14" s="28">
        <v>0</v>
      </c>
      <c r="HN14" s="28">
        <v>0</v>
      </c>
      <c r="HO14" s="28">
        <v>0</v>
      </c>
      <c r="HP14" s="28">
        <v>0</v>
      </c>
      <c r="HQ14" s="28">
        <v>0</v>
      </c>
      <c r="HR14" s="28">
        <v>0</v>
      </c>
      <c r="HS14" s="28">
        <v>0</v>
      </c>
      <c r="HT14" s="28">
        <v>0</v>
      </c>
      <c r="HU14" s="28">
        <v>0</v>
      </c>
      <c r="HV14" s="28">
        <v>0</v>
      </c>
      <c r="HW14" s="28">
        <v>0</v>
      </c>
      <c r="HX14" s="28">
        <v>0</v>
      </c>
      <c r="HY14" s="28">
        <v>0</v>
      </c>
      <c r="HZ14" s="28">
        <v>0</v>
      </c>
      <c r="IA14" s="28">
        <v>0</v>
      </c>
      <c r="IB14" s="28">
        <v>0</v>
      </c>
      <c r="IC14" s="28">
        <v>0</v>
      </c>
      <c r="ID14" s="28">
        <v>0</v>
      </c>
      <c r="IE14" s="28">
        <v>0</v>
      </c>
      <c r="IF14" s="28">
        <v>0</v>
      </c>
      <c r="IG14" s="28">
        <v>0</v>
      </c>
      <c r="IH14" s="28">
        <v>0</v>
      </c>
      <c r="II14" s="28">
        <v>0</v>
      </c>
      <c r="IJ14" s="28">
        <v>0</v>
      </c>
      <c r="IK14" s="28">
        <v>0</v>
      </c>
      <c r="IL14" s="28">
        <v>0</v>
      </c>
      <c r="IM14" s="28">
        <v>0</v>
      </c>
      <c r="IN14" s="28">
        <v>0</v>
      </c>
      <c r="IO14" s="28">
        <v>0</v>
      </c>
      <c r="IP14" s="28">
        <v>0</v>
      </c>
      <c r="IQ14" s="28">
        <v>0</v>
      </c>
      <c r="IR14" s="28">
        <v>0</v>
      </c>
      <c r="IS14" s="28">
        <v>0</v>
      </c>
      <c r="IT14" s="28">
        <v>0</v>
      </c>
      <c r="IU14" s="28">
        <v>0</v>
      </c>
      <c r="IV14" s="28">
        <v>0</v>
      </c>
      <c r="IW14" s="28">
        <v>0</v>
      </c>
      <c r="IX14" s="28">
        <v>0</v>
      </c>
      <c r="IY14" s="28">
        <v>0</v>
      </c>
      <c r="IZ14" s="28">
        <v>0</v>
      </c>
      <c r="JA14" s="28">
        <v>0</v>
      </c>
      <c r="JB14" s="28">
        <v>0</v>
      </c>
      <c r="JC14" s="28">
        <v>0</v>
      </c>
      <c r="JD14" s="28">
        <v>0</v>
      </c>
      <c r="JE14" s="28">
        <v>0</v>
      </c>
      <c r="JF14" s="28">
        <v>0</v>
      </c>
      <c r="JG14" s="28">
        <v>0</v>
      </c>
      <c r="JH14" s="28">
        <v>0</v>
      </c>
      <c r="JI14" s="28">
        <v>0</v>
      </c>
      <c r="JJ14" s="28">
        <v>0</v>
      </c>
      <c r="JK14" s="28">
        <v>0</v>
      </c>
      <c r="JL14" s="28">
        <v>0</v>
      </c>
      <c r="JM14" s="28">
        <v>0</v>
      </c>
      <c r="JN14" s="28">
        <v>0</v>
      </c>
      <c r="JO14" s="28">
        <v>0</v>
      </c>
      <c r="JP14" s="28">
        <v>0</v>
      </c>
      <c r="JQ14" s="28">
        <v>0</v>
      </c>
      <c r="JR14" s="28">
        <v>0</v>
      </c>
      <c r="JS14" s="28">
        <v>0</v>
      </c>
      <c r="JT14" s="28">
        <v>0</v>
      </c>
      <c r="JU14" s="28">
        <v>0</v>
      </c>
      <c r="JV14" s="28">
        <v>0</v>
      </c>
      <c r="JW14" s="28">
        <v>0</v>
      </c>
      <c r="JX14" s="28">
        <v>0</v>
      </c>
      <c r="JY14" s="28">
        <v>0</v>
      </c>
      <c r="JZ14" s="28">
        <v>0</v>
      </c>
      <c r="KA14" s="28">
        <v>0</v>
      </c>
      <c r="KB14" s="28">
        <v>0</v>
      </c>
      <c r="KC14" s="28">
        <v>0</v>
      </c>
      <c r="KD14" s="28">
        <v>0</v>
      </c>
      <c r="KE14" s="28">
        <v>0</v>
      </c>
      <c r="KF14" s="28">
        <v>0</v>
      </c>
      <c r="KG14" s="28">
        <v>0</v>
      </c>
      <c r="KH14" s="28">
        <v>0</v>
      </c>
      <c r="KI14" s="28">
        <v>0</v>
      </c>
      <c r="KJ14" s="28">
        <v>0</v>
      </c>
      <c r="KK14" s="28">
        <v>0</v>
      </c>
      <c r="KL14" s="28">
        <v>0</v>
      </c>
      <c r="KM14" s="28">
        <v>0</v>
      </c>
      <c r="KN14" s="28">
        <v>0</v>
      </c>
      <c r="KO14" s="28">
        <v>0</v>
      </c>
      <c r="KP14" s="28">
        <v>0</v>
      </c>
      <c r="KQ14" s="28">
        <v>0</v>
      </c>
      <c r="KR14" s="28">
        <v>0</v>
      </c>
      <c r="KS14" s="28">
        <v>0</v>
      </c>
      <c r="KT14" s="28">
        <v>0</v>
      </c>
      <c r="KU14" s="28">
        <v>0</v>
      </c>
      <c r="KV14" s="28">
        <v>0</v>
      </c>
      <c r="KW14" s="28">
        <v>0</v>
      </c>
      <c r="KX14" s="28">
        <v>0</v>
      </c>
      <c r="KY14" s="28">
        <v>0</v>
      </c>
      <c r="KZ14" s="28">
        <v>0</v>
      </c>
      <c r="LA14" s="28">
        <v>0</v>
      </c>
      <c r="LB14" s="28">
        <v>0</v>
      </c>
      <c r="LC14" s="28">
        <v>0</v>
      </c>
      <c r="LD14" s="28">
        <v>0</v>
      </c>
      <c r="LE14" s="28">
        <v>0</v>
      </c>
      <c r="LF14" s="28">
        <v>0</v>
      </c>
      <c r="LG14" s="28">
        <v>0</v>
      </c>
      <c r="LH14" s="28">
        <v>0</v>
      </c>
      <c r="LI14" s="28">
        <v>0</v>
      </c>
      <c r="LJ14" s="28">
        <v>0</v>
      </c>
      <c r="LK14" s="28">
        <v>0</v>
      </c>
      <c r="LL14" s="28">
        <v>0</v>
      </c>
      <c r="LM14" s="28">
        <v>0</v>
      </c>
      <c r="LN14" s="28">
        <v>0</v>
      </c>
      <c r="LO14" s="28">
        <v>0</v>
      </c>
      <c r="LP14" s="28">
        <v>0</v>
      </c>
      <c r="LQ14" s="28">
        <v>0</v>
      </c>
      <c r="LR14" s="28">
        <v>0</v>
      </c>
      <c r="LS14" s="28">
        <v>0</v>
      </c>
      <c r="LT14" s="28">
        <v>0</v>
      </c>
      <c r="LU14" s="28">
        <v>0</v>
      </c>
      <c r="LV14" s="28">
        <v>0</v>
      </c>
      <c r="LW14" s="28">
        <v>0</v>
      </c>
      <c r="LX14" s="28">
        <v>0</v>
      </c>
      <c r="LY14" s="28">
        <v>0</v>
      </c>
      <c r="LZ14" s="28">
        <v>0</v>
      </c>
      <c r="MA14" s="28">
        <v>0</v>
      </c>
      <c r="MB14" s="28">
        <v>0</v>
      </c>
      <c r="MC14" s="28">
        <v>0</v>
      </c>
      <c r="MD14" s="28">
        <v>0</v>
      </c>
      <c r="ME14" s="28">
        <v>0</v>
      </c>
      <c r="MF14" s="28">
        <v>0</v>
      </c>
      <c r="MG14" s="28">
        <v>0</v>
      </c>
      <c r="MH14" s="28">
        <v>0</v>
      </c>
      <c r="MI14" s="28">
        <v>0</v>
      </c>
      <c r="MJ14" s="28">
        <v>0</v>
      </c>
      <c r="MK14" s="28">
        <v>0</v>
      </c>
      <c r="ML14" s="28">
        <v>0</v>
      </c>
      <c r="MM14" s="28">
        <v>0</v>
      </c>
      <c r="MN14" s="28">
        <v>0</v>
      </c>
      <c r="MO14" s="28">
        <v>0</v>
      </c>
      <c r="MP14" s="28">
        <v>0</v>
      </c>
      <c r="MQ14" s="28">
        <v>0</v>
      </c>
      <c r="MR14" s="28">
        <v>0</v>
      </c>
      <c r="MS14" s="28">
        <v>0</v>
      </c>
      <c r="MT14" s="28">
        <v>0</v>
      </c>
      <c r="MU14" s="28">
        <v>0</v>
      </c>
      <c r="MV14" s="28">
        <v>0</v>
      </c>
      <c r="MW14" s="28">
        <v>0</v>
      </c>
      <c r="MX14" s="28">
        <v>0</v>
      </c>
      <c r="MY14" s="28">
        <v>0</v>
      </c>
      <c r="MZ14" s="28">
        <v>0</v>
      </c>
      <c r="NA14" s="28">
        <v>0</v>
      </c>
      <c r="NB14" s="28">
        <v>0</v>
      </c>
      <c r="NC14" s="28">
        <v>0</v>
      </c>
      <c r="ND14" s="28">
        <v>0</v>
      </c>
      <c r="NE14" s="28">
        <v>0</v>
      </c>
      <c r="NF14" s="28">
        <v>0</v>
      </c>
      <c r="NG14" s="28">
        <v>0</v>
      </c>
      <c r="NH14" s="28">
        <v>0</v>
      </c>
      <c r="NI14" s="28">
        <v>0</v>
      </c>
      <c r="NJ14" s="28">
        <v>0</v>
      </c>
      <c r="NK14" s="28">
        <v>0</v>
      </c>
      <c r="NL14" s="28">
        <v>0</v>
      </c>
      <c r="NM14" s="28">
        <v>0</v>
      </c>
      <c r="NN14" s="28">
        <v>0</v>
      </c>
      <c r="NO14" s="28">
        <v>0</v>
      </c>
      <c r="NP14" s="28">
        <v>0</v>
      </c>
      <c r="NQ14" s="28">
        <v>0</v>
      </c>
      <c r="NR14" s="28">
        <v>0</v>
      </c>
      <c r="NS14" s="28">
        <v>0</v>
      </c>
      <c r="NT14" s="28">
        <v>0</v>
      </c>
      <c r="NU14" s="28">
        <v>0</v>
      </c>
      <c r="NV14" s="28">
        <v>0</v>
      </c>
      <c r="NW14" s="28">
        <v>0</v>
      </c>
      <c r="NX14" s="28">
        <v>0</v>
      </c>
      <c r="NY14" s="28">
        <v>0</v>
      </c>
      <c r="NZ14" s="28">
        <v>0</v>
      </c>
      <c r="OA14" s="28">
        <v>0</v>
      </c>
      <c r="OB14" s="28">
        <v>0</v>
      </c>
      <c r="OC14" s="28">
        <v>0</v>
      </c>
      <c r="OD14" s="28">
        <v>0</v>
      </c>
      <c r="OE14" s="28">
        <v>0</v>
      </c>
      <c r="OF14" s="28">
        <v>0</v>
      </c>
      <c r="OG14" s="28">
        <v>0</v>
      </c>
      <c r="OH14" s="28">
        <v>0</v>
      </c>
      <c r="OI14" s="28">
        <v>0</v>
      </c>
      <c r="OJ14" s="28">
        <v>0</v>
      </c>
      <c r="OK14" s="28">
        <v>0</v>
      </c>
      <c r="OL14" s="28">
        <v>0</v>
      </c>
      <c r="OM14" s="28">
        <v>0</v>
      </c>
      <c r="ON14" s="28">
        <v>0</v>
      </c>
      <c r="OO14" s="28">
        <v>0</v>
      </c>
      <c r="OP14" s="28">
        <v>0</v>
      </c>
      <c r="OQ14" s="28">
        <v>0</v>
      </c>
      <c r="OR14" s="28">
        <v>0</v>
      </c>
      <c r="OS14" s="28">
        <v>0</v>
      </c>
      <c r="OT14" s="28">
        <v>0</v>
      </c>
      <c r="OU14" s="28">
        <v>0</v>
      </c>
      <c r="OV14" s="28">
        <v>0</v>
      </c>
      <c r="OW14" s="28">
        <v>0</v>
      </c>
      <c r="OX14" s="28">
        <v>0</v>
      </c>
      <c r="OY14" s="28">
        <v>0</v>
      </c>
      <c r="OZ14" s="28">
        <v>0</v>
      </c>
      <c r="PA14" s="28">
        <v>0</v>
      </c>
      <c r="PB14" s="28">
        <v>0</v>
      </c>
      <c r="PC14" s="28">
        <v>0</v>
      </c>
      <c r="PD14" s="28">
        <v>0</v>
      </c>
      <c r="PE14" s="28">
        <v>0</v>
      </c>
      <c r="PF14" s="28">
        <v>0</v>
      </c>
      <c r="PG14" s="28">
        <v>0</v>
      </c>
      <c r="PH14" s="28">
        <v>0</v>
      </c>
      <c r="PI14" s="28">
        <v>0</v>
      </c>
      <c r="PJ14" s="28">
        <v>0</v>
      </c>
      <c r="PK14" s="28">
        <v>0</v>
      </c>
      <c r="PL14" s="28">
        <v>0</v>
      </c>
      <c r="PM14" s="28">
        <v>0</v>
      </c>
      <c r="PN14" s="28">
        <v>0</v>
      </c>
      <c r="PO14" s="28">
        <v>0</v>
      </c>
      <c r="PP14" s="28">
        <v>0</v>
      </c>
      <c r="PQ14" s="28">
        <v>0</v>
      </c>
      <c r="PR14" s="28">
        <v>0</v>
      </c>
      <c r="PS14" s="28">
        <v>0</v>
      </c>
      <c r="PT14" s="28">
        <v>0</v>
      </c>
      <c r="PU14" s="28">
        <v>0</v>
      </c>
      <c r="PV14" s="28">
        <v>0</v>
      </c>
      <c r="PW14" s="28">
        <v>0</v>
      </c>
      <c r="PX14" s="28">
        <v>0</v>
      </c>
      <c r="PY14" s="28">
        <v>0</v>
      </c>
      <c r="PZ14" s="28">
        <v>0</v>
      </c>
      <c r="QA14" s="28">
        <v>0</v>
      </c>
      <c r="QB14" s="28">
        <v>0</v>
      </c>
      <c r="QC14" s="28">
        <v>0</v>
      </c>
      <c r="QD14" s="28">
        <v>0</v>
      </c>
      <c r="QE14" s="28">
        <v>0</v>
      </c>
      <c r="QF14" s="28">
        <v>0</v>
      </c>
      <c r="QG14" s="28">
        <v>0</v>
      </c>
      <c r="QH14" s="28">
        <v>0</v>
      </c>
      <c r="QI14" s="28">
        <v>0</v>
      </c>
      <c r="QJ14" s="28">
        <v>0</v>
      </c>
      <c r="QK14" s="28">
        <v>0</v>
      </c>
      <c r="QL14" s="28">
        <v>0</v>
      </c>
      <c r="QM14" s="28">
        <v>0</v>
      </c>
      <c r="QN14" s="28">
        <v>0</v>
      </c>
      <c r="QO14" s="28">
        <v>0</v>
      </c>
      <c r="QP14" s="28">
        <v>0</v>
      </c>
      <c r="QQ14" s="28">
        <v>0</v>
      </c>
      <c r="QR14" s="28">
        <v>0</v>
      </c>
      <c r="QS14" s="28">
        <v>0</v>
      </c>
      <c r="QT14" s="28">
        <v>0</v>
      </c>
      <c r="QU14" s="28">
        <v>0</v>
      </c>
      <c r="QV14" s="28">
        <v>0</v>
      </c>
      <c r="QW14" s="28">
        <v>0</v>
      </c>
      <c r="QX14" s="28">
        <v>0</v>
      </c>
      <c r="QY14" s="28">
        <v>0</v>
      </c>
      <c r="QZ14" s="28">
        <v>0</v>
      </c>
      <c r="RA14" s="28">
        <v>0</v>
      </c>
      <c r="RB14" s="28">
        <v>0</v>
      </c>
      <c r="RC14" s="28">
        <v>0</v>
      </c>
      <c r="RD14" s="28">
        <v>0</v>
      </c>
      <c r="RE14" s="28">
        <v>0</v>
      </c>
      <c r="RF14" s="28">
        <v>0</v>
      </c>
      <c r="RG14" s="28">
        <v>0</v>
      </c>
      <c r="RH14" s="28">
        <v>0</v>
      </c>
      <c r="RI14" s="28">
        <v>0</v>
      </c>
      <c r="RJ14" s="28">
        <v>0</v>
      </c>
      <c r="RK14" s="28">
        <v>0</v>
      </c>
      <c r="RL14" s="28">
        <v>0</v>
      </c>
      <c r="RM14" s="28">
        <v>0</v>
      </c>
      <c r="RN14" s="28">
        <v>0</v>
      </c>
      <c r="RO14" s="28">
        <v>0</v>
      </c>
      <c r="RP14" s="28">
        <v>0</v>
      </c>
      <c r="RQ14" s="28">
        <v>0</v>
      </c>
      <c r="RR14" s="28">
        <v>0</v>
      </c>
      <c r="RS14" s="28">
        <v>0</v>
      </c>
      <c r="RT14" s="28">
        <v>0</v>
      </c>
      <c r="RU14" s="28">
        <v>0</v>
      </c>
      <c r="RV14" s="28">
        <v>0</v>
      </c>
      <c r="RW14" s="28">
        <v>0</v>
      </c>
      <c r="RX14" s="28">
        <v>0</v>
      </c>
      <c r="RY14" s="28">
        <v>0</v>
      </c>
      <c r="RZ14" s="28">
        <v>0</v>
      </c>
      <c r="SA14" s="28">
        <v>0</v>
      </c>
      <c r="SB14" s="28">
        <v>0</v>
      </c>
      <c r="SC14" s="28">
        <v>0</v>
      </c>
      <c r="SD14" s="28">
        <v>0</v>
      </c>
      <c r="SE14" s="28">
        <v>0</v>
      </c>
      <c r="SF14" s="28">
        <v>0</v>
      </c>
      <c r="SG14" s="28">
        <v>0</v>
      </c>
      <c r="SH14" s="28">
        <v>0</v>
      </c>
      <c r="SI14" s="28">
        <v>0</v>
      </c>
      <c r="SJ14" s="28">
        <v>0</v>
      </c>
      <c r="SK14" s="28">
        <v>0</v>
      </c>
      <c r="SL14" s="28">
        <v>0</v>
      </c>
      <c r="SM14" s="28">
        <v>0</v>
      </c>
      <c r="SN14" s="28">
        <v>0</v>
      </c>
      <c r="SO14" s="28">
        <v>0</v>
      </c>
      <c r="SP14" s="28">
        <v>0</v>
      </c>
      <c r="SQ14" s="28">
        <v>0</v>
      </c>
      <c r="SR14" s="28">
        <v>0</v>
      </c>
      <c r="SS14" s="28">
        <v>0</v>
      </c>
      <c r="ST14" s="28">
        <v>0</v>
      </c>
      <c r="SU14" s="28">
        <v>0</v>
      </c>
      <c r="SV14" s="28">
        <v>0</v>
      </c>
      <c r="SW14" s="28">
        <v>0</v>
      </c>
      <c r="SX14" s="28">
        <v>0</v>
      </c>
      <c r="SY14" s="28">
        <v>0</v>
      </c>
      <c r="SZ14" s="28">
        <v>0</v>
      </c>
      <c r="TA14" s="28">
        <v>0</v>
      </c>
      <c r="TB14" s="28">
        <v>0</v>
      </c>
      <c r="TC14" s="28">
        <v>0</v>
      </c>
      <c r="TD14" s="28">
        <v>0</v>
      </c>
      <c r="TE14" s="28">
        <v>0</v>
      </c>
      <c r="TF14" s="28">
        <v>0</v>
      </c>
      <c r="TG14" s="28">
        <v>0</v>
      </c>
      <c r="TH14" s="28">
        <v>0</v>
      </c>
      <c r="TI14" s="28">
        <v>0</v>
      </c>
      <c r="TJ14" s="28">
        <v>0</v>
      </c>
      <c r="TK14" s="28">
        <v>0</v>
      </c>
      <c r="TL14" s="28">
        <v>0</v>
      </c>
      <c r="TM14" s="28">
        <v>0</v>
      </c>
      <c r="TN14" s="28">
        <v>0</v>
      </c>
      <c r="TO14" s="28">
        <v>0</v>
      </c>
      <c r="TP14" s="28">
        <v>0</v>
      </c>
      <c r="TQ14" s="28">
        <v>0</v>
      </c>
      <c r="TR14" s="28">
        <v>0</v>
      </c>
      <c r="TS14" s="28">
        <v>0</v>
      </c>
      <c r="TT14" s="28">
        <v>0</v>
      </c>
      <c r="TU14" s="28">
        <v>0</v>
      </c>
      <c r="TV14" s="28">
        <v>0</v>
      </c>
      <c r="TW14" s="28">
        <v>0</v>
      </c>
      <c r="TX14" s="28">
        <v>0</v>
      </c>
      <c r="TY14" s="28">
        <v>0</v>
      </c>
      <c r="TZ14" s="28">
        <v>0</v>
      </c>
      <c r="UA14" s="28">
        <v>0</v>
      </c>
      <c r="UB14" s="28">
        <v>0</v>
      </c>
      <c r="UC14" s="28">
        <v>0</v>
      </c>
      <c r="UD14" s="28">
        <v>0</v>
      </c>
      <c r="UE14" s="28">
        <v>0</v>
      </c>
      <c r="UF14" s="28">
        <v>0</v>
      </c>
      <c r="UG14" s="28">
        <v>0</v>
      </c>
      <c r="UH14" s="28">
        <v>0</v>
      </c>
      <c r="UI14" s="28">
        <v>0</v>
      </c>
      <c r="UJ14" s="28">
        <v>0</v>
      </c>
      <c r="UK14" s="28">
        <v>0</v>
      </c>
      <c r="UL14" s="28">
        <v>0</v>
      </c>
      <c r="UM14" s="28">
        <v>0</v>
      </c>
      <c r="UN14" s="28">
        <v>0</v>
      </c>
      <c r="UO14" s="28">
        <v>0</v>
      </c>
      <c r="UP14" s="28">
        <v>0</v>
      </c>
      <c r="UQ14" s="28">
        <v>0</v>
      </c>
      <c r="UR14" s="28">
        <v>0</v>
      </c>
      <c r="US14" s="28">
        <v>0</v>
      </c>
      <c r="UT14" s="28">
        <v>0</v>
      </c>
      <c r="UU14" s="28">
        <v>0</v>
      </c>
      <c r="UV14" s="28">
        <v>0</v>
      </c>
      <c r="UW14" s="28">
        <v>0</v>
      </c>
      <c r="UX14" s="28">
        <v>0</v>
      </c>
      <c r="UY14" s="28">
        <v>0</v>
      </c>
      <c r="UZ14" s="28">
        <v>0</v>
      </c>
      <c r="VA14" s="28">
        <v>0</v>
      </c>
      <c r="VB14" s="28">
        <v>0</v>
      </c>
      <c r="VC14" s="28">
        <v>0</v>
      </c>
      <c r="VD14" s="28">
        <v>0</v>
      </c>
      <c r="VE14" s="28">
        <v>0</v>
      </c>
      <c r="VF14" s="28">
        <v>0</v>
      </c>
      <c r="VG14" s="28">
        <v>0</v>
      </c>
      <c r="VH14" s="28">
        <v>0</v>
      </c>
      <c r="VI14" s="28">
        <v>0</v>
      </c>
      <c r="VJ14" s="28">
        <v>0</v>
      </c>
      <c r="VK14" s="28">
        <v>0</v>
      </c>
      <c r="VL14" s="28">
        <v>0</v>
      </c>
      <c r="VM14" s="28">
        <v>0</v>
      </c>
      <c r="VN14" s="28">
        <v>0</v>
      </c>
      <c r="VO14" s="28">
        <v>0</v>
      </c>
      <c r="VP14" s="28">
        <v>0</v>
      </c>
      <c r="VQ14" s="28">
        <v>0</v>
      </c>
      <c r="VR14" s="28">
        <v>0</v>
      </c>
      <c r="VS14" s="28">
        <v>0</v>
      </c>
      <c r="VT14" s="28">
        <v>0</v>
      </c>
      <c r="VU14" s="28">
        <v>0</v>
      </c>
      <c r="VV14" s="28">
        <v>0</v>
      </c>
      <c r="VW14" s="28">
        <v>0</v>
      </c>
      <c r="VX14" s="28">
        <v>0</v>
      </c>
      <c r="VY14" s="28">
        <v>0</v>
      </c>
      <c r="VZ14" s="28">
        <v>0</v>
      </c>
      <c r="WA14" s="28">
        <v>0</v>
      </c>
      <c r="WB14" s="28">
        <v>0</v>
      </c>
      <c r="WC14" s="28">
        <v>0</v>
      </c>
      <c r="WD14" s="28">
        <v>0</v>
      </c>
      <c r="WE14" s="28">
        <v>0</v>
      </c>
      <c r="WF14" s="28">
        <v>0</v>
      </c>
      <c r="WG14" s="28">
        <v>0</v>
      </c>
      <c r="WH14" s="28">
        <v>0</v>
      </c>
      <c r="WI14" s="28">
        <v>0</v>
      </c>
      <c r="WJ14" s="28">
        <v>0</v>
      </c>
      <c r="WK14" s="28">
        <v>0</v>
      </c>
      <c r="WL14" s="28">
        <v>0</v>
      </c>
      <c r="WM14" s="28">
        <v>0</v>
      </c>
      <c r="WN14" s="28">
        <v>0</v>
      </c>
      <c r="WO14" s="28">
        <v>0</v>
      </c>
      <c r="WP14" s="28">
        <v>0</v>
      </c>
      <c r="WQ14" s="28">
        <v>0</v>
      </c>
      <c r="WR14" s="28">
        <v>0</v>
      </c>
      <c r="WS14" s="28">
        <v>0</v>
      </c>
      <c r="WT14" s="28">
        <v>0</v>
      </c>
      <c r="WU14" s="28">
        <v>0</v>
      </c>
      <c r="WV14" s="28">
        <v>0</v>
      </c>
      <c r="WW14" s="28">
        <v>0</v>
      </c>
      <c r="WX14" s="28">
        <v>0</v>
      </c>
      <c r="WY14" s="28">
        <v>0</v>
      </c>
      <c r="WZ14" s="28">
        <v>0</v>
      </c>
      <c r="XA14" s="28">
        <v>0</v>
      </c>
      <c r="XB14" s="28">
        <v>0</v>
      </c>
      <c r="XC14" s="28">
        <v>0</v>
      </c>
      <c r="XD14" s="28">
        <v>0</v>
      </c>
      <c r="XE14" s="28">
        <v>0</v>
      </c>
      <c r="XF14" s="28">
        <v>0</v>
      </c>
      <c r="XG14" s="28">
        <v>0</v>
      </c>
      <c r="XH14" s="28">
        <v>0</v>
      </c>
      <c r="XI14" s="28">
        <v>0</v>
      </c>
      <c r="XJ14" s="28">
        <v>0</v>
      </c>
      <c r="XK14" s="28">
        <v>0</v>
      </c>
      <c r="XL14" s="28">
        <v>0</v>
      </c>
      <c r="XM14" s="28">
        <v>0</v>
      </c>
      <c r="XN14" s="28">
        <v>0</v>
      </c>
      <c r="XO14" s="28">
        <v>0</v>
      </c>
      <c r="XP14" s="28">
        <v>0</v>
      </c>
      <c r="XQ14" s="28">
        <v>0</v>
      </c>
      <c r="XR14" s="28">
        <v>0</v>
      </c>
      <c r="XS14" s="28">
        <v>0</v>
      </c>
      <c r="XT14" s="28">
        <v>0</v>
      </c>
      <c r="XU14" s="28">
        <v>0</v>
      </c>
      <c r="XV14" s="28">
        <v>0</v>
      </c>
      <c r="XW14" s="28">
        <v>0</v>
      </c>
      <c r="XX14" s="28">
        <v>0</v>
      </c>
      <c r="XY14" s="28">
        <v>0</v>
      </c>
      <c r="XZ14" s="28">
        <v>0</v>
      </c>
      <c r="YA14" s="28">
        <v>0</v>
      </c>
      <c r="YB14" s="28">
        <v>0</v>
      </c>
      <c r="YC14" s="28">
        <v>0</v>
      </c>
      <c r="YD14" s="28">
        <v>0</v>
      </c>
      <c r="YE14" s="28">
        <v>0</v>
      </c>
      <c r="YF14" s="28">
        <v>0</v>
      </c>
      <c r="YG14" s="28">
        <v>0</v>
      </c>
      <c r="YH14" s="28">
        <v>0</v>
      </c>
      <c r="YI14" s="28">
        <v>0</v>
      </c>
      <c r="YJ14" s="28">
        <v>0</v>
      </c>
      <c r="YK14" s="28">
        <v>0</v>
      </c>
      <c r="YL14" s="28">
        <v>0</v>
      </c>
      <c r="YM14" s="28">
        <v>0</v>
      </c>
      <c r="YN14" s="28">
        <v>0</v>
      </c>
      <c r="YO14" s="28">
        <v>0</v>
      </c>
      <c r="YP14" s="28">
        <v>0</v>
      </c>
      <c r="YQ14" s="28">
        <v>0</v>
      </c>
      <c r="YR14" s="120"/>
      <c r="YS14" s="120"/>
      <c r="YT14" s="120"/>
      <c r="YU14" s="120"/>
      <c r="YV14" s="120"/>
      <c r="YW14" s="120"/>
      <c r="YX14" s="120"/>
      <c r="YY14" s="120"/>
      <c r="YZ14" s="120"/>
      <c r="ZA14" s="120"/>
      <c r="ZB14" s="120"/>
      <c r="ZC14" s="120"/>
      <c r="ZD14" s="120"/>
      <c r="ZE14" s="120"/>
      <c r="ZF14" s="120"/>
      <c r="ZG14" s="120"/>
      <c r="ZH14" s="120"/>
      <c r="ZI14" s="120"/>
      <c r="ZJ14" s="120"/>
      <c r="ZK14" s="120"/>
      <c r="ZL14" s="120"/>
      <c r="ZM14" s="120"/>
      <c r="ZN14" s="120"/>
      <c r="ZO14" s="120"/>
      <c r="ZP14" s="120"/>
      <c r="ZQ14" s="120"/>
      <c r="ZR14" s="120"/>
      <c r="ZS14" s="120"/>
      <c r="ZT14" s="120"/>
      <c r="ZU14" s="120"/>
      <c r="ZV14" s="120"/>
      <c r="ZW14" s="120"/>
      <c r="ZX14" s="120"/>
      <c r="ZY14" s="120"/>
      <c r="ZZ14" s="120"/>
      <c r="AAA14" s="120"/>
      <c r="AAB14" s="120"/>
      <c r="AAC14" s="120"/>
      <c r="AAD14" s="120"/>
      <c r="AAE14" s="120"/>
      <c r="AAF14" s="120"/>
      <c r="AAG14" s="120"/>
      <c r="AAH14" s="120"/>
      <c r="AAI14" s="120"/>
      <c r="AAJ14" s="120"/>
      <c r="AAK14" s="120"/>
      <c r="AAL14" s="120"/>
      <c r="AAM14" s="120"/>
      <c r="AAN14" s="120"/>
      <c r="AAO14" s="120"/>
      <c r="AAP14" s="120"/>
      <c r="AAQ14" s="120"/>
      <c r="AAR14" s="120"/>
      <c r="AAS14" s="120"/>
      <c r="AAT14" s="120"/>
      <c r="AAU14" s="120"/>
      <c r="AAV14" s="120"/>
      <c r="AAW14" s="120"/>
      <c r="AAX14" s="120"/>
      <c r="AAY14" s="120"/>
      <c r="AAZ14" s="120"/>
      <c r="ABA14" s="120"/>
      <c r="ABB14" s="120"/>
      <c r="ABC14" s="120"/>
      <c r="ABD14" s="120"/>
      <c r="ABE14" s="120"/>
    </row>
    <row r="15" spans="1:733" ht="15.75" x14ac:dyDescent="0.25">
      <c r="A15" s="18" t="s">
        <v>32</v>
      </c>
      <c r="B15" s="18" t="s">
        <v>33</v>
      </c>
      <c r="C15" s="19">
        <v>101.03756021</v>
      </c>
      <c r="D15" s="29"/>
      <c r="E15" s="21">
        <f t="shared" si="20"/>
        <v>2.6311864638020834</v>
      </c>
      <c r="F15" s="32" t="s">
        <v>132</v>
      </c>
      <c r="G15" s="108" t="s">
        <v>133</v>
      </c>
      <c r="H15" s="30">
        <v>40188</v>
      </c>
      <c r="I15" s="31" t="s">
        <v>27</v>
      </c>
      <c r="J15" s="32">
        <v>126</v>
      </c>
      <c r="K15" s="22" t="s">
        <v>136</v>
      </c>
      <c r="L15" s="23">
        <f t="shared" si="71"/>
        <v>44022</v>
      </c>
      <c r="M15" s="32" t="s">
        <v>11</v>
      </c>
      <c r="N15" s="19" t="s">
        <v>12</v>
      </c>
      <c r="P15" s="25">
        <f t="shared" si="21"/>
        <v>51398775.76917842</v>
      </c>
      <c r="Q15" s="25">
        <f t="shared" si="22"/>
        <v>7181807.6399999997</v>
      </c>
      <c r="R15" s="25">
        <f t="shared" si="23"/>
        <v>55111396.453884162</v>
      </c>
      <c r="S15" s="25">
        <f t="shared" si="24"/>
        <v>4278691.91</v>
      </c>
      <c r="T15" s="25">
        <f t="shared" si="25"/>
        <v>32148314.598099098</v>
      </c>
      <c r="U15" s="25">
        <f t="shared" si="26"/>
        <v>741929.53</v>
      </c>
      <c r="V15" s="25">
        <f t="shared" si="27"/>
        <v>0</v>
      </c>
      <c r="W15" s="25">
        <f t="shared" si="28"/>
        <v>0</v>
      </c>
      <c r="X15" s="25">
        <f t="shared" si="29"/>
        <v>0</v>
      </c>
      <c r="Y15" s="25">
        <f t="shared" si="30"/>
        <v>0</v>
      </c>
      <c r="Z15" s="25">
        <f t="shared" si="31"/>
        <v>0</v>
      </c>
      <c r="AA15" s="25">
        <f t="shared" si="32"/>
        <v>0</v>
      </c>
      <c r="AB15" s="25">
        <f t="shared" si="33"/>
        <v>0</v>
      </c>
      <c r="AC15" s="25">
        <f t="shared" si="34"/>
        <v>0</v>
      </c>
      <c r="AD15" s="25">
        <f t="shared" si="35"/>
        <v>0</v>
      </c>
      <c r="AE15" s="25">
        <f t="shared" si="36"/>
        <v>0</v>
      </c>
      <c r="AF15" s="25">
        <f t="shared" si="37"/>
        <v>0</v>
      </c>
      <c r="AG15" s="25">
        <f t="shared" si="38"/>
        <v>0</v>
      </c>
      <c r="AH15" s="25">
        <f t="shared" si="39"/>
        <v>0</v>
      </c>
      <c r="AI15" s="25">
        <f t="shared" si="40"/>
        <v>0</v>
      </c>
      <c r="AJ15" s="25">
        <f t="shared" si="41"/>
        <v>0</v>
      </c>
      <c r="AK15" s="25">
        <f t="shared" si="42"/>
        <v>0</v>
      </c>
      <c r="AL15" s="25">
        <f t="shared" si="43"/>
        <v>0</v>
      </c>
      <c r="AM15" s="25">
        <f t="shared" si="44"/>
        <v>0</v>
      </c>
      <c r="AN15" s="25">
        <f t="shared" si="45"/>
        <v>0</v>
      </c>
      <c r="AO15" s="25">
        <f t="shared" si="46"/>
        <v>0</v>
      </c>
      <c r="AP15" s="25">
        <f t="shared" si="47"/>
        <v>0</v>
      </c>
      <c r="AQ15" s="25">
        <f t="shared" si="48"/>
        <v>0</v>
      </c>
      <c r="AR15" s="25">
        <f t="shared" si="49"/>
        <v>0</v>
      </c>
      <c r="AS15" s="25">
        <f t="shared" si="50"/>
        <v>0</v>
      </c>
      <c r="AT15" s="25">
        <f t="shared" si="51"/>
        <v>0</v>
      </c>
      <c r="AU15" s="25">
        <f t="shared" si="52"/>
        <v>0</v>
      </c>
      <c r="AV15" s="25">
        <f t="shared" si="53"/>
        <v>0</v>
      </c>
      <c r="AW15" s="25">
        <f t="shared" si="54"/>
        <v>0</v>
      </c>
      <c r="AX15" s="25">
        <f t="shared" si="55"/>
        <v>0</v>
      </c>
      <c r="AY15" s="25">
        <f t="shared" si="56"/>
        <v>0</v>
      </c>
      <c r="AZ15" s="25">
        <f t="shared" si="57"/>
        <v>0</v>
      </c>
      <c r="BA15" s="25">
        <f t="shared" si="58"/>
        <v>0</v>
      </c>
      <c r="BB15" s="25">
        <f t="shared" si="59"/>
        <v>0</v>
      </c>
      <c r="BC15" s="25">
        <f t="shared" si="60"/>
        <v>0</v>
      </c>
      <c r="BD15" s="25">
        <f t="shared" si="61"/>
        <v>0</v>
      </c>
      <c r="BE15" s="25">
        <f t="shared" si="62"/>
        <v>0</v>
      </c>
      <c r="BF15" s="25">
        <f t="shared" si="63"/>
        <v>0</v>
      </c>
      <c r="BG15" s="25">
        <f t="shared" si="64"/>
        <v>0</v>
      </c>
      <c r="BH15" s="25">
        <f t="shared" si="65"/>
        <v>0</v>
      </c>
      <c r="BI15" s="25">
        <f t="shared" si="66"/>
        <v>0</v>
      </c>
      <c r="BJ15" s="25">
        <f t="shared" si="67"/>
        <v>0</v>
      </c>
      <c r="BK15" s="25">
        <f t="shared" si="68"/>
        <v>0</v>
      </c>
      <c r="BL15" s="25">
        <f t="shared" si="69"/>
        <v>0</v>
      </c>
      <c r="BM15" s="25">
        <f t="shared" si="70"/>
        <v>0</v>
      </c>
      <c r="BN15" s="26"/>
      <c r="BO15" s="27"/>
      <c r="BP15" s="28">
        <v>559792.68999999994</v>
      </c>
      <c r="BQ15" s="28">
        <v>3856679.1040019095</v>
      </c>
      <c r="BR15" s="28">
        <v>608459.43999999994</v>
      </c>
      <c r="BS15" s="28">
        <v>3912503.0964290369</v>
      </c>
      <c r="BT15" s="28">
        <v>585812.18999999994</v>
      </c>
      <c r="BU15" s="28">
        <v>3953115.5025701961</v>
      </c>
      <c r="BV15" s="28">
        <v>637371.32999999996</v>
      </c>
      <c r="BW15" s="28">
        <v>4023554.9027233901</v>
      </c>
      <c r="BX15" s="28">
        <v>603733.88</v>
      </c>
      <c r="BY15" s="28">
        <v>4084112.1915957946</v>
      </c>
      <c r="BZ15" s="28">
        <v>694324.93</v>
      </c>
      <c r="CA15" s="28">
        <v>4284193.329501424</v>
      </c>
      <c r="CB15" s="28">
        <v>582001.86</v>
      </c>
      <c r="CC15" s="28">
        <v>4401694.7038528742</v>
      </c>
      <c r="CD15" s="28">
        <v>634150.68999999994</v>
      </c>
      <c r="CE15" s="28">
        <v>4512457.4538757438</v>
      </c>
      <c r="CF15" s="28">
        <v>615941.30000000005</v>
      </c>
      <c r="CG15" s="28">
        <v>4592616.3711570147</v>
      </c>
      <c r="CH15" s="28">
        <v>573388.15</v>
      </c>
      <c r="CI15" s="28">
        <v>4592616.3711570147</v>
      </c>
      <c r="CJ15" s="28">
        <v>565569.22</v>
      </c>
      <c r="CK15" s="28">
        <v>4592616.3711570147</v>
      </c>
      <c r="CL15" s="28">
        <v>521261.96</v>
      </c>
      <c r="CM15" s="28">
        <v>4592616.3711570147</v>
      </c>
      <c r="CN15" s="28">
        <v>511705.49</v>
      </c>
      <c r="CO15" s="28">
        <v>4592616.3711570147</v>
      </c>
      <c r="CP15" s="28">
        <v>484773.62</v>
      </c>
      <c r="CQ15" s="28">
        <v>4592616.3711570147</v>
      </c>
      <c r="CR15" s="28">
        <v>413534.49</v>
      </c>
      <c r="CS15" s="28">
        <v>4592616.3711570147</v>
      </c>
      <c r="CT15" s="28">
        <v>430909.89</v>
      </c>
      <c r="CU15" s="28">
        <v>4592616.3711570147</v>
      </c>
      <c r="CV15" s="28">
        <v>390946.47</v>
      </c>
      <c r="CW15" s="28">
        <v>4592616.3711570147</v>
      </c>
      <c r="CX15" s="28">
        <v>377046.15</v>
      </c>
      <c r="CY15" s="28">
        <v>4592616.3711570147</v>
      </c>
      <c r="CZ15" s="28">
        <v>338820.27</v>
      </c>
      <c r="DA15" s="28">
        <v>4592616.3711570147</v>
      </c>
      <c r="DB15" s="28">
        <v>323182.40999999997</v>
      </c>
      <c r="DC15" s="28">
        <v>4592616.3711570147</v>
      </c>
      <c r="DD15" s="28">
        <v>296250.55</v>
      </c>
      <c r="DE15" s="28">
        <v>4592616.3711570147</v>
      </c>
      <c r="DF15" s="28">
        <v>260630.98</v>
      </c>
      <c r="DG15" s="28">
        <v>4592616.3711570147</v>
      </c>
      <c r="DH15" s="28">
        <v>242386.81</v>
      </c>
      <c r="DI15" s="28">
        <v>4592616.3711570147</v>
      </c>
      <c r="DJ15" s="28">
        <v>208504.78</v>
      </c>
      <c r="DK15" s="28">
        <v>4592616.3711570147</v>
      </c>
      <c r="DL15" s="28">
        <v>188523.08</v>
      </c>
      <c r="DM15" s="28">
        <v>4592616.3711570147</v>
      </c>
      <c r="DN15" s="28">
        <v>161591.21</v>
      </c>
      <c r="DO15" s="28">
        <v>4592616.3711570147</v>
      </c>
      <c r="DP15" s="28">
        <v>125971.64</v>
      </c>
      <c r="DQ15" s="28">
        <v>4592616.3711570147</v>
      </c>
      <c r="DR15" s="28">
        <v>107727.47</v>
      </c>
      <c r="DS15" s="28">
        <v>4592616.3711570147</v>
      </c>
      <c r="DT15" s="28">
        <v>78189.289999999994</v>
      </c>
      <c r="DU15" s="28">
        <v>4592616.3711570147</v>
      </c>
      <c r="DV15" s="28">
        <v>53863.74</v>
      </c>
      <c r="DW15" s="28">
        <v>4592616.3711570147</v>
      </c>
      <c r="DX15" s="28">
        <v>26063.1</v>
      </c>
      <c r="DY15" s="28">
        <v>4592616.3711570147</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c r="FL15" s="28">
        <v>0</v>
      </c>
      <c r="FM15" s="28">
        <v>0</v>
      </c>
      <c r="FN15" s="28">
        <v>0</v>
      </c>
      <c r="FO15" s="28">
        <v>0</v>
      </c>
      <c r="FP15" s="28">
        <v>0</v>
      </c>
      <c r="FQ15" s="28">
        <v>0</v>
      </c>
      <c r="FR15" s="28">
        <v>0</v>
      </c>
      <c r="FS15" s="28">
        <v>0</v>
      </c>
      <c r="FT15" s="28">
        <v>0</v>
      </c>
      <c r="FU15" s="28">
        <v>0</v>
      </c>
      <c r="FV15" s="28">
        <v>0</v>
      </c>
      <c r="FW15" s="28">
        <v>0</v>
      </c>
      <c r="FX15" s="28">
        <v>0</v>
      </c>
      <c r="FY15" s="28">
        <v>0</v>
      </c>
      <c r="FZ15" s="28">
        <v>0</v>
      </c>
      <c r="GA15" s="28">
        <v>0</v>
      </c>
      <c r="GB15" s="28">
        <v>0</v>
      </c>
      <c r="GC15" s="28">
        <v>0</v>
      </c>
      <c r="GD15" s="28">
        <v>0</v>
      </c>
      <c r="GE15" s="28">
        <v>0</v>
      </c>
      <c r="GF15" s="28">
        <v>0</v>
      </c>
      <c r="GG15" s="28">
        <v>0</v>
      </c>
      <c r="GH15" s="28">
        <v>0</v>
      </c>
      <c r="GI15" s="28">
        <v>0</v>
      </c>
      <c r="GJ15" s="28">
        <v>0</v>
      </c>
      <c r="GK15" s="28">
        <v>0</v>
      </c>
      <c r="GL15" s="28">
        <v>0</v>
      </c>
      <c r="GM15" s="28">
        <v>0</v>
      </c>
      <c r="GN15" s="28">
        <v>0</v>
      </c>
      <c r="GO15" s="28">
        <v>0</v>
      </c>
      <c r="GP15" s="28">
        <v>0</v>
      </c>
      <c r="GQ15" s="28">
        <v>0</v>
      </c>
      <c r="GR15" s="28">
        <v>0</v>
      </c>
      <c r="GS15" s="28">
        <v>0</v>
      </c>
      <c r="GT15" s="28">
        <v>0</v>
      </c>
      <c r="GU15" s="28">
        <v>0</v>
      </c>
      <c r="GV15" s="28">
        <v>0</v>
      </c>
      <c r="GW15" s="28">
        <v>0</v>
      </c>
      <c r="GX15" s="28">
        <v>0</v>
      </c>
      <c r="GY15" s="28">
        <v>0</v>
      </c>
      <c r="GZ15" s="28">
        <v>0</v>
      </c>
      <c r="HA15" s="28">
        <v>0</v>
      </c>
      <c r="HB15" s="28">
        <v>0</v>
      </c>
      <c r="HC15" s="28">
        <v>0</v>
      </c>
      <c r="HD15" s="28">
        <v>0</v>
      </c>
      <c r="HE15" s="28">
        <v>0</v>
      </c>
      <c r="HF15" s="28">
        <v>0</v>
      </c>
      <c r="HG15" s="28">
        <v>0</v>
      </c>
      <c r="HH15" s="28">
        <v>0</v>
      </c>
      <c r="HI15" s="28">
        <v>0</v>
      </c>
      <c r="HJ15" s="28">
        <v>0</v>
      </c>
      <c r="HK15" s="28">
        <v>0</v>
      </c>
      <c r="HL15" s="28">
        <v>0</v>
      </c>
      <c r="HM15" s="28">
        <v>0</v>
      </c>
      <c r="HN15" s="28">
        <v>0</v>
      </c>
      <c r="HO15" s="28">
        <v>0</v>
      </c>
      <c r="HP15" s="28">
        <v>0</v>
      </c>
      <c r="HQ15" s="28">
        <v>0</v>
      </c>
      <c r="HR15" s="28">
        <v>0</v>
      </c>
      <c r="HS15" s="28">
        <v>0</v>
      </c>
      <c r="HT15" s="28">
        <v>0</v>
      </c>
      <c r="HU15" s="28">
        <v>0</v>
      </c>
      <c r="HV15" s="28">
        <v>0</v>
      </c>
      <c r="HW15" s="28">
        <v>0</v>
      </c>
      <c r="HX15" s="28">
        <v>0</v>
      </c>
      <c r="HY15" s="28">
        <v>0</v>
      </c>
      <c r="HZ15" s="28">
        <v>0</v>
      </c>
      <c r="IA15" s="28">
        <v>0</v>
      </c>
      <c r="IB15" s="28">
        <v>0</v>
      </c>
      <c r="IC15" s="28">
        <v>0</v>
      </c>
      <c r="ID15" s="28">
        <v>0</v>
      </c>
      <c r="IE15" s="28">
        <v>0</v>
      </c>
      <c r="IF15" s="28">
        <v>0</v>
      </c>
      <c r="IG15" s="28">
        <v>0</v>
      </c>
      <c r="IH15" s="28">
        <v>0</v>
      </c>
      <c r="II15" s="28">
        <v>0</v>
      </c>
      <c r="IJ15" s="28">
        <v>0</v>
      </c>
      <c r="IK15" s="28">
        <v>0</v>
      </c>
      <c r="IL15" s="28">
        <v>0</v>
      </c>
      <c r="IM15" s="28">
        <v>0</v>
      </c>
      <c r="IN15" s="28">
        <v>0</v>
      </c>
      <c r="IO15" s="28">
        <v>0</v>
      </c>
      <c r="IP15" s="28">
        <v>0</v>
      </c>
      <c r="IQ15" s="28">
        <v>0</v>
      </c>
      <c r="IR15" s="28">
        <v>0</v>
      </c>
      <c r="IS15" s="28">
        <v>0</v>
      </c>
      <c r="IT15" s="28">
        <v>0</v>
      </c>
      <c r="IU15" s="28">
        <v>0</v>
      </c>
      <c r="IV15" s="28">
        <v>0</v>
      </c>
      <c r="IW15" s="28">
        <v>0</v>
      </c>
      <c r="IX15" s="28">
        <v>0</v>
      </c>
      <c r="IY15" s="28">
        <v>0</v>
      </c>
      <c r="IZ15" s="28">
        <v>0</v>
      </c>
      <c r="JA15" s="28">
        <v>0</v>
      </c>
      <c r="JB15" s="28">
        <v>0</v>
      </c>
      <c r="JC15" s="28">
        <v>0</v>
      </c>
      <c r="JD15" s="28">
        <v>0</v>
      </c>
      <c r="JE15" s="28">
        <v>0</v>
      </c>
      <c r="JF15" s="28">
        <v>0</v>
      </c>
      <c r="JG15" s="28">
        <v>0</v>
      </c>
      <c r="JH15" s="28">
        <v>0</v>
      </c>
      <c r="JI15" s="28">
        <v>0</v>
      </c>
      <c r="JJ15" s="28">
        <v>0</v>
      </c>
      <c r="JK15" s="28">
        <v>0</v>
      </c>
      <c r="JL15" s="28">
        <v>0</v>
      </c>
      <c r="JM15" s="28">
        <v>0</v>
      </c>
      <c r="JN15" s="28">
        <v>0</v>
      </c>
      <c r="JO15" s="28">
        <v>0</v>
      </c>
      <c r="JP15" s="28">
        <v>0</v>
      </c>
      <c r="JQ15" s="28">
        <v>0</v>
      </c>
      <c r="JR15" s="28">
        <v>0</v>
      </c>
      <c r="JS15" s="28">
        <v>0</v>
      </c>
      <c r="JT15" s="28">
        <v>0</v>
      </c>
      <c r="JU15" s="28">
        <v>0</v>
      </c>
      <c r="JV15" s="28">
        <v>0</v>
      </c>
      <c r="JW15" s="28">
        <v>0</v>
      </c>
      <c r="JX15" s="28">
        <v>0</v>
      </c>
      <c r="JY15" s="28">
        <v>0</v>
      </c>
      <c r="JZ15" s="28">
        <v>0</v>
      </c>
      <c r="KA15" s="28">
        <v>0</v>
      </c>
      <c r="KB15" s="28">
        <v>0</v>
      </c>
      <c r="KC15" s="28">
        <v>0</v>
      </c>
      <c r="KD15" s="28">
        <v>0</v>
      </c>
      <c r="KE15" s="28">
        <v>0</v>
      </c>
      <c r="KF15" s="28">
        <v>0</v>
      </c>
      <c r="KG15" s="28">
        <v>0</v>
      </c>
      <c r="KH15" s="28">
        <v>0</v>
      </c>
      <c r="KI15" s="28">
        <v>0</v>
      </c>
      <c r="KJ15" s="28">
        <v>0</v>
      </c>
      <c r="KK15" s="28">
        <v>0</v>
      </c>
      <c r="KL15" s="28">
        <v>0</v>
      </c>
      <c r="KM15" s="28">
        <v>0</v>
      </c>
      <c r="KN15" s="28">
        <v>0</v>
      </c>
      <c r="KO15" s="28">
        <v>0</v>
      </c>
      <c r="KP15" s="28">
        <v>0</v>
      </c>
      <c r="KQ15" s="28">
        <v>0</v>
      </c>
      <c r="KR15" s="28">
        <v>0</v>
      </c>
      <c r="KS15" s="28">
        <v>0</v>
      </c>
      <c r="KT15" s="28">
        <v>0</v>
      </c>
      <c r="KU15" s="28">
        <v>0</v>
      </c>
      <c r="KV15" s="28">
        <v>0</v>
      </c>
      <c r="KW15" s="28">
        <v>0</v>
      </c>
      <c r="KX15" s="28">
        <v>0</v>
      </c>
      <c r="KY15" s="28">
        <v>0</v>
      </c>
      <c r="KZ15" s="28">
        <v>0</v>
      </c>
      <c r="LA15" s="28">
        <v>0</v>
      </c>
      <c r="LB15" s="28">
        <v>0</v>
      </c>
      <c r="LC15" s="28">
        <v>0</v>
      </c>
      <c r="LD15" s="28">
        <v>0</v>
      </c>
      <c r="LE15" s="28">
        <v>0</v>
      </c>
      <c r="LF15" s="28">
        <v>0</v>
      </c>
      <c r="LG15" s="28">
        <v>0</v>
      </c>
      <c r="LH15" s="28">
        <v>0</v>
      </c>
      <c r="LI15" s="28">
        <v>0</v>
      </c>
      <c r="LJ15" s="28">
        <v>0</v>
      </c>
      <c r="LK15" s="28">
        <v>0</v>
      </c>
      <c r="LL15" s="28">
        <v>0</v>
      </c>
      <c r="LM15" s="28">
        <v>0</v>
      </c>
      <c r="LN15" s="28">
        <v>0</v>
      </c>
      <c r="LO15" s="28">
        <v>0</v>
      </c>
      <c r="LP15" s="28">
        <v>0</v>
      </c>
      <c r="LQ15" s="28">
        <v>0</v>
      </c>
      <c r="LR15" s="28">
        <v>0</v>
      </c>
      <c r="LS15" s="28">
        <v>0</v>
      </c>
      <c r="LT15" s="28">
        <v>0</v>
      </c>
      <c r="LU15" s="28">
        <v>0</v>
      </c>
      <c r="LV15" s="28">
        <v>0</v>
      </c>
      <c r="LW15" s="28">
        <v>0</v>
      </c>
      <c r="LX15" s="28">
        <v>0</v>
      </c>
      <c r="LY15" s="28">
        <v>0</v>
      </c>
      <c r="LZ15" s="28">
        <v>0</v>
      </c>
      <c r="MA15" s="28">
        <v>0</v>
      </c>
      <c r="MB15" s="28">
        <v>0</v>
      </c>
      <c r="MC15" s="28">
        <v>0</v>
      </c>
      <c r="MD15" s="28">
        <v>0</v>
      </c>
      <c r="ME15" s="28">
        <v>0</v>
      </c>
      <c r="MF15" s="28">
        <v>0</v>
      </c>
      <c r="MG15" s="28">
        <v>0</v>
      </c>
      <c r="MH15" s="28">
        <v>0</v>
      </c>
      <c r="MI15" s="28">
        <v>0</v>
      </c>
      <c r="MJ15" s="28">
        <v>0</v>
      </c>
      <c r="MK15" s="28">
        <v>0</v>
      </c>
      <c r="ML15" s="28">
        <v>0</v>
      </c>
      <c r="MM15" s="28">
        <v>0</v>
      </c>
      <c r="MN15" s="28">
        <v>0</v>
      </c>
      <c r="MO15" s="28">
        <v>0</v>
      </c>
      <c r="MP15" s="28">
        <v>0</v>
      </c>
      <c r="MQ15" s="28">
        <v>0</v>
      </c>
      <c r="MR15" s="28">
        <v>0</v>
      </c>
      <c r="MS15" s="28">
        <v>0</v>
      </c>
      <c r="MT15" s="28">
        <v>0</v>
      </c>
      <c r="MU15" s="28">
        <v>0</v>
      </c>
      <c r="MV15" s="28">
        <v>0</v>
      </c>
      <c r="MW15" s="28">
        <v>0</v>
      </c>
      <c r="MX15" s="28">
        <v>0</v>
      </c>
      <c r="MY15" s="28">
        <v>0</v>
      </c>
      <c r="MZ15" s="28">
        <v>0</v>
      </c>
      <c r="NA15" s="28">
        <v>0</v>
      </c>
      <c r="NB15" s="28">
        <v>0</v>
      </c>
      <c r="NC15" s="28">
        <v>0</v>
      </c>
      <c r="ND15" s="28">
        <v>0</v>
      </c>
      <c r="NE15" s="28">
        <v>0</v>
      </c>
      <c r="NF15" s="28">
        <v>0</v>
      </c>
      <c r="NG15" s="28">
        <v>0</v>
      </c>
      <c r="NH15" s="28">
        <v>0</v>
      </c>
      <c r="NI15" s="28">
        <v>0</v>
      </c>
      <c r="NJ15" s="28">
        <v>0</v>
      </c>
      <c r="NK15" s="28">
        <v>0</v>
      </c>
      <c r="NL15" s="28">
        <v>0</v>
      </c>
      <c r="NM15" s="28">
        <v>0</v>
      </c>
      <c r="NN15" s="28">
        <v>0</v>
      </c>
      <c r="NO15" s="28">
        <v>0</v>
      </c>
      <c r="NP15" s="28">
        <v>0</v>
      </c>
      <c r="NQ15" s="28">
        <v>0</v>
      </c>
      <c r="NR15" s="28">
        <v>0</v>
      </c>
      <c r="NS15" s="28">
        <v>0</v>
      </c>
      <c r="NT15" s="28">
        <v>0</v>
      </c>
      <c r="NU15" s="28">
        <v>0</v>
      </c>
      <c r="NV15" s="28">
        <v>0</v>
      </c>
      <c r="NW15" s="28">
        <v>0</v>
      </c>
      <c r="NX15" s="28">
        <v>0</v>
      </c>
      <c r="NY15" s="28">
        <v>0</v>
      </c>
      <c r="NZ15" s="28">
        <v>0</v>
      </c>
      <c r="OA15" s="28">
        <v>0</v>
      </c>
      <c r="OB15" s="28">
        <v>0</v>
      </c>
      <c r="OC15" s="28">
        <v>0</v>
      </c>
      <c r="OD15" s="28">
        <v>0</v>
      </c>
      <c r="OE15" s="28">
        <v>0</v>
      </c>
      <c r="OF15" s="28">
        <v>0</v>
      </c>
      <c r="OG15" s="28">
        <v>0</v>
      </c>
      <c r="OH15" s="28">
        <v>0</v>
      </c>
      <c r="OI15" s="28">
        <v>0</v>
      </c>
      <c r="OJ15" s="28">
        <v>0</v>
      </c>
      <c r="OK15" s="28">
        <v>0</v>
      </c>
      <c r="OL15" s="28">
        <v>0</v>
      </c>
      <c r="OM15" s="28">
        <v>0</v>
      </c>
      <c r="ON15" s="28">
        <v>0</v>
      </c>
      <c r="OO15" s="28">
        <v>0</v>
      </c>
      <c r="OP15" s="28">
        <v>0</v>
      </c>
      <c r="OQ15" s="28">
        <v>0</v>
      </c>
      <c r="OR15" s="28">
        <v>0</v>
      </c>
      <c r="OS15" s="28">
        <v>0</v>
      </c>
      <c r="OT15" s="28">
        <v>0</v>
      </c>
      <c r="OU15" s="28">
        <v>0</v>
      </c>
      <c r="OV15" s="28">
        <v>0</v>
      </c>
      <c r="OW15" s="28">
        <v>0</v>
      </c>
      <c r="OX15" s="28">
        <v>0</v>
      </c>
      <c r="OY15" s="28">
        <v>0</v>
      </c>
      <c r="OZ15" s="28">
        <v>0</v>
      </c>
      <c r="PA15" s="28">
        <v>0</v>
      </c>
      <c r="PB15" s="28">
        <v>0</v>
      </c>
      <c r="PC15" s="28">
        <v>0</v>
      </c>
      <c r="PD15" s="28">
        <v>0</v>
      </c>
      <c r="PE15" s="28">
        <v>0</v>
      </c>
      <c r="PF15" s="28">
        <v>0</v>
      </c>
      <c r="PG15" s="28">
        <v>0</v>
      </c>
      <c r="PH15" s="28">
        <v>0</v>
      </c>
      <c r="PI15" s="28">
        <v>0</v>
      </c>
      <c r="PJ15" s="28">
        <v>0</v>
      </c>
      <c r="PK15" s="28">
        <v>0</v>
      </c>
      <c r="PL15" s="28">
        <v>0</v>
      </c>
      <c r="PM15" s="28">
        <v>0</v>
      </c>
      <c r="PN15" s="28">
        <v>0</v>
      </c>
      <c r="PO15" s="28">
        <v>0</v>
      </c>
      <c r="PP15" s="28">
        <v>0</v>
      </c>
      <c r="PQ15" s="28">
        <v>0</v>
      </c>
      <c r="PR15" s="28">
        <v>0</v>
      </c>
      <c r="PS15" s="28">
        <v>0</v>
      </c>
      <c r="PT15" s="28">
        <v>0</v>
      </c>
      <c r="PU15" s="28">
        <v>0</v>
      </c>
      <c r="PV15" s="28">
        <v>0</v>
      </c>
      <c r="PW15" s="28">
        <v>0</v>
      </c>
      <c r="PX15" s="28">
        <v>0</v>
      </c>
      <c r="PY15" s="28">
        <v>0</v>
      </c>
      <c r="PZ15" s="28">
        <v>0</v>
      </c>
      <c r="QA15" s="28">
        <v>0</v>
      </c>
      <c r="QB15" s="28">
        <v>0</v>
      </c>
      <c r="QC15" s="28">
        <v>0</v>
      </c>
      <c r="QD15" s="28">
        <v>0</v>
      </c>
      <c r="QE15" s="28">
        <v>0</v>
      </c>
      <c r="QF15" s="28">
        <v>0</v>
      </c>
      <c r="QG15" s="28">
        <v>0</v>
      </c>
      <c r="QH15" s="28">
        <v>0</v>
      </c>
      <c r="QI15" s="28">
        <v>0</v>
      </c>
      <c r="QJ15" s="28">
        <v>0</v>
      </c>
      <c r="QK15" s="28">
        <v>0</v>
      </c>
      <c r="QL15" s="28">
        <v>0</v>
      </c>
      <c r="QM15" s="28">
        <v>0</v>
      </c>
      <c r="QN15" s="28">
        <v>0</v>
      </c>
      <c r="QO15" s="28">
        <v>0</v>
      </c>
      <c r="QP15" s="28">
        <v>0</v>
      </c>
      <c r="QQ15" s="28">
        <v>0</v>
      </c>
      <c r="QR15" s="28">
        <v>0</v>
      </c>
      <c r="QS15" s="28">
        <v>0</v>
      </c>
      <c r="QT15" s="28">
        <v>0</v>
      </c>
      <c r="QU15" s="28">
        <v>0</v>
      </c>
      <c r="QV15" s="28">
        <v>0</v>
      </c>
      <c r="QW15" s="28">
        <v>0</v>
      </c>
      <c r="QX15" s="28">
        <v>0</v>
      </c>
      <c r="QY15" s="28">
        <v>0</v>
      </c>
      <c r="QZ15" s="28">
        <v>0</v>
      </c>
      <c r="RA15" s="28">
        <v>0</v>
      </c>
      <c r="RB15" s="28">
        <v>0</v>
      </c>
      <c r="RC15" s="28">
        <v>0</v>
      </c>
      <c r="RD15" s="28">
        <v>0</v>
      </c>
      <c r="RE15" s="28">
        <v>0</v>
      </c>
      <c r="RF15" s="28">
        <v>0</v>
      </c>
      <c r="RG15" s="28">
        <v>0</v>
      </c>
      <c r="RH15" s="28">
        <v>0</v>
      </c>
      <c r="RI15" s="28">
        <v>0</v>
      </c>
      <c r="RJ15" s="28">
        <v>0</v>
      </c>
      <c r="RK15" s="28">
        <v>0</v>
      </c>
      <c r="RL15" s="28">
        <v>0</v>
      </c>
      <c r="RM15" s="28">
        <v>0</v>
      </c>
      <c r="RN15" s="28">
        <v>0</v>
      </c>
      <c r="RO15" s="28">
        <v>0</v>
      </c>
      <c r="RP15" s="28">
        <v>0</v>
      </c>
      <c r="RQ15" s="28">
        <v>0</v>
      </c>
      <c r="RR15" s="28">
        <v>0</v>
      </c>
      <c r="RS15" s="28">
        <v>0</v>
      </c>
      <c r="RT15" s="28">
        <v>0</v>
      </c>
      <c r="RU15" s="28">
        <v>0</v>
      </c>
      <c r="RV15" s="28">
        <v>0</v>
      </c>
      <c r="RW15" s="28">
        <v>0</v>
      </c>
      <c r="RX15" s="28">
        <v>0</v>
      </c>
      <c r="RY15" s="28">
        <v>0</v>
      </c>
      <c r="RZ15" s="28">
        <v>0</v>
      </c>
      <c r="SA15" s="28">
        <v>0</v>
      </c>
      <c r="SB15" s="28">
        <v>0</v>
      </c>
      <c r="SC15" s="28">
        <v>0</v>
      </c>
      <c r="SD15" s="28">
        <v>0</v>
      </c>
      <c r="SE15" s="28">
        <v>0</v>
      </c>
      <c r="SF15" s="28">
        <v>0</v>
      </c>
      <c r="SG15" s="28">
        <v>0</v>
      </c>
      <c r="SH15" s="28">
        <v>0</v>
      </c>
      <c r="SI15" s="28">
        <v>0</v>
      </c>
      <c r="SJ15" s="28">
        <v>0</v>
      </c>
      <c r="SK15" s="28">
        <v>0</v>
      </c>
      <c r="SL15" s="28">
        <v>0</v>
      </c>
      <c r="SM15" s="28">
        <v>0</v>
      </c>
      <c r="SN15" s="28">
        <v>0</v>
      </c>
      <c r="SO15" s="28">
        <v>0</v>
      </c>
      <c r="SP15" s="28">
        <v>0</v>
      </c>
      <c r="SQ15" s="28">
        <v>0</v>
      </c>
      <c r="SR15" s="28">
        <v>0</v>
      </c>
      <c r="SS15" s="28">
        <v>0</v>
      </c>
      <c r="ST15" s="28">
        <v>0</v>
      </c>
      <c r="SU15" s="28">
        <v>0</v>
      </c>
      <c r="SV15" s="28">
        <v>0</v>
      </c>
      <c r="SW15" s="28">
        <v>0</v>
      </c>
      <c r="SX15" s="28">
        <v>0</v>
      </c>
      <c r="SY15" s="28">
        <v>0</v>
      </c>
      <c r="SZ15" s="28">
        <v>0</v>
      </c>
      <c r="TA15" s="28">
        <v>0</v>
      </c>
      <c r="TB15" s="28">
        <v>0</v>
      </c>
      <c r="TC15" s="28">
        <v>0</v>
      </c>
      <c r="TD15" s="28">
        <v>0</v>
      </c>
      <c r="TE15" s="28">
        <v>0</v>
      </c>
      <c r="TF15" s="28">
        <v>0</v>
      </c>
      <c r="TG15" s="28">
        <v>0</v>
      </c>
      <c r="TH15" s="28">
        <v>0</v>
      </c>
      <c r="TI15" s="28">
        <v>0</v>
      </c>
      <c r="TJ15" s="28">
        <v>0</v>
      </c>
      <c r="TK15" s="28">
        <v>0</v>
      </c>
      <c r="TL15" s="28">
        <v>0</v>
      </c>
      <c r="TM15" s="28">
        <v>0</v>
      </c>
      <c r="TN15" s="28">
        <v>0</v>
      </c>
      <c r="TO15" s="28">
        <v>0</v>
      </c>
      <c r="TP15" s="28">
        <v>0</v>
      </c>
      <c r="TQ15" s="28">
        <v>0</v>
      </c>
      <c r="TR15" s="28">
        <v>0</v>
      </c>
      <c r="TS15" s="28">
        <v>0</v>
      </c>
      <c r="TT15" s="28">
        <v>0</v>
      </c>
      <c r="TU15" s="28">
        <v>0</v>
      </c>
      <c r="TV15" s="28">
        <v>0</v>
      </c>
      <c r="TW15" s="28">
        <v>0</v>
      </c>
      <c r="TX15" s="28">
        <v>0</v>
      </c>
      <c r="TY15" s="28">
        <v>0</v>
      </c>
      <c r="TZ15" s="28">
        <v>0</v>
      </c>
      <c r="UA15" s="28">
        <v>0</v>
      </c>
      <c r="UB15" s="28">
        <v>0</v>
      </c>
      <c r="UC15" s="28">
        <v>0</v>
      </c>
      <c r="UD15" s="28">
        <v>0</v>
      </c>
      <c r="UE15" s="28">
        <v>0</v>
      </c>
      <c r="UF15" s="28">
        <v>0</v>
      </c>
      <c r="UG15" s="28">
        <v>0</v>
      </c>
      <c r="UH15" s="28">
        <v>0</v>
      </c>
      <c r="UI15" s="28">
        <v>0</v>
      </c>
      <c r="UJ15" s="28">
        <v>0</v>
      </c>
      <c r="UK15" s="28">
        <v>0</v>
      </c>
      <c r="UL15" s="28">
        <v>0</v>
      </c>
      <c r="UM15" s="28">
        <v>0</v>
      </c>
      <c r="UN15" s="28">
        <v>0</v>
      </c>
      <c r="UO15" s="28">
        <v>0</v>
      </c>
      <c r="UP15" s="28">
        <v>0</v>
      </c>
      <c r="UQ15" s="28">
        <v>0</v>
      </c>
      <c r="UR15" s="28">
        <v>0</v>
      </c>
      <c r="US15" s="28">
        <v>0</v>
      </c>
      <c r="UT15" s="28">
        <v>0</v>
      </c>
      <c r="UU15" s="28">
        <v>0</v>
      </c>
      <c r="UV15" s="28">
        <v>0</v>
      </c>
      <c r="UW15" s="28">
        <v>0</v>
      </c>
      <c r="UX15" s="28">
        <v>0</v>
      </c>
      <c r="UY15" s="28">
        <v>0</v>
      </c>
      <c r="UZ15" s="28">
        <v>0</v>
      </c>
      <c r="VA15" s="28">
        <v>0</v>
      </c>
      <c r="VB15" s="28">
        <v>0</v>
      </c>
      <c r="VC15" s="28">
        <v>0</v>
      </c>
      <c r="VD15" s="28">
        <v>0</v>
      </c>
      <c r="VE15" s="28">
        <v>0</v>
      </c>
      <c r="VF15" s="28">
        <v>0</v>
      </c>
      <c r="VG15" s="28">
        <v>0</v>
      </c>
      <c r="VH15" s="28">
        <v>0</v>
      </c>
      <c r="VI15" s="28">
        <v>0</v>
      </c>
      <c r="VJ15" s="28">
        <v>0</v>
      </c>
      <c r="VK15" s="28">
        <v>0</v>
      </c>
      <c r="VL15" s="28">
        <v>0</v>
      </c>
      <c r="VM15" s="28">
        <v>0</v>
      </c>
      <c r="VN15" s="28">
        <v>0</v>
      </c>
      <c r="VO15" s="28">
        <v>0</v>
      </c>
      <c r="VP15" s="28">
        <v>0</v>
      </c>
      <c r="VQ15" s="28">
        <v>0</v>
      </c>
      <c r="VR15" s="28">
        <v>0</v>
      </c>
      <c r="VS15" s="28">
        <v>0</v>
      </c>
      <c r="VT15" s="28">
        <v>0</v>
      </c>
      <c r="VU15" s="28">
        <v>0</v>
      </c>
      <c r="VV15" s="28">
        <v>0</v>
      </c>
      <c r="VW15" s="28">
        <v>0</v>
      </c>
      <c r="VX15" s="28">
        <v>0</v>
      </c>
      <c r="VY15" s="28">
        <v>0</v>
      </c>
      <c r="VZ15" s="28">
        <v>0</v>
      </c>
      <c r="WA15" s="28">
        <v>0</v>
      </c>
      <c r="WB15" s="28">
        <v>0</v>
      </c>
      <c r="WC15" s="28">
        <v>0</v>
      </c>
      <c r="WD15" s="28">
        <v>0</v>
      </c>
      <c r="WE15" s="28">
        <v>0</v>
      </c>
      <c r="WF15" s="28">
        <v>0</v>
      </c>
      <c r="WG15" s="28">
        <v>0</v>
      </c>
      <c r="WH15" s="28">
        <v>0</v>
      </c>
      <c r="WI15" s="28">
        <v>0</v>
      </c>
      <c r="WJ15" s="28">
        <v>0</v>
      </c>
      <c r="WK15" s="28">
        <v>0</v>
      </c>
      <c r="WL15" s="28">
        <v>0</v>
      </c>
      <c r="WM15" s="28">
        <v>0</v>
      </c>
      <c r="WN15" s="28">
        <v>0</v>
      </c>
      <c r="WO15" s="28">
        <v>0</v>
      </c>
      <c r="WP15" s="28">
        <v>0</v>
      </c>
      <c r="WQ15" s="28">
        <v>0</v>
      </c>
      <c r="WR15" s="28">
        <v>0</v>
      </c>
      <c r="WS15" s="28">
        <v>0</v>
      </c>
      <c r="WT15" s="28">
        <v>0</v>
      </c>
      <c r="WU15" s="28">
        <v>0</v>
      </c>
      <c r="WV15" s="28">
        <v>0</v>
      </c>
      <c r="WW15" s="28">
        <v>0</v>
      </c>
      <c r="WX15" s="28">
        <v>0</v>
      </c>
      <c r="WY15" s="28">
        <v>0</v>
      </c>
      <c r="WZ15" s="28">
        <v>0</v>
      </c>
      <c r="XA15" s="28">
        <v>0</v>
      </c>
      <c r="XB15" s="28">
        <v>0</v>
      </c>
      <c r="XC15" s="28">
        <v>0</v>
      </c>
      <c r="XD15" s="28">
        <v>0</v>
      </c>
      <c r="XE15" s="28">
        <v>0</v>
      </c>
      <c r="XF15" s="28">
        <v>0</v>
      </c>
      <c r="XG15" s="28">
        <v>0</v>
      </c>
      <c r="XH15" s="28">
        <v>0</v>
      </c>
      <c r="XI15" s="28">
        <v>0</v>
      </c>
      <c r="XJ15" s="28">
        <v>0</v>
      </c>
      <c r="XK15" s="28">
        <v>0</v>
      </c>
      <c r="XL15" s="28">
        <v>0</v>
      </c>
      <c r="XM15" s="28">
        <v>0</v>
      </c>
      <c r="XN15" s="28">
        <v>0</v>
      </c>
      <c r="XO15" s="28">
        <v>0</v>
      </c>
      <c r="XP15" s="28">
        <v>0</v>
      </c>
      <c r="XQ15" s="28">
        <v>0</v>
      </c>
      <c r="XR15" s="28">
        <v>0</v>
      </c>
      <c r="XS15" s="28">
        <v>0</v>
      </c>
      <c r="XT15" s="28">
        <v>0</v>
      </c>
      <c r="XU15" s="28">
        <v>0</v>
      </c>
      <c r="XV15" s="28">
        <v>0</v>
      </c>
      <c r="XW15" s="28">
        <v>0</v>
      </c>
      <c r="XX15" s="28">
        <v>0</v>
      </c>
      <c r="XY15" s="28">
        <v>0</v>
      </c>
      <c r="XZ15" s="28">
        <v>0</v>
      </c>
      <c r="YA15" s="28">
        <v>0</v>
      </c>
      <c r="YB15" s="28">
        <v>0</v>
      </c>
      <c r="YC15" s="28">
        <v>0</v>
      </c>
      <c r="YD15" s="28">
        <v>0</v>
      </c>
      <c r="YE15" s="28">
        <v>0</v>
      </c>
      <c r="YF15" s="28">
        <v>0</v>
      </c>
      <c r="YG15" s="28">
        <v>0</v>
      </c>
      <c r="YH15" s="28">
        <v>0</v>
      </c>
      <c r="YI15" s="28">
        <v>0</v>
      </c>
      <c r="YJ15" s="28">
        <v>0</v>
      </c>
      <c r="YK15" s="28">
        <v>0</v>
      </c>
      <c r="YL15" s="28">
        <v>0</v>
      </c>
      <c r="YM15" s="28">
        <v>0</v>
      </c>
      <c r="YN15" s="28">
        <v>0</v>
      </c>
      <c r="YO15" s="28">
        <v>0</v>
      </c>
      <c r="YP15" s="28">
        <v>0</v>
      </c>
      <c r="YQ15" s="28">
        <v>0</v>
      </c>
    </row>
    <row r="16" spans="1:733" ht="15.75" x14ac:dyDescent="0.25">
      <c r="A16" s="18" t="s">
        <v>47</v>
      </c>
      <c r="B16" s="18" t="s">
        <v>48</v>
      </c>
      <c r="C16" s="18">
        <v>120.80276891999999</v>
      </c>
      <c r="D16" s="20"/>
      <c r="E16" s="21">
        <f t="shared" si="20"/>
        <v>3.145905440625</v>
      </c>
      <c r="F16" s="32" t="s">
        <v>132</v>
      </c>
      <c r="G16" s="108" t="s">
        <v>133</v>
      </c>
      <c r="H16" s="23">
        <v>43158</v>
      </c>
      <c r="I16" s="31" t="s">
        <v>27</v>
      </c>
      <c r="J16" s="22">
        <v>96</v>
      </c>
      <c r="K16" s="22" t="s">
        <v>136</v>
      </c>
      <c r="L16" s="30">
        <f t="shared" si="71"/>
        <v>46080</v>
      </c>
      <c r="M16" s="32" t="s">
        <v>11</v>
      </c>
      <c r="N16" s="19" t="s">
        <v>12</v>
      </c>
      <c r="P16" s="25">
        <f t="shared" si="21"/>
        <v>794751.11689655168</v>
      </c>
      <c r="Q16" s="25">
        <f t="shared" si="22"/>
        <v>3897859.492572845</v>
      </c>
      <c r="R16" s="25">
        <f t="shared" si="23"/>
        <v>16338638.738758624</v>
      </c>
      <c r="S16" s="25">
        <f t="shared" si="24"/>
        <v>7849876.1299999999</v>
      </c>
      <c r="T16" s="25">
        <f t="shared" si="25"/>
        <v>16956968.314758625</v>
      </c>
      <c r="U16" s="25">
        <f t="shared" si="26"/>
        <v>6701940.2599999988</v>
      </c>
      <c r="V16" s="25">
        <f t="shared" si="27"/>
        <v>16956968.314758625</v>
      </c>
      <c r="W16" s="25">
        <f t="shared" si="28"/>
        <v>5511886.0899999999</v>
      </c>
      <c r="X16" s="25">
        <f t="shared" si="29"/>
        <v>16956968.314758625</v>
      </c>
      <c r="Y16" s="25">
        <f t="shared" si="30"/>
        <v>4341078.07</v>
      </c>
      <c r="Z16" s="25">
        <f t="shared" si="31"/>
        <v>16956968.314758625</v>
      </c>
      <c r="AA16" s="25">
        <f t="shared" si="32"/>
        <v>3170270.04</v>
      </c>
      <c r="AB16" s="25">
        <f t="shared" si="33"/>
        <v>16956968.314758625</v>
      </c>
      <c r="AC16" s="25">
        <f t="shared" si="34"/>
        <v>2005877.4399999997</v>
      </c>
      <c r="AD16" s="25">
        <f t="shared" si="35"/>
        <v>16956968.314758625</v>
      </c>
      <c r="AE16" s="25">
        <f t="shared" si="36"/>
        <v>828654.04</v>
      </c>
      <c r="AF16" s="25">
        <f t="shared" si="37"/>
        <v>2826161.3857931034</v>
      </c>
      <c r="AG16" s="25">
        <f t="shared" si="38"/>
        <v>24859.61</v>
      </c>
      <c r="AH16" s="25">
        <f t="shared" si="39"/>
        <v>0</v>
      </c>
      <c r="AI16" s="25">
        <f t="shared" si="40"/>
        <v>0</v>
      </c>
      <c r="AJ16" s="25">
        <f t="shared" si="41"/>
        <v>0</v>
      </c>
      <c r="AK16" s="25">
        <f t="shared" si="42"/>
        <v>0</v>
      </c>
      <c r="AL16" s="25">
        <f t="shared" si="43"/>
        <v>0</v>
      </c>
      <c r="AM16" s="25">
        <f t="shared" si="44"/>
        <v>0</v>
      </c>
      <c r="AN16" s="25">
        <f t="shared" si="45"/>
        <v>0</v>
      </c>
      <c r="AO16" s="25">
        <f t="shared" si="46"/>
        <v>0</v>
      </c>
      <c r="AP16" s="25">
        <f t="shared" si="47"/>
        <v>0</v>
      </c>
      <c r="AQ16" s="25">
        <f t="shared" si="48"/>
        <v>0</v>
      </c>
      <c r="AR16" s="25">
        <f t="shared" si="49"/>
        <v>0</v>
      </c>
      <c r="AS16" s="25">
        <f t="shared" si="50"/>
        <v>0</v>
      </c>
      <c r="AT16" s="25">
        <f t="shared" si="51"/>
        <v>0</v>
      </c>
      <c r="AU16" s="25">
        <f t="shared" si="52"/>
        <v>0</v>
      </c>
      <c r="AV16" s="25">
        <f t="shared" si="53"/>
        <v>0</v>
      </c>
      <c r="AW16" s="25">
        <f t="shared" si="54"/>
        <v>0</v>
      </c>
      <c r="AX16" s="25">
        <f t="shared" si="55"/>
        <v>0</v>
      </c>
      <c r="AY16" s="25">
        <f t="shared" si="56"/>
        <v>0</v>
      </c>
      <c r="AZ16" s="25">
        <f t="shared" si="57"/>
        <v>0</v>
      </c>
      <c r="BA16" s="25">
        <f t="shared" si="58"/>
        <v>0</v>
      </c>
      <c r="BB16" s="25">
        <f t="shared" si="59"/>
        <v>0</v>
      </c>
      <c r="BC16" s="25">
        <f t="shared" si="60"/>
        <v>0</v>
      </c>
      <c r="BD16" s="25">
        <f t="shared" si="61"/>
        <v>0</v>
      </c>
      <c r="BE16" s="25">
        <f t="shared" si="62"/>
        <v>0</v>
      </c>
      <c r="BF16" s="25">
        <f t="shared" si="63"/>
        <v>0</v>
      </c>
      <c r="BG16" s="25">
        <f t="shared" si="64"/>
        <v>0</v>
      </c>
      <c r="BH16" s="25">
        <f t="shared" si="65"/>
        <v>0</v>
      </c>
      <c r="BI16" s="25">
        <f t="shared" si="66"/>
        <v>0</v>
      </c>
      <c r="BJ16" s="25">
        <f t="shared" si="67"/>
        <v>0</v>
      </c>
      <c r="BK16" s="25">
        <f t="shared" si="68"/>
        <v>0</v>
      </c>
      <c r="BL16" s="25">
        <f t="shared" si="69"/>
        <v>0</v>
      </c>
      <c r="BM16" s="25">
        <f t="shared" si="70"/>
        <v>0</v>
      </c>
      <c r="BN16" s="26"/>
      <c r="BO16" s="27"/>
      <c r="BP16" s="28">
        <v>0</v>
      </c>
      <c r="BQ16" s="28">
        <v>0</v>
      </c>
      <c r="BR16" s="28">
        <v>0</v>
      </c>
      <c r="BS16" s="28">
        <v>0</v>
      </c>
      <c r="BT16" s="28">
        <v>12884.79</v>
      </c>
      <c r="BU16" s="28">
        <v>0</v>
      </c>
      <c r="BV16" s="28">
        <v>67348.53</v>
      </c>
      <c r="BW16" s="28">
        <v>0</v>
      </c>
      <c r="BX16" s="28">
        <v>199631.71</v>
      </c>
      <c r="BY16" s="28">
        <v>0</v>
      </c>
      <c r="BZ16" s="28">
        <v>231480.54</v>
      </c>
      <c r="CA16" s="28">
        <v>0</v>
      </c>
      <c r="CB16" s="28">
        <v>291090.14</v>
      </c>
      <c r="CC16" s="28">
        <v>0</v>
      </c>
      <c r="CD16" s="28">
        <v>493525.39257284487</v>
      </c>
      <c r="CE16" s="28">
        <v>0</v>
      </c>
      <c r="CF16" s="28">
        <v>559075.27</v>
      </c>
      <c r="CG16" s="28">
        <v>0</v>
      </c>
      <c r="CH16" s="28">
        <v>638490.83000000007</v>
      </c>
      <c r="CI16" s="28">
        <v>0</v>
      </c>
      <c r="CJ16" s="28">
        <v>713677.06</v>
      </c>
      <c r="CK16" s="28">
        <v>0</v>
      </c>
      <c r="CL16" s="28">
        <v>690655.23</v>
      </c>
      <c r="CM16" s="28">
        <v>794751.11689655168</v>
      </c>
      <c r="CN16" s="28">
        <v>709016.51</v>
      </c>
      <c r="CO16" s="28">
        <v>794751.11689655168</v>
      </c>
      <c r="CP16" s="28">
        <v>704355.96</v>
      </c>
      <c r="CQ16" s="28">
        <v>1413080.6928965517</v>
      </c>
      <c r="CR16" s="28">
        <v>628707.86</v>
      </c>
      <c r="CS16" s="28">
        <v>1413080.6928965517</v>
      </c>
      <c r="CT16" s="28">
        <v>687782.88</v>
      </c>
      <c r="CU16" s="28">
        <v>1413080.6928965517</v>
      </c>
      <c r="CV16" s="28">
        <v>657577.1</v>
      </c>
      <c r="CW16" s="28">
        <v>1413080.6928965517</v>
      </c>
      <c r="CX16" s="28">
        <v>671209.79</v>
      </c>
      <c r="CY16" s="28">
        <v>1413080.6928965517</v>
      </c>
      <c r="CZ16" s="28">
        <v>641538.64</v>
      </c>
      <c r="DA16" s="28">
        <v>1413080.6928965517</v>
      </c>
      <c r="DB16" s="28">
        <v>654636.72</v>
      </c>
      <c r="DC16" s="28">
        <v>1413080.6928965517</v>
      </c>
      <c r="DD16" s="28">
        <v>646350.16999999993</v>
      </c>
      <c r="DE16" s="28">
        <v>1413080.6928965517</v>
      </c>
      <c r="DF16" s="28">
        <v>617480.93999999994</v>
      </c>
      <c r="DG16" s="28">
        <v>1413080.6928965517</v>
      </c>
      <c r="DH16" s="28">
        <v>629777.09000000008</v>
      </c>
      <c r="DI16" s="28">
        <v>1413080.6928965517</v>
      </c>
      <c r="DJ16" s="28">
        <v>601442.47</v>
      </c>
      <c r="DK16" s="28">
        <v>1413080.6928965517</v>
      </c>
      <c r="DL16" s="28">
        <v>613204.01</v>
      </c>
      <c r="DM16" s="28">
        <v>1413080.6928965517</v>
      </c>
      <c r="DN16" s="28">
        <v>604917.47</v>
      </c>
      <c r="DO16" s="28">
        <v>1413080.6928965517</v>
      </c>
      <c r="DP16" s="28">
        <v>558138.62</v>
      </c>
      <c r="DQ16" s="28">
        <v>1413080.6928965517</v>
      </c>
      <c r="DR16" s="28">
        <v>588344.39</v>
      </c>
      <c r="DS16" s="28">
        <v>1413080.6928965517</v>
      </c>
      <c r="DT16" s="28">
        <v>561346.30000000005</v>
      </c>
      <c r="DU16" s="28">
        <v>1413080.6928965517</v>
      </c>
      <c r="DV16" s="28">
        <v>571771.30999999994</v>
      </c>
      <c r="DW16" s="28">
        <v>1413080.6928965517</v>
      </c>
      <c r="DX16" s="28">
        <v>545307.84000000008</v>
      </c>
      <c r="DY16" s="28">
        <v>1413080.6928965517</v>
      </c>
      <c r="DZ16" s="28">
        <v>555198.22</v>
      </c>
      <c r="EA16" s="28">
        <v>1413080.6928965517</v>
      </c>
      <c r="EB16" s="28">
        <v>546911.68999999994</v>
      </c>
      <c r="EC16" s="28">
        <v>1413080.6928965517</v>
      </c>
      <c r="ED16" s="28">
        <v>521250.14</v>
      </c>
      <c r="EE16" s="28">
        <v>1413080.6928965517</v>
      </c>
      <c r="EF16" s="28">
        <v>530338.6</v>
      </c>
      <c r="EG16" s="28">
        <v>1413080.6928965517</v>
      </c>
      <c r="EH16" s="28">
        <v>505211.67000000004</v>
      </c>
      <c r="EI16" s="28">
        <v>1413080.6928965517</v>
      </c>
      <c r="EJ16" s="28">
        <v>513765.52999999997</v>
      </c>
      <c r="EK16" s="28">
        <v>1413080.6928965517</v>
      </c>
      <c r="EL16" s="28">
        <v>505478.98</v>
      </c>
      <c r="EM16" s="28">
        <v>1413080.6928965517</v>
      </c>
      <c r="EN16" s="28">
        <v>449077.04000000004</v>
      </c>
      <c r="EO16" s="28">
        <v>1413080.6928965517</v>
      </c>
      <c r="EP16" s="28">
        <v>488905.9</v>
      </c>
      <c r="EQ16" s="28">
        <v>1413080.6928965517</v>
      </c>
      <c r="ER16" s="28">
        <v>465115.51</v>
      </c>
      <c r="ES16" s="28">
        <v>1413080.6928965517</v>
      </c>
      <c r="ET16" s="28">
        <v>472332.82</v>
      </c>
      <c r="EU16" s="28">
        <v>1413080.6928965517</v>
      </c>
      <c r="EV16" s="28">
        <v>449077.04000000004</v>
      </c>
      <c r="EW16" s="28">
        <v>1413080.6928965517</v>
      </c>
      <c r="EX16" s="28">
        <v>455759.73</v>
      </c>
      <c r="EY16" s="28">
        <v>1413080.6928965517</v>
      </c>
      <c r="EZ16" s="28">
        <v>447473.18999999994</v>
      </c>
      <c r="FA16" s="28">
        <v>1413080.6928965517</v>
      </c>
      <c r="FB16" s="28">
        <v>425019.35</v>
      </c>
      <c r="FC16" s="28">
        <v>1413080.6928965517</v>
      </c>
      <c r="FD16" s="28">
        <v>430900.12</v>
      </c>
      <c r="FE16" s="28">
        <v>1413080.6928965517</v>
      </c>
      <c r="FF16" s="28">
        <v>408980.88</v>
      </c>
      <c r="FG16" s="28">
        <v>1413080.6928965517</v>
      </c>
      <c r="FH16" s="28">
        <v>414327.03</v>
      </c>
      <c r="FI16" s="28">
        <v>1413080.6928965517</v>
      </c>
      <c r="FJ16" s="28">
        <v>406040.5</v>
      </c>
      <c r="FK16" s="28">
        <v>1413080.6928965517</v>
      </c>
      <c r="FL16" s="28">
        <v>359261.63</v>
      </c>
      <c r="FM16" s="28">
        <v>1413080.6928965517</v>
      </c>
      <c r="FN16" s="28">
        <v>389467.41000000003</v>
      </c>
      <c r="FO16" s="28">
        <v>1413080.6928965517</v>
      </c>
      <c r="FP16" s="28">
        <v>368884.70999999996</v>
      </c>
      <c r="FQ16" s="28">
        <v>1413080.6928965517</v>
      </c>
      <c r="FR16" s="28">
        <v>372894.33</v>
      </c>
      <c r="FS16" s="28">
        <v>1413080.6928965517</v>
      </c>
      <c r="FT16" s="28">
        <v>352846.24</v>
      </c>
      <c r="FU16" s="28">
        <v>1413080.6928965517</v>
      </c>
      <c r="FV16" s="28">
        <v>356321.25</v>
      </c>
      <c r="FW16" s="28">
        <v>1413080.6928965517</v>
      </c>
      <c r="FX16" s="28">
        <v>348034.71</v>
      </c>
      <c r="FY16" s="28">
        <v>1413080.6928965517</v>
      </c>
      <c r="FZ16" s="28">
        <v>328788.55</v>
      </c>
      <c r="GA16" s="28">
        <v>1413080.6928965517</v>
      </c>
      <c r="GB16" s="28">
        <v>331461.63</v>
      </c>
      <c r="GC16" s="28">
        <v>1413080.6928965517</v>
      </c>
      <c r="GD16" s="28">
        <v>312750.08000000002</v>
      </c>
      <c r="GE16" s="28">
        <v>1413080.6928965517</v>
      </c>
      <c r="GF16" s="28">
        <v>314888.54000000004</v>
      </c>
      <c r="GG16" s="28">
        <v>1413080.6928965517</v>
      </c>
      <c r="GH16" s="28">
        <v>306602</v>
      </c>
      <c r="GI16" s="28">
        <v>1413080.6928965517</v>
      </c>
      <c r="GJ16" s="28">
        <v>269446.22000000003</v>
      </c>
      <c r="GK16" s="28">
        <v>1413080.6928965517</v>
      </c>
      <c r="GL16" s="28">
        <v>290028.92000000004</v>
      </c>
      <c r="GM16" s="28">
        <v>1413080.6928965517</v>
      </c>
      <c r="GN16" s="28">
        <v>272653.92000000004</v>
      </c>
      <c r="GO16" s="28">
        <v>1413080.6928965517</v>
      </c>
      <c r="GP16" s="28">
        <v>273455.83999999997</v>
      </c>
      <c r="GQ16" s="28">
        <v>1413080.6928965517</v>
      </c>
      <c r="GR16" s="28">
        <v>256615.44999999998</v>
      </c>
      <c r="GS16" s="28">
        <v>1413080.6928965517</v>
      </c>
      <c r="GT16" s="28">
        <v>256882.76</v>
      </c>
      <c r="GU16" s="28">
        <v>1413080.6928965517</v>
      </c>
      <c r="GV16" s="28">
        <v>248596.22</v>
      </c>
      <c r="GW16" s="28">
        <v>1413080.6928965517</v>
      </c>
      <c r="GX16" s="28">
        <v>232557.75</v>
      </c>
      <c r="GY16" s="28">
        <v>1413080.6928965517</v>
      </c>
      <c r="GZ16" s="28">
        <v>232023.13</v>
      </c>
      <c r="HA16" s="28">
        <v>1413080.6928965517</v>
      </c>
      <c r="HB16" s="28">
        <v>216519.29</v>
      </c>
      <c r="HC16" s="28">
        <v>1413080.6928965517</v>
      </c>
      <c r="HD16" s="28">
        <v>215450.06</v>
      </c>
      <c r="HE16" s="28">
        <v>1413080.6928965517</v>
      </c>
      <c r="HF16" s="28">
        <v>207163.51</v>
      </c>
      <c r="HG16" s="28">
        <v>1413080.6928965517</v>
      </c>
      <c r="HH16" s="28">
        <v>186046.2</v>
      </c>
      <c r="HI16" s="28">
        <v>1413080.6928965517</v>
      </c>
      <c r="HJ16" s="28">
        <v>190590.44</v>
      </c>
      <c r="HK16" s="28">
        <v>1413080.6928965517</v>
      </c>
      <c r="HL16" s="28">
        <v>176423.13</v>
      </c>
      <c r="HM16" s="28">
        <v>1413080.6928965517</v>
      </c>
      <c r="HN16" s="28">
        <v>174017.35</v>
      </c>
      <c r="HO16" s="28">
        <v>1413080.6928965517</v>
      </c>
      <c r="HP16" s="28">
        <v>160384.66</v>
      </c>
      <c r="HQ16" s="28">
        <v>1413080.6928965517</v>
      </c>
      <c r="HR16" s="28">
        <v>157444.26999999999</v>
      </c>
      <c r="HS16" s="28">
        <v>1413080.6928965517</v>
      </c>
      <c r="HT16" s="28">
        <v>149157.72999999998</v>
      </c>
      <c r="HU16" s="28">
        <v>1413080.6928965517</v>
      </c>
      <c r="HV16" s="28">
        <v>136326.95000000001</v>
      </c>
      <c r="HW16" s="28">
        <v>1413080.6928965517</v>
      </c>
      <c r="HX16" s="28">
        <v>132584.65000000002</v>
      </c>
      <c r="HY16" s="28">
        <v>1413080.6928965517</v>
      </c>
      <c r="HZ16" s="28">
        <v>120288.49</v>
      </c>
      <c r="IA16" s="28">
        <v>1413080.6928965517</v>
      </c>
      <c r="IB16" s="28">
        <v>116011.57</v>
      </c>
      <c r="IC16" s="28">
        <v>1413080.6928965517</v>
      </c>
      <c r="ID16" s="28">
        <v>107725.03</v>
      </c>
      <c r="IE16" s="28">
        <v>1413080.6928965517</v>
      </c>
      <c r="IF16" s="28">
        <v>89815.41</v>
      </c>
      <c r="IG16" s="28">
        <v>1413080.6928965517</v>
      </c>
      <c r="IH16" s="28">
        <v>91151.94</v>
      </c>
      <c r="II16" s="28">
        <v>1413080.6928965517</v>
      </c>
      <c r="IJ16" s="28">
        <v>80192.320000000007</v>
      </c>
      <c r="IK16" s="28">
        <v>1413080.6928965517</v>
      </c>
      <c r="IL16" s="28">
        <v>74578.87</v>
      </c>
      <c r="IM16" s="28">
        <v>1413080.6928965517</v>
      </c>
      <c r="IN16" s="28">
        <v>64153.86</v>
      </c>
      <c r="IO16" s="28">
        <v>1413080.6928965517</v>
      </c>
      <c r="IP16" s="28">
        <v>58005.78</v>
      </c>
      <c r="IQ16" s="28">
        <v>1413080.6928965517</v>
      </c>
      <c r="IR16" s="28">
        <v>49719.24</v>
      </c>
      <c r="IS16" s="28">
        <v>1413080.6928965517</v>
      </c>
      <c r="IT16" s="28">
        <v>40096.160000000003</v>
      </c>
      <c r="IU16" s="28">
        <v>1413080.6928965517</v>
      </c>
      <c r="IV16" s="28">
        <v>33146.160000000003</v>
      </c>
      <c r="IW16" s="28">
        <v>1413080.6928965517</v>
      </c>
      <c r="IX16" s="28">
        <v>24057.699999999997</v>
      </c>
      <c r="IY16" s="28">
        <v>1413080.6928965517</v>
      </c>
      <c r="IZ16" s="28">
        <v>16573.07</v>
      </c>
      <c r="JA16" s="28">
        <v>1413080.6928965517</v>
      </c>
      <c r="JB16" s="28">
        <v>8286.5400000000009</v>
      </c>
      <c r="JC16" s="28">
        <v>1413080.6928965517</v>
      </c>
      <c r="JD16" s="28">
        <v>0</v>
      </c>
      <c r="JE16" s="28">
        <v>0</v>
      </c>
      <c r="JF16" s="28">
        <v>0</v>
      </c>
      <c r="JG16" s="28">
        <v>0</v>
      </c>
      <c r="JH16" s="28">
        <v>0</v>
      </c>
      <c r="JI16" s="28">
        <v>0</v>
      </c>
      <c r="JJ16" s="28">
        <v>0</v>
      </c>
      <c r="JK16" s="28">
        <v>0</v>
      </c>
      <c r="JL16" s="28">
        <v>0</v>
      </c>
      <c r="JM16" s="28">
        <v>0</v>
      </c>
      <c r="JN16" s="28">
        <v>0</v>
      </c>
      <c r="JO16" s="28">
        <v>0</v>
      </c>
      <c r="JP16" s="28">
        <v>0</v>
      </c>
      <c r="JQ16" s="28">
        <v>0</v>
      </c>
      <c r="JR16" s="28">
        <v>0</v>
      </c>
      <c r="JS16" s="28">
        <v>0</v>
      </c>
      <c r="JT16" s="28">
        <v>0</v>
      </c>
      <c r="JU16" s="28">
        <v>0</v>
      </c>
      <c r="JV16" s="28">
        <v>0</v>
      </c>
      <c r="JW16" s="28">
        <v>0</v>
      </c>
      <c r="JX16" s="28">
        <v>0</v>
      </c>
      <c r="JY16" s="28">
        <v>0</v>
      </c>
      <c r="JZ16" s="28">
        <v>0</v>
      </c>
      <c r="KA16" s="28">
        <v>0</v>
      </c>
      <c r="KB16" s="28">
        <v>0</v>
      </c>
      <c r="KC16" s="28">
        <v>0</v>
      </c>
      <c r="KD16" s="28">
        <v>0</v>
      </c>
      <c r="KE16" s="28">
        <v>0</v>
      </c>
      <c r="KF16" s="28">
        <v>0</v>
      </c>
      <c r="KG16" s="28">
        <v>0</v>
      </c>
      <c r="KH16" s="28">
        <v>0</v>
      </c>
      <c r="KI16" s="28">
        <v>0</v>
      </c>
      <c r="KJ16" s="28">
        <v>0</v>
      </c>
      <c r="KK16" s="28">
        <v>0</v>
      </c>
      <c r="KL16" s="28">
        <v>0</v>
      </c>
      <c r="KM16" s="28">
        <v>0</v>
      </c>
      <c r="KN16" s="28">
        <v>0</v>
      </c>
      <c r="KO16" s="28">
        <v>0</v>
      </c>
      <c r="KP16" s="28">
        <v>0</v>
      </c>
      <c r="KQ16" s="28">
        <v>0</v>
      </c>
      <c r="KR16" s="28">
        <v>0</v>
      </c>
      <c r="KS16" s="28">
        <v>0</v>
      </c>
      <c r="KT16" s="28">
        <v>0</v>
      </c>
      <c r="KU16" s="28">
        <v>0</v>
      </c>
      <c r="KV16" s="28">
        <v>0</v>
      </c>
      <c r="KW16" s="28">
        <v>0</v>
      </c>
      <c r="KX16" s="28">
        <v>0</v>
      </c>
      <c r="KY16" s="28">
        <v>0</v>
      </c>
      <c r="KZ16" s="28">
        <v>0</v>
      </c>
      <c r="LA16" s="28">
        <v>0</v>
      </c>
      <c r="LB16" s="28">
        <v>0</v>
      </c>
      <c r="LC16" s="28">
        <v>0</v>
      </c>
      <c r="LD16" s="28">
        <v>0</v>
      </c>
      <c r="LE16" s="28">
        <v>0</v>
      </c>
      <c r="LF16" s="28">
        <v>0</v>
      </c>
      <c r="LG16" s="28">
        <v>0</v>
      </c>
      <c r="LH16" s="28">
        <v>0</v>
      </c>
      <c r="LI16" s="28">
        <v>0</v>
      </c>
      <c r="LJ16" s="28">
        <v>0</v>
      </c>
      <c r="LK16" s="28">
        <v>0</v>
      </c>
      <c r="LL16" s="28">
        <v>0</v>
      </c>
      <c r="LM16" s="28">
        <v>0</v>
      </c>
      <c r="LN16" s="28">
        <v>0</v>
      </c>
      <c r="LO16" s="28">
        <v>0</v>
      </c>
      <c r="LP16" s="28">
        <v>0</v>
      </c>
      <c r="LQ16" s="28">
        <v>0</v>
      </c>
      <c r="LR16" s="28">
        <v>0</v>
      </c>
      <c r="LS16" s="28">
        <v>0</v>
      </c>
      <c r="LT16" s="28">
        <v>0</v>
      </c>
      <c r="LU16" s="28">
        <v>0</v>
      </c>
      <c r="LV16" s="28">
        <v>0</v>
      </c>
      <c r="LW16" s="28">
        <v>0</v>
      </c>
      <c r="LX16" s="28">
        <v>0</v>
      </c>
      <c r="LY16" s="28">
        <v>0</v>
      </c>
      <c r="LZ16" s="28">
        <v>0</v>
      </c>
      <c r="MA16" s="28">
        <v>0</v>
      </c>
      <c r="MB16" s="28">
        <v>0</v>
      </c>
      <c r="MC16" s="28">
        <v>0</v>
      </c>
      <c r="MD16" s="28">
        <v>0</v>
      </c>
      <c r="ME16" s="28">
        <v>0</v>
      </c>
      <c r="MF16" s="28">
        <v>0</v>
      </c>
      <c r="MG16" s="28">
        <v>0</v>
      </c>
      <c r="MH16" s="28">
        <v>0</v>
      </c>
      <c r="MI16" s="28">
        <v>0</v>
      </c>
      <c r="MJ16" s="28">
        <v>0</v>
      </c>
      <c r="MK16" s="28">
        <v>0</v>
      </c>
      <c r="ML16" s="28">
        <v>0</v>
      </c>
      <c r="MM16" s="28">
        <v>0</v>
      </c>
      <c r="MN16" s="28">
        <v>0</v>
      </c>
      <c r="MO16" s="28">
        <v>0</v>
      </c>
      <c r="MP16" s="28">
        <v>0</v>
      </c>
      <c r="MQ16" s="28">
        <v>0</v>
      </c>
      <c r="MR16" s="28">
        <v>0</v>
      </c>
      <c r="MS16" s="28">
        <v>0</v>
      </c>
      <c r="MT16" s="28">
        <v>0</v>
      </c>
      <c r="MU16" s="28">
        <v>0</v>
      </c>
      <c r="MV16" s="28">
        <v>0</v>
      </c>
      <c r="MW16" s="28">
        <v>0</v>
      </c>
      <c r="MX16" s="28">
        <v>0</v>
      </c>
      <c r="MY16" s="28">
        <v>0</v>
      </c>
      <c r="MZ16" s="28">
        <v>0</v>
      </c>
      <c r="NA16" s="28">
        <v>0</v>
      </c>
      <c r="NB16" s="28">
        <v>0</v>
      </c>
      <c r="NC16" s="28">
        <v>0</v>
      </c>
      <c r="ND16" s="28">
        <v>0</v>
      </c>
      <c r="NE16" s="28">
        <v>0</v>
      </c>
      <c r="NF16" s="28">
        <v>0</v>
      </c>
      <c r="NG16" s="28">
        <v>0</v>
      </c>
      <c r="NH16" s="28">
        <v>0</v>
      </c>
      <c r="NI16" s="28">
        <v>0</v>
      </c>
      <c r="NJ16" s="28">
        <v>0</v>
      </c>
      <c r="NK16" s="28">
        <v>0</v>
      </c>
      <c r="NL16" s="28">
        <v>0</v>
      </c>
      <c r="NM16" s="28">
        <v>0</v>
      </c>
      <c r="NN16" s="28">
        <v>0</v>
      </c>
      <c r="NO16" s="28">
        <v>0</v>
      </c>
      <c r="NP16" s="28">
        <v>0</v>
      </c>
      <c r="NQ16" s="28">
        <v>0</v>
      </c>
      <c r="NR16" s="28">
        <v>0</v>
      </c>
      <c r="NS16" s="28">
        <v>0</v>
      </c>
      <c r="NT16" s="28">
        <v>0</v>
      </c>
      <c r="NU16" s="28">
        <v>0</v>
      </c>
      <c r="NV16" s="28">
        <v>0</v>
      </c>
      <c r="NW16" s="28">
        <v>0</v>
      </c>
      <c r="NX16" s="28">
        <v>0</v>
      </c>
      <c r="NY16" s="28">
        <v>0</v>
      </c>
      <c r="NZ16" s="28">
        <v>0</v>
      </c>
      <c r="OA16" s="28">
        <v>0</v>
      </c>
      <c r="OB16" s="28">
        <v>0</v>
      </c>
      <c r="OC16" s="28">
        <v>0</v>
      </c>
      <c r="OD16" s="28">
        <v>0</v>
      </c>
      <c r="OE16" s="28">
        <v>0</v>
      </c>
      <c r="OF16" s="28">
        <v>0</v>
      </c>
      <c r="OG16" s="28">
        <v>0</v>
      </c>
      <c r="OH16" s="28">
        <v>0</v>
      </c>
      <c r="OI16" s="28">
        <v>0</v>
      </c>
      <c r="OJ16" s="28">
        <v>0</v>
      </c>
      <c r="OK16" s="28">
        <v>0</v>
      </c>
      <c r="OL16" s="28">
        <v>0</v>
      </c>
      <c r="OM16" s="28">
        <v>0</v>
      </c>
      <c r="ON16" s="28">
        <v>0</v>
      </c>
      <c r="OO16" s="28">
        <v>0</v>
      </c>
      <c r="OP16" s="28">
        <v>0</v>
      </c>
      <c r="OQ16" s="28">
        <v>0</v>
      </c>
      <c r="OR16" s="28">
        <v>0</v>
      </c>
      <c r="OS16" s="28">
        <v>0</v>
      </c>
      <c r="OT16" s="28">
        <v>0</v>
      </c>
      <c r="OU16" s="28">
        <v>0</v>
      </c>
      <c r="OV16" s="28">
        <v>0</v>
      </c>
      <c r="OW16" s="28">
        <v>0</v>
      </c>
      <c r="OX16" s="28">
        <v>0</v>
      </c>
      <c r="OY16" s="28">
        <v>0</v>
      </c>
      <c r="OZ16" s="28">
        <v>0</v>
      </c>
      <c r="PA16" s="28">
        <v>0</v>
      </c>
      <c r="PB16" s="28">
        <v>0</v>
      </c>
      <c r="PC16" s="28">
        <v>0</v>
      </c>
      <c r="PD16" s="28">
        <v>0</v>
      </c>
      <c r="PE16" s="28">
        <v>0</v>
      </c>
      <c r="PF16" s="28">
        <v>0</v>
      </c>
      <c r="PG16" s="28">
        <v>0</v>
      </c>
      <c r="PH16" s="28">
        <v>0</v>
      </c>
      <c r="PI16" s="28">
        <v>0</v>
      </c>
      <c r="PJ16" s="28">
        <v>0</v>
      </c>
      <c r="PK16" s="28">
        <v>0</v>
      </c>
      <c r="PL16" s="28">
        <v>0</v>
      </c>
      <c r="PM16" s="28">
        <v>0</v>
      </c>
      <c r="PN16" s="28">
        <v>0</v>
      </c>
      <c r="PO16" s="28">
        <v>0</v>
      </c>
      <c r="PP16" s="28">
        <v>0</v>
      </c>
      <c r="PQ16" s="28">
        <v>0</v>
      </c>
      <c r="PR16" s="28">
        <v>0</v>
      </c>
      <c r="PS16" s="28">
        <v>0</v>
      </c>
      <c r="PT16" s="28">
        <v>0</v>
      </c>
      <c r="PU16" s="28">
        <v>0</v>
      </c>
      <c r="PV16" s="28">
        <v>0</v>
      </c>
      <c r="PW16" s="28">
        <v>0</v>
      </c>
      <c r="PX16" s="28">
        <v>0</v>
      </c>
      <c r="PY16" s="28">
        <v>0</v>
      </c>
      <c r="PZ16" s="28">
        <v>0</v>
      </c>
      <c r="QA16" s="28">
        <v>0</v>
      </c>
      <c r="QB16" s="28">
        <v>0</v>
      </c>
      <c r="QC16" s="28">
        <v>0</v>
      </c>
      <c r="QD16" s="28">
        <v>0</v>
      </c>
      <c r="QE16" s="28">
        <v>0</v>
      </c>
      <c r="QF16" s="28">
        <v>0</v>
      </c>
      <c r="QG16" s="28">
        <v>0</v>
      </c>
      <c r="QH16" s="28">
        <v>0</v>
      </c>
      <c r="QI16" s="28">
        <v>0</v>
      </c>
      <c r="QJ16" s="28">
        <v>0</v>
      </c>
      <c r="QK16" s="28">
        <v>0</v>
      </c>
      <c r="QL16" s="28">
        <v>0</v>
      </c>
      <c r="QM16" s="28">
        <v>0</v>
      </c>
      <c r="QN16" s="28">
        <v>0</v>
      </c>
      <c r="QO16" s="28">
        <v>0</v>
      </c>
      <c r="QP16" s="28">
        <v>0</v>
      </c>
      <c r="QQ16" s="28">
        <v>0</v>
      </c>
      <c r="QR16" s="28">
        <v>0</v>
      </c>
      <c r="QS16" s="28">
        <v>0</v>
      </c>
      <c r="QT16" s="28">
        <v>0</v>
      </c>
      <c r="QU16" s="28">
        <v>0</v>
      </c>
      <c r="QV16" s="28">
        <v>0</v>
      </c>
      <c r="QW16" s="28">
        <v>0</v>
      </c>
      <c r="QX16" s="28">
        <v>0</v>
      </c>
      <c r="QY16" s="28">
        <v>0</v>
      </c>
      <c r="QZ16" s="28">
        <v>0</v>
      </c>
      <c r="RA16" s="28">
        <v>0</v>
      </c>
      <c r="RB16" s="28">
        <v>0</v>
      </c>
      <c r="RC16" s="28">
        <v>0</v>
      </c>
      <c r="RD16" s="28">
        <v>0</v>
      </c>
      <c r="RE16" s="28">
        <v>0</v>
      </c>
      <c r="RF16" s="28">
        <v>0</v>
      </c>
      <c r="RG16" s="28">
        <v>0</v>
      </c>
      <c r="RH16" s="28">
        <v>0</v>
      </c>
      <c r="RI16" s="28">
        <v>0</v>
      </c>
      <c r="RJ16" s="28">
        <v>0</v>
      </c>
      <c r="RK16" s="28">
        <v>0</v>
      </c>
      <c r="RL16" s="28">
        <v>0</v>
      </c>
      <c r="RM16" s="28">
        <v>0</v>
      </c>
      <c r="RN16" s="28">
        <v>0</v>
      </c>
      <c r="RO16" s="28">
        <v>0</v>
      </c>
      <c r="RP16" s="28">
        <v>0</v>
      </c>
      <c r="RQ16" s="28">
        <v>0</v>
      </c>
      <c r="RR16" s="28">
        <v>0</v>
      </c>
      <c r="RS16" s="28">
        <v>0</v>
      </c>
      <c r="RT16" s="28">
        <v>0</v>
      </c>
      <c r="RU16" s="28">
        <v>0</v>
      </c>
      <c r="RV16" s="28">
        <v>0</v>
      </c>
      <c r="RW16" s="28">
        <v>0</v>
      </c>
      <c r="RX16" s="28">
        <v>0</v>
      </c>
      <c r="RY16" s="28">
        <v>0</v>
      </c>
      <c r="RZ16" s="28">
        <v>0</v>
      </c>
      <c r="SA16" s="28">
        <v>0</v>
      </c>
      <c r="SB16" s="28">
        <v>0</v>
      </c>
      <c r="SC16" s="28">
        <v>0</v>
      </c>
      <c r="SD16" s="28">
        <v>0</v>
      </c>
      <c r="SE16" s="28">
        <v>0</v>
      </c>
      <c r="SF16" s="28">
        <v>0</v>
      </c>
      <c r="SG16" s="28">
        <v>0</v>
      </c>
      <c r="SH16" s="28">
        <v>0</v>
      </c>
      <c r="SI16" s="28">
        <v>0</v>
      </c>
      <c r="SJ16" s="28">
        <v>0</v>
      </c>
      <c r="SK16" s="28">
        <v>0</v>
      </c>
      <c r="SL16" s="28">
        <v>0</v>
      </c>
      <c r="SM16" s="28">
        <v>0</v>
      </c>
      <c r="SN16" s="28">
        <v>0</v>
      </c>
      <c r="SO16" s="28">
        <v>0</v>
      </c>
      <c r="SP16" s="28">
        <v>0</v>
      </c>
      <c r="SQ16" s="28">
        <v>0</v>
      </c>
      <c r="SR16" s="28">
        <v>0</v>
      </c>
      <c r="SS16" s="28">
        <v>0</v>
      </c>
      <c r="ST16" s="28">
        <v>0</v>
      </c>
      <c r="SU16" s="28">
        <v>0</v>
      </c>
      <c r="SV16" s="28">
        <v>0</v>
      </c>
      <c r="SW16" s="28">
        <v>0</v>
      </c>
      <c r="SX16" s="28">
        <v>0</v>
      </c>
      <c r="SY16" s="28">
        <v>0</v>
      </c>
      <c r="SZ16" s="28">
        <v>0</v>
      </c>
      <c r="TA16" s="28">
        <v>0</v>
      </c>
      <c r="TB16" s="28">
        <v>0</v>
      </c>
      <c r="TC16" s="28">
        <v>0</v>
      </c>
      <c r="TD16" s="28">
        <v>0</v>
      </c>
      <c r="TE16" s="28">
        <v>0</v>
      </c>
      <c r="TF16" s="28">
        <v>0</v>
      </c>
      <c r="TG16" s="28">
        <v>0</v>
      </c>
      <c r="TH16" s="28">
        <v>0</v>
      </c>
      <c r="TI16" s="28">
        <v>0</v>
      </c>
      <c r="TJ16" s="28">
        <v>0</v>
      </c>
      <c r="TK16" s="28">
        <v>0</v>
      </c>
      <c r="TL16" s="28">
        <v>0</v>
      </c>
      <c r="TM16" s="28">
        <v>0</v>
      </c>
      <c r="TN16" s="28">
        <v>0</v>
      </c>
      <c r="TO16" s="28">
        <v>0</v>
      </c>
      <c r="TP16" s="28">
        <v>0</v>
      </c>
      <c r="TQ16" s="28">
        <v>0</v>
      </c>
      <c r="TR16" s="28">
        <v>0</v>
      </c>
      <c r="TS16" s="28">
        <v>0</v>
      </c>
      <c r="TT16" s="28">
        <v>0</v>
      </c>
      <c r="TU16" s="28">
        <v>0</v>
      </c>
      <c r="TV16" s="28">
        <v>0</v>
      </c>
      <c r="TW16" s="28">
        <v>0</v>
      </c>
      <c r="TX16" s="28">
        <v>0</v>
      </c>
      <c r="TY16" s="28">
        <v>0</v>
      </c>
      <c r="TZ16" s="28">
        <v>0</v>
      </c>
      <c r="UA16" s="28">
        <v>0</v>
      </c>
      <c r="UB16" s="28">
        <v>0</v>
      </c>
      <c r="UC16" s="28">
        <v>0</v>
      </c>
      <c r="UD16" s="28">
        <v>0</v>
      </c>
      <c r="UE16" s="28">
        <v>0</v>
      </c>
      <c r="UF16" s="28">
        <v>0</v>
      </c>
      <c r="UG16" s="28">
        <v>0</v>
      </c>
      <c r="UH16" s="28">
        <v>0</v>
      </c>
      <c r="UI16" s="28">
        <v>0</v>
      </c>
      <c r="UJ16" s="28">
        <v>0</v>
      </c>
      <c r="UK16" s="28">
        <v>0</v>
      </c>
      <c r="UL16" s="28">
        <v>0</v>
      </c>
      <c r="UM16" s="28">
        <v>0</v>
      </c>
      <c r="UN16" s="28">
        <v>0</v>
      </c>
      <c r="UO16" s="28">
        <v>0</v>
      </c>
      <c r="UP16" s="28">
        <v>0</v>
      </c>
      <c r="UQ16" s="28">
        <v>0</v>
      </c>
      <c r="UR16" s="28">
        <v>0</v>
      </c>
      <c r="US16" s="28">
        <v>0</v>
      </c>
      <c r="UT16" s="28">
        <v>0</v>
      </c>
      <c r="UU16" s="28">
        <v>0</v>
      </c>
      <c r="UV16" s="28">
        <v>0</v>
      </c>
      <c r="UW16" s="28">
        <v>0</v>
      </c>
      <c r="UX16" s="28">
        <v>0</v>
      </c>
      <c r="UY16" s="28">
        <v>0</v>
      </c>
      <c r="UZ16" s="28">
        <v>0</v>
      </c>
      <c r="VA16" s="28">
        <v>0</v>
      </c>
      <c r="VB16" s="28">
        <v>0</v>
      </c>
      <c r="VC16" s="28">
        <v>0</v>
      </c>
      <c r="VD16" s="28">
        <v>0</v>
      </c>
      <c r="VE16" s="28">
        <v>0</v>
      </c>
      <c r="VF16" s="28">
        <v>0</v>
      </c>
      <c r="VG16" s="28">
        <v>0</v>
      </c>
      <c r="VH16" s="28">
        <v>0</v>
      </c>
      <c r="VI16" s="28">
        <v>0</v>
      </c>
      <c r="VJ16" s="28">
        <v>0</v>
      </c>
      <c r="VK16" s="28">
        <v>0</v>
      </c>
      <c r="VL16" s="28">
        <v>0</v>
      </c>
      <c r="VM16" s="28">
        <v>0</v>
      </c>
      <c r="VN16" s="28">
        <v>0</v>
      </c>
      <c r="VO16" s="28">
        <v>0</v>
      </c>
      <c r="VP16" s="28">
        <v>0</v>
      </c>
      <c r="VQ16" s="28">
        <v>0</v>
      </c>
      <c r="VR16" s="28">
        <v>0</v>
      </c>
      <c r="VS16" s="28">
        <v>0</v>
      </c>
      <c r="VT16" s="28">
        <v>0</v>
      </c>
      <c r="VU16" s="28">
        <v>0</v>
      </c>
      <c r="VV16" s="28">
        <v>0</v>
      </c>
      <c r="VW16" s="28">
        <v>0</v>
      </c>
      <c r="VX16" s="28">
        <v>0</v>
      </c>
      <c r="VY16" s="28">
        <v>0</v>
      </c>
      <c r="VZ16" s="28">
        <v>0</v>
      </c>
      <c r="WA16" s="28">
        <v>0</v>
      </c>
      <c r="WB16" s="28">
        <v>0</v>
      </c>
      <c r="WC16" s="28">
        <v>0</v>
      </c>
      <c r="WD16" s="28">
        <v>0</v>
      </c>
      <c r="WE16" s="28">
        <v>0</v>
      </c>
      <c r="WF16" s="28">
        <v>0</v>
      </c>
      <c r="WG16" s="28">
        <v>0</v>
      </c>
      <c r="WH16" s="28">
        <v>0</v>
      </c>
      <c r="WI16" s="28">
        <v>0</v>
      </c>
      <c r="WJ16" s="28">
        <v>0</v>
      </c>
      <c r="WK16" s="28">
        <v>0</v>
      </c>
      <c r="WL16" s="28">
        <v>0</v>
      </c>
      <c r="WM16" s="28">
        <v>0</v>
      </c>
      <c r="WN16" s="28">
        <v>0</v>
      </c>
      <c r="WO16" s="28">
        <v>0</v>
      </c>
      <c r="WP16" s="28">
        <v>0</v>
      </c>
      <c r="WQ16" s="28">
        <v>0</v>
      </c>
      <c r="WR16" s="28">
        <v>0</v>
      </c>
      <c r="WS16" s="28">
        <v>0</v>
      </c>
      <c r="WT16" s="28">
        <v>0</v>
      </c>
      <c r="WU16" s="28">
        <v>0</v>
      </c>
      <c r="WV16" s="28">
        <v>0</v>
      </c>
      <c r="WW16" s="28">
        <v>0</v>
      </c>
      <c r="WX16" s="28">
        <v>0</v>
      </c>
      <c r="WY16" s="28">
        <v>0</v>
      </c>
      <c r="WZ16" s="28">
        <v>0</v>
      </c>
      <c r="XA16" s="28">
        <v>0</v>
      </c>
      <c r="XB16" s="28">
        <v>0</v>
      </c>
      <c r="XC16" s="28">
        <v>0</v>
      </c>
      <c r="XD16" s="28">
        <v>0</v>
      </c>
      <c r="XE16" s="28">
        <v>0</v>
      </c>
      <c r="XF16" s="28">
        <v>0</v>
      </c>
      <c r="XG16" s="28">
        <v>0</v>
      </c>
      <c r="XH16" s="28">
        <v>0</v>
      </c>
      <c r="XI16" s="28">
        <v>0</v>
      </c>
      <c r="XJ16" s="28">
        <v>0</v>
      </c>
      <c r="XK16" s="28">
        <v>0</v>
      </c>
      <c r="XL16" s="28">
        <v>0</v>
      </c>
      <c r="XM16" s="28">
        <v>0</v>
      </c>
      <c r="XN16" s="28">
        <v>0</v>
      </c>
      <c r="XO16" s="28">
        <v>0</v>
      </c>
      <c r="XP16" s="28">
        <v>0</v>
      </c>
      <c r="XQ16" s="28">
        <v>0</v>
      </c>
      <c r="XR16" s="28">
        <v>0</v>
      </c>
      <c r="XS16" s="28">
        <v>0</v>
      </c>
      <c r="XT16" s="28">
        <v>0</v>
      </c>
      <c r="XU16" s="28">
        <v>0</v>
      </c>
      <c r="XV16" s="28">
        <v>0</v>
      </c>
      <c r="XW16" s="28">
        <v>0</v>
      </c>
      <c r="XX16" s="28">
        <v>0</v>
      </c>
      <c r="XY16" s="28">
        <v>0</v>
      </c>
      <c r="XZ16" s="28">
        <v>0</v>
      </c>
      <c r="YA16" s="28">
        <v>0</v>
      </c>
      <c r="YB16" s="28">
        <v>0</v>
      </c>
      <c r="YC16" s="28">
        <v>0</v>
      </c>
      <c r="YD16" s="28">
        <v>0</v>
      </c>
      <c r="YE16" s="28">
        <v>0</v>
      </c>
      <c r="YF16" s="28">
        <v>0</v>
      </c>
      <c r="YG16" s="28">
        <v>0</v>
      </c>
      <c r="YH16" s="28">
        <v>0</v>
      </c>
      <c r="YI16" s="28">
        <v>0</v>
      </c>
      <c r="YJ16" s="28">
        <v>0</v>
      </c>
      <c r="YK16" s="28">
        <v>0</v>
      </c>
      <c r="YL16" s="28">
        <v>0</v>
      </c>
      <c r="YM16" s="28">
        <v>0</v>
      </c>
      <c r="YN16" s="28">
        <v>0</v>
      </c>
      <c r="YO16" s="28">
        <v>0</v>
      </c>
      <c r="YP16" s="28">
        <v>0</v>
      </c>
      <c r="YQ16" s="28">
        <v>0</v>
      </c>
      <c r="YR16" s="2">
        <v>0</v>
      </c>
      <c r="YS16" s="2">
        <v>0</v>
      </c>
      <c r="YT16" s="2">
        <v>0</v>
      </c>
      <c r="YU16" s="2">
        <v>0</v>
      </c>
      <c r="YV16" s="2">
        <v>0</v>
      </c>
      <c r="YW16" s="2">
        <v>0</v>
      </c>
      <c r="YX16" s="2">
        <v>0</v>
      </c>
      <c r="YY16" s="2">
        <v>0</v>
      </c>
      <c r="YZ16" s="2">
        <v>0</v>
      </c>
      <c r="ZA16" s="2">
        <v>0</v>
      </c>
      <c r="ZB16" s="2">
        <v>0</v>
      </c>
      <c r="ZC16" s="2">
        <v>0</v>
      </c>
      <c r="ZD16" s="2">
        <v>0</v>
      </c>
      <c r="ZE16" s="2">
        <v>0</v>
      </c>
      <c r="ZF16" s="2">
        <v>0</v>
      </c>
      <c r="ZG16" s="2">
        <v>0</v>
      </c>
      <c r="ZH16" s="2">
        <v>0</v>
      </c>
      <c r="ZI16" s="2">
        <v>0</v>
      </c>
      <c r="ZJ16" s="2">
        <v>0</v>
      </c>
      <c r="ZK16" s="2">
        <v>0</v>
      </c>
      <c r="ZL16" s="2">
        <v>0</v>
      </c>
      <c r="ZM16" s="2">
        <v>0</v>
      </c>
      <c r="ZN16" s="2">
        <v>0</v>
      </c>
      <c r="ZO16" s="2">
        <v>0</v>
      </c>
      <c r="ZP16" s="2">
        <v>0</v>
      </c>
      <c r="ZQ16" s="2">
        <v>0</v>
      </c>
      <c r="ZR16" s="2">
        <v>0</v>
      </c>
      <c r="ZS16" s="2">
        <v>0</v>
      </c>
      <c r="ZT16" s="2">
        <v>0</v>
      </c>
      <c r="ZU16" s="2">
        <v>0</v>
      </c>
      <c r="ZV16" s="2">
        <v>0</v>
      </c>
      <c r="ZW16" s="2">
        <v>0</v>
      </c>
      <c r="ZX16" s="2">
        <v>0</v>
      </c>
      <c r="ZY16" s="2">
        <v>0</v>
      </c>
      <c r="ZZ16" s="2">
        <v>0</v>
      </c>
      <c r="AAA16" s="2">
        <v>0</v>
      </c>
      <c r="AAB16" s="2">
        <v>0</v>
      </c>
      <c r="AAC16" s="2">
        <v>0</v>
      </c>
      <c r="AAD16" s="2">
        <v>0</v>
      </c>
      <c r="AAE16" s="2">
        <v>0</v>
      </c>
      <c r="AAF16" s="2">
        <v>0</v>
      </c>
      <c r="AAG16" s="2">
        <v>0</v>
      </c>
      <c r="AAH16" s="2">
        <v>0</v>
      </c>
      <c r="AAI16" s="2">
        <v>0</v>
      </c>
      <c r="AAJ16" s="2">
        <v>0</v>
      </c>
      <c r="AAK16" s="2">
        <v>0</v>
      </c>
      <c r="AAL16" s="2">
        <v>0</v>
      </c>
      <c r="AAM16" s="2">
        <v>0</v>
      </c>
      <c r="AAN16" s="2">
        <v>0</v>
      </c>
      <c r="AAO16" s="2">
        <v>0</v>
      </c>
      <c r="AAP16" s="2">
        <v>0</v>
      </c>
      <c r="AAQ16" s="2">
        <v>0</v>
      </c>
      <c r="AAR16" s="2">
        <v>0</v>
      </c>
      <c r="AAS16" s="2">
        <v>0</v>
      </c>
      <c r="AAT16" s="2">
        <v>0</v>
      </c>
      <c r="AAU16" s="2">
        <v>0</v>
      </c>
      <c r="AAV16" s="2">
        <v>0</v>
      </c>
      <c r="AAW16" s="2">
        <v>0</v>
      </c>
      <c r="AAX16" s="2">
        <v>0</v>
      </c>
      <c r="AAY16" s="2">
        <v>0</v>
      </c>
      <c r="AAZ16" s="2">
        <v>0</v>
      </c>
      <c r="ABA16" s="2">
        <v>0</v>
      </c>
      <c r="ABB16" s="2">
        <v>0</v>
      </c>
      <c r="ABC16" s="2">
        <v>0</v>
      </c>
      <c r="ABD16" s="2">
        <v>0</v>
      </c>
      <c r="ABE16" s="2">
        <v>0</v>
      </c>
    </row>
    <row r="17" spans="1:733" ht="15.75" x14ac:dyDescent="0.25">
      <c r="A17" s="18" t="s">
        <v>36</v>
      </c>
      <c r="B17" s="18" t="s">
        <v>37</v>
      </c>
      <c r="C17" s="18">
        <v>93.238341530000014</v>
      </c>
      <c r="D17" s="20"/>
      <c r="E17" s="21">
        <f t="shared" si="20"/>
        <v>2.4280818106770838</v>
      </c>
      <c r="F17" s="22" t="s">
        <v>10</v>
      </c>
      <c r="G17" s="108" t="s">
        <v>134</v>
      </c>
      <c r="H17" s="23">
        <v>40603</v>
      </c>
      <c r="I17" s="33" t="s">
        <v>38</v>
      </c>
      <c r="J17" s="22">
        <v>187</v>
      </c>
      <c r="K17" s="22" t="s">
        <v>138</v>
      </c>
      <c r="L17" s="23">
        <f t="shared" si="71"/>
        <v>46296</v>
      </c>
      <c r="M17" s="32" t="s">
        <v>11</v>
      </c>
      <c r="N17" s="18" t="s">
        <v>12</v>
      </c>
      <c r="P17" s="25">
        <f t="shared" si="21"/>
        <v>5066535.3499999996</v>
      </c>
      <c r="Q17" s="25">
        <f t="shared" si="22"/>
        <v>26099385.27</v>
      </c>
      <c r="R17" s="25">
        <f t="shared" si="23"/>
        <v>6105004.71</v>
      </c>
      <c r="S17" s="25">
        <f t="shared" si="24"/>
        <v>45338442.910000004</v>
      </c>
      <c r="T17" s="25">
        <f t="shared" si="25"/>
        <v>7485187.8600000003</v>
      </c>
      <c r="U17" s="25">
        <f t="shared" si="26"/>
        <v>39986090.219999999</v>
      </c>
      <c r="V17" s="25">
        <f t="shared" si="27"/>
        <v>9266791.5699999984</v>
      </c>
      <c r="W17" s="25">
        <f t="shared" si="28"/>
        <v>34004139.32</v>
      </c>
      <c r="X17" s="25">
        <f t="shared" si="29"/>
        <v>10873007.01</v>
      </c>
      <c r="Y17" s="25">
        <f t="shared" si="30"/>
        <v>28465601.23</v>
      </c>
      <c r="Z17" s="25">
        <f t="shared" si="31"/>
        <v>12450968.41</v>
      </c>
      <c r="AA17" s="25">
        <f t="shared" si="32"/>
        <v>23376960.98</v>
      </c>
      <c r="AB17" s="25">
        <f t="shared" si="33"/>
        <v>13770911.800000001</v>
      </c>
      <c r="AC17" s="25">
        <f t="shared" si="34"/>
        <v>17675434.709999997</v>
      </c>
      <c r="AD17" s="25">
        <f t="shared" si="35"/>
        <v>14908536.670000002</v>
      </c>
      <c r="AE17" s="25">
        <f t="shared" si="36"/>
        <v>11406884.879999999</v>
      </c>
      <c r="AF17" s="25">
        <f t="shared" si="37"/>
        <v>16894858.98</v>
      </c>
      <c r="AG17" s="25">
        <f t="shared" si="38"/>
        <v>4630818.1899999995</v>
      </c>
      <c r="AH17" s="25">
        <f t="shared" si="39"/>
        <v>0</v>
      </c>
      <c r="AI17" s="25">
        <f t="shared" si="40"/>
        <v>0</v>
      </c>
      <c r="AJ17" s="25">
        <f t="shared" si="41"/>
        <v>0</v>
      </c>
      <c r="AK17" s="25">
        <f t="shared" si="42"/>
        <v>0</v>
      </c>
      <c r="AL17" s="25">
        <f t="shared" si="43"/>
        <v>0</v>
      </c>
      <c r="AM17" s="25">
        <f t="shared" si="44"/>
        <v>0</v>
      </c>
      <c r="AN17" s="25">
        <f t="shared" si="45"/>
        <v>0</v>
      </c>
      <c r="AO17" s="25">
        <f t="shared" si="46"/>
        <v>0</v>
      </c>
      <c r="AP17" s="25">
        <f t="shared" si="47"/>
        <v>0</v>
      </c>
      <c r="AQ17" s="25">
        <f t="shared" si="48"/>
        <v>0</v>
      </c>
      <c r="AR17" s="25">
        <f t="shared" si="49"/>
        <v>0</v>
      </c>
      <c r="AS17" s="25">
        <f t="shared" si="50"/>
        <v>0</v>
      </c>
      <c r="AT17" s="25">
        <f t="shared" si="51"/>
        <v>0</v>
      </c>
      <c r="AU17" s="25">
        <f t="shared" si="52"/>
        <v>0</v>
      </c>
      <c r="AV17" s="25">
        <f t="shared" si="53"/>
        <v>0</v>
      </c>
      <c r="AW17" s="25">
        <f t="shared" si="54"/>
        <v>0</v>
      </c>
      <c r="AX17" s="25">
        <f t="shared" si="55"/>
        <v>0</v>
      </c>
      <c r="AY17" s="25">
        <f t="shared" si="56"/>
        <v>0</v>
      </c>
      <c r="AZ17" s="25">
        <f t="shared" si="57"/>
        <v>0</v>
      </c>
      <c r="BA17" s="25">
        <f t="shared" si="58"/>
        <v>0</v>
      </c>
      <c r="BB17" s="25">
        <f t="shared" si="59"/>
        <v>0</v>
      </c>
      <c r="BC17" s="25">
        <f t="shared" si="60"/>
        <v>0</v>
      </c>
      <c r="BD17" s="25">
        <f t="shared" si="61"/>
        <v>0</v>
      </c>
      <c r="BE17" s="25">
        <f t="shared" si="62"/>
        <v>0</v>
      </c>
      <c r="BF17" s="25">
        <f t="shared" si="63"/>
        <v>0</v>
      </c>
      <c r="BG17" s="25">
        <f t="shared" si="64"/>
        <v>0</v>
      </c>
      <c r="BH17" s="25">
        <f t="shared" si="65"/>
        <v>0</v>
      </c>
      <c r="BI17" s="25">
        <f t="shared" si="66"/>
        <v>0</v>
      </c>
      <c r="BJ17" s="25">
        <f t="shared" si="67"/>
        <v>0</v>
      </c>
      <c r="BK17" s="25">
        <f t="shared" si="68"/>
        <v>0</v>
      </c>
      <c r="BL17" s="25">
        <f t="shared" si="69"/>
        <v>0</v>
      </c>
      <c r="BM17" s="25">
        <f t="shared" si="70"/>
        <v>0</v>
      </c>
      <c r="BN17" s="26"/>
      <c r="BO17" s="27"/>
      <c r="BP17" s="28">
        <v>4665550</v>
      </c>
      <c r="BQ17" s="28">
        <v>1019277.6</v>
      </c>
      <c r="BR17" s="28">
        <v>0</v>
      </c>
      <c r="BS17" s="28">
        <v>0</v>
      </c>
      <c r="BT17" s="28">
        <v>0</v>
      </c>
      <c r="BU17" s="28">
        <v>0</v>
      </c>
      <c r="BV17" s="28">
        <v>5187812.45</v>
      </c>
      <c r="BW17" s="28">
        <v>1281560.54</v>
      </c>
      <c r="BX17" s="28">
        <v>0</v>
      </c>
      <c r="BY17" s="28">
        <v>0</v>
      </c>
      <c r="BZ17" s="28">
        <v>0</v>
      </c>
      <c r="CA17" s="28">
        <v>0</v>
      </c>
      <c r="CB17" s="28">
        <v>5420795.9199999999</v>
      </c>
      <c r="CC17" s="28">
        <v>1282626.73</v>
      </c>
      <c r="CD17" s="28">
        <v>0</v>
      </c>
      <c r="CE17" s="28">
        <v>0</v>
      </c>
      <c r="CF17" s="28">
        <v>0</v>
      </c>
      <c r="CG17" s="28">
        <v>0</v>
      </c>
      <c r="CH17" s="28">
        <v>10825226.9</v>
      </c>
      <c r="CI17" s="28">
        <v>1483070.48</v>
      </c>
      <c r="CJ17" s="28">
        <v>0</v>
      </c>
      <c r="CK17" s="28">
        <v>0</v>
      </c>
      <c r="CL17" s="28">
        <v>0</v>
      </c>
      <c r="CM17" s="28">
        <v>0</v>
      </c>
      <c r="CN17" s="28">
        <v>11937762.98</v>
      </c>
      <c r="CO17" s="28">
        <v>1496930.95</v>
      </c>
      <c r="CP17" s="28">
        <v>0</v>
      </c>
      <c r="CQ17" s="28">
        <v>0</v>
      </c>
      <c r="CR17" s="28">
        <v>0</v>
      </c>
      <c r="CS17" s="28">
        <v>0</v>
      </c>
      <c r="CT17" s="28">
        <v>11343062.34</v>
      </c>
      <c r="CU17" s="28">
        <v>1497997.14</v>
      </c>
      <c r="CV17" s="28">
        <v>0</v>
      </c>
      <c r="CW17" s="28">
        <v>0</v>
      </c>
      <c r="CX17" s="28">
        <v>0</v>
      </c>
      <c r="CY17" s="28">
        <v>0</v>
      </c>
      <c r="CZ17" s="28">
        <v>11134905.99</v>
      </c>
      <c r="DA17" s="28">
        <v>1510791.42</v>
      </c>
      <c r="DB17" s="28">
        <v>0</v>
      </c>
      <c r="DC17" s="28">
        <v>0</v>
      </c>
      <c r="DD17" s="28">
        <v>0</v>
      </c>
      <c r="DE17" s="28">
        <v>0</v>
      </c>
      <c r="DF17" s="28">
        <v>10922711.6</v>
      </c>
      <c r="DG17" s="28">
        <v>1599285.2</v>
      </c>
      <c r="DH17" s="28">
        <v>0</v>
      </c>
      <c r="DI17" s="28">
        <v>0</v>
      </c>
      <c r="DJ17" s="28">
        <v>0</v>
      </c>
      <c r="DK17" s="28">
        <v>0</v>
      </c>
      <c r="DL17" s="28">
        <v>10580013.68</v>
      </c>
      <c r="DM17" s="28">
        <v>1715499.93</v>
      </c>
      <c r="DN17" s="28">
        <v>0</v>
      </c>
      <c r="DO17" s="28">
        <v>0</v>
      </c>
      <c r="DP17" s="28">
        <v>0</v>
      </c>
      <c r="DQ17" s="28">
        <v>0</v>
      </c>
      <c r="DR17" s="28">
        <v>10119388.15</v>
      </c>
      <c r="DS17" s="28">
        <v>1764544.68</v>
      </c>
      <c r="DT17" s="28">
        <v>0</v>
      </c>
      <c r="DU17" s="28">
        <v>0</v>
      </c>
      <c r="DV17" s="28">
        <v>0</v>
      </c>
      <c r="DW17" s="28">
        <v>0</v>
      </c>
      <c r="DX17" s="28">
        <v>9773489.3900000006</v>
      </c>
      <c r="DY17" s="28">
        <v>1947929.38</v>
      </c>
      <c r="DZ17" s="28">
        <v>0</v>
      </c>
      <c r="EA17" s="28">
        <v>0</v>
      </c>
      <c r="EB17" s="28">
        <v>0</v>
      </c>
      <c r="EC17" s="28">
        <v>0</v>
      </c>
      <c r="ED17" s="28">
        <v>9513199</v>
      </c>
      <c r="EE17" s="28">
        <v>2057213.87</v>
      </c>
      <c r="EF17" s="28">
        <v>0</v>
      </c>
      <c r="EG17" s="28">
        <v>0</v>
      </c>
      <c r="EH17" s="28">
        <v>0</v>
      </c>
      <c r="EI17" s="28">
        <v>0</v>
      </c>
      <c r="EJ17" s="28">
        <v>9139210.8800000008</v>
      </c>
      <c r="EK17" s="28">
        <v>2061478.63</v>
      </c>
      <c r="EL17" s="28">
        <v>0</v>
      </c>
      <c r="EM17" s="28">
        <v>0</v>
      </c>
      <c r="EN17" s="28">
        <v>0</v>
      </c>
      <c r="EO17" s="28">
        <v>0</v>
      </c>
      <c r="EP17" s="28">
        <v>8584642.4399999995</v>
      </c>
      <c r="EQ17" s="28">
        <v>2372273.0499999998</v>
      </c>
      <c r="ER17" s="28">
        <v>0</v>
      </c>
      <c r="ES17" s="28">
        <v>0</v>
      </c>
      <c r="ET17" s="28">
        <v>0</v>
      </c>
      <c r="EU17" s="28">
        <v>0</v>
      </c>
      <c r="EV17" s="28">
        <v>8289971.6299999999</v>
      </c>
      <c r="EW17" s="28">
        <v>2393596.86</v>
      </c>
      <c r="EX17" s="28">
        <v>0</v>
      </c>
      <c r="EY17" s="28">
        <v>0</v>
      </c>
      <c r="EZ17" s="28">
        <v>0</v>
      </c>
      <c r="FA17" s="28">
        <v>0</v>
      </c>
      <c r="FB17" s="28">
        <v>7990314.3700000001</v>
      </c>
      <c r="FC17" s="28">
        <v>2439443.0299999998</v>
      </c>
      <c r="FD17" s="28">
        <v>0</v>
      </c>
      <c r="FE17" s="28">
        <v>0</v>
      </c>
      <c r="FF17" s="28">
        <v>0</v>
      </c>
      <c r="FG17" s="28">
        <v>0</v>
      </c>
      <c r="FH17" s="28">
        <v>7617311.5499999998</v>
      </c>
      <c r="FI17" s="28">
        <v>2485289.21</v>
      </c>
      <c r="FJ17" s="28">
        <v>0</v>
      </c>
      <c r="FK17" s="28">
        <v>0</v>
      </c>
      <c r="FL17" s="28">
        <v>0</v>
      </c>
      <c r="FM17" s="28">
        <v>0</v>
      </c>
      <c r="FN17" s="28">
        <v>7177680.25</v>
      </c>
      <c r="FO17" s="28">
        <v>2712387.71</v>
      </c>
      <c r="FP17" s="28">
        <v>0</v>
      </c>
      <c r="FQ17" s="28">
        <v>0</v>
      </c>
      <c r="FR17" s="28">
        <v>0</v>
      </c>
      <c r="FS17" s="28">
        <v>0</v>
      </c>
      <c r="FT17" s="28">
        <v>6955868.3899999997</v>
      </c>
      <c r="FU17" s="28">
        <v>2830734.81</v>
      </c>
      <c r="FV17" s="28">
        <v>0</v>
      </c>
      <c r="FW17" s="28">
        <v>0</v>
      </c>
      <c r="FX17" s="28">
        <v>0</v>
      </c>
      <c r="FY17" s="28">
        <v>0</v>
      </c>
      <c r="FZ17" s="28">
        <v>6714741.04</v>
      </c>
      <c r="GA17" s="28">
        <v>2844595.28</v>
      </c>
      <c r="GB17" s="28">
        <v>0</v>
      </c>
      <c r="GC17" s="28">
        <v>0</v>
      </c>
      <c r="GD17" s="28">
        <v>0</v>
      </c>
      <c r="GE17" s="28">
        <v>0</v>
      </c>
      <c r="GF17" s="28">
        <v>6396118.6500000004</v>
      </c>
      <c r="GG17" s="28">
        <v>2895772.41</v>
      </c>
      <c r="GH17" s="28">
        <v>0</v>
      </c>
      <c r="GI17" s="28">
        <v>0</v>
      </c>
      <c r="GJ17" s="28">
        <v>0</v>
      </c>
      <c r="GK17" s="28">
        <v>0</v>
      </c>
      <c r="GL17" s="28">
        <v>5940461.2000000002</v>
      </c>
      <c r="GM17" s="28">
        <v>3069561.4</v>
      </c>
      <c r="GN17" s="28">
        <v>0</v>
      </c>
      <c r="GO17" s="28">
        <v>0</v>
      </c>
      <c r="GP17" s="28">
        <v>0</v>
      </c>
      <c r="GQ17" s="28">
        <v>0</v>
      </c>
      <c r="GR17" s="28">
        <v>5667813.4000000004</v>
      </c>
      <c r="GS17" s="28">
        <v>3211364.69</v>
      </c>
      <c r="GT17" s="28">
        <v>0</v>
      </c>
      <c r="GU17" s="28">
        <v>0</v>
      </c>
      <c r="GV17" s="28">
        <v>0</v>
      </c>
      <c r="GW17" s="28">
        <v>0</v>
      </c>
      <c r="GX17" s="28">
        <v>5372567.7300000004</v>
      </c>
      <c r="GY17" s="28">
        <v>3274269.91</v>
      </c>
      <c r="GZ17" s="28">
        <v>0</v>
      </c>
      <c r="HA17" s="28">
        <v>0</v>
      </c>
      <c r="HB17" s="28">
        <v>0</v>
      </c>
      <c r="HC17" s="28">
        <v>0</v>
      </c>
      <c r="HD17" s="28">
        <v>5008716.72</v>
      </c>
      <c r="HE17" s="28">
        <v>3338241.32</v>
      </c>
      <c r="HF17" s="28">
        <v>0</v>
      </c>
      <c r="HG17" s="28">
        <v>0</v>
      </c>
      <c r="HH17" s="28">
        <v>0</v>
      </c>
      <c r="HI17" s="28">
        <v>0</v>
      </c>
      <c r="HJ17" s="28">
        <v>4587959.66</v>
      </c>
      <c r="HK17" s="28">
        <v>3466184.13</v>
      </c>
      <c r="HL17" s="28">
        <v>0</v>
      </c>
      <c r="HM17" s="28">
        <v>0</v>
      </c>
      <c r="HN17" s="28">
        <v>0</v>
      </c>
      <c r="HO17" s="28">
        <v>0</v>
      </c>
      <c r="HP17" s="28">
        <v>4208298.5199999996</v>
      </c>
      <c r="HQ17" s="28">
        <v>3473647.46</v>
      </c>
      <c r="HR17" s="28">
        <v>0</v>
      </c>
      <c r="HS17" s="28">
        <v>0</v>
      </c>
      <c r="HT17" s="28">
        <v>0</v>
      </c>
      <c r="HU17" s="28">
        <v>0</v>
      </c>
      <c r="HV17" s="28">
        <v>3870459.81</v>
      </c>
      <c r="HW17" s="28">
        <v>3492838.89</v>
      </c>
      <c r="HX17" s="28">
        <v>0</v>
      </c>
      <c r="HY17" s="28">
        <v>0</v>
      </c>
      <c r="HZ17" s="28">
        <v>0</v>
      </c>
      <c r="IA17" s="28">
        <v>0</v>
      </c>
      <c r="IB17" s="28">
        <v>3484802.19</v>
      </c>
      <c r="IC17" s="28">
        <v>3661296.93</v>
      </c>
      <c r="ID17" s="28">
        <v>0</v>
      </c>
      <c r="IE17" s="28">
        <v>0</v>
      </c>
      <c r="IF17" s="28">
        <v>0</v>
      </c>
      <c r="IG17" s="28">
        <v>0</v>
      </c>
      <c r="IH17" s="28">
        <v>3014366.16</v>
      </c>
      <c r="II17" s="28">
        <v>3713540.24</v>
      </c>
      <c r="IJ17" s="28">
        <v>0</v>
      </c>
      <c r="IK17" s="28">
        <v>0</v>
      </c>
      <c r="IL17" s="28">
        <v>0</v>
      </c>
      <c r="IM17" s="28">
        <v>0</v>
      </c>
      <c r="IN17" s="28">
        <v>2643694.17</v>
      </c>
      <c r="IO17" s="28">
        <v>3719937.38</v>
      </c>
      <c r="IP17" s="28">
        <v>0</v>
      </c>
      <c r="IQ17" s="28">
        <v>0</v>
      </c>
      <c r="IR17" s="28">
        <v>0</v>
      </c>
      <c r="IS17" s="28">
        <v>0</v>
      </c>
      <c r="IT17" s="28">
        <v>2264022.36</v>
      </c>
      <c r="IU17" s="28">
        <v>3813762.12</v>
      </c>
      <c r="IV17" s="28">
        <v>0</v>
      </c>
      <c r="IW17" s="28">
        <v>0</v>
      </c>
      <c r="IX17" s="28">
        <v>0</v>
      </c>
      <c r="IY17" s="28">
        <v>0</v>
      </c>
      <c r="IZ17" s="28">
        <v>1845667.97</v>
      </c>
      <c r="JA17" s="28">
        <v>4055787.28</v>
      </c>
      <c r="JB17" s="28">
        <v>0</v>
      </c>
      <c r="JC17" s="28">
        <v>0</v>
      </c>
      <c r="JD17" s="28">
        <v>0</v>
      </c>
      <c r="JE17" s="28">
        <v>0</v>
      </c>
      <c r="JF17" s="28">
        <v>1371091.93</v>
      </c>
      <c r="JG17" s="28">
        <v>4170935.81</v>
      </c>
      <c r="JH17" s="28">
        <v>0</v>
      </c>
      <c r="JI17" s="28">
        <v>0</v>
      </c>
      <c r="JJ17" s="28">
        <v>0</v>
      </c>
      <c r="JK17" s="28">
        <v>0</v>
      </c>
      <c r="JL17" s="28">
        <v>935258.34</v>
      </c>
      <c r="JM17" s="28">
        <v>4275422.45</v>
      </c>
      <c r="JN17" s="28">
        <v>0</v>
      </c>
      <c r="JO17" s="28">
        <v>0</v>
      </c>
      <c r="JP17" s="28">
        <v>0</v>
      </c>
      <c r="JQ17" s="28">
        <v>0</v>
      </c>
      <c r="JR17" s="28">
        <v>478799.95</v>
      </c>
      <c r="JS17" s="28">
        <v>4392713.4400000004</v>
      </c>
      <c r="JT17" s="28">
        <v>0</v>
      </c>
      <c r="JU17" s="28">
        <v>0</v>
      </c>
      <c r="JV17" s="28">
        <v>0</v>
      </c>
      <c r="JW17" s="28">
        <v>0</v>
      </c>
      <c r="JX17" s="28">
        <v>0</v>
      </c>
      <c r="JY17" s="28">
        <v>0</v>
      </c>
      <c r="JZ17" s="28">
        <v>0</v>
      </c>
      <c r="KA17" s="28">
        <v>0</v>
      </c>
      <c r="KB17" s="28">
        <v>0</v>
      </c>
      <c r="KC17" s="28">
        <v>0</v>
      </c>
      <c r="KD17" s="28">
        <v>0</v>
      </c>
      <c r="KE17" s="28">
        <v>0</v>
      </c>
      <c r="KF17" s="28">
        <v>0</v>
      </c>
      <c r="KG17" s="28">
        <v>0</v>
      </c>
      <c r="KH17" s="28">
        <v>0</v>
      </c>
      <c r="KI17" s="28">
        <v>0</v>
      </c>
      <c r="KJ17" s="28">
        <v>0</v>
      </c>
      <c r="KK17" s="28">
        <v>0</v>
      </c>
      <c r="KL17" s="28">
        <v>0</v>
      </c>
      <c r="KM17" s="28">
        <v>0</v>
      </c>
      <c r="KN17" s="28">
        <v>0</v>
      </c>
      <c r="KO17" s="28">
        <v>0</v>
      </c>
      <c r="KP17" s="28">
        <v>0</v>
      </c>
      <c r="KQ17" s="28">
        <v>0</v>
      </c>
      <c r="KR17" s="28">
        <v>0</v>
      </c>
      <c r="KS17" s="28">
        <v>0</v>
      </c>
      <c r="KT17" s="28">
        <v>0</v>
      </c>
      <c r="KU17" s="28">
        <v>0</v>
      </c>
      <c r="KV17" s="28">
        <v>0</v>
      </c>
      <c r="KW17" s="28">
        <v>0</v>
      </c>
      <c r="KX17" s="28">
        <v>0</v>
      </c>
      <c r="KY17" s="28">
        <v>0</v>
      </c>
      <c r="KZ17" s="28">
        <v>0</v>
      </c>
      <c r="LA17" s="28">
        <v>0</v>
      </c>
      <c r="LB17" s="28">
        <v>0</v>
      </c>
      <c r="LC17" s="28">
        <v>0</v>
      </c>
      <c r="LD17" s="28">
        <v>0</v>
      </c>
      <c r="LE17" s="28">
        <v>0</v>
      </c>
      <c r="LF17" s="28">
        <v>0</v>
      </c>
      <c r="LG17" s="28">
        <v>0</v>
      </c>
      <c r="LH17" s="28">
        <v>0</v>
      </c>
      <c r="LI17" s="28">
        <v>0</v>
      </c>
      <c r="LJ17" s="28">
        <v>0</v>
      </c>
      <c r="LK17" s="28">
        <v>0</v>
      </c>
      <c r="LL17" s="28">
        <v>0</v>
      </c>
      <c r="LM17" s="28">
        <v>0</v>
      </c>
      <c r="LN17" s="28">
        <v>0</v>
      </c>
      <c r="LO17" s="28">
        <v>0</v>
      </c>
      <c r="LP17" s="28">
        <v>0</v>
      </c>
      <c r="LQ17" s="28">
        <v>0</v>
      </c>
      <c r="LR17" s="28">
        <v>0</v>
      </c>
      <c r="LS17" s="28">
        <v>0</v>
      </c>
      <c r="LT17" s="28">
        <v>0</v>
      </c>
      <c r="LU17" s="28">
        <v>0</v>
      </c>
      <c r="LV17" s="28">
        <v>0</v>
      </c>
      <c r="LW17" s="28">
        <v>0</v>
      </c>
      <c r="LX17" s="28">
        <v>0</v>
      </c>
      <c r="LY17" s="28">
        <v>0</v>
      </c>
      <c r="LZ17" s="28">
        <v>0</v>
      </c>
      <c r="MA17" s="28">
        <v>0</v>
      </c>
      <c r="MB17" s="28">
        <v>0</v>
      </c>
      <c r="MC17" s="28">
        <v>0</v>
      </c>
      <c r="MD17" s="28">
        <v>0</v>
      </c>
      <c r="ME17" s="28">
        <v>0</v>
      </c>
      <c r="MF17" s="28">
        <v>0</v>
      </c>
      <c r="MG17" s="28">
        <v>0</v>
      </c>
      <c r="MH17" s="28">
        <v>0</v>
      </c>
      <c r="MI17" s="28">
        <v>0</v>
      </c>
      <c r="MJ17" s="28">
        <v>0</v>
      </c>
      <c r="MK17" s="28">
        <v>0</v>
      </c>
      <c r="ML17" s="28">
        <v>0</v>
      </c>
      <c r="MM17" s="28">
        <v>0</v>
      </c>
      <c r="MN17" s="28">
        <v>0</v>
      </c>
      <c r="MO17" s="28">
        <v>0</v>
      </c>
      <c r="MP17" s="28">
        <v>0</v>
      </c>
      <c r="MQ17" s="28">
        <v>0</v>
      </c>
      <c r="MR17" s="28">
        <v>0</v>
      </c>
      <c r="MS17" s="28">
        <v>0</v>
      </c>
      <c r="MT17" s="28">
        <v>0</v>
      </c>
      <c r="MU17" s="28">
        <v>0</v>
      </c>
      <c r="MV17" s="28">
        <v>0</v>
      </c>
      <c r="MW17" s="28">
        <v>0</v>
      </c>
      <c r="MX17" s="28">
        <v>0</v>
      </c>
      <c r="MY17" s="28">
        <v>0</v>
      </c>
      <c r="MZ17" s="28">
        <v>0</v>
      </c>
      <c r="NA17" s="28">
        <v>0</v>
      </c>
      <c r="NB17" s="28">
        <v>0</v>
      </c>
      <c r="NC17" s="28">
        <v>0</v>
      </c>
      <c r="ND17" s="28">
        <v>0</v>
      </c>
      <c r="NE17" s="28">
        <v>0</v>
      </c>
      <c r="NF17" s="28">
        <v>0</v>
      </c>
      <c r="NG17" s="28">
        <v>0</v>
      </c>
      <c r="NH17" s="28">
        <v>0</v>
      </c>
      <c r="NI17" s="28">
        <v>0</v>
      </c>
      <c r="NJ17" s="28">
        <v>0</v>
      </c>
      <c r="NK17" s="28">
        <v>0</v>
      </c>
      <c r="NL17" s="28">
        <v>0</v>
      </c>
      <c r="NM17" s="28">
        <v>0</v>
      </c>
      <c r="NN17" s="28">
        <v>0</v>
      </c>
      <c r="NO17" s="28">
        <v>0</v>
      </c>
      <c r="NP17" s="28">
        <v>0</v>
      </c>
      <c r="NQ17" s="28">
        <v>0</v>
      </c>
      <c r="NR17" s="28">
        <v>0</v>
      </c>
      <c r="NS17" s="28">
        <v>0</v>
      </c>
      <c r="NT17" s="28">
        <v>0</v>
      </c>
      <c r="NU17" s="28">
        <v>0</v>
      </c>
      <c r="NV17" s="28">
        <v>0</v>
      </c>
      <c r="NW17" s="28">
        <v>0</v>
      </c>
      <c r="NX17" s="28">
        <v>0</v>
      </c>
      <c r="NY17" s="28">
        <v>0</v>
      </c>
      <c r="NZ17" s="28">
        <v>0</v>
      </c>
      <c r="OA17" s="28">
        <v>0</v>
      </c>
      <c r="OB17" s="28">
        <v>0</v>
      </c>
      <c r="OC17" s="28">
        <v>0</v>
      </c>
      <c r="OD17" s="28">
        <v>0</v>
      </c>
      <c r="OE17" s="28">
        <v>0</v>
      </c>
      <c r="OF17" s="28">
        <v>0</v>
      </c>
      <c r="OG17" s="28">
        <v>0</v>
      </c>
      <c r="OH17" s="28">
        <v>0</v>
      </c>
      <c r="OI17" s="28">
        <v>0</v>
      </c>
      <c r="OJ17" s="28">
        <v>0</v>
      </c>
      <c r="OK17" s="28">
        <v>0</v>
      </c>
      <c r="OL17" s="28">
        <v>0</v>
      </c>
      <c r="OM17" s="28">
        <v>0</v>
      </c>
      <c r="ON17" s="28">
        <v>0</v>
      </c>
      <c r="OO17" s="28">
        <v>0</v>
      </c>
      <c r="OP17" s="28">
        <v>0</v>
      </c>
      <c r="OQ17" s="28">
        <v>0</v>
      </c>
      <c r="OR17" s="28">
        <v>0</v>
      </c>
      <c r="OS17" s="28">
        <v>0</v>
      </c>
      <c r="OT17" s="28">
        <v>0</v>
      </c>
      <c r="OU17" s="28">
        <v>0</v>
      </c>
      <c r="OV17" s="28">
        <v>0</v>
      </c>
      <c r="OW17" s="28">
        <v>0</v>
      </c>
      <c r="OX17" s="28">
        <v>0</v>
      </c>
      <c r="OY17" s="28">
        <v>0</v>
      </c>
      <c r="OZ17" s="28">
        <v>0</v>
      </c>
      <c r="PA17" s="28">
        <v>0</v>
      </c>
      <c r="PB17" s="28">
        <v>0</v>
      </c>
      <c r="PC17" s="28">
        <v>0</v>
      </c>
      <c r="PD17" s="28">
        <v>0</v>
      </c>
      <c r="PE17" s="28">
        <v>0</v>
      </c>
      <c r="PF17" s="28">
        <v>0</v>
      </c>
      <c r="PG17" s="28">
        <v>0</v>
      </c>
      <c r="PH17" s="28">
        <v>0</v>
      </c>
      <c r="PI17" s="28">
        <v>0</v>
      </c>
      <c r="PJ17" s="28">
        <v>0</v>
      </c>
      <c r="PK17" s="28">
        <v>0</v>
      </c>
      <c r="PL17" s="28">
        <v>0</v>
      </c>
      <c r="PM17" s="28">
        <v>0</v>
      </c>
      <c r="PN17" s="28">
        <v>0</v>
      </c>
      <c r="PO17" s="28">
        <v>0</v>
      </c>
      <c r="PP17" s="28">
        <v>0</v>
      </c>
      <c r="PQ17" s="28">
        <v>0</v>
      </c>
      <c r="PR17" s="28">
        <v>0</v>
      </c>
      <c r="PS17" s="28">
        <v>0</v>
      </c>
      <c r="PT17" s="28">
        <v>0</v>
      </c>
      <c r="PU17" s="28">
        <v>0</v>
      </c>
      <c r="PV17" s="28">
        <v>0</v>
      </c>
      <c r="PW17" s="28">
        <v>0</v>
      </c>
      <c r="PX17" s="28">
        <v>0</v>
      </c>
      <c r="PY17" s="28">
        <v>0</v>
      </c>
      <c r="PZ17" s="28">
        <v>0</v>
      </c>
      <c r="QA17" s="28">
        <v>0</v>
      </c>
      <c r="QB17" s="28">
        <v>0</v>
      </c>
      <c r="QC17" s="28">
        <v>0</v>
      </c>
      <c r="QD17" s="28">
        <v>0</v>
      </c>
      <c r="QE17" s="28">
        <v>0</v>
      </c>
      <c r="QF17" s="28">
        <v>0</v>
      </c>
      <c r="QG17" s="28">
        <v>0</v>
      </c>
      <c r="QH17" s="28">
        <v>0</v>
      </c>
      <c r="QI17" s="28">
        <v>0</v>
      </c>
      <c r="QJ17" s="28">
        <v>0</v>
      </c>
      <c r="QK17" s="28">
        <v>0</v>
      </c>
      <c r="QL17" s="28">
        <v>0</v>
      </c>
      <c r="QM17" s="28">
        <v>0</v>
      </c>
      <c r="QN17" s="28">
        <v>0</v>
      </c>
      <c r="QO17" s="28">
        <v>0</v>
      </c>
      <c r="QP17" s="28">
        <v>0</v>
      </c>
      <c r="QQ17" s="28">
        <v>0</v>
      </c>
      <c r="QR17" s="28">
        <v>0</v>
      </c>
      <c r="QS17" s="28">
        <v>0</v>
      </c>
      <c r="QT17" s="28">
        <v>0</v>
      </c>
      <c r="QU17" s="28">
        <v>0</v>
      </c>
      <c r="QV17" s="28">
        <v>0</v>
      </c>
      <c r="QW17" s="28">
        <v>0</v>
      </c>
      <c r="QX17" s="28">
        <v>0</v>
      </c>
      <c r="QY17" s="28">
        <v>0</v>
      </c>
      <c r="QZ17" s="28">
        <v>0</v>
      </c>
      <c r="RA17" s="28">
        <v>0</v>
      </c>
      <c r="RB17" s="28">
        <v>0</v>
      </c>
      <c r="RC17" s="28">
        <v>0</v>
      </c>
      <c r="RD17" s="28">
        <v>0</v>
      </c>
      <c r="RE17" s="28">
        <v>0</v>
      </c>
      <c r="RF17" s="28">
        <v>0</v>
      </c>
      <c r="RG17" s="28">
        <v>0</v>
      </c>
      <c r="RH17" s="28">
        <v>0</v>
      </c>
      <c r="RI17" s="28">
        <v>0</v>
      </c>
      <c r="RJ17" s="28">
        <v>0</v>
      </c>
      <c r="RK17" s="28">
        <v>0</v>
      </c>
      <c r="RL17" s="28">
        <v>0</v>
      </c>
      <c r="RM17" s="28">
        <v>0</v>
      </c>
      <c r="RN17" s="28">
        <v>0</v>
      </c>
      <c r="RO17" s="28">
        <v>0</v>
      </c>
      <c r="RP17" s="28">
        <v>0</v>
      </c>
      <c r="RQ17" s="28">
        <v>0</v>
      </c>
      <c r="RR17" s="28">
        <v>0</v>
      </c>
      <c r="RS17" s="28">
        <v>0</v>
      </c>
      <c r="RT17" s="28">
        <v>0</v>
      </c>
      <c r="RU17" s="28">
        <v>0</v>
      </c>
      <c r="RV17" s="28">
        <v>0</v>
      </c>
      <c r="RW17" s="28">
        <v>0</v>
      </c>
      <c r="RX17" s="28">
        <v>0</v>
      </c>
      <c r="RY17" s="28">
        <v>0</v>
      </c>
      <c r="RZ17" s="28">
        <v>0</v>
      </c>
      <c r="SA17" s="28">
        <v>0</v>
      </c>
      <c r="SB17" s="28">
        <v>0</v>
      </c>
      <c r="SC17" s="28">
        <v>0</v>
      </c>
      <c r="SD17" s="28">
        <v>0</v>
      </c>
      <c r="SE17" s="28">
        <v>0</v>
      </c>
      <c r="SF17" s="28">
        <v>0</v>
      </c>
      <c r="SG17" s="28">
        <v>0</v>
      </c>
      <c r="SH17" s="28">
        <v>0</v>
      </c>
      <c r="SI17" s="28">
        <v>0</v>
      </c>
      <c r="SJ17" s="28">
        <v>0</v>
      </c>
      <c r="SK17" s="28">
        <v>0</v>
      </c>
      <c r="SL17" s="28">
        <v>0</v>
      </c>
      <c r="SM17" s="28">
        <v>0</v>
      </c>
      <c r="SN17" s="28">
        <v>0</v>
      </c>
      <c r="SO17" s="28">
        <v>0</v>
      </c>
      <c r="SP17" s="28">
        <v>0</v>
      </c>
      <c r="SQ17" s="28">
        <v>0</v>
      </c>
      <c r="SR17" s="28">
        <v>0</v>
      </c>
      <c r="SS17" s="28">
        <v>0</v>
      </c>
      <c r="ST17" s="28">
        <v>0</v>
      </c>
      <c r="SU17" s="28">
        <v>0</v>
      </c>
      <c r="SV17" s="28">
        <v>0</v>
      </c>
      <c r="SW17" s="28">
        <v>0</v>
      </c>
      <c r="SX17" s="28">
        <v>0</v>
      </c>
      <c r="SY17" s="28">
        <v>0</v>
      </c>
      <c r="SZ17" s="28">
        <v>0</v>
      </c>
      <c r="TA17" s="28">
        <v>0</v>
      </c>
      <c r="TB17" s="28">
        <v>0</v>
      </c>
      <c r="TC17" s="28">
        <v>0</v>
      </c>
      <c r="TD17" s="28">
        <v>0</v>
      </c>
      <c r="TE17" s="28">
        <v>0</v>
      </c>
      <c r="TF17" s="28">
        <v>0</v>
      </c>
      <c r="TG17" s="28">
        <v>0</v>
      </c>
      <c r="TH17" s="28">
        <v>0</v>
      </c>
      <c r="TI17" s="28">
        <v>0</v>
      </c>
      <c r="TJ17" s="28">
        <v>0</v>
      </c>
      <c r="TK17" s="28">
        <v>0</v>
      </c>
      <c r="TL17" s="28">
        <v>0</v>
      </c>
      <c r="TM17" s="28">
        <v>0</v>
      </c>
      <c r="TN17" s="28">
        <v>0</v>
      </c>
      <c r="TO17" s="28">
        <v>0</v>
      </c>
      <c r="TP17" s="28">
        <v>0</v>
      </c>
      <c r="TQ17" s="28">
        <v>0</v>
      </c>
      <c r="TR17" s="28">
        <v>0</v>
      </c>
      <c r="TS17" s="28">
        <v>0</v>
      </c>
      <c r="TT17" s="28">
        <v>0</v>
      </c>
      <c r="TU17" s="28">
        <v>0</v>
      </c>
      <c r="TV17" s="28">
        <v>0</v>
      </c>
      <c r="TW17" s="28">
        <v>0</v>
      </c>
      <c r="TX17" s="28">
        <v>0</v>
      </c>
      <c r="TY17" s="28">
        <v>0</v>
      </c>
      <c r="TZ17" s="28">
        <v>0</v>
      </c>
      <c r="UA17" s="28">
        <v>0</v>
      </c>
      <c r="UB17" s="28">
        <v>0</v>
      </c>
      <c r="UC17" s="28">
        <v>0</v>
      </c>
      <c r="UD17" s="28">
        <v>0</v>
      </c>
      <c r="UE17" s="28">
        <v>0</v>
      </c>
      <c r="UF17" s="28">
        <v>0</v>
      </c>
      <c r="UG17" s="28">
        <v>0</v>
      </c>
      <c r="UH17" s="28">
        <v>0</v>
      </c>
      <c r="UI17" s="28">
        <v>0</v>
      </c>
      <c r="UJ17" s="28">
        <v>0</v>
      </c>
      <c r="UK17" s="28">
        <v>0</v>
      </c>
      <c r="UL17" s="28">
        <v>0</v>
      </c>
      <c r="UM17" s="28">
        <v>0</v>
      </c>
      <c r="UN17" s="28">
        <v>0</v>
      </c>
      <c r="UO17" s="28">
        <v>0</v>
      </c>
      <c r="UP17" s="28">
        <v>0</v>
      </c>
      <c r="UQ17" s="28">
        <v>0</v>
      </c>
      <c r="UR17" s="28">
        <v>0</v>
      </c>
      <c r="US17" s="28">
        <v>0</v>
      </c>
      <c r="UT17" s="28">
        <v>0</v>
      </c>
      <c r="UU17" s="28">
        <v>0</v>
      </c>
      <c r="UV17" s="28">
        <v>0</v>
      </c>
      <c r="UW17" s="28">
        <v>0</v>
      </c>
      <c r="UX17" s="28">
        <v>0</v>
      </c>
      <c r="UY17" s="28">
        <v>0</v>
      </c>
      <c r="UZ17" s="28">
        <v>0</v>
      </c>
      <c r="VA17" s="28">
        <v>0</v>
      </c>
      <c r="VB17" s="28">
        <v>0</v>
      </c>
      <c r="VC17" s="28">
        <v>0</v>
      </c>
      <c r="VD17" s="28">
        <v>0</v>
      </c>
      <c r="VE17" s="28">
        <v>0</v>
      </c>
      <c r="VF17" s="28">
        <v>0</v>
      </c>
      <c r="VG17" s="28">
        <v>0</v>
      </c>
      <c r="VH17" s="28">
        <v>0</v>
      </c>
      <c r="VI17" s="28">
        <v>0</v>
      </c>
      <c r="VJ17" s="28">
        <v>0</v>
      </c>
      <c r="VK17" s="28">
        <v>0</v>
      </c>
      <c r="VL17" s="28">
        <v>0</v>
      </c>
      <c r="VM17" s="28">
        <v>0</v>
      </c>
      <c r="VN17" s="28">
        <v>0</v>
      </c>
      <c r="VO17" s="28">
        <v>0</v>
      </c>
      <c r="VP17" s="28">
        <v>0</v>
      </c>
      <c r="VQ17" s="28">
        <v>0</v>
      </c>
      <c r="VR17" s="28">
        <v>0</v>
      </c>
      <c r="VS17" s="28">
        <v>0</v>
      </c>
      <c r="VT17" s="28">
        <v>0</v>
      </c>
      <c r="VU17" s="28">
        <v>0</v>
      </c>
      <c r="VV17" s="28">
        <v>0</v>
      </c>
      <c r="VW17" s="28">
        <v>0</v>
      </c>
      <c r="VX17" s="28">
        <v>0</v>
      </c>
      <c r="VY17" s="28">
        <v>0</v>
      </c>
      <c r="VZ17" s="28">
        <v>0</v>
      </c>
      <c r="WA17" s="28">
        <v>0</v>
      </c>
      <c r="WB17" s="28">
        <v>0</v>
      </c>
      <c r="WC17" s="28">
        <v>0</v>
      </c>
      <c r="WD17" s="28">
        <v>0</v>
      </c>
      <c r="WE17" s="28">
        <v>0</v>
      </c>
      <c r="WF17" s="28">
        <v>0</v>
      </c>
      <c r="WG17" s="28">
        <v>0</v>
      </c>
      <c r="WH17" s="28">
        <v>0</v>
      </c>
      <c r="WI17" s="28">
        <v>0</v>
      </c>
      <c r="WJ17" s="28">
        <v>0</v>
      </c>
      <c r="WK17" s="28">
        <v>0</v>
      </c>
      <c r="WL17" s="28">
        <v>0</v>
      </c>
      <c r="WM17" s="28">
        <v>0</v>
      </c>
      <c r="WN17" s="28">
        <v>0</v>
      </c>
      <c r="WO17" s="28">
        <v>0</v>
      </c>
      <c r="WP17" s="28">
        <v>0</v>
      </c>
      <c r="WQ17" s="28">
        <v>0</v>
      </c>
      <c r="WR17" s="28">
        <v>0</v>
      </c>
      <c r="WS17" s="28">
        <v>0</v>
      </c>
      <c r="WT17" s="28">
        <v>0</v>
      </c>
      <c r="WU17" s="28">
        <v>0</v>
      </c>
      <c r="WV17" s="28">
        <v>0</v>
      </c>
      <c r="WW17" s="28">
        <v>0</v>
      </c>
      <c r="WX17" s="28">
        <v>0</v>
      </c>
      <c r="WY17" s="28">
        <v>0</v>
      </c>
      <c r="WZ17" s="28">
        <v>0</v>
      </c>
      <c r="XA17" s="28">
        <v>0</v>
      </c>
      <c r="XB17" s="28">
        <v>0</v>
      </c>
      <c r="XC17" s="28">
        <v>0</v>
      </c>
      <c r="XD17" s="28">
        <v>0</v>
      </c>
      <c r="XE17" s="28">
        <v>0</v>
      </c>
      <c r="XF17" s="28">
        <v>0</v>
      </c>
      <c r="XG17" s="28">
        <v>0</v>
      </c>
      <c r="XH17" s="28">
        <v>0</v>
      </c>
      <c r="XI17" s="28">
        <v>0</v>
      </c>
      <c r="XJ17" s="28">
        <v>0</v>
      </c>
      <c r="XK17" s="28">
        <v>0</v>
      </c>
      <c r="XL17" s="28">
        <v>0</v>
      </c>
      <c r="XM17" s="28">
        <v>0</v>
      </c>
      <c r="XN17" s="28">
        <v>0</v>
      </c>
      <c r="XO17" s="28">
        <v>0</v>
      </c>
      <c r="XP17" s="28">
        <v>0</v>
      </c>
      <c r="XQ17" s="28">
        <v>0</v>
      </c>
      <c r="XR17" s="28">
        <v>0</v>
      </c>
      <c r="XS17" s="28">
        <v>0</v>
      </c>
      <c r="XT17" s="28">
        <v>0</v>
      </c>
      <c r="XU17" s="28">
        <v>0</v>
      </c>
      <c r="XV17" s="28">
        <v>0</v>
      </c>
      <c r="XW17" s="28">
        <v>0</v>
      </c>
      <c r="XX17" s="28">
        <v>0</v>
      </c>
      <c r="XY17" s="28">
        <v>0</v>
      </c>
      <c r="XZ17" s="28">
        <v>0</v>
      </c>
      <c r="YA17" s="28">
        <v>0</v>
      </c>
      <c r="YB17" s="28">
        <v>0</v>
      </c>
      <c r="YC17" s="28">
        <v>0</v>
      </c>
      <c r="YD17" s="28">
        <v>0</v>
      </c>
      <c r="YE17" s="28">
        <v>0</v>
      </c>
      <c r="YF17" s="28">
        <v>0</v>
      </c>
      <c r="YG17" s="28">
        <v>0</v>
      </c>
      <c r="YH17" s="28">
        <v>0</v>
      </c>
      <c r="YI17" s="28">
        <v>0</v>
      </c>
      <c r="YJ17" s="28">
        <v>0</v>
      </c>
      <c r="YK17" s="28">
        <v>0</v>
      </c>
      <c r="YL17" s="28">
        <v>0</v>
      </c>
      <c r="YM17" s="28">
        <v>0</v>
      </c>
      <c r="YN17" s="28">
        <v>0</v>
      </c>
      <c r="YO17" s="28">
        <v>0</v>
      </c>
      <c r="YP17" s="28">
        <v>0</v>
      </c>
      <c r="YQ17" s="28">
        <v>0</v>
      </c>
    </row>
    <row r="18" spans="1:733" ht="15.75" x14ac:dyDescent="0.25">
      <c r="A18" s="18" t="s">
        <v>34</v>
      </c>
      <c r="B18" s="18" t="s">
        <v>35</v>
      </c>
      <c r="C18" s="18">
        <v>90.487206279999995</v>
      </c>
      <c r="D18" s="29"/>
      <c r="E18" s="21">
        <f t="shared" si="20"/>
        <v>2.3564376635416666</v>
      </c>
      <c r="F18" s="32" t="s">
        <v>132</v>
      </c>
      <c r="G18" s="108" t="s">
        <v>133</v>
      </c>
      <c r="H18" s="30">
        <v>40277</v>
      </c>
      <c r="I18" s="31" t="s">
        <v>27</v>
      </c>
      <c r="J18" s="32">
        <v>130</v>
      </c>
      <c r="K18" s="22" t="s">
        <v>136</v>
      </c>
      <c r="L18" s="23">
        <f t="shared" si="71"/>
        <v>44236</v>
      </c>
      <c r="M18" s="32" t="s">
        <v>11</v>
      </c>
      <c r="N18" s="19" t="s">
        <v>12</v>
      </c>
      <c r="P18" s="25">
        <f t="shared" si="21"/>
        <v>47968300.090000011</v>
      </c>
      <c r="Q18" s="25">
        <f t="shared" si="22"/>
        <v>6341337.4099999992</v>
      </c>
      <c r="R18" s="25">
        <f t="shared" si="23"/>
        <v>51433131.720000006</v>
      </c>
      <c r="S18" s="25">
        <f t="shared" si="24"/>
        <v>3730273.48</v>
      </c>
      <c r="T18" s="25">
        <f t="shared" si="25"/>
        <v>24385508.609999999</v>
      </c>
      <c r="U18" s="25">
        <f t="shared" si="26"/>
        <v>728551.14000000013</v>
      </c>
      <c r="V18" s="25">
        <f t="shared" si="27"/>
        <v>1810282.6800000002</v>
      </c>
      <c r="W18" s="25">
        <f t="shared" si="28"/>
        <v>15923.699999999999</v>
      </c>
      <c r="X18" s="25">
        <f t="shared" si="29"/>
        <v>0</v>
      </c>
      <c r="Y18" s="25">
        <f t="shared" si="30"/>
        <v>0</v>
      </c>
      <c r="Z18" s="25">
        <f t="shared" si="31"/>
        <v>0</v>
      </c>
      <c r="AA18" s="25">
        <f t="shared" si="32"/>
        <v>0</v>
      </c>
      <c r="AB18" s="25">
        <f t="shared" si="33"/>
        <v>0</v>
      </c>
      <c r="AC18" s="25">
        <f t="shared" si="34"/>
        <v>0</v>
      </c>
      <c r="AD18" s="25">
        <f t="shared" si="35"/>
        <v>0</v>
      </c>
      <c r="AE18" s="25">
        <f t="shared" si="36"/>
        <v>0</v>
      </c>
      <c r="AF18" s="25">
        <f t="shared" si="37"/>
        <v>0</v>
      </c>
      <c r="AG18" s="25">
        <f t="shared" si="38"/>
        <v>0</v>
      </c>
      <c r="AH18" s="25">
        <f t="shared" si="39"/>
        <v>0</v>
      </c>
      <c r="AI18" s="25">
        <f t="shared" si="40"/>
        <v>0</v>
      </c>
      <c r="AJ18" s="25">
        <f t="shared" si="41"/>
        <v>0</v>
      </c>
      <c r="AK18" s="25">
        <f t="shared" si="42"/>
        <v>0</v>
      </c>
      <c r="AL18" s="25">
        <f t="shared" si="43"/>
        <v>0</v>
      </c>
      <c r="AM18" s="25">
        <f t="shared" si="44"/>
        <v>0</v>
      </c>
      <c r="AN18" s="25">
        <f t="shared" si="45"/>
        <v>0</v>
      </c>
      <c r="AO18" s="25">
        <f t="shared" si="46"/>
        <v>0</v>
      </c>
      <c r="AP18" s="25">
        <f t="shared" si="47"/>
        <v>0</v>
      </c>
      <c r="AQ18" s="25">
        <f t="shared" si="48"/>
        <v>0</v>
      </c>
      <c r="AR18" s="25">
        <f t="shared" si="49"/>
        <v>0</v>
      </c>
      <c r="AS18" s="25">
        <f t="shared" si="50"/>
        <v>0</v>
      </c>
      <c r="AT18" s="25">
        <f t="shared" si="51"/>
        <v>0</v>
      </c>
      <c r="AU18" s="25">
        <f t="shared" si="52"/>
        <v>0</v>
      </c>
      <c r="AV18" s="25">
        <f t="shared" si="53"/>
        <v>0</v>
      </c>
      <c r="AW18" s="25">
        <f t="shared" si="54"/>
        <v>0</v>
      </c>
      <c r="AX18" s="25">
        <f t="shared" si="55"/>
        <v>0</v>
      </c>
      <c r="AY18" s="25">
        <f t="shared" si="56"/>
        <v>0</v>
      </c>
      <c r="AZ18" s="25">
        <f t="shared" si="57"/>
        <v>0</v>
      </c>
      <c r="BA18" s="25">
        <f t="shared" si="58"/>
        <v>0</v>
      </c>
      <c r="BB18" s="25">
        <f t="shared" si="59"/>
        <v>0</v>
      </c>
      <c r="BC18" s="25">
        <f t="shared" si="60"/>
        <v>0</v>
      </c>
      <c r="BD18" s="25">
        <f t="shared" si="61"/>
        <v>0</v>
      </c>
      <c r="BE18" s="25">
        <f t="shared" si="62"/>
        <v>0</v>
      </c>
      <c r="BF18" s="25">
        <f t="shared" si="63"/>
        <v>0</v>
      </c>
      <c r="BG18" s="25">
        <f t="shared" si="64"/>
        <v>0</v>
      </c>
      <c r="BH18" s="25">
        <f t="shared" si="65"/>
        <v>0</v>
      </c>
      <c r="BI18" s="25">
        <f t="shared" si="66"/>
        <v>0</v>
      </c>
      <c r="BJ18" s="25">
        <f t="shared" si="67"/>
        <v>0</v>
      </c>
      <c r="BK18" s="25">
        <f t="shared" si="68"/>
        <v>0</v>
      </c>
      <c r="BL18" s="25">
        <f t="shared" si="69"/>
        <v>0</v>
      </c>
      <c r="BM18" s="25">
        <f t="shared" si="70"/>
        <v>0</v>
      </c>
      <c r="BN18" s="26"/>
      <c r="BO18" s="27"/>
      <c r="BP18" s="28">
        <v>503247.67</v>
      </c>
      <c r="BQ18" s="28">
        <v>3599275.2399999998</v>
      </c>
      <c r="BR18" s="28">
        <v>571175.06000000006</v>
      </c>
      <c r="BS18" s="28">
        <v>3651373.4000000004</v>
      </c>
      <c r="BT18" s="28">
        <v>503349.89</v>
      </c>
      <c r="BU18" s="28">
        <v>3689275.2300000004</v>
      </c>
      <c r="BV18" s="28">
        <v>547033.31000000006</v>
      </c>
      <c r="BW18" s="28">
        <v>3755013.3499999996</v>
      </c>
      <c r="BX18" s="28">
        <v>541586.86</v>
      </c>
      <c r="BY18" s="28">
        <v>3811528.88</v>
      </c>
      <c r="BZ18" s="28">
        <v>600998.30000000005</v>
      </c>
      <c r="CA18" s="28">
        <v>3998256.15</v>
      </c>
      <c r="CB18" s="28">
        <v>503060.23</v>
      </c>
      <c r="CC18" s="28">
        <v>4107915.21</v>
      </c>
      <c r="CD18" s="28">
        <v>550646.88</v>
      </c>
      <c r="CE18" s="28">
        <v>4211285.3900000006</v>
      </c>
      <c r="CF18" s="28">
        <v>553476.07999999996</v>
      </c>
      <c r="CG18" s="28">
        <v>4286094.3099999996</v>
      </c>
      <c r="CH18" s="28">
        <v>496397.73</v>
      </c>
      <c r="CI18" s="28">
        <v>4286094.3099999996</v>
      </c>
      <c r="CJ18" s="28">
        <v>505497.68</v>
      </c>
      <c r="CK18" s="28">
        <v>4286094.3099999996</v>
      </c>
      <c r="CL18" s="28">
        <v>464867.72</v>
      </c>
      <c r="CM18" s="28">
        <v>4286094.3099999996</v>
      </c>
      <c r="CN18" s="28">
        <v>455228.93999999994</v>
      </c>
      <c r="CO18" s="28">
        <v>4286094.3099999996</v>
      </c>
      <c r="CP18" s="28">
        <v>430094.57</v>
      </c>
      <c r="CQ18" s="28">
        <v>4286094.3099999996</v>
      </c>
      <c r="CR18" s="28">
        <v>365770.51</v>
      </c>
      <c r="CS18" s="28">
        <v>4286094.3099999996</v>
      </c>
      <c r="CT18" s="28">
        <v>379825.83</v>
      </c>
      <c r="CU18" s="28">
        <v>4286094.3099999996</v>
      </c>
      <c r="CV18" s="28">
        <v>343249.80000000005</v>
      </c>
      <c r="CW18" s="28">
        <v>4286094.3099999996</v>
      </c>
      <c r="CX18" s="28">
        <v>329557.08999999997</v>
      </c>
      <c r="CY18" s="28">
        <v>4286094.3099999996</v>
      </c>
      <c r="CZ18" s="28">
        <v>294602.63</v>
      </c>
      <c r="DA18" s="28">
        <v>4286094.3099999996</v>
      </c>
      <c r="DB18" s="28">
        <v>279288.33999999997</v>
      </c>
      <c r="DC18" s="28">
        <v>4286094.3099999996</v>
      </c>
      <c r="DD18" s="28">
        <v>254153.96999999997</v>
      </c>
      <c r="DE18" s="28">
        <v>4286094.3099999996</v>
      </c>
      <c r="DF18" s="28">
        <v>221631.87</v>
      </c>
      <c r="DG18" s="28">
        <v>4286094.3099999996</v>
      </c>
      <c r="DH18" s="28">
        <v>203885.22999999998</v>
      </c>
      <c r="DI18" s="28">
        <v>4286094.3099999996</v>
      </c>
      <c r="DJ18" s="28">
        <v>172984.7</v>
      </c>
      <c r="DK18" s="28">
        <v>4286094.3099999996</v>
      </c>
      <c r="DL18" s="28">
        <v>153616.49</v>
      </c>
      <c r="DM18" s="28">
        <v>4286094.3099999996</v>
      </c>
      <c r="DN18" s="28">
        <v>128482.11</v>
      </c>
      <c r="DO18" s="28">
        <v>4286094.3099999996</v>
      </c>
      <c r="DP18" s="28">
        <v>96680.15</v>
      </c>
      <c r="DQ18" s="28">
        <v>4286094.3099999996</v>
      </c>
      <c r="DR18" s="28">
        <v>78213.37</v>
      </c>
      <c r="DS18" s="28">
        <v>4286094.3999999994</v>
      </c>
      <c r="DT18" s="28">
        <v>51366.78</v>
      </c>
      <c r="DU18" s="28">
        <v>905141.41</v>
      </c>
      <c r="DV18" s="28">
        <v>47771.1</v>
      </c>
      <c r="DW18" s="28">
        <v>905141.41</v>
      </c>
      <c r="DX18" s="28">
        <v>41093.42</v>
      </c>
      <c r="DY18" s="28">
        <v>905141.41</v>
      </c>
      <c r="DZ18" s="28">
        <v>37155.300000000003</v>
      </c>
      <c r="EA18" s="28">
        <v>905141.41</v>
      </c>
      <c r="EB18" s="28">
        <v>31847.4</v>
      </c>
      <c r="EC18" s="28">
        <v>905141.41</v>
      </c>
      <c r="ED18" s="28">
        <v>25683.39</v>
      </c>
      <c r="EE18" s="28">
        <v>905141.41</v>
      </c>
      <c r="EF18" s="28">
        <v>21231.599999999999</v>
      </c>
      <c r="EG18" s="28">
        <v>905141.41</v>
      </c>
      <c r="EH18" s="28">
        <v>15410.03</v>
      </c>
      <c r="EI18" s="28">
        <v>905141.41</v>
      </c>
      <c r="EJ18" s="28">
        <v>10615.8</v>
      </c>
      <c r="EK18" s="28">
        <v>905141.41</v>
      </c>
      <c r="EL18" s="28">
        <v>5307.9</v>
      </c>
      <c r="EM18" s="28">
        <v>905141.27</v>
      </c>
      <c r="EN18" s="28">
        <v>0</v>
      </c>
      <c r="EO18" s="28">
        <v>0</v>
      </c>
      <c r="EP18" s="28">
        <v>0</v>
      </c>
      <c r="EQ18" s="28">
        <v>0</v>
      </c>
      <c r="ER18" s="28">
        <v>0</v>
      </c>
      <c r="ES18" s="28">
        <v>0</v>
      </c>
      <c r="ET18" s="28">
        <v>0</v>
      </c>
      <c r="EU18" s="28">
        <v>0</v>
      </c>
      <c r="EV18" s="28">
        <v>0</v>
      </c>
      <c r="EW18" s="28">
        <v>0</v>
      </c>
      <c r="EX18" s="28">
        <v>0</v>
      </c>
      <c r="EY18" s="28">
        <v>0</v>
      </c>
      <c r="EZ18" s="28">
        <v>0</v>
      </c>
      <c r="FA18" s="28">
        <v>0</v>
      </c>
      <c r="FB18" s="28">
        <v>0</v>
      </c>
      <c r="FC18" s="28">
        <v>0</v>
      </c>
      <c r="FD18" s="28">
        <v>0</v>
      </c>
      <c r="FE18" s="28">
        <v>0</v>
      </c>
      <c r="FF18" s="28">
        <v>0</v>
      </c>
      <c r="FG18" s="28">
        <v>0</v>
      </c>
      <c r="FH18" s="28">
        <v>0</v>
      </c>
      <c r="FI18" s="28">
        <v>0</v>
      </c>
      <c r="FJ18" s="28">
        <v>0</v>
      </c>
      <c r="FK18" s="28">
        <v>0</v>
      </c>
      <c r="FL18" s="28">
        <v>0</v>
      </c>
      <c r="FM18" s="28">
        <v>0</v>
      </c>
      <c r="FN18" s="28">
        <v>0</v>
      </c>
      <c r="FO18" s="28">
        <v>0</v>
      </c>
      <c r="FP18" s="28">
        <v>0</v>
      </c>
      <c r="FQ18" s="28">
        <v>0</v>
      </c>
      <c r="FR18" s="28">
        <v>0</v>
      </c>
      <c r="FS18" s="28">
        <v>0</v>
      </c>
      <c r="FT18" s="28">
        <v>0</v>
      </c>
      <c r="FU18" s="28">
        <v>0</v>
      </c>
      <c r="FV18" s="28">
        <v>0</v>
      </c>
      <c r="FW18" s="28">
        <v>0</v>
      </c>
      <c r="FX18" s="28">
        <v>0</v>
      </c>
      <c r="FY18" s="28">
        <v>0</v>
      </c>
      <c r="FZ18" s="28">
        <v>0</v>
      </c>
      <c r="GA18" s="28">
        <v>0</v>
      </c>
      <c r="GB18" s="28">
        <v>0</v>
      </c>
      <c r="GC18" s="28">
        <v>0</v>
      </c>
      <c r="GD18" s="28">
        <v>0</v>
      </c>
      <c r="GE18" s="28">
        <v>0</v>
      </c>
      <c r="GF18" s="28">
        <v>0</v>
      </c>
      <c r="GG18" s="28">
        <v>0</v>
      </c>
      <c r="GH18" s="28">
        <v>0</v>
      </c>
      <c r="GI18" s="28">
        <v>0</v>
      </c>
      <c r="GJ18" s="28">
        <v>0</v>
      </c>
      <c r="GK18" s="28">
        <v>0</v>
      </c>
      <c r="GL18" s="28">
        <v>0</v>
      </c>
      <c r="GM18" s="28">
        <v>0</v>
      </c>
      <c r="GN18" s="28">
        <v>0</v>
      </c>
      <c r="GO18" s="28">
        <v>0</v>
      </c>
      <c r="GP18" s="28">
        <v>0</v>
      </c>
      <c r="GQ18" s="28">
        <v>0</v>
      </c>
      <c r="GR18" s="28">
        <v>0</v>
      </c>
      <c r="GS18" s="28">
        <v>0</v>
      </c>
      <c r="GT18" s="28">
        <v>0</v>
      </c>
      <c r="GU18" s="28">
        <v>0</v>
      </c>
      <c r="GV18" s="28">
        <v>0</v>
      </c>
      <c r="GW18" s="28">
        <v>0</v>
      </c>
      <c r="GX18" s="28">
        <v>0</v>
      </c>
      <c r="GY18" s="28">
        <v>0</v>
      </c>
      <c r="GZ18" s="28">
        <v>0</v>
      </c>
      <c r="HA18" s="28">
        <v>0</v>
      </c>
      <c r="HB18" s="28">
        <v>0</v>
      </c>
      <c r="HC18" s="28">
        <v>0</v>
      </c>
      <c r="HD18" s="28">
        <v>0</v>
      </c>
      <c r="HE18" s="28">
        <v>0</v>
      </c>
      <c r="HF18" s="28">
        <v>0</v>
      </c>
      <c r="HG18" s="28">
        <v>0</v>
      </c>
      <c r="HH18" s="28">
        <v>0</v>
      </c>
      <c r="HI18" s="28">
        <v>0</v>
      </c>
      <c r="HJ18" s="28">
        <v>0</v>
      </c>
      <c r="HK18" s="28">
        <v>0</v>
      </c>
      <c r="HL18" s="28">
        <v>0</v>
      </c>
      <c r="HM18" s="28">
        <v>0</v>
      </c>
      <c r="HN18" s="28">
        <v>0</v>
      </c>
      <c r="HO18" s="28">
        <v>0</v>
      </c>
      <c r="HP18" s="28">
        <v>0</v>
      </c>
      <c r="HQ18" s="28">
        <v>0</v>
      </c>
      <c r="HR18" s="28">
        <v>0</v>
      </c>
      <c r="HS18" s="28">
        <v>0</v>
      </c>
      <c r="HT18" s="28">
        <v>0</v>
      </c>
      <c r="HU18" s="28">
        <v>0</v>
      </c>
      <c r="HV18" s="28">
        <v>0</v>
      </c>
      <c r="HW18" s="28">
        <v>0</v>
      </c>
      <c r="HX18" s="28">
        <v>0</v>
      </c>
      <c r="HY18" s="28">
        <v>0</v>
      </c>
      <c r="HZ18" s="28">
        <v>0</v>
      </c>
      <c r="IA18" s="28">
        <v>0</v>
      </c>
      <c r="IB18" s="28">
        <v>0</v>
      </c>
      <c r="IC18" s="28">
        <v>0</v>
      </c>
      <c r="ID18" s="28">
        <v>0</v>
      </c>
      <c r="IE18" s="28">
        <v>0</v>
      </c>
      <c r="IF18" s="28">
        <v>0</v>
      </c>
      <c r="IG18" s="28">
        <v>0</v>
      </c>
      <c r="IH18" s="28">
        <v>0</v>
      </c>
      <c r="II18" s="28">
        <v>0</v>
      </c>
      <c r="IJ18" s="28">
        <v>0</v>
      </c>
      <c r="IK18" s="28">
        <v>0</v>
      </c>
      <c r="IL18" s="28">
        <v>0</v>
      </c>
      <c r="IM18" s="28">
        <v>0</v>
      </c>
      <c r="IN18" s="28">
        <v>0</v>
      </c>
      <c r="IO18" s="28">
        <v>0</v>
      </c>
      <c r="IP18" s="28">
        <v>0</v>
      </c>
      <c r="IQ18" s="28">
        <v>0</v>
      </c>
      <c r="IR18" s="28">
        <v>0</v>
      </c>
      <c r="IS18" s="28">
        <v>0</v>
      </c>
      <c r="IT18" s="28">
        <v>0</v>
      </c>
      <c r="IU18" s="28">
        <v>0</v>
      </c>
      <c r="IV18" s="28">
        <v>0</v>
      </c>
      <c r="IW18" s="28">
        <v>0</v>
      </c>
      <c r="IX18" s="28">
        <v>0</v>
      </c>
      <c r="IY18" s="28">
        <v>0</v>
      </c>
      <c r="IZ18" s="28">
        <v>0</v>
      </c>
      <c r="JA18" s="28">
        <v>0</v>
      </c>
      <c r="JB18" s="28">
        <v>0</v>
      </c>
      <c r="JC18" s="28">
        <v>0</v>
      </c>
      <c r="JD18" s="28">
        <v>0</v>
      </c>
      <c r="JE18" s="28">
        <v>0</v>
      </c>
      <c r="JF18" s="28">
        <v>0</v>
      </c>
      <c r="JG18" s="28">
        <v>0</v>
      </c>
      <c r="JH18" s="28">
        <v>0</v>
      </c>
      <c r="JI18" s="28">
        <v>0</v>
      </c>
      <c r="JJ18" s="28">
        <v>0</v>
      </c>
      <c r="JK18" s="28">
        <v>0</v>
      </c>
      <c r="JL18" s="28">
        <v>0</v>
      </c>
      <c r="JM18" s="28">
        <v>0</v>
      </c>
      <c r="JN18" s="28">
        <v>0</v>
      </c>
      <c r="JO18" s="28">
        <v>0</v>
      </c>
      <c r="JP18" s="28">
        <v>0</v>
      </c>
      <c r="JQ18" s="28">
        <v>0</v>
      </c>
      <c r="JR18" s="28">
        <v>0</v>
      </c>
      <c r="JS18" s="28">
        <v>0</v>
      </c>
      <c r="JT18" s="28">
        <v>0</v>
      </c>
      <c r="JU18" s="28">
        <v>0</v>
      </c>
      <c r="JV18" s="28">
        <v>0</v>
      </c>
      <c r="JW18" s="28">
        <v>0</v>
      </c>
      <c r="JX18" s="28">
        <v>0</v>
      </c>
      <c r="JY18" s="28">
        <v>0</v>
      </c>
      <c r="JZ18" s="28">
        <v>0</v>
      </c>
      <c r="KA18" s="28">
        <v>0</v>
      </c>
      <c r="KB18" s="28">
        <v>0</v>
      </c>
      <c r="KC18" s="28">
        <v>0</v>
      </c>
      <c r="KD18" s="28">
        <v>0</v>
      </c>
      <c r="KE18" s="28">
        <v>0</v>
      </c>
      <c r="KF18" s="28">
        <v>0</v>
      </c>
      <c r="KG18" s="28">
        <v>0</v>
      </c>
      <c r="KH18" s="28">
        <v>0</v>
      </c>
      <c r="KI18" s="28">
        <v>0</v>
      </c>
      <c r="KJ18" s="28">
        <v>0</v>
      </c>
      <c r="KK18" s="28">
        <v>0</v>
      </c>
      <c r="KL18" s="28">
        <v>0</v>
      </c>
      <c r="KM18" s="28">
        <v>0</v>
      </c>
      <c r="KN18" s="28">
        <v>0</v>
      </c>
      <c r="KO18" s="28">
        <v>0</v>
      </c>
      <c r="KP18" s="28">
        <v>0</v>
      </c>
      <c r="KQ18" s="28">
        <v>0</v>
      </c>
      <c r="KR18" s="28">
        <v>0</v>
      </c>
      <c r="KS18" s="28">
        <v>0</v>
      </c>
      <c r="KT18" s="28">
        <v>0</v>
      </c>
      <c r="KU18" s="28">
        <v>0</v>
      </c>
      <c r="KV18" s="28">
        <v>0</v>
      </c>
      <c r="KW18" s="28">
        <v>0</v>
      </c>
      <c r="KX18" s="28">
        <v>0</v>
      </c>
      <c r="KY18" s="28">
        <v>0</v>
      </c>
      <c r="KZ18" s="28">
        <v>0</v>
      </c>
      <c r="LA18" s="28">
        <v>0</v>
      </c>
      <c r="LB18" s="28">
        <v>0</v>
      </c>
      <c r="LC18" s="28">
        <v>0</v>
      </c>
      <c r="LD18" s="28">
        <v>0</v>
      </c>
      <c r="LE18" s="28">
        <v>0</v>
      </c>
      <c r="LF18" s="28">
        <v>0</v>
      </c>
      <c r="LG18" s="28">
        <v>0</v>
      </c>
      <c r="LH18" s="28">
        <v>0</v>
      </c>
      <c r="LI18" s="28">
        <v>0</v>
      </c>
      <c r="LJ18" s="28">
        <v>0</v>
      </c>
      <c r="LK18" s="28">
        <v>0</v>
      </c>
      <c r="LL18" s="28">
        <v>0</v>
      </c>
      <c r="LM18" s="28">
        <v>0</v>
      </c>
      <c r="LN18" s="28">
        <v>0</v>
      </c>
      <c r="LO18" s="28">
        <v>0</v>
      </c>
      <c r="LP18" s="28">
        <v>0</v>
      </c>
      <c r="LQ18" s="28">
        <v>0</v>
      </c>
      <c r="LR18" s="28">
        <v>0</v>
      </c>
      <c r="LS18" s="28">
        <v>0</v>
      </c>
      <c r="LT18" s="28">
        <v>0</v>
      </c>
      <c r="LU18" s="28">
        <v>0</v>
      </c>
      <c r="LV18" s="28">
        <v>0</v>
      </c>
      <c r="LW18" s="28">
        <v>0</v>
      </c>
      <c r="LX18" s="28">
        <v>0</v>
      </c>
      <c r="LY18" s="28">
        <v>0</v>
      </c>
      <c r="LZ18" s="28">
        <v>0</v>
      </c>
      <c r="MA18" s="28">
        <v>0</v>
      </c>
      <c r="MB18" s="28">
        <v>0</v>
      </c>
      <c r="MC18" s="28">
        <v>0</v>
      </c>
      <c r="MD18" s="28">
        <v>0</v>
      </c>
      <c r="ME18" s="28">
        <v>0</v>
      </c>
      <c r="MF18" s="28">
        <v>0</v>
      </c>
      <c r="MG18" s="28">
        <v>0</v>
      </c>
      <c r="MH18" s="28">
        <v>0</v>
      </c>
      <c r="MI18" s="28">
        <v>0</v>
      </c>
      <c r="MJ18" s="28">
        <v>0</v>
      </c>
      <c r="MK18" s="28">
        <v>0</v>
      </c>
      <c r="ML18" s="28">
        <v>0</v>
      </c>
      <c r="MM18" s="28">
        <v>0</v>
      </c>
      <c r="MN18" s="28">
        <v>0</v>
      </c>
      <c r="MO18" s="28">
        <v>0</v>
      </c>
      <c r="MP18" s="28">
        <v>0</v>
      </c>
      <c r="MQ18" s="28">
        <v>0</v>
      </c>
      <c r="MR18" s="28">
        <v>0</v>
      </c>
      <c r="MS18" s="28">
        <v>0</v>
      </c>
      <c r="MT18" s="28">
        <v>0</v>
      </c>
      <c r="MU18" s="28">
        <v>0</v>
      </c>
      <c r="MV18" s="28">
        <v>0</v>
      </c>
      <c r="MW18" s="28">
        <v>0</v>
      </c>
      <c r="MX18" s="28">
        <v>0</v>
      </c>
      <c r="MY18" s="28">
        <v>0</v>
      </c>
      <c r="MZ18" s="28">
        <v>0</v>
      </c>
      <c r="NA18" s="28">
        <v>0</v>
      </c>
      <c r="NB18" s="28">
        <v>0</v>
      </c>
      <c r="NC18" s="28">
        <v>0</v>
      </c>
      <c r="ND18" s="28">
        <v>0</v>
      </c>
      <c r="NE18" s="28">
        <v>0</v>
      </c>
      <c r="NF18" s="28">
        <v>0</v>
      </c>
      <c r="NG18" s="28">
        <v>0</v>
      </c>
      <c r="NH18" s="28">
        <v>0</v>
      </c>
      <c r="NI18" s="28">
        <v>0</v>
      </c>
      <c r="NJ18" s="28">
        <v>0</v>
      </c>
      <c r="NK18" s="28">
        <v>0</v>
      </c>
      <c r="NL18" s="28">
        <v>0</v>
      </c>
      <c r="NM18" s="28">
        <v>0</v>
      </c>
      <c r="NN18" s="28">
        <v>0</v>
      </c>
      <c r="NO18" s="28">
        <v>0</v>
      </c>
      <c r="NP18" s="28">
        <v>0</v>
      </c>
      <c r="NQ18" s="28">
        <v>0</v>
      </c>
      <c r="NR18" s="28">
        <v>0</v>
      </c>
      <c r="NS18" s="28">
        <v>0</v>
      </c>
      <c r="NT18" s="28">
        <v>0</v>
      </c>
      <c r="NU18" s="28">
        <v>0</v>
      </c>
      <c r="NV18" s="28">
        <v>0</v>
      </c>
      <c r="NW18" s="28">
        <v>0</v>
      </c>
      <c r="NX18" s="28">
        <v>0</v>
      </c>
      <c r="NY18" s="28">
        <v>0</v>
      </c>
      <c r="NZ18" s="28">
        <v>0</v>
      </c>
      <c r="OA18" s="28">
        <v>0</v>
      </c>
      <c r="OB18" s="28">
        <v>0</v>
      </c>
      <c r="OC18" s="28">
        <v>0</v>
      </c>
      <c r="OD18" s="28">
        <v>0</v>
      </c>
      <c r="OE18" s="28">
        <v>0</v>
      </c>
      <c r="OF18" s="28">
        <v>0</v>
      </c>
      <c r="OG18" s="28">
        <v>0</v>
      </c>
      <c r="OH18" s="28">
        <v>0</v>
      </c>
      <c r="OI18" s="28">
        <v>0</v>
      </c>
      <c r="OJ18" s="28">
        <v>0</v>
      </c>
      <c r="OK18" s="28">
        <v>0</v>
      </c>
      <c r="OL18" s="28">
        <v>0</v>
      </c>
      <c r="OM18" s="28">
        <v>0</v>
      </c>
      <c r="ON18" s="28">
        <v>0</v>
      </c>
      <c r="OO18" s="28">
        <v>0</v>
      </c>
      <c r="OP18" s="28">
        <v>0</v>
      </c>
      <c r="OQ18" s="28">
        <v>0</v>
      </c>
      <c r="OR18" s="28">
        <v>0</v>
      </c>
      <c r="OS18" s="28">
        <v>0</v>
      </c>
      <c r="OT18" s="28">
        <v>0</v>
      </c>
      <c r="OU18" s="28">
        <v>0</v>
      </c>
      <c r="OV18" s="28">
        <v>0</v>
      </c>
      <c r="OW18" s="28">
        <v>0</v>
      </c>
      <c r="OX18" s="28">
        <v>0</v>
      </c>
      <c r="OY18" s="28">
        <v>0</v>
      </c>
      <c r="OZ18" s="28">
        <v>0</v>
      </c>
      <c r="PA18" s="28">
        <v>0</v>
      </c>
      <c r="PB18" s="28">
        <v>0</v>
      </c>
      <c r="PC18" s="28">
        <v>0</v>
      </c>
      <c r="PD18" s="28">
        <v>0</v>
      </c>
      <c r="PE18" s="28">
        <v>0</v>
      </c>
      <c r="PF18" s="28">
        <v>0</v>
      </c>
      <c r="PG18" s="28">
        <v>0</v>
      </c>
      <c r="PH18" s="28">
        <v>0</v>
      </c>
      <c r="PI18" s="28">
        <v>0</v>
      </c>
      <c r="PJ18" s="28">
        <v>0</v>
      </c>
      <c r="PK18" s="28">
        <v>0</v>
      </c>
      <c r="PL18" s="28">
        <v>0</v>
      </c>
      <c r="PM18" s="28">
        <v>0</v>
      </c>
      <c r="PN18" s="28">
        <v>0</v>
      </c>
      <c r="PO18" s="28">
        <v>0</v>
      </c>
      <c r="PP18" s="28">
        <v>0</v>
      </c>
      <c r="PQ18" s="28">
        <v>0</v>
      </c>
      <c r="PR18" s="28">
        <v>0</v>
      </c>
      <c r="PS18" s="28">
        <v>0</v>
      </c>
      <c r="PT18" s="28">
        <v>0</v>
      </c>
      <c r="PU18" s="28">
        <v>0</v>
      </c>
      <c r="PV18" s="28">
        <v>0</v>
      </c>
      <c r="PW18" s="28">
        <v>0</v>
      </c>
      <c r="PX18" s="28">
        <v>0</v>
      </c>
      <c r="PY18" s="28">
        <v>0</v>
      </c>
      <c r="PZ18" s="28">
        <v>0</v>
      </c>
      <c r="QA18" s="28">
        <v>0</v>
      </c>
      <c r="QB18" s="28">
        <v>0</v>
      </c>
      <c r="QC18" s="28">
        <v>0</v>
      </c>
      <c r="QD18" s="28">
        <v>0</v>
      </c>
      <c r="QE18" s="28">
        <v>0</v>
      </c>
      <c r="QF18" s="28">
        <v>0</v>
      </c>
      <c r="QG18" s="28">
        <v>0</v>
      </c>
      <c r="QH18" s="28">
        <v>0</v>
      </c>
      <c r="QI18" s="28">
        <v>0</v>
      </c>
      <c r="QJ18" s="28">
        <v>0</v>
      </c>
      <c r="QK18" s="28">
        <v>0</v>
      </c>
      <c r="QL18" s="28">
        <v>0</v>
      </c>
      <c r="QM18" s="28">
        <v>0</v>
      </c>
      <c r="QN18" s="28">
        <v>0</v>
      </c>
      <c r="QO18" s="28">
        <v>0</v>
      </c>
      <c r="QP18" s="28">
        <v>0</v>
      </c>
      <c r="QQ18" s="28">
        <v>0</v>
      </c>
      <c r="QR18" s="28">
        <v>0</v>
      </c>
      <c r="QS18" s="28">
        <v>0</v>
      </c>
      <c r="QT18" s="28">
        <v>0</v>
      </c>
      <c r="QU18" s="28">
        <v>0</v>
      </c>
      <c r="QV18" s="28">
        <v>0</v>
      </c>
      <c r="QW18" s="28">
        <v>0</v>
      </c>
      <c r="QX18" s="28">
        <v>0</v>
      </c>
      <c r="QY18" s="28">
        <v>0</v>
      </c>
      <c r="QZ18" s="28">
        <v>0</v>
      </c>
      <c r="RA18" s="28">
        <v>0</v>
      </c>
      <c r="RB18" s="28">
        <v>0</v>
      </c>
      <c r="RC18" s="28">
        <v>0</v>
      </c>
      <c r="RD18" s="28">
        <v>0</v>
      </c>
      <c r="RE18" s="28">
        <v>0</v>
      </c>
      <c r="RF18" s="28">
        <v>0</v>
      </c>
      <c r="RG18" s="28">
        <v>0</v>
      </c>
      <c r="RH18" s="28">
        <v>0</v>
      </c>
      <c r="RI18" s="28">
        <v>0</v>
      </c>
      <c r="RJ18" s="28">
        <v>0</v>
      </c>
      <c r="RK18" s="28">
        <v>0</v>
      </c>
      <c r="RL18" s="28">
        <v>0</v>
      </c>
      <c r="RM18" s="28">
        <v>0</v>
      </c>
      <c r="RN18" s="28">
        <v>0</v>
      </c>
      <c r="RO18" s="28">
        <v>0</v>
      </c>
      <c r="RP18" s="28">
        <v>0</v>
      </c>
      <c r="RQ18" s="28">
        <v>0</v>
      </c>
      <c r="RR18" s="28">
        <v>0</v>
      </c>
      <c r="RS18" s="28">
        <v>0</v>
      </c>
      <c r="RT18" s="28">
        <v>0</v>
      </c>
      <c r="RU18" s="28">
        <v>0</v>
      </c>
      <c r="RV18" s="28">
        <v>0</v>
      </c>
      <c r="RW18" s="28">
        <v>0</v>
      </c>
      <c r="RX18" s="28">
        <v>0</v>
      </c>
      <c r="RY18" s="28">
        <v>0</v>
      </c>
      <c r="RZ18" s="28">
        <v>0</v>
      </c>
      <c r="SA18" s="28">
        <v>0</v>
      </c>
      <c r="SB18" s="28">
        <v>0</v>
      </c>
      <c r="SC18" s="28">
        <v>0</v>
      </c>
      <c r="SD18" s="28">
        <v>0</v>
      </c>
      <c r="SE18" s="28">
        <v>0</v>
      </c>
      <c r="SF18" s="28">
        <v>0</v>
      </c>
      <c r="SG18" s="28">
        <v>0</v>
      </c>
      <c r="SH18" s="28">
        <v>0</v>
      </c>
      <c r="SI18" s="28">
        <v>0</v>
      </c>
      <c r="SJ18" s="28">
        <v>0</v>
      </c>
      <c r="SK18" s="28">
        <v>0</v>
      </c>
      <c r="SL18" s="28">
        <v>0</v>
      </c>
      <c r="SM18" s="28">
        <v>0</v>
      </c>
      <c r="SN18" s="28">
        <v>0</v>
      </c>
      <c r="SO18" s="28">
        <v>0</v>
      </c>
      <c r="SP18" s="28">
        <v>0</v>
      </c>
      <c r="SQ18" s="28">
        <v>0</v>
      </c>
      <c r="SR18" s="28">
        <v>0</v>
      </c>
      <c r="SS18" s="28">
        <v>0</v>
      </c>
      <c r="ST18" s="28">
        <v>0</v>
      </c>
      <c r="SU18" s="28">
        <v>0</v>
      </c>
      <c r="SV18" s="28">
        <v>0</v>
      </c>
      <c r="SW18" s="28">
        <v>0</v>
      </c>
      <c r="SX18" s="28">
        <v>0</v>
      </c>
      <c r="SY18" s="28">
        <v>0</v>
      </c>
      <c r="SZ18" s="28">
        <v>0</v>
      </c>
      <c r="TA18" s="28">
        <v>0</v>
      </c>
      <c r="TB18" s="28">
        <v>0</v>
      </c>
      <c r="TC18" s="28">
        <v>0</v>
      </c>
      <c r="TD18" s="28">
        <v>0</v>
      </c>
      <c r="TE18" s="28">
        <v>0</v>
      </c>
      <c r="TF18" s="28">
        <v>0</v>
      </c>
      <c r="TG18" s="28">
        <v>0</v>
      </c>
      <c r="TH18" s="28">
        <v>0</v>
      </c>
      <c r="TI18" s="28">
        <v>0</v>
      </c>
      <c r="TJ18" s="28">
        <v>0</v>
      </c>
      <c r="TK18" s="28">
        <v>0</v>
      </c>
      <c r="TL18" s="28">
        <v>0</v>
      </c>
      <c r="TM18" s="28">
        <v>0</v>
      </c>
      <c r="TN18" s="28">
        <v>0</v>
      </c>
      <c r="TO18" s="28">
        <v>0</v>
      </c>
      <c r="TP18" s="28">
        <v>0</v>
      </c>
      <c r="TQ18" s="28">
        <v>0</v>
      </c>
      <c r="TR18" s="28">
        <v>0</v>
      </c>
      <c r="TS18" s="28">
        <v>0</v>
      </c>
      <c r="TT18" s="28">
        <v>0</v>
      </c>
      <c r="TU18" s="28">
        <v>0</v>
      </c>
      <c r="TV18" s="28">
        <v>0</v>
      </c>
      <c r="TW18" s="28">
        <v>0</v>
      </c>
      <c r="TX18" s="28">
        <v>0</v>
      </c>
      <c r="TY18" s="28">
        <v>0</v>
      </c>
      <c r="TZ18" s="28">
        <v>0</v>
      </c>
      <c r="UA18" s="28">
        <v>0</v>
      </c>
      <c r="UB18" s="28">
        <v>0</v>
      </c>
      <c r="UC18" s="28">
        <v>0</v>
      </c>
      <c r="UD18" s="28">
        <v>0</v>
      </c>
      <c r="UE18" s="28">
        <v>0</v>
      </c>
      <c r="UF18" s="28">
        <v>0</v>
      </c>
      <c r="UG18" s="28">
        <v>0</v>
      </c>
      <c r="UH18" s="28">
        <v>0</v>
      </c>
      <c r="UI18" s="28">
        <v>0</v>
      </c>
      <c r="UJ18" s="28">
        <v>0</v>
      </c>
      <c r="UK18" s="28">
        <v>0</v>
      </c>
      <c r="UL18" s="28">
        <v>0</v>
      </c>
      <c r="UM18" s="28">
        <v>0</v>
      </c>
      <c r="UN18" s="28">
        <v>0</v>
      </c>
      <c r="UO18" s="28">
        <v>0</v>
      </c>
      <c r="UP18" s="28">
        <v>0</v>
      </c>
      <c r="UQ18" s="28">
        <v>0</v>
      </c>
      <c r="UR18" s="28">
        <v>0</v>
      </c>
      <c r="US18" s="28">
        <v>0</v>
      </c>
      <c r="UT18" s="28">
        <v>0</v>
      </c>
      <c r="UU18" s="28">
        <v>0</v>
      </c>
      <c r="UV18" s="28">
        <v>0</v>
      </c>
      <c r="UW18" s="28">
        <v>0</v>
      </c>
      <c r="UX18" s="28">
        <v>0</v>
      </c>
      <c r="UY18" s="28">
        <v>0</v>
      </c>
      <c r="UZ18" s="28">
        <v>0</v>
      </c>
      <c r="VA18" s="28">
        <v>0</v>
      </c>
      <c r="VB18" s="28">
        <v>0</v>
      </c>
      <c r="VC18" s="28">
        <v>0</v>
      </c>
      <c r="VD18" s="28">
        <v>0</v>
      </c>
      <c r="VE18" s="28">
        <v>0</v>
      </c>
      <c r="VF18" s="28">
        <v>0</v>
      </c>
      <c r="VG18" s="28">
        <v>0</v>
      </c>
      <c r="VH18" s="28">
        <v>0</v>
      </c>
      <c r="VI18" s="28">
        <v>0</v>
      </c>
      <c r="VJ18" s="28">
        <v>0</v>
      </c>
      <c r="VK18" s="28">
        <v>0</v>
      </c>
      <c r="VL18" s="28">
        <v>0</v>
      </c>
      <c r="VM18" s="28">
        <v>0</v>
      </c>
      <c r="VN18" s="28">
        <v>0</v>
      </c>
      <c r="VO18" s="28">
        <v>0</v>
      </c>
      <c r="VP18" s="28">
        <v>0</v>
      </c>
      <c r="VQ18" s="28">
        <v>0</v>
      </c>
      <c r="VR18" s="28">
        <v>0</v>
      </c>
      <c r="VS18" s="28">
        <v>0</v>
      </c>
      <c r="VT18" s="28">
        <v>0</v>
      </c>
      <c r="VU18" s="28">
        <v>0</v>
      </c>
      <c r="VV18" s="28">
        <v>0</v>
      </c>
      <c r="VW18" s="28">
        <v>0</v>
      </c>
      <c r="VX18" s="28">
        <v>0</v>
      </c>
      <c r="VY18" s="28">
        <v>0</v>
      </c>
      <c r="VZ18" s="28">
        <v>0</v>
      </c>
      <c r="WA18" s="28">
        <v>0</v>
      </c>
      <c r="WB18" s="28">
        <v>0</v>
      </c>
      <c r="WC18" s="28">
        <v>0</v>
      </c>
      <c r="WD18" s="28">
        <v>0</v>
      </c>
      <c r="WE18" s="28">
        <v>0</v>
      </c>
      <c r="WF18" s="28">
        <v>0</v>
      </c>
      <c r="WG18" s="28">
        <v>0</v>
      </c>
      <c r="WH18" s="28">
        <v>0</v>
      </c>
      <c r="WI18" s="28">
        <v>0</v>
      </c>
      <c r="WJ18" s="28">
        <v>0</v>
      </c>
      <c r="WK18" s="28">
        <v>0</v>
      </c>
      <c r="WL18" s="28">
        <v>0</v>
      </c>
      <c r="WM18" s="28">
        <v>0</v>
      </c>
      <c r="WN18" s="28">
        <v>0</v>
      </c>
      <c r="WO18" s="28">
        <v>0</v>
      </c>
      <c r="WP18" s="28">
        <v>0</v>
      </c>
      <c r="WQ18" s="28">
        <v>0</v>
      </c>
      <c r="WR18" s="28">
        <v>0</v>
      </c>
      <c r="WS18" s="28">
        <v>0</v>
      </c>
      <c r="WT18" s="28">
        <v>0</v>
      </c>
      <c r="WU18" s="28">
        <v>0</v>
      </c>
      <c r="WV18" s="28">
        <v>0</v>
      </c>
      <c r="WW18" s="28">
        <v>0</v>
      </c>
      <c r="WX18" s="28">
        <v>0</v>
      </c>
      <c r="WY18" s="28">
        <v>0</v>
      </c>
      <c r="WZ18" s="28">
        <v>0</v>
      </c>
      <c r="XA18" s="28">
        <v>0</v>
      </c>
      <c r="XB18" s="28">
        <v>0</v>
      </c>
      <c r="XC18" s="28">
        <v>0</v>
      </c>
      <c r="XD18" s="28">
        <v>0</v>
      </c>
      <c r="XE18" s="28">
        <v>0</v>
      </c>
      <c r="XF18" s="28">
        <v>0</v>
      </c>
      <c r="XG18" s="28">
        <v>0</v>
      </c>
      <c r="XH18" s="28">
        <v>0</v>
      </c>
      <c r="XI18" s="28">
        <v>0</v>
      </c>
      <c r="XJ18" s="28">
        <v>0</v>
      </c>
      <c r="XK18" s="28">
        <v>0</v>
      </c>
      <c r="XL18" s="28">
        <v>0</v>
      </c>
      <c r="XM18" s="28">
        <v>0</v>
      </c>
      <c r="XN18" s="28">
        <v>0</v>
      </c>
      <c r="XO18" s="28">
        <v>0</v>
      </c>
      <c r="XP18" s="28">
        <v>0</v>
      </c>
      <c r="XQ18" s="28">
        <v>0</v>
      </c>
      <c r="XR18" s="28">
        <v>0</v>
      </c>
      <c r="XS18" s="28">
        <v>0</v>
      </c>
      <c r="XT18" s="28">
        <v>0</v>
      </c>
      <c r="XU18" s="28">
        <v>0</v>
      </c>
      <c r="XV18" s="28">
        <v>0</v>
      </c>
      <c r="XW18" s="28">
        <v>0</v>
      </c>
      <c r="XX18" s="28">
        <v>0</v>
      </c>
      <c r="XY18" s="28">
        <v>0</v>
      </c>
      <c r="XZ18" s="28">
        <v>0</v>
      </c>
      <c r="YA18" s="28">
        <v>0</v>
      </c>
      <c r="YB18" s="28">
        <v>0</v>
      </c>
      <c r="YC18" s="28">
        <v>0</v>
      </c>
      <c r="YD18" s="28">
        <v>0</v>
      </c>
      <c r="YE18" s="28">
        <v>0</v>
      </c>
      <c r="YF18" s="28">
        <v>0</v>
      </c>
      <c r="YG18" s="28">
        <v>0</v>
      </c>
      <c r="YH18" s="28">
        <v>0</v>
      </c>
      <c r="YI18" s="28">
        <v>0</v>
      </c>
      <c r="YJ18" s="28">
        <v>0</v>
      </c>
      <c r="YK18" s="28">
        <v>0</v>
      </c>
      <c r="YL18" s="28">
        <v>0</v>
      </c>
      <c r="YM18" s="28">
        <v>0</v>
      </c>
      <c r="YN18" s="28">
        <v>0</v>
      </c>
      <c r="YO18" s="28">
        <v>0</v>
      </c>
      <c r="YP18" s="28">
        <v>0</v>
      </c>
      <c r="YQ18" s="28">
        <v>0</v>
      </c>
    </row>
    <row r="19" spans="1:733" ht="15.75" x14ac:dyDescent="0.25">
      <c r="A19" s="18" t="s">
        <v>39</v>
      </c>
      <c r="B19" s="18" t="s">
        <v>40</v>
      </c>
      <c r="C19" s="18">
        <v>50.542261000000003</v>
      </c>
      <c r="D19" s="20"/>
      <c r="E19" s="21">
        <f t="shared" si="20"/>
        <v>1.3162047135416668</v>
      </c>
      <c r="F19" s="22" t="s">
        <v>10</v>
      </c>
      <c r="G19" s="108" t="s">
        <v>134</v>
      </c>
      <c r="H19" s="23">
        <v>40603</v>
      </c>
      <c r="I19" s="33" t="s">
        <v>38</v>
      </c>
      <c r="J19" s="22">
        <v>178</v>
      </c>
      <c r="K19" s="22" t="s">
        <v>138</v>
      </c>
      <c r="L19" s="23">
        <f t="shared" si="71"/>
        <v>46023</v>
      </c>
      <c r="M19" s="32" t="s">
        <v>11</v>
      </c>
      <c r="N19" s="18" t="s">
        <v>12</v>
      </c>
      <c r="P19" s="25">
        <f t="shared" si="21"/>
        <v>3410160</v>
      </c>
      <c r="Q19" s="25">
        <f t="shared" si="22"/>
        <v>14203240.120000001</v>
      </c>
      <c r="R19" s="25">
        <f t="shared" si="23"/>
        <v>4001490</v>
      </c>
      <c r="S19" s="25">
        <f t="shared" si="24"/>
        <v>24446435.82</v>
      </c>
      <c r="T19" s="25">
        <f t="shared" si="25"/>
        <v>5059082</v>
      </c>
      <c r="U19" s="25">
        <f t="shared" si="26"/>
        <v>21141955.800000001</v>
      </c>
      <c r="V19" s="25">
        <f t="shared" si="27"/>
        <v>5960647</v>
      </c>
      <c r="W19" s="25">
        <f t="shared" si="28"/>
        <v>17489771.460000001</v>
      </c>
      <c r="X19" s="25">
        <f t="shared" si="29"/>
        <v>6845213</v>
      </c>
      <c r="Y19" s="25">
        <f t="shared" si="30"/>
        <v>14101037.940000001</v>
      </c>
      <c r="Z19" s="25">
        <f t="shared" si="31"/>
        <v>7717029</v>
      </c>
      <c r="AA19" s="25">
        <f t="shared" si="32"/>
        <v>10908889.550000001</v>
      </c>
      <c r="AB19" s="25">
        <f t="shared" si="33"/>
        <v>8306537</v>
      </c>
      <c r="AC19" s="25">
        <f t="shared" si="34"/>
        <v>7440818.8100000005</v>
      </c>
      <c r="AD19" s="25">
        <f t="shared" si="35"/>
        <v>9290670</v>
      </c>
      <c r="AE19" s="25">
        <f t="shared" si="36"/>
        <v>3653358.35</v>
      </c>
      <c r="AF19" s="25">
        <f t="shared" si="37"/>
        <v>2501311</v>
      </c>
      <c r="AG19" s="25">
        <f t="shared" si="38"/>
        <v>273254.15000000002</v>
      </c>
      <c r="AH19" s="25">
        <f t="shared" si="39"/>
        <v>0</v>
      </c>
      <c r="AI19" s="25">
        <f t="shared" si="40"/>
        <v>0</v>
      </c>
      <c r="AJ19" s="25">
        <f t="shared" si="41"/>
        <v>0</v>
      </c>
      <c r="AK19" s="25">
        <f t="shared" si="42"/>
        <v>0</v>
      </c>
      <c r="AL19" s="25">
        <f t="shared" si="43"/>
        <v>0</v>
      </c>
      <c r="AM19" s="25">
        <f t="shared" si="44"/>
        <v>0</v>
      </c>
      <c r="AN19" s="25">
        <f t="shared" si="45"/>
        <v>0</v>
      </c>
      <c r="AO19" s="25">
        <f t="shared" si="46"/>
        <v>0</v>
      </c>
      <c r="AP19" s="25">
        <f t="shared" si="47"/>
        <v>0</v>
      </c>
      <c r="AQ19" s="25">
        <f t="shared" si="48"/>
        <v>0</v>
      </c>
      <c r="AR19" s="25">
        <f t="shared" si="49"/>
        <v>0</v>
      </c>
      <c r="AS19" s="25">
        <f t="shared" si="50"/>
        <v>0</v>
      </c>
      <c r="AT19" s="25">
        <f t="shared" si="51"/>
        <v>0</v>
      </c>
      <c r="AU19" s="25">
        <f t="shared" si="52"/>
        <v>0</v>
      </c>
      <c r="AV19" s="25">
        <f t="shared" si="53"/>
        <v>0</v>
      </c>
      <c r="AW19" s="25">
        <f t="shared" si="54"/>
        <v>0</v>
      </c>
      <c r="AX19" s="25">
        <f t="shared" si="55"/>
        <v>0</v>
      </c>
      <c r="AY19" s="25">
        <f t="shared" si="56"/>
        <v>0</v>
      </c>
      <c r="AZ19" s="25">
        <f t="shared" si="57"/>
        <v>0</v>
      </c>
      <c r="BA19" s="25">
        <f t="shared" si="58"/>
        <v>0</v>
      </c>
      <c r="BB19" s="25">
        <f t="shared" si="59"/>
        <v>0</v>
      </c>
      <c r="BC19" s="25">
        <f t="shared" si="60"/>
        <v>0</v>
      </c>
      <c r="BD19" s="25">
        <f t="shared" si="61"/>
        <v>0</v>
      </c>
      <c r="BE19" s="25">
        <f t="shared" si="62"/>
        <v>0</v>
      </c>
      <c r="BF19" s="25">
        <f t="shared" si="63"/>
        <v>0</v>
      </c>
      <c r="BG19" s="25">
        <f t="shared" si="64"/>
        <v>0</v>
      </c>
      <c r="BH19" s="25">
        <f t="shared" si="65"/>
        <v>0</v>
      </c>
      <c r="BI19" s="25">
        <f t="shared" si="66"/>
        <v>0</v>
      </c>
      <c r="BJ19" s="25">
        <f t="shared" si="67"/>
        <v>0</v>
      </c>
      <c r="BK19" s="25">
        <f t="shared" si="68"/>
        <v>0</v>
      </c>
      <c r="BL19" s="25">
        <f t="shared" si="69"/>
        <v>0</v>
      </c>
      <c r="BM19" s="25">
        <f t="shared" si="70"/>
        <v>0</v>
      </c>
      <c r="BN19" s="26"/>
      <c r="BO19" s="27"/>
      <c r="BP19" s="28">
        <v>2558349.64</v>
      </c>
      <c r="BQ19" s="28">
        <v>844495</v>
      </c>
      <c r="BR19" s="28">
        <v>0</v>
      </c>
      <c r="BS19" s="28">
        <v>0</v>
      </c>
      <c r="BT19" s="28">
        <v>0</v>
      </c>
      <c r="BU19" s="28">
        <v>0</v>
      </c>
      <c r="BV19" s="28">
        <v>2829267.52</v>
      </c>
      <c r="BW19" s="28">
        <v>852388</v>
      </c>
      <c r="BX19" s="28">
        <v>0</v>
      </c>
      <c r="BY19" s="28">
        <v>0</v>
      </c>
      <c r="BZ19" s="28">
        <v>0</v>
      </c>
      <c r="CA19" s="28">
        <v>0</v>
      </c>
      <c r="CB19" s="28">
        <v>2947527.99</v>
      </c>
      <c r="CC19" s="28">
        <v>852996</v>
      </c>
      <c r="CD19" s="28">
        <v>0</v>
      </c>
      <c r="CE19" s="28">
        <v>0</v>
      </c>
      <c r="CF19" s="28">
        <v>0</v>
      </c>
      <c r="CG19" s="28">
        <v>0</v>
      </c>
      <c r="CH19" s="28">
        <v>5868094.9699999997</v>
      </c>
      <c r="CI19" s="28">
        <v>860281</v>
      </c>
      <c r="CJ19" s="28">
        <v>0</v>
      </c>
      <c r="CK19" s="28">
        <v>0</v>
      </c>
      <c r="CL19" s="28">
        <v>0</v>
      </c>
      <c r="CM19" s="28">
        <v>0</v>
      </c>
      <c r="CN19" s="28">
        <v>6463843.3799999999</v>
      </c>
      <c r="CO19" s="28">
        <v>910671</v>
      </c>
      <c r="CP19" s="28">
        <v>0</v>
      </c>
      <c r="CQ19" s="28">
        <v>0</v>
      </c>
      <c r="CR19" s="28">
        <v>0</v>
      </c>
      <c r="CS19" s="28">
        <v>0</v>
      </c>
      <c r="CT19" s="28">
        <v>6129250.75</v>
      </c>
      <c r="CU19" s="28">
        <v>976847</v>
      </c>
      <c r="CV19" s="28">
        <v>0</v>
      </c>
      <c r="CW19" s="28">
        <v>0</v>
      </c>
      <c r="CX19" s="28">
        <v>0</v>
      </c>
      <c r="CY19" s="28">
        <v>0</v>
      </c>
      <c r="CZ19" s="28">
        <v>5995772.7000000002</v>
      </c>
      <c r="DA19" s="28">
        <v>1004774</v>
      </c>
      <c r="DB19" s="28">
        <v>0</v>
      </c>
      <c r="DC19" s="28">
        <v>0</v>
      </c>
      <c r="DD19" s="28">
        <v>0</v>
      </c>
      <c r="DE19" s="28">
        <v>0</v>
      </c>
      <c r="DF19" s="28">
        <v>5857568.9900000002</v>
      </c>
      <c r="DG19" s="28">
        <v>1109198</v>
      </c>
      <c r="DH19" s="28">
        <v>0</v>
      </c>
      <c r="DI19" s="28">
        <v>0</v>
      </c>
      <c r="DJ19" s="28">
        <v>0</v>
      </c>
      <c r="DK19" s="28">
        <v>0</v>
      </c>
      <c r="DL19" s="28">
        <v>5642716.9400000004</v>
      </c>
      <c r="DM19" s="28">
        <v>1171427</v>
      </c>
      <c r="DN19" s="28">
        <v>0</v>
      </c>
      <c r="DO19" s="28">
        <v>0</v>
      </c>
      <c r="DP19" s="28">
        <v>0</v>
      </c>
      <c r="DQ19" s="28">
        <v>0</v>
      </c>
      <c r="DR19" s="28">
        <v>5366125.43</v>
      </c>
      <c r="DS19" s="28">
        <v>1173855</v>
      </c>
      <c r="DT19" s="28">
        <v>0</v>
      </c>
      <c r="DU19" s="28">
        <v>0</v>
      </c>
      <c r="DV19" s="28">
        <v>0</v>
      </c>
      <c r="DW19" s="28">
        <v>0</v>
      </c>
      <c r="DX19" s="28">
        <v>5154375.72</v>
      </c>
      <c r="DY19" s="28">
        <v>1350829</v>
      </c>
      <c r="DZ19" s="28">
        <v>0</v>
      </c>
      <c r="EA19" s="28">
        <v>0</v>
      </c>
      <c r="EB19" s="28">
        <v>0</v>
      </c>
      <c r="EC19" s="28">
        <v>0</v>
      </c>
      <c r="ED19" s="28">
        <v>4978737.71</v>
      </c>
      <c r="EE19" s="28">
        <v>1362971</v>
      </c>
      <c r="EF19" s="28">
        <v>0</v>
      </c>
      <c r="EG19" s="28">
        <v>0</v>
      </c>
      <c r="EH19" s="28">
        <v>0</v>
      </c>
      <c r="EI19" s="28">
        <v>0</v>
      </c>
      <c r="EJ19" s="28">
        <v>4749532.93</v>
      </c>
      <c r="EK19" s="28">
        <v>1389077</v>
      </c>
      <c r="EL19" s="28">
        <v>0</v>
      </c>
      <c r="EM19" s="28">
        <v>0</v>
      </c>
      <c r="EN19" s="28">
        <v>0</v>
      </c>
      <c r="EO19" s="28">
        <v>0</v>
      </c>
      <c r="EP19" s="28">
        <v>4425487.55</v>
      </c>
      <c r="EQ19" s="28">
        <v>1415183</v>
      </c>
      <c r="ER19" s="28">
        <v>0</v>
      </c>
      <c r="ES19" s="28">
        <v>0</v>
      </c>
      <c r="ET19" s="28">
        <v>0</v>
      </c>
      <c r="EU19" s="28">
        <v>0</v>
      </c>
      <c r="EV19" s="28">
        <v>4251965.8499999996</v>
      </c>
      <c r="EW19" s="28">
        <v>1544499</v>
      </c>
      <c r="EX19" s="28">
        <v>0</v>
      </c>
      <c r="EY19" s="28">
        <v>0</v>
      </c>
      <c r="EZ19" s="28">
        <v>0</v>
      </c>
      <c r="FA19" s="28">
        <v>0</v>
      </c>
      <c r="FB19" s="28">
        <v>4062785.13</v>
      </c>
      <c r="FC19" s="28">
        <v>1611888</v>
      </c>
      <c r="FD19" s="28">
        <v>0</v>
      </c>
      <c r="FE19" s="28">
        <v>0</v>
      </c>
      <c r="FF19" s="28">
        <v>0</v>
      </c>
      <c r="FG19" s="28">
        <v>0</v>
      </c>
      <c r="FH19" s="28">
        <v>3832051.95</v>
      </c>
      <c r="FI19" s="28">
        <v>1619781</v>
      </c>
      <c r="FJ19" s="28">
        <v>0</v>
      </c>
      <c r="FK19" s="28">
        <v>0</v>
      </c>
      <c r="FL19" s="28">
        <v>0</v>
      </c>
      <c r="FM19" s="28">
        <v>0</v>
      </c>
      <c r="FN19" s="28">
        <v>3570951.44</v>
      </c>
      <c r="FO19" s="28">
        <v>1648922</v>
      </c>
      <c r="FP19" s="28">
        <v>0</v>
      </c>
      <c r="FQ19" s="28">
        <v>0</v>
      </c>
      <c r="FR19" s="28">
        <v>0</v>
      </c>
      <c r="FS19" s="28">
        <v>0</v>
      </c>
      <c r="FT19" s="28">
        <v>3427895.34</v>
      </c>
      <c r="FU19" s="28">
        <v>1747882</v>
      </c>
      <c r="FV19" s="28">
        <v>0</v>
      </c>
      <c r="FW19" s="28">
        <v>0</v>
      </c>
      <c r="FX19" s="28">
        <v>0</v>
      </c>
      <c r="FY19" s="28">
        <v>0</v>
      </c>
      <c r="FZ19" s="28">
        <v>3270139.21</v>
      </c>
      <c r="GA19" s="28">
        <v>1828628</v>
      </c>
      <c r="GB19" s="28">
        <v>0</v>
      </c>
      <c r="GC19" s="28">
        <v>0</v>
      </c>
      <c r="GD19" s="28">
        <v>0</v>
      </c>
      <c r="GE19" s="28">
        <v>0</v>
      </c>
      <c r="GF19" s="28">
        <v>3066104.05</v>
      </c>
      <c r="GG19" s="28">
        <v>1864448</v>
      </c>
      <c r="GH19" s="28">
        <v>0</v>
      </c>
      <c r="GI19" s="28">
        <v>0</v>
      </c>
      <c r="GJ19" s="28">
        <v>0</v>
      </c>
      <c r="GK19" s="28">
        <v>0</v>
      </c>
      <c r="GL19" s="28">
        <v>2796351.89</v>
      </c>
      <c r="GM19" s="28">
        <v>1900875</v>
      </c>
      <c r="GN19" s="28">
        <v>0</v>
      </c>
      <c r="GO19" s="28">
        <v>0</v>
      </c>
      <c r="GP19" s="28">
        <v>0</v>
      </c>
      <c r="GQ19" s="28">
        <v>0</v>
      </c>
      <c r="GR19" s="28">
        <v>2618369.7400000002</v>
      </c>
      <c r="GS19" s="28">
        <v>1973728</v>
      </c>
      <c r="GT19" s="28">
        <v>0</v>
      </c>
      <c r="GU19" s="28">
        <v>0</v>
      </c>
      <c r="GV19" s="28">
        <v>0</v>
      </c>
      <c r="GW19" s="28">
        <v>0</v>
      </c>
      <c r="GX19" s="28">
        <v>2428063.87</v>
      </c>
      <c r="GY19" s="28">
        <v>1977978</v>
      </c>
      <c r="GZ19" s="28">
        <v>0</v>
      </c>
      <c r="HA19" s="28">
        <v>0</v>
      </c>
      <c r="HB19" s="28">
        <v>0</v>
      </c>
      <c r="HC19" s="28">
        <v>0</v>
      </c>
      <c r="HD19" s="28">
        <v>2208871.29</v>
      </c>
      <c r="HE19" s="28">
        <v>1988906</v>
      </c>
      <c r="HF19" s="28">
        <v>0</v>
      </c>
      <c r="HG19" s="28">
        <v>0</v>
      </c>
      <c r="HH19" s="28">
        <v>0</v>
      </c>
      <c r="HI19" s="28">
        <v>0</v>
      </c>
      <c r="HJ19" s="28">
        <v>1967185.24</v>
      </c>
      <c r="HK19" s="28">
        <v>2084830</v>
      </c>
      <c r="HL19" s="28">
        <v>0</v>
      </c>
      <c r="HM19" s="28">
        <v>0</v>
      </c>
      <c r="HN19" s="28">
        <v>0</v>
      </c>
      <c r="HO19" s="28">
        <v>0</v>
      </c>
      <c r="HP19" s="28">
        <v>1739418.85</v>
      </c>
      <c r="HQ19" s="28">
        <v>2114579</v>
      </c>
      <c r="HR19" s="28">
        <v>0</v>
      </c>
      <c r="HS19" s="28">
        <v>0</v>
      </c>
      <c r="HT19" s="28">
        <v>0</v>
      </c>
      <c r="HU19" s="28">
        <v>0</v>
      </c>
      <c r="HV19" s="28">
        <v>1525343.43</v>
      </c>
      <c r="HW19" s="28">
        <v>2118222</v>
      </c>
      <c r="HX19" s="28">
        <v>0</v>
      </c>
      <c r="HY19" s="28">
        <v>0</v>
      </c>
      <c r="HZ19" s="28">
        <v>0</v>
      </c>
      <c r="IA19" s="28">
        <v>0</v>
      </c>
      <c r="IB19" s="28">
        <v>1292085.9099999999</v>
      </c>
      <c r="IC19" s="28">
        <v>2171648</v>
      </c>
      <c r="ID19" s="28">
        <v>0</v>
      </c>
      <c r="IE19" s="28">
        <v>0</v>
      </c>
      <c r="IF19" s="28">
        <v>0</v>
      </c>
      <c r="IG19" s="28">
        <v>0</v>
      </c>
      <c r="IH19" s="28">
        <v>1030456.38</v>
      </c>
      <c r="II19" s="28">
        <v>2309463</v>
      </c>
      <c r="IJ19" s="28">
        <v>0</v>
      </c>
      <c r="IK19" s="28">
        <v>0</v>
      </c>
      <c r="IL19" s="28">
        <v>0</v>
      </c>
      <c r="IM19" s="28">
        <v>0</v>
      </c>
      <c r="IN19" s="28">
        <v>791192.98</v>
      </c>
      <c r="IO19" s="28">
        <v>2375031</v>
      </c>
      <c r="IP19" s="28">
        <v>0</v>
      </c>
      <c r="IQ19" s="28">
        <v>0</v>
      </c>
      <c r="IR19" s="28">
        <v>0</v>
      </c>
      <c r="IS19" s="28">
        <v>0</v>
      </c>
      <c r="IT19" s="28">
        <v>539623.07999999996</v>
      </c>
      <c r="IU19" s="28">
        <v>2434528</v>
      </c>
      <c r="IV19" s="28">
        <v>0</v>
      </c>
      <c r="IW19" s="28">
        <v>0</v>
      </c>
      <c r="IX19" s="28">
        <v>0</v>
      </c>
      <c r="IY19" s="28">
        <v>0</v>
      </c>
      <c r="IZ19" s="28">
        <v>273254.15000000002</v>
      </c>
      <c r="JA19" s="28">
        <v>2501311</v>
      </c>
      <c r="JB19" s="28">
        <v>0</v>
      </c>
      <c r="JC19" s="28">
        <v>0</v>
      </c>
      <c r="JD19" s="28">
        <v>0</v>
      </c>
      <c r="JE19" s="28">
        <v>0</v>
      </c>
      <c r="JF19" s="28">
        <v>0</v>
      </c>
      <c r="JG19" s="28">
        <v>0</v>
      </c>
      <c r="JH19" s="28">
        <v>0</v>
      </c>
      <c r="JI19" s="28">
        <v>0</v>
      </c>
      <c r="JJ19" s="28">
        <v>0</v>
      </c>
      <c r="JK19" s="28">
        <v>0</v>
      </c>
      <c r="JL19" s="28">
        <v>0</v>
      </c>
      <c r="JM19" s="28">
        <v>0</v>
      </c>
      <c r="JN19" s="28">
        <v>0</v>
      </c>
      <c r="JO19" s="28">
        <v>0</v>
      </c>
      <c r="JP19" s="28">
        <v>0</v>
      </c>
      <c r="JQ19" s="28">
        <v>0</v>
      </c>
      <c r="JR19" s="28">
        <v>0</v>
      </c>
      <c r="JS19" s="28">
        <v>0</v>
      </c>
      <c r="JT19" s="28">
        <v>0</v>
      </c>
      <c r="JU19" s="28">
        <v>0</v>
      </c>
      <c r="JV19" s="28">
        <v>0</v>
      </c>
      <c r="JW19" s="28">
        <v>0</v>
      </c>
      <c r="JX19" s="28">
        <v>0</v>
      </c>
      <c r="JY19" s="28">
        <v>0</v>
      </c>
      <c r="JZ19" s="28">
        <v>0</v>
      </c>
      <c r="KA19" s="28">
        <v>0</v>
      </c>
      <c r="KB19" s="28">
        <v>0</v>
      </c>
      <c r="KC19" s="28">
        <v>0</v>
      </c>
      <c r="KD19" s="28">
        <v>0</v>
      </c>
      <c r="KE19" s="28">
        <v>0</v>
      </c>
      <c r="KF19" s="28">
        <v>0</v>
      </c>
      <c r="KG19" s="28">
        <v>0</v>
      </c>
      <c r="KH19" s="28">
        <v>0</v>
      </c>
      <c r="KI19" s="28">
        <v>0</v>
      </c>
      <c r="KJ19" s="28">
        <v>0</v>
      </c>
      <c r="KK19" s="28">
        <v>0</v>
      </c>
      <c r="KL19" s="28">
        <v>0</v>
      </c>
      <c r="KM19" s="28">
        <v>0</v>
      </c>
      <c r="KN19" s="28">
        <v>0</v>
      </c>
      <c r="KO19" s="28">
        <v>0</v>
      </c>
      <c r="KP19" s="28">
        <v>0</v>
      </c>
      <c r="KQ19" s="28">
        <v>0</v>
      </c>
      <c r="KR19" s="28">
        <v>0</v>
      </c>
      <c r="KS19" s="28">
        <v>0</v>
      </c>
      <c r="KT19" s="28">
        <v>0</v>
      </c>
      <c r="KU19" s="28">
        <v>0</v>
      </c>
      <c r="KV19" s="28">
        <v>0</v>
      </c>
      <c r="KW19" s="28">
        <v>0</v>
      </c>
      <c r="KX19" s="28">
        <v>0</v>
      </c>
      <c r="KY19" s="28">
        <v>0</v>
      </c>
      <c r="KZ19" s="28">
        <v>0</v>
      </c>
      <c r="LA19" s="28">
        <v>0</v>
      </c>
      <c r="LB19" s="28">
        <v>0</v>
      </c>
      <c r="LC19" s="28">
        <v>0</v>
      </c>
      <c r="LD19" s="28">
        <v>0</v>
      </c>
      <c r="LE19" s="28">
        <v>0</v>
      </c>
      <c r="LF19" s="28">
        <v>0</v>
      </c>
      <c r="LG19" s="28">
        <v>0</v>
      </c>
      <c r="LH19" s="28">
        <v>0</v>
      </c>
      <c r="LI19" s="28">
        <v>0</v>
      </c>
      <c r="LJ19" s="28">
        <v>0</v>
      </c>
      <c r="LK19" s="28">
        <v>0</v>
      </c>
      <c r="LL19" s="28">
        <v>0</v>
      </c>
      <c r="LM19" s="28">
        <v>0</v>
      </c>
      <c r="LN19" s="28">
        <v>0</v>
      </c>
      <c r="LO19" s="28">
        <v>0</v>
      </c>
      <c r="LP19" s="28">
        <v>0</v>
      </c>
      <c r="LQ19" s="28">
        <v>0</v>
      </c>
      <c r="LR19" s="28">
        <v>0</v>
      </c>
      <c r="LS19" s="28">
        <v>0</v>
      </c>
      <c r="LT19" s="28">
        <v>0</v>
      </c>
      <c r="LU19" s="28">
        <v>0</v>
      </c>
      <c r="LV19" s="28">
        <v>0</v>
      </c>
      <c r="LW19" s="28">
        <v>0</v>
      </c>
      <c r="LX19" s="28">
        <v>0</v>
      </c>
      <c r="LY19" s="28">
        <v>0</v>
      </c>
      <c r="LZ19" s="28">
        <v>0</v>
      </c>
      <c r="MA19" s="28">
        <v>0</v>
      </c>
      <c r="MB19" s="28">
        <v>0</v>
      </c>
      <c r="MC19" s="28">
        <v>0</v>
      </c>
      <c r="MD19" s="28">
        <v>0</v>
      </c>
      <c r="ME19" s="28">
        <v>0</v>
      </c>
      <c r="MF19" s="28">
        <v>0</v>
      </c>
      <c r="MG19" s="28">
        <v>0</v>
      </c>
      <c r="MH19" s="28">
        <v>0</v>
      </c>
      <c r="MI19" s="28">
        <v>0</v>
      </c>
      <c r="MJ19" s="28">
        <v>0</v>
      </c>
      <c r="MK19" s="28">
        <v>0</v>
      </c>
      <c r="ML19" s="28">
        <v>0</v>
      </c>
      <c r="MM19" s="28">
        <v>0</v>
      </c>
      <c r="MN19" s="28">
        <v>0</v>
      </c>
      <c r="MO19" s="28">
        <v>0</v>
      </c>
      <c r="MP19" s="28">
        <v>0</v>
      </c>
      <c r="MQ19" s="28">
        <v>0</v>
      </c>
      <c r="MR19" s="28">
        <v>0</v>
      </c>
      <c r="MS19" s="28">
        <v>0</v>
      </c>
      <c r="MT19" s="28">
        <v>0</v>
      </c>
      <c r="MU19" s="28">
        <v>0</v>
      </c>
      <c r="MV19" s="28">
        <v>0</v>
      </c>
      <c r="MW19" s="28">
        <v>0</v>
      </c>
      <c r="MX19" s="28">
        <v>0</v>
      </c>
      <c r="MY19" s="28">
        <v>0</v>
      </c>
      <c r="MZ19" s="28">
        <v>0</v>
      </c>
      <c r="NA19" s="28">
        <v>0</v>
      </c>
      <c r="NB19" s="28">
        <v>0</v>
      </c>
      <c r="NC19" s="28">
        <v>0</v>
      </c>
      <c r="ND19" s="28">
        <v>0</v>
      </c>
      <c r="NE19" s="28">
        <v>0</v>
      </c>
      <c r="NF19" s="28">
        <v>0</v>
      </c>
      <c r="NG19" s="28">
        <v>0</v>
      </c>
      <c r="NH19" s="28">
        <v>0</v>
      </c>
      <c r="NI19" s="28">
        <v>0</v>
      </c>
      <c r="NJ19" s="28">
        <v>0</v>
      </c>
      <c r="NK19" s="28">
        <v>0</v>
      </c>
      <c r="NL19" s="28">
        <v>0</v>
      </c>
      <c r="NM19" s="28">
        <v>0</v>
      </c>
      <c r="NN19" s="28">
        <v>0</v>
      </c>
      <c r="NO19" s="28">
        <v>0</v>
      </c>
      <c r="NP19" s="28">
        <v>0</v>
      </c>
      <c r="NQ19" s="28">
        <v>0</v>
      </c>
      <c r="NR19" s="28">
        <v>0</v>
      </c>
      <c r="NS19" s="28">
        <v>0</v>
      </c>
      <c r="NT19" s="28">
        <v>0</v>
      </c>
      <c r="NU19" s="28">
        <v>0</v>
      </c>
      <c r="NV19" s="28">
        <v>0</v>
      </c>
      <c r="NW19" s="28">
        <v>0</v>
      </c>
      <c r="NX19" s="28">
        <v>0</v>
      </c>
      <c r="NY19" s="28">
        <v>0</v>
      </c>
      <c r="NZ19" s="28">
        <v>0</v>
      </c>
      <c r="OA19" s="28">
        <v>0</v>
      </c>
      <c r="OB19" s="28">
        <v>0</v>
      </c>
      <c r="OC19" s="28">
        <v>0</v>
      </c>
      <c r="OD19" s="28">
        <v>0</v>
      </c>
      <c r="OE19" s="28">
        <v>0</v>
      </c>
      <c r="OF19" s="28">
        <v>0</v>
      </c>
      <c r="OG19" s="28">
        <v>0</v>
      </c>
      <c r="OH19" s="28">
        <v>0</v>
      </c>
      <c r="OI19" s="28">
        <v>0</v>
      </c>
      <c r="OJ19" s="28">
        <v>0</v>
      </c>
      <c r="OK19" s="28">
        <v>0</v>
      </c>
      <c r="OL19" s="28">
        <v>0</v>
      </c>
      <c r="OM19" s="28">
        <v>0</v>
      </c>
      <c r="ON19" s="28">
        <v>0</v>
      </c>
      <c r="OO19" s="28">
        <v>0</v>
      </c>
      <c r="OP19" s="28">
        <v>0</v>
      </c>
      <c r="OQ19" s="28">
        <v>0</v>
      </c>
      <c r="OR19" s="28">
        <v>0</v>
      </c>
      <c r="OS19" s="28">
        <v>0</v>
      </c>
      <c r="OT19" s="28">
        <v>0</v>
      </c>
      <c r="OU19" s="28">
        <v>0</v>
      </c>
      <c r="OV19" s="28">
        <v>0</v>
      </c>
      <c r="OW19" s="28">
        <v>0</v>
      </c>
      <c r="OX19" s="28">
        <v>0</v>
      </c>
      <c r="OY19" s="28">
        <v>0</v>
      </c>
      <c r="OZ19" s="28">
        <v>0</v>
      </c>
      <c r="PA19" s="28">
        <v>0</v>
      </c>
      <c r="PB19" s="28">
        <v>0</v>
      </c>
      <c r="PC19" s="28">
        <v>0</v>
      </c>
      <c r="PD19" s="28">
        <v>0</v>
      </c>
      <c r="PE19" s="28">
        <v>0</v>
      </c>
      <c r="PF19" s="28">
        <v>0</v>
      </c>
      <c r="PG19" s="28">
        <v>0</v>
      </c>
      <c r="PH19" s="28">
        <v>0</v>
      </c>
      <c r="PI19" s="28">
        <v>0</v>
      </c>
      <c r="PJ19" s="28">
        <v>0</v>
      </c>
      <c r="PK19" s="28">
        <v>0</v>
      </c>
      <c r="PL19" s="28">
        <v>0</v>
      </c>
      <c r="PM19" s="28">
        <v>0</v>
      </c>
      <c r="PN19" s="28">
        <v>0</v>
      </c>
      <c r="PO19" s="28">
        <v>0</v>
      </c>
      <c r="PP19" s="28">
        <v>0</v>
      </c>
      <c r="PQ19" s="28">
        <v>0</v>
      </c>
      <c r="PR19" s="28">
        <v>0</v>
      </c>
      <c r="PS19" s="28">
        <v>0</v>
      </c>
      <c r="PT19" s="28">
        <v>0</v>
      </c>
      <c r="PU19" s="28">
        <v>0</v>
      </c>
      <c r="PV19" s="28">
        <v>0</v>
      </c>
      <c r="PW19" s="28">
        <v>0</v>
      </c>
      <c r="PX19" s="28">
        <v>0</v>
      </c>
      <c r="PY19" s="28">
        <v>0</v>
      </c>
      <c r="PZ19" s="28">
        <v>0</v>
      </c>
      <c r="QA19" s="28">
        <v>0</v>
      </c>
      <c r="QB19" s="28">
        <v>0</v>
      </c>
      <c r="QC19" s="28">
        <v>0</v>
      </c>
      <c r="QD19" s="28">
        <v>0</v>
      </c>
      <c r="QE19" s="28">
        <v>0</v>
      </c>
      <c r="QF19" s="28">
        <v>0</v>
      </c>
      <c r="QG19" s="28">
        <v>0</v>
      </c>
      <c r="QH19" s="28">
        <v>0</v>
      </c>
      <c r="QI19" s="28">
        <v>0</v>
      </c>
      <c r="QJ19" s="28">
        <v>0</v>
      </c>
      <c r="QK19" s="28">
        <v>0</v>
      </c>
      <c r="QL19" s="28">
        <v>0</v>
      </c>
      <c r="QM19" s="28">
        <v>0</v>
      </c>
      <c r="QN19" s="28">
        <v>0</v>
      </c>
      <c r="QO19" s="28">
        <v>0</v>
      </c>
      <c r="QP19" s="28">
        <v>0</v>
      </c>
      <c r="QQ19" s="28">
        <v>0</v>
      </c>
      <c r="QR19" s="28">
        <v>0</v>
      </c>
      <c r="QS19" s="28">
        <v>0</v>
      </c>
      <c r="QT19" s="28">
        <v>0</v>
      </c>
      <c r="QU19" s="28">
        <v>0</v>
      </c>
      <c r="QV19" s="28">
        <v>0</v>
      </c>
      <c r="QW19" s="28">
        <v>0</v>
      </c>
      <c r="QX19" s="28">
        <v>0</v>
      </c>
      <c r="QY19" s="28">
        <v>0</v>
      </c>
      <c r="QZ19" s="28">
        <v>0</v>
      </c>
      <c r="RA19" s="28">
        <v>0</v>
      </c>
      <c r="RB19" s="28">
        <v>0</v>
      </c>
      <c r="RC19" s="28">
        <v>0</v>
      </c>
      <c r="RD19" s="28">
        <v>0</v>
      </c>
      <c r="RE19" s="28">
        <v>0</v>
      </c>
      <c r="RF19" s="28">
        <v>0</v>
      </c>
      <c r="RG19" s="28">
        <v>0</v>
      </c>
      <c r="RH19" s="28">
        <v>0</v>
      </c>
      <c r="RI19" s="28">
        <v>0</v>
      </c>
      <c r="RJ19" s="28">
        <v>0</v>
      </c>
      <c r="RK19" s="28">
        <v>0</v>
      </c>
      <c r="RL19" s="28">
        <v>0</v>
      </c>
      <c r="RM19" s="28">
        <v>0</v>
      </c>
      <c r="RN19" s="28">
        <v>0</v>
      </c>
      <c r="RO19" s="28">
        <v>0</v>
      </c>
      <c r="RP19" s="28">
        <v>0</v>
      </c>
      <c r="RQ19" s="28">
        <v>0</v>
      </c>
      <c r="RR19" s="28">
        <v>0</v>
      </c>
      <c r="RS19" s="28">
        <v>0</v>
      </c>
      <c r="RT19" s="28">
        <v>0</v>
      </c>
      <c r="RU19" s="28">
        <v>0</v>
      </c>
      <c r="RV19" s="28">
        <v>0</v>
      </c>
      <c r="RW19" s="28">
        <v>0</v>
      </c>
      <c r="RX19" s="28">
        <v>0</v>
      </c>
      <c r="RY19" s="28">
        <v>0</v>
      </c>
      <c r="RZ19" s="28">
        <v>0</v>
      </c>
      <c r="SA19" s="28">
        <v>0</v>
      </c>
      <c r="SB19" s="28">
        <v>0</v>
      </c>
      <c r="SC19" s="28">
        <v>0</v>
      </c>
      <c r="SD19" s="28">
        <v>0</v>
      </c>
      <c r="SE19" s="28">
        <v>0</v>
      </c>
      <c r="SF19" s="28">
        <v>0</v>
      </c>
      <c r="SG19" s="28">
        <v>0</v>
      </c>
      <c r="SH19" s="28">
        <v>0</v>
      </c>
      <c r="SI19" s="28">
        <v>0</v>
      </c>
      <c r="SJ19" s="28">
        <v>0</v>
      </c>
      <c r="SK19" s="28">
        <v>0</v>
      </c>
      <c r="SL19" s="28">
        <v>0</v>
      </c>
      <c r="SM19" s="28">
        <v>0</v>
      </c>
      <c r="SN19" s="28">
        <v>0</v>
      </c>
      <c r="SO19" s="28">
        <v>0</v>
      </c>
      <c r="SP19" s="28">
        <v>0</v>
      </c>
      <c r="SQ19" s="28">
        <v>0</v>
      </c>
      <c r="SR19" s="28">
        <v>0</v>
      </c>
      <c r="SS19" s="28">
        <v>0</v>
      </c>
      <c r="ST19" s="28">
        <v>0</v>
      </c>
      <c r="SU19" s="28">
        <v>0</v>
      </c>
      <c r="SV19" s="28">
        <v>0</v>
      </c>
      <c r="SW19" s="28">
        <v>0</v>
      </c>
      <c r="SX19" s="28">
        <v>0</v>
      </c>
      <c r="SY19" s="28">
        <v>0</v>
      </c>
      <c r="SZ19" s="28">
        <v>0</v>
      </c>
      <c r="TA19" s="28">
        <v>0</v>
      </c>
      <c r="TB19" s="28">
        <v>0</v>
      </c>
      <c r="TC19" s="28">
        <v>0</v>
      </c>
      <c r="TD19" s="28">
        <v>0</v>
      </c>
      <c r="TE19" s="28">
        <v>0</v>
      </c>
      <c r="TF19" s="28">
        <v>0</v>
      </c>
      <c r="TG19" s="28">
        <v>0</v>
      </c>
      <c r="TH19" s="28">
        <v>0</v>
      </c>
      <c r="TI19" s="28">
        <v>0</v>
      </c>
      <c r="TJ19" s="28">
        <v>0</v>
      </c>
      <c r="TK19" s="28">
        <v>0</v>
      </c>
      <c r="TL19" s="28">
        <v>0</v>
      </c>
      <c r="TM19" s="28">
        <v>0</v>
      </c>
      <c r="TN19" s="28">
        <v>0</v>
      </c>
      <c r="TO19" s="28">
        <v>0</v>
      </c>
      <c r="TP19" s="28">
        <v>0</v>
      </c>
      <c r="TQ19" s="28">
        <v>0</v>
      </c>
      <c r="TR19" s="28">
        <v>0</v>
      </c>
      <c r="TS19" s="28">
        <v>0</v>
      </c>
      <c r="TT19" s="28">
        <v>0</v>
      </c>
      <c r="TU19" s="28">
        <v>0</v>
      </c>
      <c r="TV19" s="28">
        <v>0</v>
      </c>
      <c r="TW19" s="28">
        <v>0</v>
      </c>
      <c r="TX19" s="28">
        <v>0</v>
      </c>
      <c r="TY19" s="28">
        <v>0</v>
      </c>
      <c r="TZ19" s="28">
        <v>0</v>
      </c>
      <c r="UA19" s="28">
        <v>0</v>
      </c>
      <c r="UB19" s="28">
        <v>0</v>
      </c>
      <c r="UC19" s="28">
        <v>0</v>
      </c>
      <c r="UD19" s="28">
        <v>0</v>
      </c>
      <c r="UE19" s="28">
        <v>0</v>
      </c>
      <c r="UF19" s="28">
        <v>0</v>
      </c>
      <c r="UG19" s="28">
        <v>0</v>
      </c>
      <c r="UH19" s="28">
        <v>0</v>
      </c>
      <c r="UI19" s="28">
        <v>0</v>
      </c>
      <c r="UJ19" s="28">
        <v>0</v>
      </c>
      <c r="UK19" s="28">
        <v>0</v>
      </c>
      <c r="UL19" s="28">
        <v>0</v>
      </c>
      <c r="UM19" s="28">
        <v>0</v>
      </c>
      <c r="UN19" s="28">
        <v>0</v>
      </c>
      <c r="UO19" s="28">
        <v>0</v>
      </c>
      <c r="UP19" s="28">
        <v>0</v>
      </c>
      <c r="UQ19" s="28">
        <v>0</v>
      </c>
      <c r="UR19" s="28">
        <v>0</v>
      </c>
      <c r="US19" s="28">
        <v>0</v>
      </c>
      <c r="UT19" s="28">
        <v>0</v>
      </c>
      <c r="UU19" s="28">
        <v>0</v>
      </c>
      <c r="UV19" s="28">
        <v>0</v>
      </c>
      <c r="UW19" s="28">
        <v>0</v>
      </c>
      <c r="UX19" s="28">
        <v>0</v>
      </c>
      <c r="UY19" s="28">
        <v>0</v>
      </c>
      <c r="UZ19" s="28">
        <v>0</v>
      </c>
      <c r="VA19" s="28">
        <v>0</v>
      </c>
      <c r="VB19" s="28">
        <v>0</v>
      </c>
      <c r="VC19" s="28">
        <v>0</v>
      </c>
      <c r="VD19" s="28">
        <v>0</v>
      </c>
      <c r="VE19" s="28">
        <v>0</v>
      </c>
      <c r="VF19" s="28">
        <v>0</v>
      </c>
      <c r="VG19" s="28">
        <v>0</v>
      </c>
      <c r="VH19" s="28">
        <v>0</v>
      </c>
      <c r="VI19" s="28">
        <v>0</v>
      </c>
      <c r="VJ19" s="28">
        <v>0</v>
      </c>
      <c r="VK19" s="28">
        <v>0</v>
      </c>
      <c r="VL19" s="28">
        <v>0</v>
      </c>
      <c r="VM19" s="28">
        <v>0</v>
      </c>
      <c r="VN19" s="28">
        <v>0</v>
      </c>
      <c r="VO19" s="28">
        <v>0</v>
      </c>
      <c r="VP19" s="28">
        <v>0</v>
      </c>
      <c r="VQ19" s="28">
        <v>0</v>
      </c>
      <c r="VR19" s="28">
        <v>0</v>
      </c>
      <c r="VS19" s="28">
        <v>0</v>
      </c>
      <c r="VT19" s="28">
        <v>0</v>
      </c>
      <c r="VU19" s="28">
        <v>0</v>
      </c>
      <c r="VV19" s="28">
        <v>0</v>
      </c>
      <c r="VW19" s="28">
        <v>0</v>
      </c>
      <c r="VX19" s="28">
        <v>0</v>
      </c>
      <c r="VY19" s="28">
        <v>0</v>
      </c>
      <c r="VZ19" s="28">
        <v>0</v>
      </c>
      <c r="WA19" s="28">
        <v>0</v>
      </c>
      <c r="WB19" s="28">
        <v>0</v>
      </c>
      <c r="WC19" s="28">
        <v>0</v>
      </c>
      <c r="WD19" s="28">
        <v>0</v>
      </c>
      <c r="WE19" s="28">
        <v>0</v>
      </c>
      <c r="WF19" s="28">
        <v>0</v>
      </c>
      <c r="WG19" s="28">
        <v>0</v>
      </c>
      <c r="WH19" s="28">
        <v>0</v>
      </c>
      <c r="WI19" s="28">
        <v>0</v>
      </c>
      <c r="WJ19" s="28">
        <v>0</v>
      </c>
      <c r="WK19" s="28">
        <v>0</v>
      </c>
      <c r="WL19" s="28">
        <v>0</v>
      </c>
      <c r="WM19" s="28">
        <v>0</v>
      </c>
      <c r="WN19" s="28">
        <v>0</v>
      </c>
      <c r="WO19" s="28">
        <v>0</v>
      </c>
      <c r="WP19" s="28">
        <v>0</v>
      </c>
      <c r="WQ19" s="28">
        <v>0</v>
      </c>
      <c r="WR19" s="28">
        <v>0</v>
      </c>
      <c r="WS19" s="28">
        <v>0</v>
      </c>
      <c r="WT19" s="28">
        <v>0</v>
      </c>
      <c r="WU19" s="28">
        <v>0</v>
      </c>
      <c r="WV19" s="28">
        <v>0</v>
      </c>
      <c r="WW19" s="28">
        <v>0</v>
      </c>
      <c r="WX19" s="28">
        <v>0</v>
      </c>
      <c r="WY19" s="28">
        <v>0</v>
      </c>
      <c r="WZ19" s="28">
        <v>0</v>
      </c>
      <c r="XA19" s="28">
        <v>0</v>
      </c>
      <c r="XB19" s="28">
        <v>0</v>
      </c>
      <c r="XC19" s="28">
        <v>0</v>
      </c>
      <c r="XD19" s="28">
        <v>0</v>
      </c>
      <c r="XE19" s="28">
        <v>0</v>
      </c>
      <c r="XF19" s="28">
        <v>0</v>
      </c>
      <c r="XG19" s="28">
        <v>0</v>
      </c>
      <c r="XH19" s="28">
        <v>0</v>
      </c>
      <c r="XI19" s="28">
        <v>0</v>
      </c>
      <c r="XJ19" s="28">
        <v>0</v>
      </c>
      <c r="XK19" s="28">
        <v>0</v>
      </c>
      <c r="XL19" s="28">
        <v>0</v>
      </c>
      <c r="XM19" s="28">
        <v>0</v>
      </c>
      <c r="XN19" s="28">
        <v>0</v>
      </c>
      <c r="XO19" s="28">
        <v>0</v>
      </c>
      <c r="XP19" s="28">
        <v>0</v>
      </c>
      <c r="XQ19" s="28">
        <v>0</v>
      </c>
      <c r="XR19" s="28">
        <v>0</v>
      </c>
      <c r="XS19" s="28">
        <v>0</v>
      </c>
      <c r="XT19" s="28">
        <v>0</v>
      </c>
      <c r="XU19" s="28">
        <v>0</v>
      </c>
      <c r="XV19" s="28">
        <v>0</v>
      </c>
      <c r="XW19" s="28">
        <v>0</v>
      </c>
      <c r="XX19" s="28">
        <v>0</v>
      </c>
      <c r="XY19" s="28">
        <v>0</v>
      </c>
      <c r="XZ19" s="28">
        <v>0</v>
      </c>
      <c r="YA19" s="28">
        <v>0</v>
      </c>
      <c r="YB19" s="28">
        <v>0</v>
      </c>
      <c r="YC19" s="28">
        <v>0</v>
      </c>
      <c r="YD19" s="28">
        <v>0</v>
      </c>
      <c r="YE19" s="28">
        <v>0</v>
      </c>
      <c r="YF19" s="28">
        <v>0</v>
      </c>
      <c r="YG19" s="28">
        <v>0</v>
      </c>
      <c r="YH19" s="28">
        <v>0</v>
      </c>
      <c r="YI19" s="28">
        <v>0</v>
      </c>
      <c r="YJ19" s="28">
        <v>0</v>
      </c>
      <c r="YK19" s="28">
        <v>0</v>
      </c>
      <c r="YL19" s="28">
        <v>0</v>
      </c>
      <c r="YM19" s="28">
        <v>0</v>
      </c>
      <c r="YN19" s="28">
        <v>0</v>
      </c>
      <c r="YO19" s="28">
        <v>0</v>
      </c>
      <c r="YP19" s="28">
        <v>0</v>
      </c>
      <c r="YQ19" s="28">
        <v>0</v>
      </c>
    </row>
    <row r="20" spans="1:733" ht="15.75" x14ac:dyDescent="0.25">
      <c r="A20" s="18" t="s">
        <v>45</v>
      </c>
      <c r="B20" s="18" t="s">
        <v>46</v>
      </c>
      <c r="C20" s="18">
        <v>43.50081471</v>
      </c>
      <c r="D20" s="20"/>
      <c r="E20" s="21">
        <f t="shared" si="20"/>
        <v>1.1328337164062501</v>
      </c>
      <c r="F20" s="32" t="s">
        <v>132</v>
      </c>
      <c r="G20" s="108" t="s">
        <v>133</v>
      </c>
      <c r="H20" s="23">
        <v>43104</v>
      </c>
      <c r="I20" s="31" t="s">
        <v>27</v>
      </c>
      <c r="J20" s="22">
        <v>96</v>
      </c>
      <c r="K20" s="22" t="s">
        <v>136</v>
      </c>
      <c r="L20" s="30">
        <f t="shared" si="71"/>
        <v>46026</v>
      </c>
      <c r="M20" s="32" t="s">
        <v>11</v>
      </c>
      <c r="N20" s="19" t="s">
        <v>12</v>
      </c>
      <c r="P20" s="25">
        <f t="shared" si="21"/>
        <v>257305.53976744186</v>
      </c>
      <c r="Q20" s="25">
        <f t="shared" si="22"/>
        <v>2277311.0959209027</v>
      </c>
      <c r="R20" s="25">
        <f t="shared" si="23"/>
        <v>5886451.2493521599</v>
      </c>
      <c r="S20" s="25">
        <f t="shared" si="24"/>
        <v>2807283.2137779924</v>
      </c>
      <c r="T20" s="25">
        <f t="shared" si="25"/>
        <v>6140886.2286378741</v>
      </c>
      <c r="U20" s="25">
        <f t="shared" si="26"/>
        <v>2391645.7566851163</v>
      </c>
      <c r="V20" s="25">
        <f t="shared" si="27"/>
        <v>6140886.2286378741</v>
      </c>
      <c r="W20" s="25">
        <f t="shared" si="28"/>
        <v>1960770.0472145416</v>
      </c>
      <c r="X20" s="25">
        <f t="shared" si="29"/>
        <v>6140886.2286378741</v>
      </c>
      <c r="Y20" s="25">
        <f t="shared" si="30"/>
        <v>1536767.4393685418</v>
      </c>
      <c r="Z20" s="25">
        <f t="shared" si="31"/>
        <v>6140886.2286378741</v>
      </c>
      <c r="AA20" s="25">
        <f t="shared" si="32"/>
        <v>1112764.8315225416</v>
      </c>
      <c r="AB20" s="25">
        <f t="shared" si="33"/>
        <v>6140886.2286378741</v>
      </c>
      <c r="AC20" s="25">
        <f t="shared" si="34"/>
        <v>690988.72137951665</v>
      </c>
      <c r="AD20" s="25">
        <f t="shared" si="35"/>
        <v>6140886.2286378741</v>
      </c>
      <c r="AE20" s="25">
        <f t="shared" si="36"/>
        <v>264759.61583054165</v>
      </c>
      <c r="AF20" s="25">
        <f t="shared" si="37"/>
        <v>511740.51905315614</v>
      </c>
      <c r="AG20" s="25">
        <f t="shared" si="38"/>
        <v>3000.9314061583327</v>
      </c>
      <c r="AH20" s="25">
        <f t="shared" si="39"/>
        <v>0</v>
      </c>
      <c r="AI20" s="25">
        <f t="shared" si="40"/>
        <v>0</v>
      </c>
      <c r="AJ20" s="25">
        <f t="shared" si="41"/>
        <v>0</v>
      </c>
      <c r="AK20" s="25">
        <f t="shared" si="42"/>
        <v>0</v>
      </c>
      <c r="AL20" s="25">
        <f t="shared" si="43"/>
        <v>0</v>
      </c>
      <c r="AM20" s="25">
        <f t="shared" si="44"/>
        <v>0</v>
      </c>
      <c r="AN20" s="25">
        <f t="shared" si="45"/>
        <v>0</v>
      </c>
      <c r="AO20" s="25">
        <f t="shared" si="46"/>
        <v>0</v>
      </c>
      <c r="AP20" s="25">
        <f t="shared" si="47"/>
        <v>0</v>
      </c>
      <c r="AQ20" s="25">
        <f t="shared" si="48"/>
        <v>0</v>
      </c>
      <c r="AR20" s="25">
        <f t="shared" si="49"/>
        <v>0</v>
      </c>
      <c r="AS20" s="25">
        <f t="shared" si="50"/>
        <v>0</v>
      </c>
      <c r="AT20" s="25">
        <f t="shared" si="51"/>
        <v>0</v>
      </c>
      <c r="AU20" s="25">
        <f t="shared" si="52"/>
        <v>0</v>
      </c>
      <c r="AV20" s="25">
        <f t="shared" si="53"/>
        <v>0</v>
      </c>
      <c r="AW20" s="25">
        <f t="shared" si="54"/>
        <v>0</v>
      </c>
      <c r="AX20" s="25">
        <f t="shared" si="55"/>
        <v>0</v>
      </c>
      <c r="AY20" s="25">
        <f t="shared" si="56"/>
        <v>0</v>
      </c>
      <c r="AZ20" s="25">
        <f t="shared" si="57"/>
        <v>0</v>
      </c>
      <c r="BA20" s="25">
        <f t="shared" si="58"/>
        <v>0</v>
      </c>
      <c r="BB20" s="25">
        <f t="shared" si="59"/>
        <v>0</v>
      </c>
      <c r="BC20" s="25">
        <f t="shared" si="60"/>
        <v>0</v>
      </c>
      <c r="BD20" s="25">
        <f t="shared" si="61"/>
        <v>0</v>
      </c>
      <c r="BE20" s="25">
        <f t="shared" si="62"/>
        <v>0</v>
      </c>
      <c r="BF20" s="25">
        <f t="shared" si="63"/>
        <v>0</v>
      </c>
      <c r="BG20" s="25">
        <f t="shared" si="64"/>
        <v>0</v>
      </c>
      <c r="BH20" s="25">
        <f t="shared" si="65"/>
        <v>0</v>
      </c>
      <c r="BI20" s="25">
        <f t="shared" si="66"/>
        <v>0</v>
      </c>
      <c r="BJ20" s="25">
        <f t="shared" si="67"/>
        <v>0</v>
      </c>
      <c r="BK20" s="25">
        <f t="shared" si="68"/>
        <v>0</v>
      </c>
      <c r="BL20" s="25">
        <f t="shared" si="69"/>
        <v>0</v>
      </c>
      <c r="BM20" s="25">
        <f t="shared" si="70"/>
        <v>0</v>
      </c>
      <c r="BN20" s="26"/>
      <c r="BO20" s="27"/>
      <c r="BP20" s="28">
        <v>0</v>
      </c>
      <c r="BQ20" s="28">
        <v>0</v>
      </c>
      <c r="BR20" s="28">
        <v>132081.65530440796</v>
      </c>
      <c r="BS20" s="28">
        <v>0</v>
      </c>
      <c r="BT20" s="28">
        <v>100994.51181997005</v>
      </c>
      <c r="BU20" s="28">
        <v>0</v>
      </c>
      <c r="BV20" s="28">
        <v>132324.28484458604</v>
      </c>
      <c r="BW20" s="28">
        <v>0</v>
      </c>
      <c r="BX20" s="28">
        <v>216799.64400031677</v>
      </c>
      <c r="BY20" s="28">
        <v>0</v>
      </c>
      <c r="BZ20" s="28">
        <v>242328.35417541943</v>
      </c>
      <c r="CA20" s="28">
        <v>0</v>
      </c>
      <c r="CB20" s="28">
        <v>215229.59552087777</v>
      </c>
      <c r="CC20" s="28">
        <v>0</v>
      </c>
      <c r="CD20" s="28">
        <v>242906.92191117496</v>
      </c>
      <c r="CE20" s="28">
        <v>0</v>
      </c>
      <c r="CF20" s="28">
        <v>254044.75790639996</v>
      </c>
      <c r="CG20" s="28">
        <v>0</v>
      </c>
      <c r="CH20" s="28">
        <v>238638.21936327498</v>
      </c>
      <c r="CI20" s="28">
        <v>0</v>
      </c>
      <c r="CJ20" s="28">
        <v>255096.02759522502</v>
      </c>
      <c r="CK20" s="28">
        <v>0</v>
      </c>
      <c r="CL20" s="28">
        <v>246867.12347925</v>
      </c>
      <c r="CM20" s="28">
        <v>257305.53976744186</v>
      </c>
      <c r="CN20" s="28">
        <v>253587.14502440832</v>
      </c>
      <c r="CO20" s="28">
        <v>257305.53976744186</v>
      </c>
      <c r="CP20" s="28">
        <v>252078.26245359163</v>
      </c>
      <c r="CQ20" s="28">
        <v>511740.51905315614</v>
      </c>
      <c r="CR20" s="28">
        <v>224973.07293929998</v>
      </c>
      <c r="CS20" s="28">
        <v>511740.51905315614</v>
      </c>
      <c r="CT20" s="28">
        <v>246076.39905485834</v>
      </c>
      <c r="CU20" s="28">
        <v>511740.51905315614</v>
      </c>
      <c r="CV20" s="28">
        <v>235234.32324724999</v>
      </c>
      <c r="CW20" s="28">
        <v>511740.51905315614</v>
      </c>
      <c r="CX20" s="28">
        <v>240074.53565612499</v>
      </c>
      <c r="CY20" s="28">
        <v>511740.51905315614</v>
      </c>
      <c r="CZ20" s="28">
        <v>229426.06834524998</v>
      </c>
      <c r="DA20" s="28">
        <v>511740.51905315614</v>
      </c>
      <c r="DB20" s="28">
        <v>234072.67225739165</v>
      </c>
      <c r="DC20" s="28">
        <v>511740.51905315614</v>
      </c>
      <c r="DD20" s="28">
        <v>231071.74055802496</v>
      </c>
      <c r="DE20" s="28">
        <v>511740.51905315614</v>
      </c>
      <c r="DF20" s="28">
        <v>220713.68599224999</v>
      </c>
      <c r="DG20" s="28">
        <v>511740.51905315614</v>
      </c>
      <c r="DH20" s="28">
        <v>225069.87715929165</v>
      </c>
      <c r="DI20" s="28">
        <v>511740.51905315614</v>
      </c>
      <c r="DJ20" s="28">
        <v>214905.43109024997</v>
      </c>
      <c r="DK20" s="28">
        <v>511740.51905315614</v>
      </c>
      <c r="DL20" s="28">
        <v>219068.01376055833</v>
      </c>
      <c r="DM20" s="28">
        <v>511740.51905315614</v>
      </c>
      <c r="DN20" s="28">
        <v>216067.08206119164</v>
      </c>
      <c r="DO20" s="28">
        <v>511740.51905315614</v>
      </c>
      <c r="DP20" s="28">
        <v>199319.94711267497</v>
      </c>
      <c r="DQ20" s="28">
        <v>511740.51905315614</v>
      </c>
      <c r="DR20" s="28">
        <v>210065.2186624583</v>
      </c>
      <c r="DS20" s="28">
        <v>511740.51905315614</v>
      </c>
      <c r="DT20" s="28">
        <v>200384.79383524996</v>
      </c>
      <c r="DU20" s="28">
        <v>511740.51905315614</v>
      </c>
      <c r="DV20" s="28">
        <v>204063.35526372498</v>
      </c>
      <c r="DW20" s="28">
        <v>511740.51905315614</v>
      </c>
      <c r="DX20" s="28">
        <v>194576.53893324998</v>
      </c>
      <c r="DY20" s="28">
        <v>511740.51905315614</v>
      </c>
      <c r="DZ20" s="28">
        <v>198061.49186499167</v>
      </c>
      <c r="EA20" s="28">
        <v>511740.51905315614</v>
      </c>
      <c r="EB20" s="28">
        <v>195060.56016562498</v>
      </c>
      <c r="EC20" s="28">
        <v>511740.51905315614</v>
      </c>
      <c r="ED20" s="28">
        <v>185864.15658024998</v>
      </c>
      <c r="EE20" s="28">
        <v>511740.51905315614</v>
      </c>
      <c r="EF20" s="28">
        <v>189058.69676689166</v>
      </c>
      <c r="EG20" s="28">
        <v>511740.51905315614</v>
      </c>
      <c r="EH20" s="28">
        <v>180055.90167824997</v>
      </c>
      <c r="EI20" s="28">
        <v>511740.51905315614</v>
      </c>
      <c r="EJ20" s="28">
        <v>183056.83336815832</v>
      </c>
      <c r="EK20" s="28">
        <v>511740.51905315614</v>
      </c>
      <c r="EL20" s="28">
        <v>180055.90166879166</v>
      </c>
      <c r="EM20" s="28">
        <v>511740.51905315614</v>
      </c>
      <c r="EN20" s="28">
        <v>159920.61803689998</v>
      </c>
      <c r="EO20" s="28">
        <v>511740.51905315614</v>
      </c>
      <c r="EP20" s="28">
        <v>174054.03827005834</v>
      </c>
      <c r="EQ20" s="28">
        <v>511740.51905315614</v>
      </c>
      <c r="ER20" s="28">
        <v>165535.26442324999</v>
      </c>
      <c r="ES20" s="28">
        <v>511740.51905315614</v>
      </c>
      <c r="ET20" s="28">
        <v>168052.174871325</v>
      </c>
      <c r="EU20" s="28">
        <v>511740.51905315614</v>
      </c>
      <c r="EV20" s="28">
        <v>159727.00952124997</v>
      </c>
      <c r="EW20" s="28">
        <v>511740.51905315614</v>
      </c>
      <c r="EX20" s="28">
        <v>162050.31147259165</v>
      </c>
      <c r="EY20" s="28">
        <v>511740.51905315614</v>
      </c>
      <c r="EZ20" s="28">
        <v>159049.379773225</v>
      </c>
      <c r="FA20" s="28">
        <v>511740.51905315614</v>
      </c>
      <c r="FB20" s="28">
        <v>151014.62716824998</v>
      </c>
      <c r="FC20" s="28">
        <v>511740.51905315614</v>
      </c>
      <c r="FD20" s="28">
        <v>153047.51637449162</v>
      </c>
      <c r="FE20" s="28">
        <v>511740.51905315614</v>
      </c>
      <c r="FF20" s="28">
        <v>145206.37226625002</v>
      </c>
      <c r="FG20" s="28">
        <v>511740.51905315614</v>
      </c>
      <c r="FH20" s="28">
        <v>147045.6529757583</v>
      </c>
      <c r="FI20" s="28">
        <v>511740.51905315614</v>
      </c>
      <c r="FJ20" s="28">
        <v>144044.72127639165</v>
      </c>
      <c r="FK20" s="28">
        <v>511740.51905315614</v>
      </c>
      <c r="FL20" s="28">
        <v>127394.39058569999</v>
      </c>
      <c r="FM20" s="28">
        <v>511740.51905315614</v>
      </c>
      <c r="FN20" s="28">
        <v>138042.85787765833</v>
      </c>
      <c r="FO20" s="28">
        <v>511740.51905315614</v>
      </c>
      <c r="FP20" s="28">
        <v>130685.73501124998</v>
      </c>
      <c r="FQ20" s="28">
        <v>511740.51905315614</v>
      </c>
      <c r="FR20" s="28">
        <v>132040.99447892499</v>
      </c>
      <c r="FS20" s="28">
        <v>511740.51905315614</v>
      </c>
      <c r="FT20" s="28">
        <v>124877.48010925</v>
      </c>
      <c r="FU20" s="28">
        <v>511740.51905315614</v>
      </c>
      <c r="FV20" s="28">
        <v>126039.13108019166</v>
      </c>
      <c r="FW20" s="28">
        <v>511740.51905315614</v>
      </c>
      <c r="FX20" s="28">
        <v>123038.19938082498</v>
      </c>
      <c r="FY20" s="28">
        <v>511740.51905315614</v>
      </c>
      <c r="FZ20" s="28">
        <v>116165.09775624998</v>
      </c>
      <c r="GA20" s="28">
        <v>511740.51905315614</v>
      </c>
      <c r="GB20" s="28">
        <v>117036.33598209165</v>
      </c>
      <c r="GC20" s="28">
        <v>511740.51905315614</v>
      </c>
      <c r="GD20" s="28">
        <v>110356.84285425</v>
      </c>
      <c r="GE20" s="28">
        <v>511740.51905315614</v>
      </c>
      <c r="GF20" s="28">
        <v>111034.47258335832</v>
      </c>
      <c r="GG20" s="28">
        <v>511740.51905315614</v>
      </c>
      <c r="GH20" s="28">
        <v>108033.54088399166</v>
      </c>
      <c r="GI20" s="28">
        <v>511740.51905315614</v>
      </c>
      <c r="GJ20" s="28">
        <v>94868.163134499991</v>
      </c>
      <c r="GK20" s="28">
        <v>511740.51905315614</v>
      </c>
      <c r="GL20" s="28">
        <v>102031.67748525832</v>
      </c>
      <c r="GM20" s="28">
        <v>511740.51905315614</v>
      </c>
      <c r="GN20" s="28">
        <v>95836.205599249981</v>
      </c>
      <c r="GO20" s="28">
        <v>511740.51905315614</v>
      </c>
      <c r="GP20" s="28">
        <v>96029.814086525002</v>
      </c>
      <c r="GQ20" s="28">
        <v>511740.51905315614</v>
      </c>
      <c r="GR20" s="28">
        <v>90027.950697249995</v>
      </c>
      <c r="GS20" s="28">
        <v>511740.51905315614</v>
      </c>
      <c r="GT20" s="28">
        <v>90027.950687791657</v>
      </c>
      <c r="GU20" s="28">
        <v>511740.51905315614</v>
      </c>
      <c r="GV20" s="28">
        <v>87027.018988424999</v>
      </c>
      <c r="GW20" s="28">
        <v>511740.51905315614</v>
      </c>
      <c r="GX20" s="28">
        <v>81315.568344250001</v>
      </c>
      <c r="GY20" s="28">
        <v>511740.51905315614</v>
      </c>
      <c r="GZ20" s="28">
        <v>81025.155589691654</v>
      </c>
      <c r="HA20" s="28">
        <v>511740.51905315614</v>
      </c>
      <c r="HB20" s="28">
        <v>75507.313442249986</v>
      </c>
      <c r="HC20" s="28">
        <v>511740.51905315614</v>
      </c>
      <c r="HD20" s="28">
        <v>75023.292190958324</v>
      </c>
      <c r="HE20" s="28">
        <v>511740.51905315614</v>
      </c>
      <c r="HF20" s="28">
        <v>72022.360491591666</v>
      </c>
      <c r="HG20" s="28">
        <v>511740.51905315614</v>
      </c>
      <c r="HH20" s="28">
        <v>64568.433386274999</v>
      </c>
      <c r="HI20" s="28">
        <v>511740.51905315614</v>
      </c>
      <c r="HJ20" s="28">
        <v>66020.497092858335</v>
      </c>
      <c r="HK20" s="28">
        <v>511740.51905315614</v>
      </c>
      <c r="HL20" s="28">
        <v>60986.676187249992</v>
      </c>
      <c r="HM20" s="28">
        <v>511740.51905315614</v>
      </c>
      <c r="HN20" s="28">
        <v>60018.633694124997</v>
      </c>
      <c r="HO20" s="28">
        <v>511740.51905315614</v>
      </c>
      <c r="HP20" s="28">
        <v>55178.421285249991</v>
      </c>
      <c r="HQ20" s="28">
        <v>511740.51905315614</v>
      </c>
      <c r="HR20" s="28">
        <v>54016.770295391667</v>
      </c>
      <c r="HS20" s="28">
        <v>511740.51905315614</v>
      </c>
      <c r="HT20" s="28">
        <v>51015.838596024994</v>
      </c>
      <c r="HU20" s="28">
        <v>511740.51905315614</v>
      </c>
      <c r="HV20" s="28">
        <v>46466.038932249998</v>
      </c>
      <c r="HW20" s="28">
        <v>511740.51905315614</v>
      </c>
      <c r="HX20" s="28">
        <v>45013.975197291664</v>
      </c>
      <c r="HY20" s="28">
        <v>511740.51905315614</v>
      </c>
      <c r="HZ20" s="28">
        <v>40657.784030249997</v>
      </c>
      <c r="IA20" s="28">
        <v>511740.51905315614</v>
      </c>
      <c r="IB20" s="28">
        <v>39012.111798558326</v>
      </c>
      <c r="IC20" s="28">
        <v>511740.51905315614</v>
      </c>
      <c r="ID20" s="28">
        <v>36011.180099191668</v>
      </c>
      <c r="IE20" s="28">
        <v>511740.51905315614</v>
      </c>
      <c r="IF20" s="28">
        <v>29815.708232099994</v>
      </c>
      <c r="IG20" s="28">
        <v>511740.51905315614</v>
      </c>
      <c r="IH20" s="28">
        <v>30009.31670045833</v>
      </c>
      <c r="II20" s="28">
        <v>511740.51905315614</v>
      </c>
      <c r="IJ20" s="28">
        <v>26137.146775249996</v>
      </c>
      <c r="IK20" s="28">
        <v>511740.51905315614</v>
      </c>
      <c r="IL20" s="28">
        <v>24007.453301725</v>
      </c>
      <c r="IM20" s="28">
        <v>511740.51905315614</v>
      </c>
      <c r="IN20" s="28">
        <v>20328.891873249999</v>
      </c>
      <c r="IO20" s="28">
        <v>511740.51905315614</v>
      </c>
      <c r="IP20" s="28">
        <v>18005.589902991665</v>
      </c>
      <c r="IQ20" s="28">
        <v>511740.51905315614</v>
      </c>
      <c r="IR20" s="28">
        <v>15004.658203625</v>
      </c>
      <c r="IS20" s="28">
        <v>511740.51905315614</v>
      </c>
      <c r="IT20" s="28">
        <v>11616.509520249998</v>
      </c>
      <c r="IU20" s="28">
        <v>511740.51905315614</v>
      </c>
      <c r="IV20" s="28">
        <v>9002.794804891666</v>
      </c>
      <c r="IW20" s="28">
        <v>511740.51905315614</v>
      </c>
      <c r="IX20" s="28">
        <v>5808.2546182499991</v>
      </c>
      <c r="IY20" s="28">
        <v>511740.51905315614</v>
      </c>
      <c r="IZ20" s="28">
        <v>3000.9314061583327</v>
      </c>
      <c r="JA20" s="28">
        <v>511740.51905315614</v>
      </c>
      <c r="JB20" s="28">
        <v>0</v>
      </c>
      <c r="JC20" s="28">
        <v>0</v>
      </c>
      <c r="JD20" s="28">
        <v>0</v>
      </c>
      <c r="JE20" s="28">
        <v>0</v>
      </c>
      <c r="JF20" s="28">
        <v>0</v>
      </c>
      <c r="JG20" s="28">
        <v>0</v>
      </c>
      <c r="JH20" s="28">
        <v>0</v>
      </c>
      <c r="JI20" s="28">
        <v>0</v>
      </c>
      <c r="JJ20" s="28">
        <v>0</v>
      </c>
      <c r="JK20" s="28">
        <v>0</v>
      </c>
      <c r="JL20" s="28">
        <v>0</v>
      </c>
      <c r="JM20" s="28">
        <v>0</v>
      </c>
      <c r="JN20" s="28">
        <v>0</v>
      </c>
      <c r="JO20" s="28">
        <v>0</v>
      </c>
      <c r="JP20" s="28">
        <v>0</v>
      </c>
      <c r="JQ20" s="28">
        <v>0</v>
      </c>
      <c r="JR20" s="28">
        <v>0</v>
      </c>
      <c r="JS20" s="28">
        <v>0</v>
      </c>
      <c r="JT20" s="28">
        <v>0</v>
      </c>
      <c r="JU20" s="28">
        <v>0</v>
      </c>
      <c r="JV20" s="28">
        <v>0</v>
      </c>
      <c r="JW20" s="28">
        <v>0</v>
      </c>
      <c r="JX20" s="28">
        <v>0</v>
      </c>
      <c r="JY20" s="28">
        <v>0</v>
      </c>
      <c r="JZ20" s="28">
        <v>0</v>
      </c>
      <c r="KA20" s="28">
        <v>0</v>
      </c>
      <c r="KB20" s="28">
        <v>0</v>
      </c>
      <c r="KC20" s="28">
        <v>0</v>
      </c>
      <c r="KD20" s="28">
        <v>0</v>
      </c>
      <c r="KE20" s="28">
        <v>0</v>
      </c>
      <c r="KF20" s="28">
        <v>0</v>
      </c>
      <c r="KG20" s="28">
        <v>0</v>
      </c>
      <c r="KH20" s="28">
        <v>0</v>
      </c>
      <c r="KI20" s="28">
        <v>0</v>
      </c>
      <c r="KJ20" s="28">
        <v>0</v>
      </c>
      <c r="KK20" s="28">
        <v>0</v>
      </c>
      <c r="KL20" s="28">
        <v>0</v>
      </c>
      <c r="KM20" s="28">
        <v>0</v>
      </c>
      <c r="KN20" s="28">
        <v>0</v>
      </c>
      <c r="KO20" s="28">
        <v>0</v>
      </c>
      <c r="KP20" s="28">
        <v>0</v>
      </c>
      <c r="KQ20" s="28">
        <v>0</v>
      </c>
      <c r="KR20" s="28">
        <v>0</v>
      </c>
      <c r="KS20" s="28">
        <v>0</v>
      </c>
      <c r="KT20" s="28">
        <v>0</v>
      </c>
      <c r="KU20" s="28">
        <v>0</v>
      </c>
      <c r="KV20" s="28">
        <v>0</v>
      </c>
      <c r="KW20" s="28">
        <v>0</v>
      </c>
      <c r="KX20" s="28">
        <v>0</v>
      </c>
      <c r="KY20" s="28">
        <v>0</v>
      </c>
      <c r="KZ20" s="28">
        <v>0</v>
      </c>
      <c r="LA20" s="28">
        <v>0</v>
      </c>
      <c r="LB20" s="28">
        <v>0</v>
      </c>
      <c r="LC20" s="28">
        <v>0</v>
      </c>
      <c r="LD20" s="28">
        <v>0</v>
      </c>
      <c r="LE20" s="28">
        <v>0</v>
      </c>
      <c r="LF20" s="28">
        <v>0</v>
      </c>
      <c r="LG20" s="28">
        <v>0</v>
      </c>
      <c r="LH20" s="28">
        <v>0</v>
      </c>
      <c r="LI20" s="28">
        <v>0</v>
      </c>
      <c r="LJ20" s="28">
        <v>0</v>
      </c>
      <c r="LK20" s="28">
        <v>0</v>
      </c>
      <c r="LL20" s="28">
        <v>0</v>
      </c>
      <c r="LM20" s="28">
        <v>0</v>
      </c>
      <c r="LN20" s="28">
        <v>0</v>
      </c>
      <c r="LO20" s="28">
        <v>0</v>
      </c>
      <c r="LP20" s="28">
        <v>0</v>
      </c>
      <c r="LQ20" s="28">
        <v>0</v>
      </c>
      <c r="LR20" s="28">
        <v>0</v>
      </c>
      <c r="LS20" s="28">
        <v>0</v>
      </c>
      <c r="LT20" s="28">
        <v>0</v>
      </c>
      <c r="LU20" s="28">
        <v>0</v>
      </c>
      <c r="LV20" s="28">
        <v>0</v>
      </c>
      <c r="LW20" s="28">
        <v>0</v>
      </c>
      <c r="LX20" s="28">
        <v>0</v>
      </c>
      <c r="LY20" s="28">
        <v>0</v>
      </c>
      <c r="LZ20" s="28">
        <v>0</v>
      </c>
      <c r="MA20" s="28">
        <v>0</v>
      </c>
      <c r="MB20" s="28">
        <v>0</v>
      </c>
      <c r="MC20" s="28">
        <v>0</v>
      </c>
      <c r="MD20" s="28">
        <v>0</v>
      </c>
      <c r="ME20" s="28">
        <v>0</v>
      </c>
      <c r="MF20" s="28">
        <v>0</v>
      </c>
      <c r="MG20" s="28">
        <v>0</v>
      </c>
      <c r="MH20" s="28">
        <v>0</v>
      </c>
      <c r="MI20" s="28">
        <v>0</v>
      </c>
      <c r="MJ20" s="28">
        <v>0</v>
      </c>
      <c r="MK20" s="28">
        <v>0</v>
      </c>
      <c r="ML20" s="28">
        <v>0</v>
      </c>
      <c r="MM20" s="28">
        <v>0</v>
      </c>
      <c r="MN20" s="28">
        <v>0</v>
      </c>
      <c r="MO20" s="28">
        <v>0</v>
      </c>
      <c r="MP20" s="28">
        <v>0</v>
      </c>
      <c r="MQ20" s="28">
        <v>0</v>
      </c>
      <c r="MR20" s="28">
        <v>0</v>
      </c>
      <c r="MS20" s="28">
        <v>0</v>
      </c>
      <c r="MT20" s="28">
        <v>0</v>
      </c>
      <c r="MU20" s="28">
        <v>0</v>
      </c>
      <c r="MV20" s="28">
        <v>0</v>
      </c>
      <c r="MW20" s="28">
        <v>0</v>
      </c>
      <c r="MX20" s="28">
        <v>0</v>
      </c>
      <c r="MY20" s="28">
        <v>0</v>
      </c>
      <c r="MZ20" s="28">
        <v>0</v>
      </c>
      <c r="NA20" s="28">
        <v>0</v>
      </c>
      <c r="NB20" s="28">
        <v>0</v>
      </c>
      <c r="NC20" s="28">
        <v>0</v>
      </c>
      <c r="ND20" s="28">
        <v>0</v>
      </c>
      <c r="NE20" s="28">
        <v>0</v>
      </c>
      <c r="NF20" s="28">
        <v>0</v>
      </c>
      <c r="NG20" s="28">
        <v>0</v>
      </c>
      <c r="NH20" s="28">
        <v>0</v>
      </c>
      <c r="NI20" s="28">
        <v>0</v>
      </c>
      <c r="NJ20" s="28">
        <v>0</v>
      </c>
      <c r="NK20" s="28">
        <v>0</v>
      </c>
      <c r="NL20" s="28">
        <v>0</v>
      </c>
      <c r="NM20" s="28">
        <v>0</v>
      </c>
      <c r="NN20" s="28">
        <v>0</v>
      </c>
      <c r="NO20" s="28">
        <v>0</v>
      </c>
      <c r="NP20" s="28">
        <v>0</v>
      </c>
      <c r="NQ20" s="28">
        <v>0</v>
      </c>
      <c r="NR20" s="28">
        <v>0</v>
      </c>
      <c r="NS20" s="28">
        <v>0</v>
      </c>
      <c r="NT20" s="28">
        <v>0</v>
      </c>
      <c r="NU20" s="28">
        <v>0</v>
      </c>
      <c r="NV20" s="28">
        <v>0</v>
      </c>
      <c r="NW20" s="28">
        <v>0</v>
      </c>
      <c r="NX20" s="28">
        <v>0</v>
      </c>
      <c r="NY20" s="28">
        <v>0</v>
      </c>
      <c r="NZ20" s="28">
        <v>0</v>
      </c>
      <c r="OA20" s="28">
        <v>0</v>
      </c>
      <c r="OB20" s="28">
        <v>0</v>
      </c>
      <c r="OC20" s="28">
        <v>0</v>
      </c>
      <c r="OD20" s="28">
        <v>0</v>
      </c>
      <c r="OE20" s="28">
        <v>0</v>
      </c>
      <c r="OF20" s="28">
        <v>0</v>
      </c>
      <c r="OG20" s="28">
        <v>0</v>
      </c>
      <c r="OH20" s="28">
        <v>0</v>
      </c>
      <c r="OI20" s="28">
        <v>0</v>
      </c>
      <c r="OJ20" s="28">
        <v>0</v>
      </c>
      <c r="OK20" s="28">
        <v>0</v>
      </c>
      <c r="OL20" s="28">
        <v>0</v>
      </c>
      <c r="OM20" s="28">
        <v>0</v>
      </c>
      <c r="ON20" s="28">
        <v>0</v>
      </c>
      <c r="OO20" s="28">
        <v>0</v>
      </c>
      <c r="OP20" s="28">
        <v>0</v>
      </c>
      <c r="OQ20" s="28">
        <v>0</v>
      </c>
      <c r="OR20" s="28">
        <v>0</v>
      </c>
      <c r="OS20" s="28">
        <v>0</v>
      </c>
      <c r="OT20" s="28">
        <v>0</v>
      </c>
      <c r="OU20" s="28">
        <v>0</v>
      </c>
      <c r="OV20" s="28">
        <v>0</v>
      </c>
      <c r="OW20" s="28">
        <v>0</v>
      </c>
      <c r="OX20" s="28">
        <v>0</v>
      </c>
      <c r="OY20" s="28">
        <v>0</v>
      </c>
      <c r="OZ20" s="28">
        <v>0</v>
      </c>
      <c r="PA20" s="28">
        <v>0</v>
      </c>
      <c r="PB20" s="28">
        <v>0</v>
      </c>
      <c r="PC20" s="28">
        <v>0</v>
      </c>
      <c r="PD20" s="28">
        <v>0</v>
      </c>
      <c r="PE20" s="28">
        <v>0</v>
      </c>
      <c r="PF20" s="28">
        <v>0</v>
      </c>
      <c r="PG20" s="28">
        <v>0</v>
      </c>
      <c r="PH20" s="28">
        <v>0</v>
      </c>
      <c r="PI20" s="28">
        <v>0</v>
      </c>
      <c r="PJ20" s="28">
        <v>0</v>
      </c>
      <c r="PK20" s="28">
        <v>0</v>
      </c>
      <c r="PL20" s="28">
        <v>0</v>
      </c>
      <c r="PM20" s="28">
        <v>0</v>
      </c>
      <c r="PN20" s="28">
        <v>0</v>
      </c>
      <c r="PO20" s="28">
        <v>0</v>
      </c>
      <c r="PP20" s="28">
        <v>0</v>
      </c>
      <c r="PQ20" s="28">
        <v>0</v>
      </c>
      <c r="PR20" s="28">
        <v>0</v>
      </c>
      <c r="PS20" s="28">
        <v>0</v>
      </c>
      <c r="PT20" s="28">
        <v>0</v>
      </c>
      <c r="PU20" s="28">
        <v>0</v>
      </c>
      <c r="PV20" s="28">
        <v>0</v>
      </c>
      <c r="PW20" s="28">
        <v>0</v>
      </c>
      <c r="PX20" s="28">
        <v>0</v>
      </c>
      <c r="PY20" s="28">
        <v>0</v>
      </c>
      <c r="PZ20" s="28">
        <v>0</v>
      </c>
      <c r="QA20" s="28">
        <v>0</v>
      </c>
      <c r="QB20" s="28">
        <v>0</v>
      </c>
      <c r="QC20" s="28">
        <v>0</v>
      </c>
      <c r="QD20" s="28">
        <v>0</v>
      </c>
      <c r="QE20" s="28">
        <v>0</v>
      </c>
      <c r="QF20" s="28">
        <v>0</v>
      </c>
      <c r="QG20" s="28">
        <v>0</v>
      </c>
      <c r="QH20" s="28">
        <v>0</v>
      </c>
      <c r="QI20" s="28">
        <v>0</v>
      </c>
      <c r="QJ20" s="28">
        <v>0</v>
      </c>
      <c r="QK20" s="28">
        <v>0</v>
      </c>
      <c r="QL20" s="28">
        <v>0</v>
      </c>
      <c r="QM20" s="28">
        <v>0</v>
      </c>
      <c r="QN20" s="28">
        <v>0</v>
      </c>
      <c r="QO20" s="28">
        <v>0</v>
      </c>
      <c r="QP20" s="28">
        <v>0</v>
      </c>
      <c r="QQ20" s="28">
        <v>0</v>
      </c>
      <c r="QR20" s="28">
        <v>0</v>
      </c>
      <c r="QS20" s="28">
        <v>0</v>
      </c>
      <c r="QT20" s="28">
        <v>0</v>
      </c>
      <c r="QU20" s="28">
        <v>0</v>
      </c>
      <c r="QV20" s="28">
        <v>0</v>
      </c>
      <c r="QW20" s="28">
        <v>0</v>
      </c>
      <c r="QX20" s="28">
        <v>0</v>
      </c>
      <c r="QY20" s="28">
        <v>0</v>
      </c>
      <c r="QZ20" s="28">
        <v>0</v>
      </c>
      <c r="RA20" s="28">
        <v>0</v>
      </c>
      <c r="RB20" s="28">
        <v>0</v>
      </c>
      <c r="RC20" s="28">
        <v>0</v>
      </c>
      <c r="RD20" s="28">
        <v>0</v>
      </c>
      <c r="RE20" s="28">
        <v>0</v>
      </c>
      <c r="RF20" s="28">
        <v>0</v>
      </c>
      <c r="RG20" s="28">
        <v>0</v>
      </c>
      <c r="RH20" s="28">
        <v>0</v>
      </c>
      <c r="RI20" s="28">
        <v>0</v>
      </c>
      <c r="RJ20" s="28">
        <v>0</v>
      </c>
      <c r="RK20" s="28">
        <v>0</v>
      </c>
      <c r="RL20" s="28">
        <v>0</v>
      </c>
      <c r="RM20" s="28">
        <v>0</v>
      </c>
      <c r="RN20" s="28">
        <v>0</v>
      </c>
      <c r="RO20" s="28">
        <v>0</v>
      </c>
      <c r="RP20" s="28">
        <v>0</v>
      </c>
      <c r="RQ20" s="28">
        <v>0</v>
      </c>
      <c r="RR20" s="28">
        <v>0</v>
      </c>
      <c r="RS20" s="28">
        <v>0</v>
      </c>
      <c r="RT20" s="28">
        <v>0</v>
      </c>
      <c r="RU20" s="28">
        <v>0</v>
      </c>
      <c r="RV20" s="28">
        <v>0</v>
      </c>
      <c r="RW20" s="28">
        <v>0</v>
      </c>
      <c r="RX20" s="28">
        <v>0</v>
      </c>
      <c r="RY20" s="28">
        <v>0</v>
      </c>
      <c r="RZ20" s="28">
        <v>0</v>
      </c>
      <c r="SA20" s="28">
        <v>0</v>
      </c>
      <c r="SB20" s="28">
        <v>0</v>
      </c>
      <c r="SC20" s="28">
        <v>0</v>
      </c>
      <c r="SD20" s="28">
        <v>0</v>
      </c>
      <c r="SE20" s="28">
        <v>0</v>
      </c>
      <c r="SF20" s="28">
        <v>0</v>
      </c>
      <c r="SG20" s="28">
        <v>0</v>
      </c>
      <c r="SH20" s="28">
        <v>0</v>
      </c>
      <c r="SI20" s="28">
        <v>0</v>
      </c>
      <c r="SJ20" s="28">
        <v>0</v>
      </c>
      <c r="SK20" s="28">
        <v>0</v>
      </c>
      <c r="SL20" s="28">
        <v>0</v>
      </c>
      <c r="SM20" s="28">
        <v>0</v>
      </c>
      <c r="SN20" s="28">
        <v>0</v>
      </c>
      <c r="SO20" s="28">
        <v>0</v>
      </c>
      <c r="SP20" s="28">
        <v>0</v>
      </c>
      <c r="SQ20" s="28">
        <v>0</v>
      </c>
      <c r="SR20" s="28">
        <v>0</v>
      </c>
      <c r="SS20" s="28">
        <v>0</v>
      </c>
      <c r="ST20" s="28">
        <v>0</v>
      </c>
      <c r="SU20" s="28">
        <v>0</v>
      </c>
      <c r="SV20" s="28">
        <v>0</v>
      </c>
      <c r="SW20" s="28">
        <v>0</v>
      </c>
      <c r="SX20" s="28">
        <v>0</v>
      </c>
      <c r="SY20" s="28">
        <v>0</v>
      </c>
      <c r="SZ20" s="28">
        <v>0</v>
      </c>
      <c r="TA20" s="28">
        <v>0</v>
      </c>
      <c r="TB20" s="28">
        <v>0</v>
      </c>
      <c r="TC20" s="28">
        <v>0</v>
      </c>
      <c r="TD20" s="28">
        <v>0</v>
      </c>
      <c r="TE20" s="28">
        <v>0</v>
      </c>
      <c r="TF20" s="28">
        <v>0</v>
      </c>
      <c r="TG20" s="28">
        <v>0</v>
      </c>
      <c r="TH20" s="28">
        <v>0</v>
      </c>
      <c r="TI20" s="28">
        <v>0</v>
      </c>
      <c r="TJ20" s="28">
        <v>0</v>
      </c>
      <c r="TK20" s="28">
        <v>0</v>
      </c>
      <c r="TL20" s="28">
        <v>0</v>
      </c>
      <c r="TM20" s="28">
        <v>0</v>
      </c>
      <c r="TN20" s="28">
        <v>0</v>
      </c>
      <c r="TO20" s="28">
        <v>0</v>
      </c>
      <c r="TP20" s="28">
        <v>0</v>
      </c>
      <c r="TQ20" s="28">
        <v>0</v>
      </c>
      <c r="TR20" s="28">
        <v>0</v>
      </c>
      <c r="TS20" s="28">
        <v>0</v>
      </c>
      <c r="TT20" s="28">
        <v>0</v>
      </c>
      <c r="TU20" s="28">
        <v>0</v>
      </c>
      <c r="TV20" s="28">
        <v>0</v>
      </c>
      <c r="TW20" s="28">
        <v>0</v>
      </c>
      <c r="TX20" s="28">
        <v>0</v>
      </c>
      <c r="TY20" s="28">
        <v>0</v>
      </c>
      <c r="TZ20" s="28">
        <v>0</v>
      </c>
      <c r="UA20" s="28">
        <v>0</v>
      </c>
      <c r="UB20" s="28">
        <v>0</v>
      </c>
      <c r="UC20" s="28">
        <v>0</v>
      </c>
      <c r="UD20" s="28">
        <v>0</v>
      </c>
      <c r="UE20" s="28">
        <v>0</v>
      </c>
      <c r="UF20" s="28">
        <v>0</v>
      </c>
      <c r="UG20" s="28">
        <v>0</v>
      </c>
      <c r="UH20" s="28">
        <v>0</v>
      </c>
      <c r="UI20" s="28">
        <v>0</v>
      </c>
      <c r="UJ20" s="28">
        <v>0</v>
      </c>
      <c r="UK20" s="28">
        <v>0</v>
      </c>
      <c r="UL20" s="28">
        <v>0</v>
      </c>
      <c r="UM20" s="28">
        <v>0</v>
      </c>
      <c r="UN20" s="28">
        <v>0</v>
      </c>
      <c r="UO20" s="28">
        <v>0</v>
      </c>
      <c r="UP20" s="28">
        <v>0</v>
      </c>
      <c r="UQ20" s="28">
        <v>0</v>
      </c>
      <c r="UR20" s="28">
        <v>0</v>
      </c>
      <c r="US20" s="28">
        <v>0</v>
      </c>
      <c r="UT20" s="28">
        <v>0</v>
      </c>
      <c r="UU20" s="28">
        <v>0</v>
      </c>
      <c r="UV20" s="28">
        <v>0</v>
      </c>
      <c r="UW20" s="28">
        <v>0</v>
      </c>
      <c r="UX20" s="28">
        <v>0</v>
      </c>
      <c r="UY20" s="28">
        <v>0</v>
      </c>
      <c r="UZ20" s="28">
        <v>0</v>
      </c>
      <c r="VA20" s="28">
        <v>0</v>
      </c>
      <c r="VB20" s="28">
        <v>0</v>
      </c>
      <c r="VC20" s="28">
        <v>0</v>
      </c>
      <c r="VD20" s="28">
        <v>0</v>
      </c>
      <c r="VE20" s="28">
        <v>0</v>
      </c>
      <c r="VF20" s="28">
        <v>0</v>
      </c>
      <c r="VG20" s="28">
        <v>0</v>
      </c>
      <c r="VH20" s="28">
        <v>0</v>
      </c>
      <c r="VI20" s="28">
        <v>0</v>
      </c>
      <c r="VJ20" s="28">
        <v>0</v>
      </c>
      <c r="VK20" s="28">
        <v>0</v>
      </c>
      <c r="VL20" s="28">
        <v>0</v>
      </c>
      <c r="VM20" s="28">
        <v>0</v>
      </c>
      <c r="VN20" s="28">
        <v>0</v>
      </c>
      <c r="VO20" s="28">
        <v>0</v>
      </c>
      <c r="VP20" s="28">
        <v>0</v>
      </c>
      <c r="VQ20" s="28">
        <v>0</v>
      </c>
      <c r="VR20" s="28">
        <v>0</v>
      </c>
      <c r="VS20" s="28">
        <v>0</v>
      </c>
      <c r="VT20" s="28">
        <v>0</v>
      </c>
      <c r="VU20" s="28">
        <v>0</v>
      </c>
      <c r="VV20" s="28">
        <v>0</v>
      </c>
      <c r="VW20" s="28">
        <v>0</v>
      </c>
      <c r="VX20" s="28">
        <v>0</v>
      </c>
      <c r="VY20" s="28">
        <v>0</v>
      </c>
      <c r="VZ20" s="28">
        <v>0</v>
      </c>
      <c r="WA20" s="28">
        <v>0</v>
      </c>
      <c r="WB20" s="28">
        <v>0</v>
      </c>
      <c r="WC20" s="28">
        <v>0</v>
      </c>
      <c r="WD20" s="28">
        <v>0</v>
      </c>
      <c r="WE20" s="28">
        <v>0</v>
      </c>
      <c r="WF20" s="28">
        <v>0</v>
      </c>
      <c r="WG20" s="28">
        <v>0</v>
      </c>
      <c r="WH20" s="28">
        <v>0</v>
      </c>
      <c r="WI20" s="28">
        <v>0</v>
      </c>
      <c r="WJ20" s="28">
        <v>0</v>
      </c>
      <c r="WK20" s="28">
        <v>0</v>
      </c>
      <c r="WL20" s="28">
        <v>0</v>
      </c>
      <c r="WM20" s="28">
        <v>0</v>
      </c>
      <c r="WN20" s="28">
        <v>0</v>
      </c>
      <c r="WO20" s="28">
        <v>0</v>
      </c>
      <c r="WP20" s="28">
        <v>0</v>
      </c>
      <c r="WQ20" s="28">
        <v>0</v>
      </c>
      <c r="WR20" s="28">
        <v>0</v>
      </c>
      <c r="WS20" s="28">
        <v>0</v>
      </c>
      <c r="WT20" s="28">
        <v>0</v>
      </c>
      <c r="WU20" s="28">
        <v>0</v>
      </c>
      <c r="WV20" s="28">
        <v>0</v>
      </c>
      <c r="WW20" s="28">
        <v>0</v>
      </c>
      <c r="WX20" s="28">
        <v>0</v>
      </c>
      <c r="WY20" s="28">
        <v>0</v>
      </c>
      <c r="WZ20" s="28">
        <v>0</v>
      </c>
      <c r="XA20" s="28">
        <v>0</v>
      </c>
      <c r="XB20" s="28">
        <v>0</v>
      </c>
      <c r="XC20" s="28">
        <v>0</v>
      </c>
      <c r="XD20" s="28">
        <v>0</v>
      </c>
      <c r="XE20" s="28">
        <v>0</v>
      </c>
      <c r="XF20" s="28">
        <v>0</v>
      </c>
      <c r="XG20" s="28">
        <v>0</v>
      </c>
      <c r="XH20" s="28">
        <v>0</v>
      </c>
      <c r="XI20" s="28">
        <v>0</v>
      </c>
      <c r="XJ20" s="28">
        <v>0</v>
      </c>
      <c r="XK20" s="28">
        <v>0</v>
      </c>
      <c r="XL20" s="28">
        <v>0</v>
      </c>
      <c r="XM20" s="28">
        <v>0</v>
      </c>
      <c r="XN20" s="28">
        <v>0</v>
      </c>
      <c r="XO20" s="28">
        <v>0</v>
      </c>
      <c r="XP20" s="28">
        <v>0</v>
      </c>
      <c r="XQ20" s="28">
        <v>0</v>
      </c>
      <c r="XR20" s="28">
        <v>0</v>
      </c>
      <c r="XS20" s="28">
        <v>0</v>
      </c>
      <c r="XT20" s="28">
        <v>0</v>
      </c>
      <c r="XU20" s="28">
        <v>0</v>
      </c>
      <c r="XV20" s="28">
        <v>0</v>
      </c>
      <c r="XW20" s="28">
        <v>0</v>
      </c>
      <c r="XX20" s="28">
        <v>0</v>
      </c>
      <c r="XY20" s="28">
        <v>0</v>
      </c>
      <c r="XZ20" s="28">
        <v>0</v>
      </c>
      <c r="YA20" s="28">
        <v>0</v>
      </c>
      <c r="YB20" s="28">
        <v>0</v>
      </c>
      <c r="YC20" s="28">
        <v>0</v>
      </c>
      <c r="YD20" s="28">
        <v>0</v>
      </c>
      <c r="YE20" s="28">
        <v>0</v>
      </c>
      <c r="YF20" s="28">
        <v>0</v>
      </c>
      <c r="YG20" s="28">
        <v>0</v>
      </c>
      <c r="YH20" s="28">
        <v>0</v>
      </c>
      <c r="YI20" s="28">
        <v>0</v>
      </c>
      <c r="YJ20" s="28">
        <v>0</v>
      </c>
      <c r="YK20" s="28">
        <v>0</v>
      </c>
      <c r="YL20" s="28">
        <v>0</v>
      </c>
      <c r="YM20" s="28">
        <v>0</v>
      </c>
      <c r="YN20" s="28">
        <v>0</v>
      </c>
      <c r="YO20" s="28">
        <v>0</v>
      </c>
      <c r="YP20" s="28">
        <v>0</v>
      </c>
      <c r="YQ20" s="28">
        <v>0</v>
      </c>
    </row>
    <row r="21" spans="1:733" ht="15.75" x14ac:dyDescent="0.25">
      <c r="A21" s="18" t="s">
        <v>41</v>
      </c>
      <c r="B21" s="18" t="s">
        <v>42</v>
      </c>
      <c r="C21" s="18">
        <v>37.116827460000003</v>
      </c>
      <c r="D21" s="29"/>
      <c r="E21" s="21">
        <f t="shared" si="20"/>
        <v>0.96658404843750012</v>
      </c>
      <c r="F21" s="32" t="s">
        <v>132</v>
      </c>
      <c r="G21" s="108" t="s">
        <v>133</v>
      </c>
      <c r="H21" s="30">
        <v>40450</v>
      </c>
      <c r="I21" s="31" t="s">
        <v>27</v>
      </c>
      <c r="J21" s="32">
        <v>140</v>
      </c>
      <c r="K21" s="22" t="s">
        <v>136</v>
      </c>
      <c r="L21" s="23">
        <f t="shared" si="71"/>
        <v>44710</v>
      </c>
      <c r="M21" s="32" t="s">
        <v>11</v>
      </c>
      <c r="N21" s="19" t="s">
        <v>12</v>
      </c>
      <c r="P21" s="25">
        <f t="shared" si="21"/>
        <v>14452600.594388824</v>
      </c>
      <c r="Q21" s="25">
        <f t="shared" si="22"/>
        <v>2555395.23</v>
      </c>
      <c r="R21" s="25">
        <f t="shared" si="23"/>
        <v>15496536.296140693</v>
      </c>
      <c r="S21" s="25">
        <f t="shared" si="24"/>
        <v>1804255.2799999998</v>
      </c>
      <c r="T21" s="25">
        <f t="shared" si="25"/>
        <v>15098942.206140697</v>
      </c>
      <c r="U21" s="25">
        <f t="shared" si="26"/>
        <v>738387.27</v>
      </c>
      <c r="V21" s="25">
        <f t="shared" si="27"/>
        <v>2583028.0193567835</v>
      </c>
      <c r="W21" s="25">
        <f t="shared" si="28"/>
        <v>40403.229999999996</v>
      </c>
      <c r="X21" s="25">
        <f t="shared" si="29"/>
        <v>64186.850000000006</v>
      </c>
      <c r="Y21" s="25">
        <f t="shared" si="30"/>
        <v>1104.9199999999998</v>
      </c>
      <c r="Z21" s="25">
        <f t="shared" si="31"/>
        <v>0</v>
      </c>
      <c r="AA21" s="25">
        <f t="shared" si="32"/>
        <v>0</v>
      </c>
      <c r="AB21" s="25">
        <f t="shared" si="33"/>
        <v>0</v>
      </c>
      <c r="AC21" s="25">
        <f t="shared" si="34"/>
        <v>0</v>
      </c>
      <c r="AD21" s="25">
        <f t="shared" si="35"/>
        <v>0</v>
      </c>
      <c r="AE21" s="25">
        <f t="shared" si="36"/>
        <v>0</v>
      </c>
      <c r="AF21" s="25">
        <f t="shared" si="37"/>
        <v>0</v>
      </c>
      <c r="AG21" s="25">
        <f t="shared" si="38"/>
        <v>0</v>
      </c>
      <c r="AH21" s="25">
        <f t="shared" si="39"/>
        <v>0</v>
      </c>
      <c r="AI21" s="25">
        <f t="shared" si="40"/>
        <v>0</v>
      </c>
      <c r="AJ21" s="25">
        <f t="shared" si="41"/>
        <v>0</v>
      </c>
      <c r="AK21" s="25">
        <f t="shared" si="42"/>
        <v>0</v>
      </c>
      <c r="AL21" s="25">
        <f t="shared" si="43"/>
        <v>0</v>
      </c>
      <c r="AM21" s="25">
        <f t="shared" si="44"/>
        <v>0</v>
      </c>
      <c r="AN21" s="25">
        <f t="shared" si="45"/>
        <v>0</v>
      </c>
      <c r="AO21" s="25">
        <f t="shared" si="46"/>
        <v>0</v>
      </c>
      <c r="AP21" s="25">
        <f t="shared" si="47"/>
        <v>0</v>
      </c>
      <c r="AQ21" s="25">
        <f t="shared" si="48"/>
        <v>0</v>
      </c>
      <c r="AR21" s="25">
        <f t="shared" si="49"/>
        <v>0</v>
      </c>
      <c r="AS21" s="25">
        <f t="shared" si="50"/>
        <v>0</v>
      </c>
      <c r="AT21" s="25">
        <f t="shared" si="51"/>
        <v>0</v>
      </c>
      <c r="AU21" s="25">
        <f t="shared" si="52"/>
        <v>0</v>
      </c>
      <c r="AV21" s="25">
        <f t="shared" si="53"/>
        <v>0</v>
      </c>
      <c r="AW21" s="25">
        <f t="shared" si="54"/>
        <v>0</v>
      </c>
      <c r="AX21" s="25">
        <f t="shared" si="55"/>
        <v>0</v>
      </c>
      <c r="AY21" s="25">
        <f t="shared" si="56"/>
        <v>0</v>
      </c>
      <c r="AZ21" s="25">
        <f t="shared" si="57"/>
        <v>0</v>
      </c>
      <c r="BA21" s="25">
        <f t="shared" si="58"/>
        <v>0</v>
      </c>
      <c r="BB21" s="25">
        <f t="shared" si="59"/>
        <v>0</v>
      </c>
      <c r="BC21" s="25">
        <f t="shared" si="60"/>
        <v>0</v>
      </c>
      <c r="BD21" s="25">
        <f t="shared" si="61"/>
        <v>0</v>
      </c>
      <c r="BE21" s="25">
        <f t="shared" si="62"/>
        <v>0</v>
      </c>
      <c r="BF21" s="25">
        <f t="shared" si="63"/>
        <v>0</v>
      </c>
      <c r="BG21" s="25">
        <f t="shared" si="64"/>
        <v>0</v>
      </c>
      <c r="BH21" s="25">
        <f t="shared" si="65"/>
        <v>0</v>
      </c>
      <c r="BI21" s="25">
        <f t="shared" si="66"/>
        <v>0</v>
      </c>
      <c r="BJ21" s="25">
        <f t="shared" si="67"/>
        <v>0</v>
      </c>
      <c r="BK21" s="25">
        <f t="shared" si="68"/>
        <v>0</v>
      </c>
      <c r="BL21" s="25">
        <f t="shared" si="69"/>
        <v>0</v>
      </c>
      <c r="BM21" s="25">
        <f t="shared" si="70"/>
        <v>0</v>
      </c>
      <c r="BN21" s="26"/>
      <c r="BO21" s="27"/>
      <c r="BP21" s="28">
        <v>191639.04999999996</v>
      </c>
      <c r="BQ21" s="28">
        <v>1084443.01</v>
      </c>
      <c r="BR21" s="28">
        <v>209539.90999999995</v>
      </c>
      <c r="BS21" s="28">
        <v>1100139.8999999997</v>
      </c>
      <c r="BT21" s="28">
        <v>203994.66000000003</v>
      </c>
      <c r="BU21" s="28">
        <v>1111559.57</v>
      </c>
      <c r="BV21" s="28">
        <v>222373.46000000002</v>
      </c>
      <c r="BW21" s="28">
        <v>1131366.1099999996</v>
      </c>
      <c r="BX21" s="28">
        <v>212151.58</v>
      </c>
      <c r="BY21" s="28">
        <v>1148393.94</v>
      </c>
      <c r="BZ21" s="28">
        <v>245860.22000000003</v>
      </c>
      <c r="CA21" s="28">
        <v>1204653.8777603365</v>
      </c>
      <c r="CB21" s="28">
        <v>207784.1</v>
      </c>
      <c r="CC21" s="28">
        <v>1237693.5893603265</v>
      </c>
      <c r="CD21" s="28">
        <v>228405.75999999998</v>
      </c>
      <c r="CE21" s="28">
        <v>1268838.4985545976</v>
      </c>
      <c r="CF21" s="28">
        <v>223962.52000000002</v>
      </c>
      <c r="CG21" s="28">
        <v>1291378.0246783914</v>
      </c>
      <c r="CH21" s="28">
        <v>203616.72000000003</v>
      </c>
      <c r="CI21" s="28">
        <v>1291378.0246783914</v>
      </c>
      <c r="CJ21" s="28">
        <v>210086.39999999999</v>
      </c>
      <c r="CK21" s="28">
        <v>1291378.0246783914</v>
      </c>
      <c r="CL21" s="28">
        <v>195980.85000000003</v>
      </c>
      <c r="CM21" s="28">
        <v>1291378.0246783914</v>
      </c>
      <c r="CN21" s="28">
        <v>194940.68000000002</v>
      </c>
      <c r="CO21" s="28">
        <v>1291378.0246783914</v>
      </c>
      <c r="CP21" s="28">
        <v>187367.84</v>
      </c>
      <c r="CQ21" s="28">
        <v>1291378.0246783914</v>
      </c>
      <c r="CR21" s="28">
        <v>162395.47</v>
      </c>
      <c r="CS21" s="28">
        <v>1291378.0246783914</v>
      </c>
      <c r="CT21" s="28">
        <v>172222.13000000003</v>
      </c>
      <c r="CU21" s="28">
        <v>1291378.0246783914</v>
      </c>
      <c r="CV21" s="28">
        <v>159338.00999999998</v>
      </c>
      <c r="CW21" s="28">
        <v>1291378.0246783914</v>
      </c>
      <c r="CX21" s="28">
        <v>157076.41999999998</v>
      </c>
      <c r="CY21" s="28">
        <v>1291378.0246783914</v>
      </c>
      <c r="CZ21" s="28">
        <v>144680.86000000002</v>
      </c>
      <c r="DA21" s="28">
        <v>1291378.0246783914</v>
      </c>
      <c r="DB21" s="28">
        <v>141930.71</v>
      </c>
      <c r="DC21" s="28">
        <v>1291378.0246783914</v>
      </c>
      <c r="DD21" s="28">
        <v>134357.85999999999</v>
      </c>
      <c r="DE21" s="28">
        <v>1291378.0246783914</v>
      </c>
      <c r="DF21" s="28">
        <v>122695.15999999999</v>
      </c>
      <c r="DG21" s="28">
        <v>1291378.0246783914</v>
      </c>
      <c r="DH21" s="28">
        <v>119212.14</v>
      </c>
      <c r="DI21" s="28">
        <v>1291378.0246783914</v>
      </c>
      <c r="DJ21" s="28">
        <v>108038</v>
      </c>
      <c r="DK21" s="28">
        <v>1291378.0246783914</v>
      </c>
      <c r="DL21" s="28">
        <v>104066.43</v>
      </c>
      <c r="DM21" s="28">
        <v>1291378.0246783914</v>
      </c>
      <c r="DN21" s="28">
        <v>96493.57</v>
      </c>
      <c r="DO21" s="28">
        <v>1291378.0246783914</v>
      </c>
      <c r="DP21" s="28">
        <v>83183.87999999999</v>
      </c>
      <c r="DQ21" s="28">
        <v>1291378.0246783914</v>
      </c>
      <c r="DR21" s="28">
        <v>81347.839999999997</v>
      </c>
      <c r="DS21" s="28">
        <v>1291378.0246783914</v>
      </c>
      <c r="DT21" s="28">
        <v>71395.16</v>
      </c>
      <c r="DU21" s="28">
        <v>1291378.0246783914</v>
      </c>
      <c r="DV21" s="28">
        <v>66202.14</v>
      </c>
      <c r="DW21" s="28">
        <v>1291378.0246783914</v>
      </c>
      <c r="DX21" s="28">
        <v>56738.030000000006</v>
      </c>
      <c r="DY21" s="28">
        <v>1291378.0246783914</v>
      </c>
      <c r="DZ21" s="28">
        <v>51056.439999999995</v>
      </c>
      <c r="EA21" s="28">
        <v>1291378.0246783914</v>
      </c>
      <c r="EB21" s="28">
        <v>43483.58</v>
      </c>
      <c r="EC21" s="28">
        <v>1291378.0246783914</v>
      </c>
      <c r="ED21" s="28">
        <v>34752.299999999996</v>
      </c>
      <c r="EE21" s="28">
        <v>1219642.5546783914</v>
      </c>
      <c r="EF21" s="28">
        <v>28758.539999999994</v>
      </c>
      <c r="EG21" s="28">
        <v>1219642.5546783914</v>
      </c>
      <c r="EH21" s="28">
        <v>20909.359999999997</v>
      </c>
      <c r="EI21" s="28">
        <v>1037254.8746783914</v>
      </c>
      <c r="EJ21" s="28">
        <v>15523.71</v>
      </c>
      <c r="EK21" s="28">
        <v>1021366.2646783914</v>
      </c>
      <c r="EL21" s="28">
        <v>9534.25</v>
      </c>
      <c r="EM21" s="28">
        <v>776133.74467839138</v>
      </c>
      <c r="EN21" s="28">
        <v>4500.66</v>
      </c>
      <c r="EO21" s="28">
        <v>311297.16000000003</v>
      </c>
      <c r="EP21" s="28">
        <v>3157.37</v>
      </c>
      <c r="EQ21" s="28">
        <v>132402.21</v>
      </c>
      <c r="ER21" s="28">
        <v>2304.14</v>
      </c>
      <c r="ES21" s="28">
        <v>132402.21</v>
      </c>
      <c r="ET21" s="28">
        <v>1604.52</v>
      </c>
      <c r="EU21" s="28">
        <v>132402.21</v>
      </c>
      <c r="EV21" s="28">
        <v>801.37</v>
      </c>
      <c r="EW21" s="28">
        <v>12837.37</v>
      </c>
      <c r="EX21" s="28">
        <v>752.8</v>
      </c>
      <c r="EY21" s="28">
        <v>12837.37</v>
      </c>
      <c r="EZ21" s="28">
        <v>677.52</v>
      </c>
      <c r="FA21" s="28">
        <v>12837.37</v>
      </c>
      <c r="FB21" s="28">
        <v>582.82000000000005</v>
      </c>
      <c r="FC21" s="28">
        <v>12837.37</v>
      </c>
      <c r="FD21" s="28">
        <v>526.96</v>
      </c>
      <c r="FE21" s="28">
        <v>12837.37</v>
      </c>
      <c r="FF21" s="28">
        <v>437.11</v>
      </c>
      <c r="FG21" s="28">
        <v>12837.37</v>
      </c>
      <c r="FH21" s="28">
        <v>376.4</v>
      </c>
      <c r="FI21" s="28">
        <v>12837.37</v>
      </c>
      <c r="FJ21" s="28">
        <v>301.12</v>
      </c>
      <c r="FK21" s="28">
        <v>12837.37</v>
      </c>
      <c r="FL21" s="28">
        <v>203.99</v>
      </c>
      <c r="FM21" s="28">
        <v>12837.37</v>
      </c>
      <c r="FN21" s="28">
        <v>150.56</v>
      </c>
      <c r="FO21" s="28">
        <v>12837.37</v>
      </c>
      <c r="FP21" s="28">
        <v>72.849999999999994</v>
      </c>
      <c r="FQ21" s="28">
        <v>12837.37</v>
      </c>
      <c r="FR21" s="28">
        <v>0</v>
      </c>
      <c r="FS21" s="28">
        <v>0</v>
      </c>
      <c r="FT21" s="28">
        <v>0</v>
      </c>
      <c r="FU21" s="28">
        <v>0</v>
      </c>
      <c r="FV21" s="28">
        <v>0</v>
      </c>
      <c r="FW21" s="28">
        <v>0</v>
      </c>
      <c r="FX21" s="28">
        <v>0</v>
      </c>
      <c r="FY21" s="28">
        <v>0</v>
      </c>
      <c r="FZ21" s="28">
        <v>0</v>
      </c>
      <c r="GA21" s="28">
        <v>0</v>
      </c>
      <c r="GB21" s="28">
        <v>0</v>
      </c>
      <c r="GC21" s="28">
        <v>0</v>
      </c>
      <c r="GD21" s="28">
        <v>0</v>
      </c>
      <c r="GE21" s="28">
        <v>0</v>
      </c>
      <c r="GF21" s="28">
        <v>0</v>
      </c>
      <c r="GG21" s="28">
        <v>0</v>
      </c>
      <c r="GH21" s="28">
        <v>0</v>
      </c>
      <c r="GI21" s="28">
        <v>0</v>
      </c>
      <c r="GJ21" s="28">
        <v>0</v>
      </c>
      <c r="GK21" s="28">
        <v>0</v>
      </c>
      <c r="GL21" s="28">
        <v>0</v>
      </c>
      <c r="GM21" s="28">
        <v>0</v>
      </c>
      <c r="GN21" s="28">
        <v>0</v>
      </c>
      <c r="GO21" s="28">
        <v>0</v>
      </c>
      <c r="GP21" s="28">
        <v>0</v>
      </c>
      <c r="GQ21" s="28">
        <v>0</v>
      </c>
      <c r="GR21" s="28">
        <v>0</v>
      </c>
      <c r="GS21" s="28">
        <v>0</v>
      </c>
      <c r="GT21" s="28">
        <v>0</v>
      </c>
      <c r="GU21" s="28">
        <v>0</v>
      </c>
      <c r="GV21" s="28">
        <v>0</v>
      </c>
      <c r="GW21" s="28">
        <v>0</v>
      </c>
      <c r="GX21" s="28">
        <v>0</v>
      </c>
      <c r="GY21" s="28">
        <v>0</v>
      </c>
      <c r="GZ21" s="28">
        <v>0</v>
      </c>
      <c r="HA21" s="28">
        <v>0</v>
      </c>
      <c r="HB21" s="28">
        <v>0</v>
      </c>
      <c r="HC21" s="28">
        <v>0</v>
      </c>
      <c r="HD21" s="28">
        <v>0</v>
      </c>
      <c r="HE21" s="28">
        <v>0</v>
      </c>
      <c r="HF21" s="28">
        <v>0</v>
      </c>
      <c r="HG21" s="28">
        <v>0</v>
      </c>
      <c r="HH21" s="28">
        <v>0</v>
      </c>
      <c r="HI21" s="28">
        <v>0</v>
      </c>
      <c r="HJ21" s="28">
        <v>0</v>
      </c>
      <c r="HK21" s="28">
        <v>0</v>
      </c>
      <c r="HL21" s="28">
        <v>0</v>
      </c>
      <c r="HM21" s="28">
        <v>0</v>
      </c>
      <c r="HN21" s="28">
        <v>0</v>
      </c>
      <c r="HO21" s="28">
        <v>0</v>
      </c>
      <c r="HP21" s="28">
        <v>0</v>
      </c>
      <c r="HQ21" s="28">
        <v>0</v>
      </c>
      <c r="HR21" s="28">
        <v>0</v>
      </c>
      <c r="HS21" s="28">
        <v>0</v>
      </c>
      <c r="HT21" s="28">
        <v>0</v>
      </c>
      <c r="HU21" s="28">
        <v>0</v>
      </c>
      <c r="HV21" s="28">
        <v>0</v>
      </c>
      <c r="HW21" s="28">
        <v>0</v>
      </c>
      <c r="HX21" s="28">
        <v>0</v>
      </c>
      <c r="HY21" s="28">
        <v>0</v>
      </c>
      <c r="HZ21" s="28">
        <v>0</v>
      </c>
      <c r="IA21" s="28">
        <v>0</v>
      </c>
      <c r="IB21" s="28">
        <v>0</v>
      </c>
      <c r="IC21" s="28">
        <v>0</v>
      </c>
      <c r="ID21" s="28">
        <v>0</v>
      </c>
      <c r="IE21" s="28">
        <v>0</v>
      </c>
      <c r="IF21" s="28">
        <v>0</v>
      </c>
      <c r="IG21" s="28">
        <v>0</v>
      </c>
      <c r="IH21" s="28">
        <v>0</v>
      </c>
      <c r="II21" s="28">
        <v>0</v>
      </c>
      <c r="IJ21" s="28">
        <v>0</v>
      </c>
      <c r="IK21" s="28">
        <v>0</v>
      </c>
      <c r="IL21" s="28">
        <v>0</v>
      </c>
      <c r="IM21" s="28">
        <v>0</v>
      </c>
      <c r="IN21" s="28">
        <v>0</v>
      </c>
      <c r="IO21" s="28">
        <v>0</v>
      </c>
      <c r="IP21" s="28">
        <v>0</v>
      </c>
      <c r="IQ21" s="28">
        <v>0</v>
      </c>
      <c r="IR21" s="28">
        <v>0</v>
      </c>
      <c r="IS21" s="28">
        <v>0</v>
      </c>
      <c r="IT21" s="28">
        <v>0</v>
      </c>
      <c r="IU21" s="28">
        <v>0</v>
      </c>
      <c r="IV21" s="28">
        <v>0</v>
      </c>
      <c r="IW21" s="28">
        <v>0</v>
      </c>
      <c r="IX21" s="28">
        <v>0</v>
      </c>
      <c r="IY21" s="28">
        <v>0</v>
      </c>
      <c r="IZ21" s="28">
        <v>0</v>
      </c>
      <c r="JA21" s="28">
        <v>0</v>
      </c>
      <c r="JB21" s="28">
        <v>0</v>
      </c>
      <c r="JC21" s="28">
        <v>0</v>
      </c>
      <c r="JD21" s="28">
        <v>0</v>
      </c>
      <c r="JE21" s="28">
        <v>0</v>
      </c>
      <c r="JF21" s="28">
        <v>0</v>
      </c>
      <c r="JG21" s="28">
        <v>0</v>
      </c>
      <c r="JH21" s="28">
        <v>0</v>
      </c>
      <c r="JI21" s="28">
        <v>0</v>
      </c>
      <c r="JJ21" s="28">
        <v>0</v>
      </c>
      <c r="JK21" s="28">
        <v>0</v>
      </c>
      <c r="JL21" s="28">
        <v>0</v>
      </c>
      <c r="JM21" s="28">
        <v>0</v>
      </c>
      <c r="JN21" s="28">
        <v>0</v>
      </c>
      <c r="JO21" s="28">
        <v>0</v>
      </c>
      <c r="JP21" s="28">
        <v>0</v>
      </c>
      <c r="JQ21" s="28">
        <v>0</v>
      </c>
      <c r="JR21" s="28">
        <v>0</v>
      </c>
      <c r="JS21" s="28">
        <v>0</v>
      </c>
      <c r="JT21" s="28">
        <v>0</v>
      </c>
      <c r="JU21" s="28">
        <v>0</v>
      </c>
      <c r="JV21" s="28">
        <v>0</v>
      </c>
      <c r="JW21" s="28">
        <v>0</v>
      </c>
      <c r="JX21" s="28">
        <v>0</v>
      </c>
      <c r="JY21" s="28">
        <v>0</v>
      </c>
      <c r="JZ21" s="28">
        <v>0</v>
      </c>
      <c r="KA21" s="28">
        <v>0</v>
      </c>
      <c r="KB21" s="28">
        <v>0</v>
      </c>
      <c r="KC21" s="28">
        <v>0</v>
      </c>
      <c r="KD21" s="28">
        <v>0</v>
      </c>
      <c r="KE21" s="28">
        <v>0</v>
      </c>
      <c r="KF21" s="28">
        <v>0</v>
      </c>
      <c r="KG21" s="28">
        <v>0</v>
      </c>
      <c r="KH21" s="28">
        <v>0</v>
      </c>
      <c r="KI21" s="28">
        <v>0</v>
      </c>
      <c r="KJ21" s="28">
        <v>0</v>
      </c>
      <c r="KK21" s="28">
        <v>0</v>
      </c>
      <c r="KL21" s="28">
        <v>0</v>
      </c>
      <c r="KM21" s="28">
        <v>0</v>
      </c>
      <c r="KN21" s="28">
        <v>0</v>
      </c>
      <c r="KO21" s="28">
        <v>0</v>
      </c>
      <c r="KP21" s="28">
        <v>0</v>
      </c>
      <c r="KQ21" s="28">
        <v>0</v>
      </c>
      <c r="KR21" s="28">
        <v>0</v>
      </c>
      <c r="KS21" s="28">
        <v>0</v>
      </c>
      <c r="KT21" s="28">
        <v>0</v>
      </c>
      <c r="KU21" s="28">
        <v>0</v>
      </c>
      <c r="KV21" s="28">
        <v>0</v>
      </c>
      <c r="KW21" s="28">
        <v>0</v>
      </c>
      <c r="KX21" s="28">
        <v>0</v>
      </c>
      <c r="KY21" s="28">
        <v>0</v>
      </c>
      <c r="KZ21" s="28">
        <v>0</v>
      </c>
      <c r="LA21" s="28">
        <v>0</v>
      </c>
      <c r="LB21" s="28">
        <v>0</v>
      </c>
      <c r="LC21" s="28">
        <v>0</v>
      </c>
      <c r="LD21" s="28">
        <v>0</v>
      </c>
      <c r="LE21" s="28">
        <v>0</v>
      </c>
      <c r="LF21" s="28">
        <v>0</v>
      </c>
      <c r="LG21" s="28">
        <v>0</v>
      </c>
      <c r="LH21" s="28">
        <v>0</v>
      </c>
      <c r="LI21" s="28">
        <v>0</v>
      </c>
      <c r="LJ21" s="28">
        <v>0</v>
      </c>
      <c r="LK21" s="28">
        <v>0</v>
      </c>
      <c r="LL21" s="28">
        <v>0</v>
      </c>
      <c r="LM21" s="28">
        <v>0</v>
      </c>
      <c r="LN21" s="28">
        <v>0</v>
      </c>
      <c r="LO21" s="28">
        <v>0</v>
      </c>
      <c r="LP21" s="28">
        <v>0</v>
      </c>
      <c r="LQ21" s="28">
        <v>0</v>
      </c>
      <c r="LR21" s="28">
        <v>0</v>
      </c>
      <c r="LS21" s="28">
        <v>0</v>
      </c>
      <c r="LT21" s="28">
        <v>0</v>
      </c>
      <c r="LU21" s="28">
        <v>0</v>
      </c>
      <c r="LV21" s="28">
        <v>0</v>
      </c>
      <c r="LW21" s="28">
        <v>0</v>
      </c>
      <c r="LX21" s="28">
        <v>0</v>
      </c>
      <c r="LY21" s="28">
        <v>0</v>
      </c>
      <c r="LZ21" s="28">
        <v>0</v>
      </c>
      <c r="MA21" s="28">
        <v>0</v>
      </c>
      <c r="MB21" s="28">
        <v>0</v>
      </c>
      <c r="MC21" s="28">
        <v>0</v>
      </c>
      <c r="MD21" s="28">
        <v>0</v>
      </c>
      <c r="ME21" s="28">
        <v>0</v>
      </c>
      <c r="MF21" s="28">
        <v>0</v>
      </c>
      <c r="MG21" s="28">
        <v>0</v>
      </c>
      <c r="MH21" s="28">
        <v>0</v>
      </c>
      <c r="MI21" s="28">
        <v>0</v>
      </c>
      <c r="MJ21" s="28">
        <v>0</v>
      </c>
      <c r="MK21" s="28">
        <v>0</v>
      </c>
      <c r="ML21" s="28">
        <v>0</v>
      </c>
      <c r="MM21" s="28">
        <v>0</v>
      </c>
      <c r="MN21" s="28">
        <v>0</v>
      </c>
      <c r="MO21" s="28">
        <v>0</v>
      </c>
      <c r="MP21" s="28">
        <v>0</v>
      </c>
      <c r="MQ21" s="28">
        <v>0</v>
      </c>
      <c r="MR21" s="28">
        <v>0</v>
      </c>
      <c r="MS21" s="28">
        <v>0</v>
      </c>
      <c r="MT21" s="28">
        <v>0</v>
      </c>
      <c r="MU21" s="28">
        <v>0</v>
      </c>
      <c r="MV21" s="28">
        <v>0</v>
      </c>
      <c r="MW21" s="28">
        <v>0</v>
      </c>
      <c r="MX21" s="28">
        <v>0</v>
      </c>
      <c r="MY21" s="28">
        <v>0</v>
      </c>
      <c r="MZ21" s="28">
        <v>0</v>
      </c>
      <c r="NA21" s="28">
        <v>0</v>
      </c>
      <c r="NB21" s="28">
        <v>0</v>
      </c>
      <c r="NC21" s="28">
        <v>0</v>
      </c>
      <c r="ND21" s="28">
        <v>0</v>
      </c>
      <c r="NE21" s="28">
        <v>0</v>
      </c>
      <c r="NF21" s="28">
        <v>0</v>
      </c>
      <c r="NG21" s="28">
        <v>0</v>
      </c>
      <c r="NH21" s="28">
        <v>0</v>
      </c>
      <c r="NI21" s="28">
        <v>0</v>
      </c>
      <c r="NJ21" s="28">
        <v>0</v>
      </c>
      <c r="NK21" s="28">
        <v>0</v>
      </c>
      <c r="NL21" s="28">
        <v>0</v>
      </c>
      <c r="NM21" s="28">
        <v>0</v>
      </c>
      <c r="NN21" s="28">
        <v>0</v>
      </c>
      <c r="NO21" s="28">
        <v>0</v>
      </c>
      <c r="NP21" s="28">
        <v>0</v>
      </c>
      <c r="NQ21" s="28">
        <v>0</v>
      </c>
      <c r="NR21" s="28">
        <v>0</v>
      </c>
      <c r="NS21" s="28">
        <v>0</v>
      </c>
      <c r="NT21" s="28">
        <v>0</v>
      </c>
      <c r="NU21" s="28">
        <v>0</v>
      </c>
      <c r="NV21" s="28">
        <v>0</v>
      </c>
      <c r="NW21" s="28">
        <v>0</v>
      </c>
      <c r="NX21" s="28">
        <v>0</v>
      </c>
      <c r="NY21" s="28">
        <v>0</v>
      </c>
      <c r="NZ21" s="28">
        <v>0</v>
      </c>
      <c r="OA21" s="28">
        <v>0</v>
      </c>
      <c r="OB21" s="28">
        <v>0</v>
      </c>
      <c r="OC21" s="28">
        <v>0</v>
      </c>
      <c r="OD21" s="28">
        <v>0</v>
      </c>
      <c r="OE21" s="28">
        <v>0</v>
      </c>
      <c r="OF21" s="28">
        <v>0</v>
      </c>
      <c r="OG21" s="28">
        <v>0</v>
      </c>
      <c r="OH21" s="28">
        <v>0</v>
      </c>
      <c r="OI21" s="28">
        <v>0</v>
      </c>
      <c r="OJ21" s="28">
        <v>0</v>
      </c>
      <c r="OK21" s="28">
        <v>0</v>
      </c>
      <c r="OL21" s="28">
        <v>0</v>
      </c>
      <c r="OM21" s="28">
        <v>0</v>
      </c>
      <c r="ON21" s="28">
        <v>0</v>
      </c>
      <c r="OO21" s="28">
        <v>0</v>
      </c>
      <c r="OP21" s="28">
        <v>0</v>
      </c>
      <c r="OQ21" s="28">
        <v>0</v>
      </c>
      <c r="OR21" s="28">
        <v>0</v>
      </c>
      <c r="OS21" s="28">
        <v>0</v>
      </c>
      <c r="OT21" s="28">
        <v>0</v>
      </c>
      <c r="OU21" s="28">
        <v>0</v>
      </c>
      <c r="OV21" s="28">
        <v>0</v>
      </c>
      <c r="OW21" s="28">
        <v>0</v>
      </c>
      <c r="OX21" s="28">
        <v>0</v>
      </c>
      <c r="OY21" s="28">
        <v>0</v>
      </c>
      <c r="OZ21" s="28">
        <v>0</v>
      </c>
      <c r="PA21" s="28">
        <v>0</v>
      </c>
      <c r="PB21" s="28">
        <v>0</v>
      </c>
      <c r="PC21" s="28">
        <v>0</v>
      </c>
      <c r="PD21" s="28">
        <v>0</v>
      </c>
      <c r="PE21" s="28">
        <v>0</v>
      </c>
      <c r="PF21" s="28">
        <v>0</v>
      </c>
      <c r="PG21" s="28">
        <v>0</v>
      </c>
      <c r="PH21" s="28">
        <v>0</v>
      </c>
      <c r="PI21" s="28">
        <v>0</v>
      </c>
      <c r="PJ21" s="28">
        <v>0</v>
      </c>
      <c r="PK21" s="28">
        <v>0</v>
      </c>
      <c r="PL21" s="28">
        <v>0</v>
      </c>
      <c r="PM21" s="28">
        <v>0</v>
      </c>
      <c r="PN21" s="28">
        <v>0</v>
      </c>
      <c r="PO21" s="28">
        <v>0</v>
      </c>
      <c r="PP21" s="28">
        <v>0</v>
      </c>
      <c r="PQ21" s="28">
        <v>0</v>
      </c>
      <c r="PR21" s="28">
        <v>0</v>
      </c>
      <c r="PS21" s="28">
        <v>0</v>
      </c>
      <c r="PT21" s="28">
        <v>0</v>
      </c>
      <c r="PU21" s="28">
        <v>0</v>
      </c>
      <c r="PV21" s="28">
        <v>0</v>
      </c>
      <c r="PW21" s="28">
        <v>0</v>
      </c>
      <c r="PX21" s="28">
        <v>0</v>
      </c>
      <c r="PY21" s="28">
        <v>0</v>
      </c>
      <c r="PZ21" s="28">
        <v>0</v>
      </c>
      <c r="QA21" s="28">
        <v>0</v>
      </c>
      <c r="QB21" s="28">
        <v>0</v>
      </c>
      <c r="QC21" s="28">
        <v>0</v>
      </c>
      <c r="QD21" s="28">
        <v>0</v>
      </c>
      <c r="QE21" s="28">
        <v>0</v>
      </c>
      <c r="QF21" s="28">
        <v>0</v>
      </c>
      <c r="QG21" s="28">
        <v>0</v>
      </c>
      <c r="QH21" s="28">
        <v>0</v>
      </c>
      <c r="QI21" s="28">
        <v>0</v>
      </c>
      <c r="QJ21" s="28">
        <v>0</v>
      </c>
      <c r="QK21" s="28">
        <v>0</v>
      </c>
      <c r="QL21" s="28">
        <v>0</v>
      </c>
      <c r="QM21" s="28">
        <v>0</v>
      </c>
      <c r="QN21" s="28">
        <v>0</v>
      </c>
      <c r="QO21" s="28">
        <v>0</v>
      </c>
      <c r="QP21" s="28">
        <v>0</v>
      </c>
      <c r="QQ21" s="28">
        <v>0</v>
      </c>
      <c r="QR21" s="28">
        <v>0</v>
      </c>
      <c r="QS21" s="28">
        <v>0</v>
      </c>
      <c r="QT21" s="28">
        <v>0</v>
      </c>
      <c r="QU21" s="28">
        <v>0</v>
      </c>
      <c r="QV21" s="28">
        <v>0</v>
      </c>
      <c r="QW21" s="28">
        <v>0</v>
      </c>
      <c r="QX21" s="28">
        <v>0</v>
      </c>
      <c r="QY21" s="28">
        <v>0</v>
      </c>
      <c r="QZ21" s="28">
        <v>0</v>
      </c>
      <c r="RA21" s="28">
        <v>0</v>
      </c>
      <c r="RB21" s="28">
        <v>0</v>
      </c>
      <c r="RC21" s="28">
        <v>0</v>
      </c>
      <c r="RD21" s="28">
        <v>0</v>
      </c>
      <c r="RE21" s="28">
        <v>0</v>
      </c>
      <c r="RF21" s="28">
        <v>0</v>
      </c>
      <c r="RG21" s="28">
        <v>0</v>
      </c>
      <c r="RH21" s="28">
        <v>0</v>
      </c>
      <c r="RI21" s="28">
        <v>0</v>
      </c>
      <c r="RJ21" s="28">
        <v>0</v>
      </c>
      <c r="RK21" s="28">
        <v>0</v>
      </c>
      <c r="RL21" s="28">
        <v>0</v>
      </c>
      <c r="RM21" s="28">
        <v>0</v>
      </c>
      <c r="RN21" s="28">
        <v>0</v>
      </c>
      <c r="RO21" s="28">
        <v>0</v>
      </c>
      <c r="RP21" s="28">
        <v>0</v>
      </c>
      <c r="RQ21" s="28">
        <v>0</v>
      </c>
      <c r="RR21" s="28">
        <v>0</v>
      </c>
      <c r="RS21" s="28">
        <v>0</v>
      </c>
      <c r="RT21" s="28">
        <v>0</v>
      </c>
      <c r="RU21" s="28">
        <v>0</v>
      </c>
      <c r="RV21" s="28">
        <v>0</v>
      </c>
      <c r="RW21" s="28">
        <v>0</v>
      </c>
      <c r="RX21" s="28">
        <v>0</v>
      </c>
      <c r="RY21" s="28">
        <v>0</v>
      </c>
      <c r="RZ21" s="28">
        <v>0</v>
      </c>
      <c r="SA21" s="28">
        <v>0</v>
      </c>
      <c r="SB21" s="28">
        <v>0</v>
      </c>
      <c r="SC21" s="28">
        <v>0</v>
      </c>
      <c r="SD21" s="28">
        <v>0</v>
      </c>
      <c r="SE21" s="28">
        <v>0</v>
      </c>
      <c r="SF21" s="28">
        <v>0</v>
      </c>
      <c r="SG21" s="28">
        <v>0</v>
      </c>
      <c r="SH21" s="28">
        <v>0</v>
      </c>
      <c r="SI21" s="28">
        <v>0</v>
      </c>
      <c r="SJ21" s="28">
        <v>0</v>
      </c>
      <c r="SK21" s="28">
        <v>0</v>
      </c>
      <c r="SL21" s="28">
        <v>0</v>
      </c>
      <c r="SM21" s="28">
        <v>0</v>
      </c>
      <c r="SN21" s="28">
        <v>0</v>
      </c>
      <c r="SO21" s="28">
        <v>0</v>
      </c>
      <c r="SP21" s="28">
        <v>0</v>
      </c>
      <c r="SQ21" s="28">
        <v>0</v>
      </c>
      <c r="SR21" s="28">
        <v>0</v>
      </c>
      <c r="SS21" s="28">
        <v>0</v>
      </c>
      <c r="ST21" s="28">
        <v>0</v>
      </c>
      <c r="SU21" s="28">
        <v>0</v>
      </c>
      <c r="SV21" s="28">
        <v>0</v>
      </c>
      <c r="SW21" s="28">
        <v>0</v>
      </c>
      <c r="SX21" s="28">
        <v>0</v>
      </c>
      <c r="SY21" s="28">
        <v>0</v>
      </c>
      <c r="SZ21" s="28">
        <v>0</v>
      </c>
      <c r="TA21" s="28">
        <v>0</v>
      </c>
      <c r="TB21" s="28">
        <v>0</v>
      </c>
      <c r="TC21" s="28">
        <v>0</v>
      </c>
      <c r="TD21" s="28">
        <v>0</v>
      </c>
      <c r="TE21" s="28">
        <v>0</v>
      </c>
      <c r="TF21" s="28">
        <v>0</v>
      </c>
      <c r="TG21" s="28">
        <v>0</v>
      </c>
      <c r="TH21" s="28">
        <v>0</v>
      </c>
      <c r="TI21" s="28">
        <v>0</v>
      </c>
      <c r="TJ21" s="28">
        <v>0</v>
      </c>
      <c r="TK21" s="28">
        <v>0</v>
      </c>
      <c r="TL21" s="28">
        <v>0</v>
      </c>
      <c r="TM21" s="28">
        <v>0</v>
      </c>
      <c r="TN21" s="28">
        <v>0</v>
      </c>
      <c r="TO21" s="28">
        <v>0</v>
      </c>
      <c r="TP21" s="28">
        <v>0</v>
      </c>
      <c r="TQ21" s="28">
        <v>0</v>
      </c>
      <c r="TR21" s="28">
        <v>0</v>
      </c>
      <c r="TS21" s="28">
        <v>0</v>
      </c>
      <c r="TT21" s="28">
        <v>0</v>
      </c>
      <c r="TU21" s="28">
        <v>0</v>
      </c>
      <c r="TV21" s="28">
        <v>0</v>
      </c>
      <c r="TW21" s="28">
        <v>0</v>
      </c>
      <c r="TX21" s="28">
        <v>0</v>
      </c>
      <c r="TY21" s="28">
        <v>0</v>
      </c>
      <c r="TZ21" s="28">
        <v>0</v>
      </c>
      <c r="UA21" s="28">
        <v>0</v>
      </c>
      <c r="UB21" s="28">
        <v>0</v>
      </c>
      <c r="UC21" s="28">
        <v>0</v>
      </c>
      <c r="UD21" s="28">
        <v>0</v>
      </c>
      <c r="UE21" s="28">
        <v>0</v>
      </c>
      <c r="UF21" s="28">
        <v>0</v>
      </c>
      <c r="UG21" s="28">
        <v>0</v>
      </c>
      <c r="UH21" s="28">
        <v>0</v>
      </c>
      <c r="UI21" s="28">
        <v>0</v>
      </c>
      <c r="UJ21" s="28">
        <v>0</v>
      </c>
      <c r="UK21" s="28">
        <v>0</v>
      </c>
      <c r="UL21" s="28">
        <v>0</v>
      </c>
      <c r="UM21" s="28">
        <v>0</v>
      </c>
      <c r="UN21" s="28">
        <v>0</v>
      </c>
      <c r="UO21" s="28">
        <v>0</v>
      </c>
      <c r="UP21" s="28">
        <v>0</v>
      </c>
      <c r="UQ21" s="28">
        <v>0</v>
      </c>
      <c r="UR21" s="28">
        <v>0</v>
      </c>
      <c r="US21" s="28">
        <v>0</v>
      </c>
      <c r="UT21" s="28">
        <v>0</v>
      </c>
      <c r="UU21" s="28">
        <v>0</v>
      </c>
      <c r="UV21" s="28">
        <v>0</v>
      </c>
      <c r="UW21" s="28">
        <v>0</v>
      </c>
      <c r="UX21" s="28">
        <v>0</v>
      </c>
      <c r="UY21" s="28">
        <v>0</v>
      </c>
      <c r="UZ21" s="28">
        <v>0</v>
      </c>
      <c r="VA21" s="28">
        <v>0</v>
      </c>
      <c r="VB21" s="28">
        <v>0</v>
      </c>
      <c r="VC21" s="28">
        <v>0</v>
      </c>
      <c r="VD21" s="28">
        <v>0</v>
      </c>
      <c r="VE21" s="28">
        <v>0</v>
      </c>
      <c r="VF21" s="28">
        <v>0</v>
      </c>
      <c r="VG21" s="28">
        <v>0</v>
      </c>
      <c r="VH21" s="28">
        <v>0</v>
      </c>
      <c r="VI21" s="28">
        <v>0</v>
      </c>
      <c r="VJ21" s="28">
        <v>0</v>
      </c>
      <c r="VK21" s="28">
        <v>0</v>
      </c>
      <c r="VL21" s="28">
        <v>0</v>
      </c>
      <c r="VM21" s="28">
        <v>0</v>
      </c>
      <c r="VN21" s="28">
        <v>0</v>
      </c>
      <c r="VO21" s="28">
        <v>0</v>
      </c>
      <c r="VP21" s="28">
        <v>0</v>
      </c>
      <c r="VQ21" s="28">
        <v>0</v>
      </c>
      <c r="VR21" s="28">
        <v>0</v>
      </c>
      <c r="VS21" s="28">
        <v>0</v>
      </c>
      <c r="VT21" s="28">
        <v>0</v>
      </c>
      <c r="VU21" s="28">
        <v>0</v>
      </c>
      <c r="VV21" s="28">
        <v>0</v>
      </c>
      <c r="VW21" s="28">
        <v>0</v>
      </c>
      <c r="VX21" s="28">
        <v>0</v>
      </c>
      <c r="VY21" s="28">
        <v>0</v>
      </c>
      <c r="VZ21" s="28">
        <v>0</v>
      </c>
      <c r="WA21" s="28">
        <v>0</v>
      </c>
      <c r="WB21" s="28">
        <v>0</v>
      </c>
      <c r="WC21" s="28">
        <v>0</v>
      </c>
      <c r="WD21" s="28">
        <v>0</v>
      </c>
      <c r="WE21" s="28">
        <v>0</v>
      </c>
      <c r="WF21" s="28">
        <v>0</v>
      </c>
      <c r="WG21" s="28">
        <v>0</v>
      </c>
      <c r="WH21" s="28">
        <v>0</v>
      </c>
      <c r="WI21" s="28">
        <v>0</v>
      </c>
      <c r="WJ21" s="28">
        <v>0</v>
      </c>
      <c r="WK21" s="28">
        <v>0</v>
      </c>
      <c r="WL21" s="28">
        <v>0</v>
      </c>
      <c r="WM21" s="28">
        <v>0</v>
      </c>
      <c r="WN21" s="28">
        <v>0</v>
      </c>
      <c r="WO21" s="28">
        <v>0</v>
      </c>
      <c r="WP21" s="28">
        <v>0</v>
      </c>
      <c r="WQ21" s="28">
        <v>0</v>
      </c>
      <c r="WR21" s="28">
        <v>0</v>
      </c>
      <c r="WS21" s="28">
        <v>0</v>
      </c>
      <c r="WT21" s="28">
        <v>0</v>
      </c>
      <c r="WU21" s="28">
        <v>0</v>
      </c>
      <c r="WV21" s="28">
        <v>0</v>
      </c>
      <c r="WW21" s="28">
        <v>0</v>
      </c>
      <c r="WX21" s="28">
        <v>0</v>
      </c>
      <c r="WY21" s="28">
        <v>0</v>
      </c>
      <c r="WZ21" s="28">
        <v>0</v>
      </c>
      <c r="XA21" s="28">
        <v>0</v>
      </c>
      <c r="XB21" s="28">
        <v>0</v>
      </c>
      <c r="XC21" s="28">
        <v>0</v>
      </c>
      <c r="XD21" s="28">
        <v>0</v>
      </c>
      <c r="XE21" s="28">
        <v>0</v>
      </c>
      <c r="XF21" s="28">
        <v>0</v>
      </c>
      <c r="XG21" s="28">
        <v>0</v>
      </c>
      <c r="XH21" s="28">
        <v>0</v>
      </c>
      <c r="XI21" s="28">
        <v>0</v>
      </c>
      <c r="XJ21" s="28">
        <v>0</v>
      </c>
      <c r="XK21" s="28">
        <v>0</v>
      </c>
      <c r="XL21" s="28">
        <v>0</v>
      </c>
      <c r="XM21" s="28">
        <v>0</v>
      </c>
      <c r="XN21" s="28">
        <v>0</v>
      </c>
      <c r="XO21" s="28">
        <v>0</v>
      </c>
      <c r="XP21" s="28">
        <v>0</v>
      </c>
      <c r="XQ21" s="28">
        <v>0</v>
      </c>
      <c r="XR21" s="28">
        <v>0</v>
      </c>
      <c r="XS21" s="28">
        <v>0</v>
      </c>
      <c r="XT21" s="28">
        <v>0</v>
      </c>
      <c r="XU21" s="28">
        <v>0</v>
      </c>
      <c r="XV21" s="28">
        <v>0</v>
      </c>
      <c r="XW21" s="28">
        <v>0</v>
      </c>
      <c r="XX21" s="28">
        <v>0</v>
      </c>
      <c r="XY21" s="28">
        <v>0</v>
      </c>
      <c r="XZ21" s="28">
        <v>0</v>
      </c>
      <c r="YA21" s="28">
        <v>0</v>
      </c>
      <c r="YB21" s="28">
        <v>0</v>
      </c>
      <c r="YC21" s="28">
        <v>0</v>
      </c>
      <c r="YD21" s="28">
        <v>0</v>
      </c>
      <c r="YE21" s="28">
        <v>0</v>
      </c>
      <c r="YF21" s="28">
        <v>0</v>
      </c>
      <c r="YG21" s="28">
        <v>0</v>
      </c>
      <c r="YH21" s="28">
        <v>0</v>
      </c>
      <c r="YI21" s="28">
        <v>0</v>
      </c>
      <c r="YJ21" s="28">
        <v>0</v>
      </c>
      <c r="YK21" s="28">
        <v>0</v>
      </c>
      <c r="YL21" s="28">
        <v>0</v>
      </c>
      <c r="YM21" s="28">
        <v>0</v>
      </c>
      <c r="YN21" s="28">
        <v>0</v>
      </c>
      <c r="YO21" s="28">
        <v>0</v>
      </c>
      <c r="YP21" s="28">
        <v>0</v>
      </c>
      <c r="YQ21" s="28">
        <v>0</v>
      </c>
    </row>
    <row r="22" spans="1:733" ht="15.75" x14ac:dyDescent="0.25">
      <c r="A22" s="18" t="s">
        <v>43</v>
      </c>
      <c r="B22" s="18" t="s">
        <v>44</v>
      </c>
      <c r="C22" s="18">
        <v>18.243957469999998</v>
      </c>
      <c r="D22" s="20"/>
      <c r="E22" s="21">
        <f t="shared" si="20"/>
        <v>0.47510305911458328</v>
      </c>
      <c r="F22" s="22" t="s">
        <v>10</v>
      </c>
      <c r="G22" s="108" t="s">
        <v>133</v>
      </c>
      <c r="H22" s="23">
        <v>42248</v>
      </c>
      <c r="I22" s="24">
        <v>0.15</v>
      </c>
      <c r="J22" s="22">
        <v>67</v>
      </c>
      <c r="K22" s="22" t="s">
        <v>136</v>
      </c>
      <c r="L22" s="23">
        <f t="shared" si="71"/>
        <v>44287</v>
      </c>
      <c r="M22" s="32" t="s">
        <v>11</v>
      </c>
      <c r="N22" s="19" t="s">
        <v>12</v>
      </c>
      <c r="P22" s="25">
        <f t="shared" si="21"/>
        <v>7097203.3200000003</v>
      </c>
      <c r="Q22" s="25">
        <f t="shared" si="22"/>
        <v>3044315.9</v>
      </c>
      <c r="R22" s="25">
        <f t="shared" si="23"/>
        <v>8238062.0900000017</v>
      </c>
      <c r="S22" s="25">
        <f t="shared" si="24"/>
        <v>1903357.5299999998</v>
      </c>
      <c r="T22" s="25">
        <f t="shared" si="25"/>
        <v>7493574.3800000008</v>
      </c>
      <c r="U22" s="25">
        <f t="shared" si="26"/>
        <v>607360.63000000012</v>
      </c>
      <c r="V22" s="25">
        <f t="shared" si="27"/>
        <v>636811.51</v>
      </c>
      <c r="W22" s="25">
        <f t="shared" si="28"/>
        <v>20011.599999999999</v>
      </c>
      <c r="X22" s="25">
        <f t="shared" si="29"/>
        <v>0</v>
      </c>
      <c r="Y22" s="25">
        <f t="shared" si="30"/>
        <v>0</v>
      </c>
      <c r="Z22" s="25">
        <f t="shared" si="31"/>
        <v>0</v>
      </c>
      <c r="AA22" s="25">
        <f t="shared" si="32"/>
        <v>0</v>
      </c>
      <c r="AB22" s="25">
        <f t="shared" si="33"/>
        <v>0</v>
      </c>
      <c r="AC22" s="25">
        <f t="shared" si="34"/>
        <v>0</v>
      </c>
      <c r="AD22" s="25">
        <f t="shared" si="35"/>
        <v>0</v>
      </c>
      <c r="AE22" s="25">
        <f t="shared" si="36"/>
        <v>0</v>
      </c>
      <c r="AF22" s="25">
        <f t="shared" si="37"/>
        <v>0</v>
      </c>
      <c r="AG22" s="25">
        <f t="shared" si="38"/>
        <v>0</v>
      </c>
      <c r="AH22" s="25">
        <f t="shared" si="39"/>
        <v>0</v>
      </c>
      <c r="AI22" s="25">
        <f t="shared" si="40"/>
        <v>0</v>
      </c>
      <c r="AJ22" s="25">
        <f t="shared" si="41"/>
        <v>0</v>
      </c>
      <c r="AK22" s="25">
        <f t="shared" si="42"/>
        <v>0</v>
      </c>
      <c r="AL22" s="25">
        <f t="shared" si="43"/>
        <v>0</v>
      </c>
      <c r="AM22" s="25">
        <f t="shared" si="44"/>
        <v>0</v>
      </c>
      <c r="AN22" s="25">
        <f t="shared" si="45"/>
        <v>0</v>
      </c>
      <c r="AO22" s="25">
        <f t="shared" si="46"/>
        <v>0</v>
      </c>
      <c r="AP22" s="25">
        <f t="shared" si="47"/>
        <v>0</v>
      </c>
      <c r="AQ22" s="25">
        <f t="shared" si="48"/>
        <v>0</v>
      </c>
      <c r="AR22" s="25">
        <f t="shared" si="49"/>
        <v>0</v>
      </c>
      <c r="AS22" s="25">
        <f t="shared" si="50"/>
        <v>0</v>
      </c>
      <c r="AT22" s="25">
        <f t="shared" si="51"/>
        <v>0</v>
      </c>
      <c r="AU22" s="25">
        <f t="shared" si="52"/>
        <v>0</v>
      </c>
      <c r="AV22" s="25">
        <f t="shared" si="53"/>
        <v>0</v>
      </c>
      <c r="AW22" s="25">
        <f t="shared" si="54"/>
        <v>0</v>
      </c>
      <c r="AX22" s="25">
        <f t="shared" si="55"/>
        <v>0</v>
      </c>
      <c r="AY22" s="25">
        <f t="shared" si="56"/>
        <v>0</v>
      </c>
      <c r="AZ22" s="25">
        <f t="shared" si="57"/>
        <v>0</v>
      </c>
      <c r="BA22" s="25">
        <f t="shared" si="58"/>
        <v>0</v>
      </c>
      <c r="BB22" s="25">
        <f t="shared" si="59"/>
        <v>0</v>
      </c>
      <c r="BC22" s="25">
        <f t="shared" si="60"/>
        <v>0</v>
      </c>
      <c r="BD22" s="25">
        <f t="shared" si="61"/>
        <v>0</v>
      </c>
      <c r="BE22" s="25">
        <f t="shared" si="62"/>
        <v>0</v>
      </c>
      <c r="BF22" s="25">
        <f t="shared" si="63"/>
        <v>0</v>
      </c>
      <c r="BG22" s="25">
        <f t="shared" si="64"/>
        <v>0</v>
      </c>
      <c r="BH22" s="25">
        <f t="shared" si="65"/>
        <v>0</v>
      </c>
      <c r="BI22" s="25">
        <f t="shared" si="66"/>
        <v>0</v>
      </c>
      <c r="BJ22" s="25">
        <f t="shared" si="67"/>
        <v>0</v>
      </c>
      <c r="BK22" s="25">
        <f t="shared" si="68"/>
        <v>0</v>
      </c>
      <c r="BL22" s="25">
        <f t="shared" si="69"/>
        <v>0</v>
      </c>
      <c r="BM22" s="25">
        <f t="shared" si="70"/>
        <v>0</v>
      </c>
      <c r="BN22" s="26"/>
      <c r="BO22" s="27"/>
      <c r="BP22" s="28">
        <v>298945.96999999997</v>
      </c>
      <c r="BQ22" s="28">
        <v>549535.19999999995</v>
      </c>
      <c r="BR22" s="28">
        <v>291945.03999999998</v>
      </c>
      <c r="BS22" s="28">
        <v>556536.13</v>
      </c>
      <c r="BT22" s="28">
        <v>257288.31999999998</v>
      </c>
      <c r="BU22" s="28">
        <v>575197.57000000007</v>
      </c>
      <c r="BV22" s="28">
        <v>277527.06</v>
      </c>
      <c r="BW22" s="28">
        <v>570503.26</v>
      </c>
      <c r="BX22" s="28">
        <v>261540.97</v>
      </c>
      <c r="BY22" s="28">
        <v>581438.43000000005</v>
      </c>
      <c r="BZ22" s="28">
        <v>262851.64</v>
      </c>
      <c r="CA22" s="28">
        <v>585027.82999999996</v>
      </c>
      <c r="CB22" s="28">
        <v>247159.89</v>
      </c>
      <c r="CC22" s="28">
        <v>595970.18000000005</v>
      </c>
      <c r="CD22" s="28">
        <v>247806.05000000002</v>
      </c>
      <c r="CE22" s="28">
        <v>599921.19999999995</v>
      </c>
      <c r="CF22" s="28">
        <v>240163.21999999997</v>
      </c>
      <c r="CG22" s="28">
        <v>607564.03</v>
      </c>
      <c r="CH22" s="28">
        <v>224925.5</v>
      </c>
      <c r="CI22" s="28">
        <v>618509.51</v>
      </c>
      <c r="CJ22" s="28">
        <v>224543.38</v>
      </c>
      <c r="CK22" s="28">
        <v>623029.55000000005</v>
      </c>
      <c r="CL22" s="28">
        <v>209618.86000000002</v>
      </c>
      <c r="CM22" s="28">
        <v>633970.42999999993</v>
      </c>
      <c r="CN22" s="28">
        <v>208529.55000000002</v>
      </c>
      <c r="CO22" s="28">
        <v>638887.67999999993</v>
      </c>
      <c r="CP22" s="28">
        <v>200390.28999999998</v>
      </c>
      <c r="CQ22" s="28">
        <v>647026.92999999993</v>
      </c>
      <c r="CR22" s="28">
        <v>173552.44</v>
      </c>
      <c r="CS22" s="28">
        <v>663343.09000000008</v>
      </c>
      <c r="CT22" s="28">
        <v>183696.53</v>
      </c>
      <c r="CU22" s="28">
        <v>663245.79</v>
      </c>
      <c r="CV22" s="28">
        <v>169593.84</v>
      </c>
      <c r="CW22" s="28">
        <v>674149.6</v>
      </c>
      <c r="CX22" s="28">
        <v>166658.47999999998</v>
      </c>
      <c r="CY22" s="28">
        <v>680124.69</v>
      </c>
      <c r="CZ22" s="28">
        <v>152897.29999999999</v>
      </c>
      <c r="DA22" s="28">
        <v>691005.4</v>
      </c>
      <c r="DB22" s="28">
        <v>149190.66</v>
      </c>
      <c r="DC22" s="28">
        <v>697431.99</v>
      </c>
      <c r="DD22" s="28">
        <v>140305.57</v>
      </c>
      <c r="DE22" s="28">
        <v>706317.08</v>
      </c>
      <c r="DF22" s="28">
        <v>127071.57</v>
      </c>
      <c r="DG22" s="28">
        <v>717153.32000000007</v>
      </c>
      <c r="DH22" s="28">
        <v>122170.94</v>
      </c>
      <c r="DI22" s="28">
        <v>724289.08</v>
      </c>
      <c r="DJ22" s="28">
        <v>109300.35999999999</v>
      </c>
      <c r="DK22" s="28">
        <v>735087.44000000006</v>
      </c>
      <c r="DL22" s="28">
        <v>103578.89</v>
      </c>
      <c r="DM22" s="28">
        <v>742717.11</v>
      </c>
      <c r="DN22" s="28">
        <v>94116.87</v>
      </c>
      <c r="DO22" s="28">
        <v>752179.12</v>
      </c>
      <c r="DP22" s="28">
        <v>79080.5</v>
      </c>
      <c r="DQ22" s="28">
        <v>764059.70000000007</v>
      </c>
      <c r="DR22" s="28">
        <v>74800.41</v>
      </c>
      <c r="DS22" s="28">
        <v>771163.14</v>
      </c>
      <c r="DT22" s="28">
        <v>62880</v>
      </c>
      <c r="DU22" s="28">
        <v>781837.73</v>
      </c>
      <c r="DV22" s="28">
        <v>55015.61</v>
      </c>
      <c r="DW22" s="28">
        <v>790780.45</v>
      </c>
      <c r="DX22" s="28">
        <v>43491.56</v>
      </c>
      <c r="DY22" s="28">
        <v>801394.15</v>
      </c>
      <c r="DZ22" s="28">
        <v>34731.729999999996</v>
      </c>
      <c r="EA22" s="28">
        <v>810895.45</v>
      </c>
      <c r="EB22" s="28">
        <v>24401.15</v>
      </c>
      <c r="EC22" s="28">
        <v>821226.03999999992</v>
      </c>
      <c r="ED22" s="28">
        <v>13489.31</v>
      </c>
      <c r="EE22" s="28">
        <v>150618.01999999999</v>
      </c>
      <c r="EF22" s="28">
        <v>12020.12</v>
      </c>
      <c r="EG22" s="28">
        <v>152318.07</v>
      </c>
      <c r="EH22" s="28">
        <v>9754.48</v>
      </c>
      <c r="EI22" s="28">
        <v>154385.4</v>
      </c>
      <c r="EJ22" s="28">
        <v>8112.8</v>
      </c>
      <c r="EK22" s="28">
        <v>156192.67000000001</v>
      </c>
      <c r="EL22" s="28">
        <v>6122.95</v>
      </c>
      <c r="EM22" s="28">
        <v>158182.51999999999</v>
      </c>
      <c r="EN22" s="28">
        <v>3710.23</v>
      </c>
      <c r="EO22" s="28">
        <v>160295.91</v>
      </c>
      <c r="EP22" s="28">
        <v>2065.62</v>
      </c>
      <c r="EQ22" s="28">
        <v>162140.41</v>
      </c>
      <c r="ER22" s="28">
        <v>0</v>
      </c>
      <c r="ES22" s="28">
        <v>0</v>
      </c>
      <c r="ET22" s="28">
        <v>0</v>
      </c>
      <c r="EU22" s="28">
        <v>0</v>
      </c>
      <c r="EV22" s="28">
        <v>0</v>
      </c>
      <c r="EW22" s="28">
        <v>0</v>
      </c>
      <c r="EX22" s="28">
        <v>0</v>
      </c>
      <c r="EY22" s="28">
        <v>0</v>
      </c>
      <c r="EZ22" s="28">
        <v>0</v>
      </c>
      <c r="FA22" s="28">
        <v>0</v>
      </c>
      <c r="FB22" s="28">
        <v>0</v>
      </c>
      <c r="FC22" s="28">
        <v>0</v>
      </c>
      <c r="FD22" s="28">
        <v>0</v>
      </c>
      <c r="FE22" s="28">
        <v>0</v>
      </c>
      <c r="FF22" s="28">
        <v>0</v>
      </c>
      <c r="FG22" s="28">
        <v>0</v>
      </c>
      <c r="FH22" s="28">
        <v>0</v>
      </c>
      <c r="FI22" s="28">
        <v>0</v>
      </c>
      <c r="FJ22" s="28">
        <v>0</v>
      </c>
      <c r="FK22" s="28">
        <v>0</v>
      </c>
      <c r="FL22" s="28">
        <v>0</v>
      </c>
      <c r="FM22" s="28">
        <v>0</v>
      </c>
      <c r="FN22" s="28">
        <v>0</v>
      </c>
      <c r="FO22" s="28">
        <v>0</v>
      </c>
      <c r="FP22" s="28">
        <v>0</v>
      </c>
      <c r="FQ22" s="28">
        <v>0</v>
      </c>
      <c r="FR22" s="28">
        <v>0</v>
      </c>
      <c r="FS22" s="28">
        <v>0</v>
      </c>
      <c r="FT22" s="28">
        <v>0</v>
      </c>
      <c r="FU22" s="28">
        <v>0</v>
      </c>
      <c r="FV22" s="28">
        <v>0</v>
      </c>
      <c r="FW22" s="28">
        <v>0</v>
      </c>
      <c r="FX22" s="28">
        <v>0</v>
      </c>
      <c r="FY22" s="28">
        <v>0</v>
      </c>
      <c r="FZ22" s="28">
        <v>0</v>
      </c>
      <c r="GA22" s="28">
        <v>0</v>
      </c>
      <c r="GB22" s="28">
        <v>0</v>
      </c>
      <c r="GC22" s="28">
        <v>0</v>
      </c>
      <c r="GD22" s="28">
        <v>0</v>
      </c>
      <c r="GE22" s="28">
        <v>0</v>
      </c>
      <c r="GF22" s="28">
        <v>0</v>
      </c>
      <c r="GG22" s="28">
        <v>0</v>
      </c>
      <c r="GH22" s="28">
        <v>0</v>
      </c>
      <c r="GI22" s="28">
        <v>0</v>
      </c>
      <c r="GJ22" s="28">
        <v>0</v>
      </c>
      <c r="GK22" s="28">
        <v>0</v>
      </c>
      <c r="GL22" s="28">
        <v>0</v>
      </c>
      <c r="GM22" s="28">
        <v>0</v>
      </c>
      <c r="GN22" s="28">
        <v>0</v>
      </c>
      <c r="GO22" s="28">
        <v>0</v>
      </c>
      <c r="GP22" s="28">
        <v>0</v>
      </c>
      <c r="GQ22" s="28">
        <v>0</v>
      </c>
      <c r="GR22" s="28">
        <v>0</v>
      </c>
      <c r="GS22" s="28">
        <v>0</v>
      </c>
      <c r="GT22" s="28">
        <v>0</v>
      </c>
      <c r="GU22" s="28">
        <v>0</v>
      </c>
      <c r="GV22" s="28">
        <v>0</v>
      </c>
      <c r="GW22" s="28">
        <v>0</v>
      </c>
      <c r="GX22" s="28">
        <v>0</v>
      </c>
      <c r="GY22" s="28">
        <v>0</v>
      </c>
      <c r="GZ22" s="28">
        <v>0</v>
      </c>
      <c r="HA22" s="28">
        <v>0</v>
      </c>
      <c r="HB22" s="28">
        <v>0</v>
      </c>
      <c r="HC22" s="28">
        <v>0</v>
      </c>
      <c r="HD22" s="28">
        <v>0</v>
      </c>
      <c r="HE22" s="28">
        <v>0</v>
      </c>
      <c r="HF22" s="28">
        <v>0</v>
      </c>
      <c r="HG22" s="28">
        <v>0</v>
      </c>
      <c r="HH22" s="28">
        <v>0</v>
      </c>
      <c r="HI22" s="28">
        <v>0</v>
      </c>
      <c r="HJ22" s="28">
        <v>0</v>
      </c>
      <c r="HK22" s="28">
        <v>0</v>
      </c>
      <c r="HL22" s="28">
        <v>0</v>
      </c>
      <c r="HM22" s="28">
        <v>0</v>
      </c>
      <c r="HN22" s="28">
        <v>0</v>
      </c>
      <c r="HO22" s="28">
        <v>0</v>
      </c>
      <c r="HP22" s="28">
        <v>0</v>
      </c>
      <c r="HQ22" s="28">
        <v>0</v>
      </c>
      <c r="HR22" s="28">
        <v>0</v>
      </c>
      <c r="HS22" s="28">
        <v>0</v>
      </c>
      <c r="HT22" s="28">
        <v>0</v>
      </c>
      <c r="HU22" s="28">
        <v>0</v>
      </c>
      <c r="HV22" s="28">
        <v>0</v>
      </c>
      <c r="HW22" s="28">
        <v>0</v>
      </c>
      <c r="HX22" s="28">
        <v>0</v>
      </c>
      <c r="HY22" s="28">
        <v>0</v>
      </c>
      <c r="HZ22" s="28">
        <v>0</v>
      </c>
      <c r="IA22" s="28">
        <v>0</v>
      </c>
      <c r="IB22" s="28">
        <v>0</v>
      </c>
      <c r="IC22" s="28">
        <v>0</v>
      </c>
      <c r="ID22" s="28">
        <v>0</v>
      </c>
      <c r="IE22" s="28">
        <v>0</v>
      </c>
      <c r="IF22" s="28">
        <v>0</v>
      </c>
      <c r="IG22" s="28">
        <v>0</v>
      </c>
      <c r="IH22" s="28">
        <v>0</v>
      </c>
      <c r="II22" s="28">
        <v>0</v>
      </c>
      <c r="IJ22" s="28">
        <v>0</v>
      </c>
      <c r="IK22" s="28">
        <v>0</v>
      </c>
      <c r="IL22" s="28">
        <v>0</v>
      </c>
      <c r="IM22" s="28">
        <v>0</v>
      </c>
      <c r="IN22" s="28">
        <v>0</v>
      </c>
      <c r="IO22" s="28">
        <v>0</v>
      </c>
      <c r="IP22" s="28">
        <v>0</v>
      </c>
      <c r="IQ22" s="28">
        <v>0</v>
      </c>
      <c r="IR22" s="28">
        <v>0</v>
      </c>
      <c r="IS22" s="28">
        <v>0</v>
      </c>
      <c r="IT22" s="28">
        <v>0</v>
      </c>
      <c r="IU22" s="28">
        <v>0</v>
      </c>
      <c r="IV22" s="28">
        <v>0</v>
      </c>
      <c r="IW22" s="28">
        <v>0</v>
      </c>
      <c r="IX22" s="28">
        <v>0</v>
      </c>
      <c r="IY22" s="28">
        <v>0</v>
      </c>
      <c r="IZ22" s="28">
        <v>0</v>
      </c>
      <c r="JA22" s="28">
        <v>0</v>
      </c>
      <c r="JB22" s="28">
        <v>0</v>
      </c>
      <c r="JC22" s="28">
        <v>0</v>
      </c>
      <c r="JD22" s="28">
        <v>0</v>
      </c>
      <c r="JE22" s="28">
        <v>0</v>
      </c>
      <c r="JF22" s="28">
        <v>0</v>
      </c>
      <c r="JG22" s="28">
        <v>0</v>
      </c>
      <c r="JH22" s="28">
        <v>0</v>
      </c>
      <c r="JI22" s="28">
        <v>0</v>
      </c>
      <c r="JJ22" s="28">
        <v>0</v>
      </c>
      <c r="JK22" s="28">
        <v>0</v>
      </c>
      <c r="JL22" s="28">
        <v>0</v>
      </c>
      <c r="JM22" s="28">
        <v>0</v>
      </c>
      <c r="JN22" s="28">
        <v>0</v>
      </c>
      <c r="JO22" s="28">
        <v>0</v>
      </c>
      <c r="JP22" s="28">
        <v>0</v>
      </c>
      <c r="JQ22" s="28">
        <v>0</v>
      </c>
      <c r="JR22" s="28">
        <v>0</v>
      </c>
      <c r="JS22" s="28">
        <v>0</v>
      </c>
      <c r="JT22" s="28">
        <v>0</v>
      </c>
      <c r="JU22" s="28">
        <v>0</v>
      </c>
      <c r="JV22" s="28">
        <v>0</v>
      </c>
      <c r="JW22" s="28">
        <v>0</v>
      </c>
      <c r="JX22" s="28">
        <v>0</v>
      </c>
      <c r="JY22" s="28">
        <v>0</v>
      </c>
      <c r="JZ22" s="28">
        <v>0</v>
      </c>
      <c r="KA22" s="28">
        <v>0</v>
      </c>
      <c r="KB22" s="28">
        <v>0</v>
      </c>
      <c r="KC22" s="28">
        <v>0</v>
      </c>
      <c r="KD22" s="28">
        <v>0</v>
      </c>
      <c r="KE22" s="28">
        <v>0</v>
      </c>
      <c r="KF22" s="28">
        <v>0</v>
      </c>
      <c r="KG22" s="28">
        <v>0</v>
      </c>
      <c r="KH22" s="28">
        <v>0</v>
      </c>
      <c r="KI22" s="28">
        <v>0</v>
      </c>
      <c r="KJ22" s="28">
        <v>0</v>
      </c>
      <c r="KK22" s="28">
        <v>0</v>
      </c>
      <c r="KL22" s="28">
        <v>0</v>
      </c>
      <c r="KM22" s="28">
        <v>0</v>
      </c>
      <c r="KN22" s="28">
        <v>0</v>
      </c>
      <c r="KO22" s="28">
        <v>0</v>
      </c>
      <c r="KP22" s="28">
        <v>0</v>
      </c>
      <c r="KQ22" s="28">
        <v>0</v>
      </c>
      <c r="KR22" s="28">
        <v>0</v>
      </c>
      <c r="KS22" s="28">
        <v>0</v>
      </c>
      <c r="KT22" s="28">
        <v>0</v>
      </c>
      <c r="KU22" s="28">
        <v>0</v>
      </c>
      <c r="KV22" s="28">
        <v>0</v>
      </c>
      <c r="KW22" s="28">
        <v>0</v>
      </c>
      <c r="KX22" s="28">
        <v>0</v>
      </c>
      <c r="KY22" s="28">
        <v>0</v>
      </c>
      <c r="KZ22" s="28">
        <v>0</v>
      </c>
      <c r="LA22" s="28">
        <v>0</v>
      </c>
      <c r="LB22" s="28">
        <v>0</v>
      </c>
      <c r="LC22" s="28">
        <v>0</v>
      </c>
      <c r="LD22" s="28">
        <v>0</v>
      </c>
      <c r="LE22" s="28">
        <v>0</v>
      </c>
      <c r="LF22" s="28">
        <v>0</v>
      </c>
      <c r="LG22" s="28">
        <v>0</v>
      </c>
      <c r="LH22" s="28">
        <v>0</v>
      </c>
      <c r="LI22" s="28">
        <v>0</v>
      </c>
      <c r="LJ22" s="28">
        <v>0</v>
      </c>
      <c r="LK22" s="28">
        <v>0</v>
      </c>
      <c r="LL22" s="28">
        <v>0</v>
      </c>
      <c r="LM22" s="28">
        <v>0</v>
      </c>
      <c r="LN22" s="28">
        <v>0</v>
      </c>
      <c r="LO22" s="28">
        <v>0</v>
      </c>
      <c r="LP22" s="28">
        <v>0</v>
      </c>
      <c r="LQ22" s="28">
        <v>0</v>
      </c>
      <c r="LR22" s="28">
        <v>0</v>
      </c>
      <c r="LS22" s="28">
        <v>0</v>
      </c>
      <c r="LT22" s="28">
        <v>0</v>
      </c>
      <c r="LU22" s="28">
        <v>0</v>
      </c>
      <c r="LV22" s="28">
        <v>0</v>
      </c>
      <c r="LW22" s="28">
        <v>0</v>
      </c>
      <c r="LX22" s="28">
        <v>0</v>
      </c>
      <c r="LY22" s="28">
        <v>0</v>
      </c>
      <c r="LZ22" s="28">
        <v>0</v>
      </c>
      <c r="MA22" s="28">
        <v>0</v>
      </c>
      <c r="MB22" s="28">
        <v>0</v>
      </c>
      <c r="MC22" s="28">
        <v>0</v>
      </c>
      <c r="MD22" s="28">
        <v>0</v>
      </c>
      <c r="ME22" s="28">
        <v>0</v>
      </c>
      <c r="MF22" s="28">
        <v>0</v>
      </c>
      <c r="MG22" s="28">
        <v>0</v>
      </c>
      <c r="MH22" s="28">
        <v>0</v>
      </c>
      <c r="MI22" s="28">
        <v>0</v>
      </c>
      <c r="MJ22" s="28">
        <v>0</v>
      </c>
      <c r="MK22" s="28">
        <v>0</v>
      </c>
      <c r="ML22" s="28">
        <v>0</v>
      </c>
      <c r="MM22" s="28">
        <v>0</v>
      </c>
      <c r="MN22" s="28">
        <v>0</v>
      </c>
      <c r="MO22" s="28">
        <v>0</v>
      </c>
      <c r="MP22" s="28">
        <v>0</v>
      </c>
      <c r="MQ22" s="28">
        <v>0</v>
      </c>
      <c r="MR22" s="28">
        <v>0</v>
      </c>
      <c r="MS22" s="28">
        <v>0</v>
      </c>
      <c r="MT22" s="28">
        <v>0</v>
      </c>
      <c r="MU22" s="28">
        <v>0</v>
      </c>
      <c r="MV22" s="28">
        <v>0</v>
      </c>
      <c r="MW22" s="28">
        <v>0</v>
      </c>
      <c r="MX22" s="28">
        <v>0</v>
      </c>
      <c r="MY22" s="28">
        <v>0</v>
      </c>
      <c r="MZ22" s="28">
        <v>0</v>
      </c>
      <c r="NA22" s="28">
        <v>0</v>
      </c>
      <c r="NB22" s="28">
        <v>0</v>
      </c>
      <c r="NC22" s="28">
        <v>0</v>
      </c>
      <c r="ND22" s="28">
        <v>0</v>
      </c>
      <c r="NE22" s="28">
        <v>0</v>
      </c>
      <c r="NF22" s="28">
        <v>0</v>
      </c>
      <c r="NG22" s="28">
        <v>0</v>
      </c>
      <c r="NH22" s="28">
        <v>0</v>
      </c>
      <c r="NI22" s="28">
        <v>0</v>
      </c>
      <c r="NJ22" s="28">
        <v>0</v>
      </c>
      <c r="NK22" s="28">
        <v>0</v>
      </c>
      <c r="NL22" s="28">
        <v>0</v>
      </c>
      <c r="NM22" s="28">
        <v>0</v>
      </c>
      <c r="NN22" s="28">
        <v>0</v>
      </c>
      <c r="NO22" s="28">
        <v>0</v>
      </c>
      <c r="NP22" s="28">
        <v>0</v>
      </c>
      <c r="NQ22" s="28">
        <v>0</v>
      </c>
      <c r="NR22" s="28">
        <v>0</v>
      </c>
      <c r="NS22" s="28">
        <v>0</v>
      </c>
      <c r="NT22" s="28">
        <v>0</v>
      </c>
      <c r="NU22" s="28">
        <v>0</v>
      </c>
      <c r="NV22" s="28">
        <v>0</v>
      </c>
      <c r="NW22" s="28">
        <v>0</v>
      </c>
      <c r="NX22" s="28">
        <v>0</v>
      </c>
      <c r="NY22" s="28">
        <v>0</v>
      </c>
      <c r="NZ22" s="28">
        <v>0</v>
      </c>
      <c r="OA22" s="28">
        <v>0</v>
      </c>
      <c r="OB22" s="28">
        <v>0</v>
      </c>
      <c r="OC22" s="28">
        <v>0</v>
      </c>
      <c r="OD22" s="28">
        <v>0</v>
      </c>
      <c r="OE22" s="28">
        <v>0</v>
      </c>
      <c r="OF22" s="28">
        <v>0</v>
      </c>
      <c r="OG22" s="28">
        <v>0</v>
      </c>
      <c r="OH22" s="28">
        <v>0</v>
      </c>
      <c r="OI22" s="28">
        <v>0</v>
      </c>
      <c r="OJ22" s="28">
        <v>0</v>
      </c>
      <c r="OK22" s="28">
        <v>0</v>
      </c>
      <c r="OL22" s="28">
        <v>0</v>
      </c>
      <c r="OM22" s="28">
        <v>0</v>
      </c>
      <c r="ON22" s="28">
        <v>0</v>
      </c>
      <c r="OO22" s="28">
        <v>0</v>
      </c>
      <c r="OP22" s="28">
        <v>0</v>
      </c>
      <c r="OQ22" s="28">
        <v>0</v>
      </c>
      <c r="OR22" s="28">
        <v>0</v>
      </c>
      <c r="OS22" s="28">
        <v>0</v>
      </c>
      <c r="OT22" s="28">
        <v>0</v>
      </c>
      <c r="OU22" s="28">
        <v>0</v>
      </c>
      <c r="OV22" s="28">
        <v>0</v>
      </c>
      <c r="OW22" s="28">
        <v>0</v>
      </c>
      <c r="OX22" s="28">
        <v>0</v>
      </c>
      <c r="OY22" s="28">
        <v>0</v>
      </c>
      <c r="OZ22" s="28">
        <v>0</v>
      </c>
      <c r="PA22" s="28">
        <v>0</v>
      </c>
      <c r="PB22" s="28">
        <v>0</v>
      </c>
      <c r="PC22" s="28">
        <v>0</v>
      </c>
      <c r="PD22" s="28">
        <v>0</v>
      </c>
      <c r="PE22" s="28">
        <v>0</v>
      </c>
      <c r="PF22" s="28">
        <v>0</v>
      </c>
      <c r="PG22" s="28">
        <v>0</v>
      </c>
      <c r="PH22" s="28">
        <v>0</v>
      </c>
      <c r="PI22" s="28">
        <v>0</v>
      </c>
      <c r="PJ22" s="28">
        <v>0</v>
      </c>
      <c r="PK22" s="28">
        <v>0</v>
      </c>
      <c r="PL22" s="28">
        <v>0</v>
      </c>
      <c r="PM22" s="28">
        <v>0</v>
      </c>
      <c r="PN22" s="28">
        <v>0</v>
      </c>
      <c r="PO22" s="28">
        <v>0</v>
      </c>
      <c r="PP22" s="28">
        <v>0</v>
      </c>
      <c r="PQ22" s="28">
        <v>0</v>
      </c>
      <c r="PR22" s="28">
        <v>0</v>
      </c>
      <c r="PS22" s="28">
        <v>0</v>
      </c>
      <c r="PT22" s="28">
        <v>0</v>
      </c>
      <c r="PU22" s="28">
        <v>0</v>
      </c>
      <c r="PV22" s="28">
        <v>0</v>
      </c>
      <c r="PW22" s="28">
        <v>0</v>
      </c>
      <c r="PX22" s="28">
        <v>0</v>
      </c>
      <c r="PY22" s="28">
        <v>0</v>
      </c>
      <c r="PZ22" s="28">
        <v>0</v>
      </c>
      <c r="QA22" s="28">
        <v>0</v>
      </c>
      <c r="QB22" s="28">
        <v>0</v>
      </c>
      <c r="QC22" s="28">
        <v>0</v>
      </c>
      <c r="QD22" s="28">
        <v>0</v>
      </c>
      <c r="QE22" s="28">
        <v>0</v>
      </c>
      <c r="QF22" s="28">
        <v>0</v>
      </c>
      <c r="QG22" s="28">
        <v>0</v>
      </c>
      <c r="QH22" s="28">
        <v>0</v>
      </c>
      <c r="QI22" s="28">
        <v>0</v>
      </c>
      <c r="QJ22" s="28">
        <v>0</v>
      </c>
      <c r="QK22" s="28">
        <v>0</v>
      </c>
      <c r="QL22" s="28">
        <v>0</v>
      </c>
      <c r="QM22" s="28">
        <v>0</v>
      </c>
      <c r="QN22" s="28">
        <v>0</v>
      </c>
      <c r="QO22" s="28">
        <v>0</v>
      </c>
      <c r="QP22" s="28">
        <v>0</v>
      </c>
      <c r="QQ22" s="28">
        <v>0</v>
      </c>
      <c r="QR22" s="28">
        <v>0</v>
      </c>
      <c r="QS22" s="28">
        <v>0</v>
      </c>
      <c r="QT22" s="28">
        <v>0</v>
      </c>
      <c r="QU22" s="28">
        <v>0</v>
      </c>
      <c r="QV22" s="28">
        <v>0</v>
      </c>
      <c r="QW22" s="28">
        <v>0</v>
      </c>
      <c r="QX22" s="28">
        <v>0</v>
      </c>
      <c r="QY22" s="28">
        <v>0</v>
      </c>
      <c r="QZ22" s="28">
        <v>0</v>
      </c>
      <c r="RA22" s="28">
        <v>0</v>
      </c>
      <c r="RB22" s="28">
        <v>0</v>
      </c>
      <c r="RC22" s="28">
        <v>0</v>
      </c>
      <c r="RD22" s="28">
        <v>0</v>
      </c>
      <c r="RE22" s="28">
        <v>0</v>
      </c>
      <c r="RF22" s="28">
        <v>0</v>
      </c>
      <c r="RG22" s="28">
        <v>0</v>
      </c>
      <c r="RH22" s="28">
        <v>0</v>
      </c>
      <c r="RI22" s="28">
        <v>0</v>
      </c>
      <c r="RJ22" s="28">
        <v>0</v>
      </c>
      <c r="RK22" s="28">
        <v>0</v>
      </c>
      <c r="RL22" s="28">
        <v>0</v>
      </c>
      <c r="RM22" s="28">
        <v>0</v>
      </c>
      <c r="RN22" s="28">
        <v>0</v>
      </c>
      <c r="RO22" s="28">
        <v>0</v>
      </c>
      <c r="RP22" s="28">
        <v>0</v>
      </c>
      <c r="RQ22" s="28">
        <v>0</v>
      </c>
      <c r="RR22" s="28">
        <v>0</v>
      </c>
      <c r="RS22" s="28">
        <v>0</v>
      </c>
      <c r="RT22" s="28">
        <v>0</v>
      </c>
      <c r="RU22" s="28">
        <v>0</v>
      </c>
      <c r="RV22" s="28">
        <v>0</v>
      </c>
      <c r="RW22" s="28">
        <v>0</v>
      </c>
      <c r="RX22" s="28">
        <v>0</v>
      </c>
      <c r="RY22" s="28">
        <v>0</v>
      </c>
      <c r="RZ22" s="28">
        <v>0</v>
      </c>
      <c r="SA22" s="28">
        <v>0</v>
      </c>
      <c r="SB22" s="28">
        <v>0</v>
      </c>
      <c r="SC22" s="28">
        <v>0</v>
      </c>
      <c r="SD22" s="28">
        <v>0</v>
      </c>
      <c r="SE22" s="28">
        <v>0</v>
      </c>
      <c r="SF22" s="28">
        <v>0</v>
      </c>
      <c r="SG22" s="28">
        <v>0</v>
      </c>
      <c r="SH22" s="28">
        <v>0</v>
      </c>
      <c r="SI22" s="28">
        <v>0</v>
      </c>
      <c r="SJ22" s="28">
        <v>0</v>
      </c>
      <c r="SK22" s="28">
        <v>0</v>
      </c>
      <c r="SL22" s="28">
        <v>0</v>
      </c>
      <c r="SM22" s="28">
        <v>0</v>
      </c>
      <c r="SN22" s="28">
        <v>0</v>
      </c>
      <c r="SO22" s="28">
        <v>0</v>
      </c>
      <c r="SP22" s="28">
        <v>0</v>
      </c>
      <c r="SQ22" s="28">
        <v>0</v>
      </c>
      <c r="SR22" s="28">
        <v>0</v>
      </c>
      <c r="SS22" s="28">
        <v>0</v>
      </c>
      <c r="ST22" s="28">
        <v>0</v>
      </c>
      <c r="SU22" s="28">
        <v>0</v>
      </c>
      <c r="SV22" s="28">
        <v>0</v>
      </c>
      <c r="SW22" s="28">
        <v>0</v>
      </c>
      <c r="SX22" s="28">
        <v>0</v>
      </c>
      <c r="SY22" s="28">
        <v>0</v>
      </c>
      <c r="SZ22" s="28">
        <v>0</v>
      </c>
      <c r="TA22" s="28">
        <v>0</v>
      </c>
      <c r="TB22" s="28">
        <v>0</v>
      </c>
      <c r="TC22" s="28">
        <v>0</v>
      </c>
      <c r="TD22" s="28">
        <v>0</v>
      </c>
      <c r="TE22" s="28">
        <v>0</v>
      </c>
      <c r="TF22" s="28">
        <v>0</v>
      </c>
      <c r="TG22" s="28">
        <v>0</v>
      </c>
      <c r="TH22" s="28">
        <v>0</v>
      </c>
      <c r="TI22" s="28">
        <v>0</v>
      </c>
      <c r="TJ22" s="28">
        <v>0</v>
      </c>
      <c r="TK22" s="28">
        <v>0</v>
      </c>
      <c r="TL22" s="28">
        <v>0</v>
      </c>
      <c r="TM22" s="28">
        <v>0</v>
      </c>
      <c r="TN22" s="28">
        <v>0</v>
      </c>
      <c r="TO22" s="28">
        <v>0</v>
      </c>
      <c r="TP22" s="28">
        <v>0</v>
      </c>
      <c r="TQ22" s="28">
        <v>0</v>
      </c>
      <c r="TR22" s="28">
        <v>0</v>
      </c>
      <c r="TS22" s="28">
        <v>0</v>
      </c>
      <c r="TT22" s="28">
        <v>0</v>
      </c>
      <c r="TU22" s="28">
        <v>0</v>
      </c>
      <c r="TV22" s="28">
        <v>0</v>
      </c>
      <c r="TW22" s="28">
        <v>0</v>
      </c>
      <c r="TX22" s="28">
        <v>0</v>
      </c>
      <c r="TY22" s="28">
        <v>0</v>
      </c>
      <c r="TZ22" s="28">
        <v>0</v>
      </c>
      <c r="UA22" s="28">
        <v>0</v>
      </c>
      <c r="UB22" s="28">
        <v>0</v>
      </c>
      <c r="UC22" s="28">
        <v>0</v>
      </c>
      <c r="UD22" s="28">
        <v>0</v>
      </c>
      <c r="UE22" s="28">
        <v>0</v>
      </c>
      <c r="UF22" s="28">
        <v>0</v>
      </c>
      <c r="UG22" s="28">
        <v>0</v>
      </c>
      <c r="UH22" s="28">
        <v>0</v>
      </c>
      <c r="UI22" s="28">
        <v>0</v>
      </c>
      <c r="UJ22" s="28">
        <v>0</v>
      </c>
      <c r="UK22" s="28">
        <v>0</v>
      </c>
      <c r="UL22" s="28">
        <v>0</v>
      </c>
      <c r="UM22" s="28">
        <v>0</v>
      </c>
      <c r="UN22" s="28">
        <v>0</v>
      </c>
      <c r="UO22" s="28">
        <v>0</v>
      </c>
      <c r="UP22" s="28">
        <v>0</v>
      </c>
      <c r="UQ22" s="28">
        <v>0</v>
      </c>
      <c r="UR22" s="28">
        <v>0</v>
      </c>
      <c r="US22" s="28">
        <v>0</v>
      </c>
      <c r="UT22" s="28">
        <v>0</v>
      </c>
      <c r="UU22" s="28">
        <v>0</v>
      </c>
      <c r="UV22" s="28">
        <v>0</v>
      </c>
      <c r="UW22" s="28">
        <v>0</v>
      </c>
      <c r="UX22" s="28">
        <v>0</v>
      </c>
      <c r="UY22" s="28">
        <v>0</v>
      </c>
      <c r="UZ22" s="28">
        <v>0</v>
      </c>
      <c r="VA22" s="28">
        <v>0</v>
      </c>
      <c r="VB22" s="28">
        <v>0</v>
      </c>
      <c r="VC22" s="28">
        <v>0</v>
      </c>
      <c r="VD22" s="28">
        <v>0</v>
      </c>
      <c r="VE22" s="28">
        <v>0</v>
      </c>
      <c r="VF22" s="28">
        <v>0</v>
      </c>
      <c r="VG22" s="28">
        <v>0</v>
      </c>
      <c r="VH22" s="28">
        <v>0</v>
      </c>
      <c r="VI22" s="28">
        <v>0</v>
      </c>
      <c r="VJ22" s="28">
        <v>0</v>
      </c>
      <c r="VK22" s="28">
        <v>0</v>
      </c>
      <c r="VL22" s="28">
        <v>0</v>
      </c>
      <c r="VM22" s="28">
        <v>0</v>
      </c>
      <c r="VN22" s="28">
        <v>0</v>
      </c>
      <c r="VO22" s="28">
        <v>0</v>
      </c>
      <c r="VP22" s="28">
        <v>0</v>
      </c>
      <c r="VQ22" s="28">
        <v>0</v>
      </c>
      <c r="VR22" s="28">
        <v>0</v>
      </c>
      <c r="VS22" s="28">
        <v>0</v>
      </c>
      <c r="VT22" s="28">
        <v>0</v>
      </c>
      <c r="VU22" s="28">
        <v>0</v>
      </c>
      <c r="VV22" s="28">
        <v>0</v>
      </c>
      <c r="VW22" s="28">
        <v>0</v>
      </c>
      <c r="VX22" s="28">
        <v>0</v>
      </c>
      <c r="VY22" s="28">
        <v>0</v>
      </c>
      <c r="VZ22" s="28">
        <v>0</v>
      </c>
      <c r="WA22" s="28">
        <v>0</v>
      </c>
      <c r="WB22" s="28">
        <v>0</v>
      </c>
      <c r="WC22" s="28">
        <v>0</v>
      </c>
      <c r="WD22" s="28">
        <v>0</v>
      </c>
      <c r="WE22" s="28">
        <v>0</v>
      </c>
      <c r="WF22" s="28">
        <v>0</v>
      </c>
      <c r="WG22" s="28">
        <v>0</v>
      </c>
      <c r="WH22" s="28">
        <v>0</v>
      </c>
      <c r="WI22" s="28">
        <v>0</v>
      </c>
      <c r="WJ22" s="28">
        <v>0</v>
      </c>
      <c r="WK22" s="28">
        <v>0</v>
      </c>
      <c r="WL22" s="28">
        <v>0</v>
      </c>
      <c r="WM22" s="28">
        <v>0</v>
      </c>
      <c r="WN22" s="28">
        <v>0</v>
      </c>
      <c r="WO22" s="28">
        <v>0</v>
      </c>
      <c r="WP22" s="28">
        <v>0</v>
      </c>
      <c r="WQ22" s="28">
        <v>0</v>
      </c>
      <c r="WR22" s="28">
        <v>0</v>
      </c>
      <c r="WS22" s="28">
        <v>0</v>
      </c>
      <c r="WT22" s="28">
        <v>0</v>
      </c>
      <c r="WU22" s="28">
        <v>0</v>
      </c>
      <c r="WV22" s="28">
        <v>0</v>
      </c>
      <c r="WW22" s="28">
        <v>0</v>
      </c>
      <c r="WX22" s="28">
        <v>0</v>
      </c>
      <c r="WY22" s="28">
        <v>0</v>
      </c>
      <c r="WZ22" s="28">
        <v>0</v>
      </c>
      <c r="XA22" s="28">
        <v>0</v>
      </c>
      <c r="XB22" s="28">
        <v>0</v>
      </c>
      <c r="XC22" s="28">
        <v>0</v>
      </c>
      <c r="XD22" s="28">
        <v>0</v>
      </c>
      <c r="XE22" s="28">
        <v>0</v>
      </c>
      <c r="XF22" s="28">
        <v>0</v>
      </c>
      <c r="XG22" s="28">
        <v>0</v>
      </c>
      <c r="XH22" s="28">
        <v>0</v>
      </c>
      <c r="XI22" s="28">
        <v>0</v>
      </c>
      <c r="XJ22" s="28">
        <v>0</v>
      </c>
      <c r="XK22" s="28">
        <v>0</v>
      </c>
      <c r="XL22" s="28">
        <v>0</v>
      </c>
      <c r="XM22" s="28">
        <v>0</v>
      </c>
      <c r="XN22" s="28">
        <v>0</v>
      </c>
      <c r="XO22" s="28">
        <v>0</v>
      </c>
      <c r="XP22" s="28">
        <v>0</v>
      </c>
      <c r="XQ22" s="28">
        <v>0</v>
      </c>
      <c r="XR22" s="28">
        <v>0</v>
      </c>
      <c r="XS22" s="28">
        <v>0</v>
      </c>
      <c r="XT22" s="28">
        <v>0</v>
      </c>
      <c r="XU22" s="28">
        <v>0</v>
      </c>
      <c r="XV22" s="28">
        <v>0</v>
      </c>
      <c r="XW22" s="28">
        <v>0</v>
      </c>
      <c r="XX22" s="28">
        <v>0</v>
      </c>
      <c r="XY22" s="28">
        <v>0</v>
      </c>
      <c r="XZ22" s="28">
        <v>0</v>
      </c>
      <c r="YA22" s="28">
        <v>0</v>
      </c>
      <c r="YB22" s="28">
        <v>0</v>
      </c>
      <c r="YC22" s="28">
        <v>0</v>
      </c>
      <c r="YD22" s="28">
        <v>0</v>
      </c>
      <c r="YE22" s="28">
        <v>0</v>
      </c>
      <c r="YF22" s="28">
        <v>0</v>
      </c>
      <c r="YG22" s="28">
        <v>0</v>
      </c>
      <c r="YH22" s="28">
        <v>0</v>
      </c>
      <c r="YI22" s="28">
        <v>0</v>
      </c>
      <c r="YJ22" s="28">
        <v>0</v>
      </c>
      <c r="YK22" s="28">
        <v>0</v>
      </c>
      <c r="YL22" s="28">
        <v>0</v>
      </c>
      <c r="YM22" s="28">
        <v>0</v>
      </c>
      <c r="YN22" s="28">
        <v>0</v>
      </c>
      <c r="YO22" s="28">
        <v>0</v>
      </c>
      <c r="YP22" s="28">
        <v>0</v>
      </c>
      <c r="YQ22" s="28">
        <v>0</v>
      </c>
    </row>
    <row r="23" spans="1:733" ht="15.75" x14ac:dyDescent="0.25">
      <c r="A23" s="10" t="s">
        <v>51</v>
      </c>
      <c r="B23" s="10"/>
      <c r="C23" s="10">
        <f>+SUM(C24:C25)</f>
        <v>5716.7986812000008</v>
      </c>
      <c r="D23" s="11">
        <f>+C23/$C$61</f>
        <v>0.11457046208744336</v>
      </c>
      <c r="E23" s="12">
        <f>+SUM(E24:E25)</f>
        <v>148.87496565625</v>
      </c>
      <c r="F23" s="34"/>
      <c r="G23" s="107" t="s">
        <v>133</v>
      </c>
      <c r="H23" s="35"/>
      <c r="I23" s="34"/>
      <c r="J23" s="34"/>
      <c r="K23" s="36"/>
      <c r="L23" s="35"/>
      <c r="M23" s="36"/>
      <c r="N23" s="3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26"/>
      <c r="BO23" s="37"/>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row>
    <row r="24" spans="1:733" ht="15.75" x14ac:dyDescent="0.25">
      <c r="A24" s="18" t="s">
        <v>49</v>
      </c>
      <c r="B24" s="18" t="s">
        <v>50</v>
      </c>
      <c r="C24" s="18">
        <v>5699.4369008800004</v>
      </c>
      <c r="D24" s="20"/>
      <c r="E24" s="21">
        <f>+C24/$C$58</f>
        <v>148.42283596041668</v>
      </c>
      <c r="F24" s="32" t="s">
        <v>10</v>
      </c>
      <c r="G24" s="108" t="s">
        <v>133</v>
      </c>
      <c r="H24" s="23">
        <v>43032</v>
      </c>
      <c r="I24" s="33" t="s">
        <v>22</v>
      </c>
      <c r="J24" s="22">
        <v>60</v>
      </c>
      <c r="K24" s="22" t="s">
        <v>136</v>
      </c>
      <c r="L24" s="30">
        <f t="shared" ref="L24:L25" si="72">+EDATE(H24,J24)</f>
        <v>44858</v>
      </c>
      <c r="M24" s="22" t="s">
        <v>11</v>
      </c>
      <c r="N24" s="18" t="s">
        <v>51</v>
      </c>
      <c r="P24" s="25">
        <f>+SUMPRODUCT(1*($BP$4:$YQ$4=$P$4)*($BP$1:$YQ$1=P$3)*($BP24:$YQ24))</f>
        <v>237476537.53666666</v>
      </c>
      <c r="Q24" s="25">
        <f>+SUMPRODUCT(1*($BP$4:$YQ$4=$Q$4)*($BP$1:$YQ$1=P$3)*($BP24:$YQ24))</f>
        <v>1961799878.9399998</v>
      </c>
      <c r="R24" s="25">
        <f>+SUMPRODUCT(1*($BP$4:$YQ$4=$P$4)*($BP$1:$YQ$1=R$3)*($BP24:$YQ24))</f>
        <v>1424859225.2200003</v>
      </c>
      <c r="S24" s="25">
        <f>+SUMPRODUCT(1*($BP$4:$YQ$4=$Q$4)*($BP$1:$YQ$1=R$3)*($BP24:$YQ24))</f>
        <v>1691076685.9899998</v>
      </c>
      <c r="T24" s="25">
        <f>+SUMPRODUCT(1*($BP$4:$YQ$4=$P$4)*($BP$1:$YQ$1=T$3)*($BP24:$YQ24))</f>
        <v>1424859225.2200003</v>
      </c>
      <c r="U24" s="25">
        <f>+SUMPRODUCT(1*($BP$4:$YQ$4=$Q$4)*($BP$1:$YQ$1=T$3)*($BP24:$YQ24))</f>
        <v>545973979.44999993</v>
      </c>
      <c r="V24" s="25">
        <f>+SUMPRODUCT(1*($BP$4:$YQ$4=$P$4)*($BP$1:$YQ$1=V$3)*($BP24:$YQ24))</f>
        <v>1424859225.2200003</v>
      </c>
      <c r="W24" s="25">
        <f>+SUMPRODUCT(1*($BP$4:$YQ$4=$Q$4)*($BP$1:$YQ$1=V$3)*($BP24:$YQ24))</f>
        <v>277825845.78000003</v>
      </c>
      <c r="X24" s="25">
        <f>+SUMPRODUCT(1*($BP$4:$YQ$4=$P$4)*($BP$1:$YQ$1=X$3)*($BP24:$YQ24))</f>
        <v>1187382687.6833334</v>
      </c>
      <c r="Y24" s="25">
        <f>+SUMPRODUCT(1*($BP$4:$YQ$4=$Q$4)*($BP$1:$YQ$1=X$3)*($BP24:$YQ24))</f>
        <v>71388965.379999995</v>
      </c>
      <c r="Z24" s="25">
        <f>+SUMPRODUCT(1*($BP$4:$YQ$4=$P$4)*($BP$1:$YQ$1=Z$3)*($BP24:$YQ24))</f>
        <v>0</v>
      </c>
      <c r="AA24" s="25">
        <f>+SUMPRODUCT(1*($BP$4:$YQ$4=$Q$4)*($BP$1:$YQ$1=Z$3)*($BP24:$YQ24))</f>
        <v>0</v>
      </c>
      <c r="AB24" s="25">
        <f>+SUMPRODUCT(1*($BP$4:$YQ$4=$P$4)*($BP$1:$YQ$1=AB$3)*($BP24:$YQ24))</f>
        <v>0</v>
      </c>
      <c r="AC24" s="25">
        <f>+SUMPRODUCT(1*($BP$4:$YQ$4=$Q$4)*($BP$1:$YQ$1=AB$3)*($BP24:$YQ24))</f>
        <v>0</v>
      </c>
      <c r="AD24" s="25">
        <f>+SUMPRODUCT(1*($BP$4:$YQ$4=$P$4)*($BP$1:$YQ$1=AD$3)*($BP24:$YQ24))</f>
        <v>0</v>
      </c>
      <c r="AE24" s="25">
        <f>+SUMPRODUCT(1*($BP$4:$YQ$4=$Q$4)*($BP$1:$YQ$1=AD$3)*($BP24:$YQ24))</f>
        <v>0</v>
      </c>
      <c r="AF24" s="25">
        <f>+SUMPRODUCT(1*($BP$4:$YQ$4=$P$4)*($BP$1:$YQ$1=AF$3)*($BP24:$YQ24))</f>
        <v>0</v>
      </c>
      <c r="AG24" s="25">
        <f>+SUMPRODUCT(1*($BP$4:$YQ$4=$Q$4)*($BP$1:$YQ$1=AF$3)*($BP24:$YQ24))</f>
        <v>0</v>
      </c>
      <c r="AH24" s="25">
        <f>+SUMPRODUCT(1*($BP$4:$YQ$4=$P$4)*($BP$1:$YQ$1=AH$3)*($BP24:$YQ24))</f>
        <v>0</v>
      </c>
      <c r="AI24" s="25">
        <f>+SUMPRODUCT(1*($BP$4:$YQ$4=$Q$4)*($BP$1:$YQ$1=AH$3)*($BP24:$YQ24))</f>
        <v>0</v>
      </c>
      <c r="AJ24" s="25">
        <f>+SUMPRODUCT(1*($BP$4:$YQ$4=$P$4)*($BP$1:$YQ$1=AJ$3)*($BP24:$YQ24))</f>
        <v>0</v>
      </c>
      <c r="AK24" s="25">
        <f>+SUMPRODUCT(1*($BP$4:$YQ$4=$Q$4)*($BP$1:$YQ$1=AJ$3)*($BP24:$YQ24))</f>
        <v>0</v>
      </c>
      <c r="AL24" s="25">
        <f>+SUMPRODUCT(1*($BP$4:$YQ$4=$P$4)*($BP$1:$YQ$1=AL$3)*($BP24:$YQ24))</f>
        <v>0</v>
      </c>
      <c r="AM24" s="25">
        <f>+SUMPRODUCT(1*($BP$4:$YQ$4=$Q$4)*($BP$1:$YQ$1=AL$3)*($BP24:$YQ24))</f>
        <v>0</v>
      </c>
      <c r="AN24" s="25">
        <f>+SUMPRODUCT(1*($BP$4:$YQ$4=$P$4)*($BP$1:$YQ$1=AN$3)*($BP24:$YQ24))</f>
        <v>0</v>
      </c>
      <c r="AO24" s="25">
        <f>+SUMPRODUCT(1*($BP$4:$YQ$4=$Q$4)*($BP$1:$YQ$1=AN$3)*($BP24:$YQ24))</f>
        <v>0</v>
      </c>
      <c r="AP24" s="25">
        <f>+SUMPRODUCT(1*($BP$4:$YQ$4=$P$4)*($BP$1:$YQ$1=AP$3)*($BP24:$YQ24))</f>
        <v>0</v>
      </c>
      <c r="AQ24" s="25">
        <f>+SUMPRODUCT(1*($BP$4:$YQ$4=$Q$4)*($BP$1:$YQ$1=AP$3)*($BP24:$YQ24))</f>
        <v>0</v>
      </c>
      <c r="AR24" s="25">
        <f>+SUMPRODUCT(1*($BP$4:$YQ$4=$P$4)*($BP$1:$YQ$1=AR$3)*($BP24:$YQ24))</f>
        <v>0</v>
      </c>
      <c r="AS24" s="25">
        <f>+SUMPRODUCT(1*($BP$4:$YQ$4=$Q$4)*($BP$1:$YQ$1=AR$3)*($BP24:$YQ24))</f>
        <v>0</v>
      </c>
      <c r="AT24" s="25">
        <f>+SUMPRODUCT(1*($BP$4:$YQ$4=$P$4)*($BP$1:$YQ$1=AT$3)*($BP24:$YQ24))</f>
        <v>0</v>
      </c>
      <c r="AU24" s="25">
        <f>+SUMPRODUCT(1*($BP$4:$YQ$4=$Q$4)*($BP$1:$YQ$1=AT$3)*($BP24:$YQ24))</f>
        <v>0</v>
      </c>
      <c r="AV24" s="25">
        <f>+SUMPRODUCT(1*($BP$4:$YQ$4=$P$4)*($BP$1:$YQ$1=AV$3)*($BP24:$YQ24))</f>
        <v>0</v>
      </c>
      <c r="AW24" s="25">
        <f>+SUMPRODUCT(1*($BP$4:$YQ$4=$Q$4)*($BP$1:$YQ$1=AV$3)*($BP24:$YQ24))</f>
        <v>0</v>
      </c>
      <c r="AX24" s="25">
        <f>+SUMPRODUCT(1*($BP$4:$YQ$4=$P$4)*($BP$1:$YQ$1=AX$3)*($BP24:$YQ24))</f>
        <v>0</v>
      </c>
      <c r="AY24" s="25">
        <f>+SUMPRODUCT(1*($BP$4:$YQ$4=$Q$4)*($BP$1:$YQ$1=AX$3)*($BP24:$YQ24))</f>
        <v>0</v>
      </c>
      <c r="AZ24" s="25">
        <f>+SUMPRODUCT(1*($BP$4:$YQ$4=$P$4)*($BP$1:$YQ$1=AZ$3)*($BP24:$YQ24))</f>
        <v>0</v>
      </c>
      <c r="BA24" s="25">
        <f>+SUMPRODUCT(1*($BP$4:$YQ$4=$Q$4)*($BP$1:$YQ$1=AZ$3)*($BP24:$YQ24))</f>
        <v>0</v>
      </c>
      <c r="BB24" s="25">
        <f>+SUMPRODUCT(1*($BP$4:$YQ$4=$P$4)*($BP$1:$YQ$1=BB$3)*($BP24:$YQ24))</f>
        <v>0</v>
      </c>
      <c r="BC24" s="25">
        <f>+SUMPRODUCT(1*($BP$4:$YQ$4=$Q$4)*($BP$1:$YQ$1=BB$3)*($BP24:$YQ24))</f>
        <v>0</v>
      </c>
      <c r="BD24" s="25">
        <f>+SUMPRODUCT(1*($BP$4:$YQ$4=$P$4)*($BP$1:$YQ$1=BD$3)*($BP24:$YQ24))</f>
        <v>0</v>
      </c>
      <c r="BE24" s="25">
        <f>+SUMPRODUCT(1*($BP$4:$YQ$4=$Q$4)*($BP$1:$YQ$1=BD$3)*($BP24:$YQ24))</f>
        <v>0</v>
      </c>
      <c r="BF24" s="25">
        <f>+SUMPRODUCT(1*($BP$4:$YQ$4=$P$4)*($BP$1:$YQ$1=BF$3)*($BP24:$YQ24))</f>
        <v>0</v>
      </c>
      <c r="BG24" s="25">
        <f>+SUMPRODUCT(1*($BP$4:$YQ$4=$Q$4)*($BP$1:$YQ$1=BF$3)*($BP24:$YQ24))</f>
        <v>0</v>
      </c>
      <c r="BH24" s="25">
        <f>+SUMPRODUCT(1*($BP$4:$YQ$4=$P$4)*($BP$1:$YQ$1=BH$3)*($BP24:$YQ24))</f>
        <v>0</v>
      </c>
      <c r="BI24" s="25">
        <f>+SUMPRODUCT(1*($BP$4:$YQ$4=$Q$4)*($BP$1:$YQ$1=BH$3)*($BP24:$YQ24))</f>
        <v>0</v>
      </c>
      <c r="BJ24" s="25">
        <f>+SUMPRODUCT(1*($BP$4:$YQ$4=$P$4)*($BP$1:$YQ$1=BJ$3)*($BP24:$YQ24))</f>
        <v>0</v>
      </c>
      <c r="BK24" s="25">
        <f>+SUMPRODUCT(1*($BP$4:$YQ$4=$Q$4)*($BP$1:$YQ$1=BJ$3)*($BP24:$YQ24))</f>
        <v>0</v>
      </c>
      <c r="BL24" s="25">
        <f>+SUMPRODUCT(1*($BP$4:$YQ$4=$P$4)*($BP$1:$YQ$1=BL$3)*($BP24:$YQ24))</f>
        <v>0</v>
      </c>
      <c r="BM24" s="25">
        <f>+SUMPRODUCT(1*($BP$4:$YQ$4=$Q$4)*($BP$1:$YQ$1=BL$3)*($BP24:$YQ24))</f>
        <v>0</v>
      </c>
      <c r="BN24" s="26"/>
      <c r="BO24" s="27"/>
      <c r="BP24" s="28">
        <v>120519237.14</v>
      </c>
      <c r="BQ24" s="28">
        <v>0</v>
      </c>
      <c r="BR24" s="28">
        <v>118441319.26000001</v>
      </c>
      <c r="BS24" s="28">
        <v>0</v>
      </c>
      <c r="BT24" s="28">
        <v>122684595.31</v>
      </c>
      <c r="BU24" s="28">
        <v>0</v>
      </c>
      <c r="BV24" s="28">
        <v>112358933.29000001</v>
      </c>
      <c r="BW24" s="28">
        <v>0</v>
      </c>
      <c r="BX24" s="28">
        <v>119453951.48</v>
      </c>
      <c r="BY24" s="28">
        <v>0</v>
      </c>
      <c r="BZ24" s="28">
        <v>160521126.96000001</v>
      </c>
      <c r="CA24" s="28">
        <v>0</v>
      </c>
      <c r="CB24" s="28">
        <v>140055854.39000002</v>
      </c>
      <c r="CC24" s="28">
        <v>0</v>
      </c>
      <c r="CD24" s="28">
        <v>177590159.73000002</v>
      </c>
      <c r="CE24" s="28">
        <v>0</v>
      </c>
      <c r="CF24" s="28">
        <v>181220622.97</v>
      </c>
      <c r="CG24" s="28">
        <v>0</v>
      </c>
      <c r="CH24" s="28">
        <v>206428920.08000001</v>
      </c>
      <c r="CI24" s="28">
        <v>0</v>
      </c>
      <c r="CJ24" s="28">
        <v>265326354.48000002</v>
      </c>
      <c r="CK24" s="28">
        <v>118738268.76833333</v>
      </c>
      <c r="CL24" s="28">
        <v>237198803.84999999</v>
      </c>
      <c r="CM24" s="28">
        <v>118738268.76833333</v>
      </c>
      <c r="CN24" s="28">
        <v>224236488.62</v>
      </c>
      <c r="CO24" s="28">
        <v>118738268.76833333</v>
      </c>
      <c r="CP24" s="28">
        <v>207469628.47</v>
      </c>
      <c r="CQ24" s="28">
        <v>118738268.76833333</v>
      </c>
      <c r="CR24" s="28">
        <v>173087864.83000001</v>
      </c>
      <c r="CS24" s="28">
        <v>118738268.76833333</v>
      </c>
      <c r="CT24" s="28">
        <v>175566851.5</v>
      </c>
      <c r="CU24" s="28">
        <v>118738268.76833333</v>
      </c>
      <c r="CV24" s="28">
        <v>157223944.15000001</v>
      </c>
      <c r="CW24" s="28">
        <v>118738268.76833333</v>
      </c>
      <c r="CX24" s="28">
        <v>148135757.72999999</v>
      </c>
      <c r="CY24" s="28">
        <v>118738268.76833333</v>
      </c>
      <c r="CZ24" s="28">
        <v>128696017.83</v>
      </c>
      <c r="DA24" s="28">
        <v>118738268.76833333</v>
      </c>
      <c r="DB24" s="28">
        <v>121460929.13</v>
      </c>
      <c r="DC24" s="28">
        <v>118738268.76833333</v>
      </c>
      <c r="DD24" s="28">
        <v>108210494.69</v>
      </c>
      <c r="DE24" s="28">
        <v>118738268.76833333</v>
      </c>
      <c r="DF24" s="28">
        <v>91506460.099999994</v>
      </c>
      <c r="DG24" s="28">
        <v>118738268.76833333</v>
      </c>
      <c r="DH24" s="28">
        <v>84562564.809999987</v>
      </c>
      <c r="DI24" s="28">
        <v>118738268.76833333</v>
      </c>
      <c r="DJ24" s="28">
        <v>70919684.129999995</v>
      </c>
      <c r="DK24" s="28">
        <v>118738268.76833333</v>
      </c>
      <c r="DL24" s="28">
        <v>61172215.659999996</v>
      </c>
      <c r="DM24" s="28">
        <v>118738268.76833333</v>
      </c>
      <c r="DN24" s="28">
        <v>56799353.590000004</v>
      </c>
      <c r="DO24" s="28">
        <v>118738268.76833333</v>
      </c>
      <c r="DP24" s="28">
        <v>50890766.560000002</v>
      </c>
      <c r="DQ24" s="28">
        <v>118738268.76833333</v>
      </c>
      <c r="DR24" s="28">
        <v>50306793.859999999</v>
      </c>
      <c r="DS24" s="28">
        <v>118738268.76833333</v>
      </c>
      <c r="DT24" s="28">
        <v>48067040.390000001</v>
      </c>
      <c r="DU24" s="28">
        <v>118738268.76833333</v>
      </c>
      <c r="DV24" s="28">
        <v>47399479.219999999</v>
      </c>
      <c r="DW24" s="28">
        <v>118738268.76833333</v>
      </c>
      <c r="DX24" s="28">
        <v>41950393.009999998</v>
      </c>
      <c r="DY24" s="28">
        <v>118738268.76833333</v>
      </c>
      <c r="DZ24" s="28">
        <v>42932496.740000002</v>
      </c>
      <c r="EA24" s="28">
        <v>118738268.76833333</v>
      </c>
      <c r="EB24" s="28">
        <v>40791784.020000003</v>
      </c>
      <c r="EC24" s="28">
        <v>118738268.76833333</v>
      </c>
      <c r="ED24" s="28">
        <v>35659297.950000003</v>
      </c>
      <c r="EE24" s="28">
        <v>118738268.76833333</v>
      </c>
      <c r="EF24" s="28">
        <v>36564815.5</v>
      </c>
      <c r="EG24" s="28">
        <v>118738268.76833333</v>
      </c>
      <c r="EH24" s="28">
        <v>33439542.949999999</v>
      </c>
      <c r="EI24" s="28">
        <v>118738268.76833333</v>
      </c>
      <c r="EJ24" s="28">
        <v>30826585.349999998</v>
      </c>
      <c r="EK24" s="28">
        <v>118738268.76833333</v>
      </c>
      <c r="EL24" s="28">
        <v>30859088.729999997</v>
      </c>
      <c r="EM24" s="28">
        <v>118738268.76833333</v>
      </c>
      <c r="EN24" s="28">
        <v>26525413.559999999</v>
      </c>
      <c r="EO24" s="28">
        <v>118738268.76833333</v>
      </c>
      <c r="EP24" s="28">
        <v>26142733.129999999</v>
      </c>
      <c r="EQ24" s="28">
        <v>118738268.76833333</v>
      </c>
      <c r="ER24" s="28">
        <v>25540308.819999997</v>
      </c>
      <c r="ES24" s="28">
        <v>118738268.76833333</v>
      </c>
      <c r="ET24" s="28">
        <v>24908305.690000001</v>
      </c>
      <c r="EU24" s="28">
        <v>118738268.76833333</v>
      </c>
      <c r="EV24" s="28">
        <v>20931767.57</v>
      </c>
      <c r="EW24" s="28">
        <v>118738268.76833333</v>
      </c>
      <c r="EX24" s="28">
        <v>21943881.18</v>
      </c>
      <c r="EY24" s="28">
        <v>118738268.76833333</v>
      </c>
      <c r="EZ24" s="28">
        <v>20466131.390000001</v>
      </c>
      <c r="FA24" s="28">
        <v>118738268.76833333</v>
      </c>
      <c r="FB24" s="28">
        <v>16639476.75</v>
      </c>
      <c r="FC24" s="28">
        <v>118738268.76833333</v>
      </c>
      <c r="FD24" s="28">
        <v>17515774.93</v>
      </c>
      <c r="FE24" s="28">
        <v>118738268.76833333</v>
      </c>
      <c r="FF24" s="28">
        <v>15526378.68</v>
      </c>
      <c r="FG24" s="28">
        <v>118738268.76833333</v>
      </c>
      <c r="FH24" s="28">
        <v>12837135.809999999</v>
      </c>
      <c r="FI24" s="28">
        <v>118738268.76833333</v>
      </c>
      <c r="FJ24" s="28">
        <v>13107333.68</v>
      </c>
      <c r="FK24" s="28">
        <v>118738268.76833333</v>
      </c>
      <c r="FL24" s="28">
        <v>10515070.710000001</v>
      </c>
      <c r="FM24" s="28">
        <v>118738268.76833333</v>
      </c>
      <c r="FN24" s="28">
        <v>8442258.379999999</v>
      </c>
      <c r="FO24" s="28">
        <v>118738268.76833333</v>
      </c>
      <c r="FP24" s="28">
        <v>8437313.6500000004</v>
      </c>
      <c r="FQ24" s="28">
        <v>118738268.76833333</v>
      </c>
      <c r="FR24" s="28">
        <v>7260170.1200000001</v>
      </c>
      <c r="FS24" s="28">
        <v>118738268.76833333</v>
      </c>
      <c r="FT24" s="28">
        <v>3879130.4400000004</v>
      </c>
      <c r="FU24" s="28">
        <v>118738268.76833333</v>
      </c>
      <c r="FV24" s="28">
        <v>4349446.21</v>
      </c>
      <c r="FW24" s="28">
        <v>118738268.76833333</v>
      </c>
      <c r="FX24" s="28">
        <v>2897412.2</v>
      </c>
      <c r="FY24" s="28">
        <v>118738268.76833333</v>
      </c>
      <c r="FZ24" s="28">
        <v>-336305.81999999983</v>
      </c>
      <c r="GA24" s="28">
        <v>118738268.76833333</v>
      </c>
      <c r="GB24" s="28">
        <v>0</v>
      </c>
      <c r="GC24" s="28">
        <v>0</v>
      </c>
      <c r="GD24" s="28">
        <v>0</v>
      </c>
      <c r="GE24" s="28">
        <v>0</v>
      </c>
      <c r="GF24" s="28">
        <v>0</v>
      </c>
      <c r="GG24" s="28">
        <v>0</v>
      </c>
      <c r="GH24" s="28">
        <v>0</v>
      </c>
      <c r="GI24" s="28">
        <v>0</v>
      </c>
      <c r="GJ24" s="28">
        <v>0</v>
      </c>
      <c r="GK24" s="28">
        <v>0</v>
      </c>
      <c r="GL24" s="28">
        <v>0</v>
      </c>
      <c r="GM24" s="28">
        <v>0</v>
      </c>
      <c r="GN24" s="28">
        <v>0</v>
      </c>
      <c r="GO24" s="28">
        <v>0</v>
      </c>
      <c r="GP24" s="28">
        <v>0</v>
      </c>
      <c r="GQ24" s="28">
        <v>0</v>
      </c>
      <c r="GR24" s="28">
        <v>0</v>
      </c>
      <c r="GS24" s="28">
        <v>0</v>
      </c>
      <c r="GT24" s="28">
        <v>0</v>
      </c>
      <c r="GU24" s="28">
        <v>0</v>
      </c>
      <c r="GV24" s="28">
        <v>0</v>
      </c>
      <c r="GW24" s="28">
        <v>0</v>
      </c>
      <c r="GX24" s="28">
        <v>0</v>
      </c>
      <c r="GY24" s="28">
        <v>0</v>
      </c>
      <c r="GZ24" s="28">
        <v>0</v>
      </c>
      <c r="HA24" s="28">
        <v>0</v>
      </c>
      <c r="HB24" s="28">
        <v>0</v>
      </c>
      <c r="HC24" s="28">
        <v>0</v>
      </c>
      <c r="HD24" s="28">
        <v>0</v>
      </c>
      <c r="HE24" s="28">
        <v>0</v>
      </c>
      <c r="HF24" s="28">
        <v>0</v>
      </c>
      <c r="HG24" s="28">
        <v>0</v>
      </c>
      <c r="HH24" s="28">
        <v>0</v>
      </c>
      <c r="HI24" s="28">
        <v>0</v>
      </c>
      <c r="HJ24" s="28">
        <v>0</v>
      </c>
      <c r="HK24" s="28">
        <v>0</v>
      </c>
      <c r="HL24" s="28">
        <v>0</v>
      </c>
      <c r="HM24" s="28">
        <v>0</v>
      </c>
      <c r="HN24" s="28">
        <v>0</v>
      </c>
      <c r="HO24" s="28">
        <v>0</v>
      </c>
      <c r="HP24" s="28">
        <v>0</v>
      </c>
      <c r="HQ24" s="28">
        <v>0</v>
      </c>
      <c r="HR24" s="28">
        <v>0</v>
      </c>
      <c r="HS24" s="28">
        <v>0</v>
      </c>
      <c r="HT24" s="28">
        <v>0</v>
      </c>
      <c r="HU24" s="28">
        <v>0</v>
      </c>
      <c r="HV24" s="28">
        <v>0</v>
      </c>
      <c r="HW24" s="28">
        <v>0</v>
      </c>
      <c r="HX24" s="28">
        <v>0</v>
      </c>
      <c r="HY24" s="28">
        <v>0</v>
      </c>
      <c r="HZ24" s="28">
        <v>0</v>
      </c>
      <c r="IA24" s="28">
        <v>0</v>
      </c>
      <c r="IB24" s="28">
        <v>0</v>
      </c>
      <c r="IC24" s="28">
        <v>0</v>
      </c>
      <c r="ID24" s="28">
        <v>0</v>
      </c>
      <c r="IE24" s="28">
        <v>0</v>
      </c>
      <c r="IF24" s="28">
        <v>0</v>
      </c>
      <c r="IG24" s="28">
        <v>0</v>
      </c>
      <c r="IH24" s="28">
        <v>0</v>
      </c>
      <c r="II24" s="28">
        <v>0</v>
      </c>
      <c r="IJ24" s="28">
        <v>0</v>
      </c>
      <c r="IK24" s="28">
        <v>0</v>
      </c>
      <c r="IL24" s="28">
        <v>0</v>
      </c>
      <c r="IM24" s="28">
        <v>0</v>
      </c>
      <c r="IN24" s="28">
        <v>0</v>
      </c>
      <c r="IO24" s="28">
        <v>0</v>
      </c>
      <c r="IP24" s="28">
        <v>0</v>
      </c>
      <c r="IQ24" s="28">
        <v>0</v>
      </c>
      <c r="IR24" s="28">
        <v>0</v>
      </c>
      <c r="IS24" s="28">
        <v>0</v>
      </c>
      <c r="IT24" s="28">
        <v>0</v>
      </c>
      <c r="IU24" s="28">
        <v>0</v>
      </c>
      <c r="IV24" s="28">
        <v>0</v>
      </c>
      <c r="IW24" s="28">
        <v>0</v>
      </c>
      <c r="IX24" s="28">
        <v>0</v>
      </c>
      <c r="IY24" s="28">
        <v>0</v>
      </c>
      <c r="IZ24" s="28">
        <v>0</v>
      </c>
      <c r="JA24" s="28">
        <v>0</v>
      </c>
      <c r="JB24" s="28">
        <v>0</v>
      </c>
      <c r="JC24" s="28">
        <v>0</v>
      </c>
      <c r="JD24" s="28">
        <v>0</v>
      </c>
      <c r="JE24" s="28">
        <v>0</v>
      </c>
      <c r="JF24" s="28">
        <v>0</v>
      </c>
      <c r="JG24" s="28">
        <v>0</v>
      </c>
      <c r="JH24" s="28">
        <v>0</v>
      </c>
      <c r="JI24" s="28">
        <v>0</v>
      </c>
      <c r="JJ24" s="28">
        <v>0</v>
      </c>
      <c r="JK24" s="28">
        <v>0</v>
      </c>
      <c r="JL24" s="28">
        <v>0</v>
      </c>
      <c r="JM24" s="28">
        <v>0</v>
      </c>
      <c r="JN24" s="28">
        <v>0</v>
      </c>
      <c r="JO24" s="28">
        <v>0</v>
      </c>
      <c r="JP24" s="28">
        <v>0</v>
      </c>
      <c r="JQ24" s="28">
        <v>0</v>
      </c>
      <c r="JR24" s="28">
        <v>0</v>
      </c>
      <c r="JS24" s="28">
        <v>0</v>
      </c>
      <c r="JT24" s="28">
        <v>0</v>
      </c>
      <c r="JU24" s="28">
        <v>0</v>
      </c>
      <c r="JV24" s="28">
        <v>0</v>
      </c>
      <c r="JW24" s="28">
        <v>0</v>
      </c>
      <c r="JX24" s="28">
        <v>0</v>
      </c>
      <c r="JY24" s="28">
        <v>0</v>
      </c>
      <c r="JZ24" s="28">
        <v>0</v>
      </c>
      <c r="KA24" s="28">
        <v>0</v>
      </c>
      <c r="KB24" s="28">
        <v>0</v>
      </c>
      <c r="KC24" s="28">
        <v>0</v>
      </c>
      <c r="KD24" s="28">
        <v>0</v>
      </c>
      <c r="KE24" s="28">
        <v>0</v>
      </c>
      <c r="KF24" s="28">
        <v>0</v>
      </c>
      <c r="KG24" s="28">
        <v>0</v>
      </c>
      <c r="KH24" s="28">
        <v>0</v>
      </c>
      <c r="KI24" s="28">
        <v>0</v>
      </c>
      <c r="KJ24" s="28">
        <v>0</v>
      </c>
      <c r="KK24" s="28">
        <v>0</v>
      </c>
      <c r="KL24" s="28">
        <v>0</v>
      </c>
      <c r="KM24" s="28">
        <v>0</v>
      </c>
      <c r="KN24" s="28">
        <v>0</v>
      </c>
      <c r="KO24" s="28">
        <v>0</v>
      </c>
      <c r="KP24" s="28">
        <v>0</v>
      </c>
      <c r="KQ24" s="28">
        <v>0</v>
      </c>
      <c r="KR24" s="28">
        <v>0</v>
      </c>
      <c r="KS24" s="28">
        <v>0</v>
      </c>
      <c r="KT24" s="28">
        <v>0</v>
      </c>
      <c r="KU24" s="28">
        <v>0</v>
      </c>
      <c r="KV24" s="28">
        <v>0</v>
      </c>
      <c r="KW24" s="28">
        <v>0</v>
      </c>
      <c r="KX24" s="28">
        <v>0</v>
      </c>
      <c r="KY24" s="28">
        <v>0</v>
      </c>
      <c r="KZ24" s="28">
        <v>0</v>
      </c>
      <c r="LA24" s="28">
        <v>0</v>
      </c>
      <c r="LB24" s="28">
        <v>0</v>
      </c>
      <c r="LC24" s="28">
        <v>0</v>
      </c>
      <c r="LD24" s="28">
        <v>0</v>
      </c>
      <c r="LE24" s="28">
        <v>0</v>
      </c>
      <c r="LF24" s="28">
        <v>0</v>
      </c>
      <c r="LG24" s="28">
        <v>0</v>
      </c>
      <c r="LH24" s="28">
        <v>0</v>
      </c>
      <c r="LI24" s="28">
        <v>0</v>
      </c>
      <c r="LJ24" s="28">
        <v>0</v>
      </c>
      <c r="LK24" s="28">
        <v>0</v>
      </c>
      <c r="LL24" s="28">
        <v>0</v>
      </c>
      <c r="LM24" s="28">
        <v>0</v>
      </c>
      <c r="LN24" s="28">
        <v>0</v>
      </c>
      <c r="LO24" s="28">
        <v>0</v>
      </c>
      <c r="LP24" s="28">
        <v>0</v>
      </c>
      <c r="LQ24" s="28">
        <v>0</v>
      </c>
      <c r="LR24" s="28">
        <v>0</v>
      </c>
      <c r="LS24" s="28">
        <v>0</v>
      </c>
      <c r="LT24" s="28">
        <v>0</v>
      </c>
      <c r="LU24" s="28">
        <v>0</v>
      </c>
      <c r="LV24" s="28">
        <v>0</v>
      </c>
      <c r="LW24" s="28">
        <v>0</v>
      </c>
      <c r="LX24" s="28">
        <v>0</v>
      </c>
      <c r="LY24" s="28">
        <v>0</v>
      </c>
      <c r="LZ24" s="28">
        <v>0</v>
      </c>
      <c r="MA24" s="28">
        <v>0</v>
      </c>
      <c r="MB24" s="28">
        <v>0</v>
      </c>
      <c r="MC24" s="28">
        <v>0</v>
      </c>
      <c r="MD24" s="28">
        <v>0</v>
      </c>
      <c r="ME24" s="28">
        <v>0</v>
      </c>
      <c r="MF24" s="28">
        <v>0</v>
      </c>
      <c r="MG24" s="28">
        <v>0</v>
      </c>
      <c r="MH24" s="28">
        <v>0</v>
      </c>
      <c r="MI24" s="28">
        <v>0</v>
      </c>
      <c r="MJ24" s="28">
        <v>0</v>
      </c>
      <c r="MK24" s="28">
        <v>0</v>
      </c>
      <c r="ML24" s="28">
        <v>0</v>
      </c>
      <c r="MM24" s="28">
        <v>0</v>
      </c>
      <c r="MN24" s="28">
        <v>0</v>
      </c>
      <c r="MO24" s="28">
        <v>0</v>
      </c>
      <c r="MP24" s="28">
        <v>0</v>
      </c>
      <c r="MQ24" s="28">
        <v>0</v>
      </c>
      <c r="MR24" s="28">
        <v>0</v>
      </c>
      <c r="MS24" s="28">
        <v>0</v>
      </c>
      <c r="MT24" s="28">
        <v>0</v>
      </c>
      <c r="MU24" s="28">
        <v>0</v>
      </c>
      <c r="MV24" s="28">
        <v>0</v>
      </c>
      <c r="MW24" s="28">
        <v>0</v>
      </c>
      <c r="MX24" s="28">
        <v>0</v>
      </c>
      <c r="MY24" s="28">
        <v>0</v>
      </c>
      <c r="MZ24" s="28">
        <v>0</v>
      </c>
      <c r="NA24" s="28">
        <v>0</v>
      </c>
      <c r="NB24" s="28">
        <v>0</v>
      </c>
      <c r="NC24" s="28">
        <v>0</v>
      </c>
      <c r="ND24" s="28">
        <v>0</v>
      </c>
      <c r="NE24" s="28">
        <v>0</v>
      </c>
      <c r="NF24" s="28">
        <v>0</v>
      </c>
      <c r="NG24" s="28">
        <v>0</v>
      </c>
      <c r="NH24" s="28">
        <v>0</v>
      </c>
      <c r="NI24" s="28">
        <v>0</v>
      </c>
      <c r="NJ24" s="28">
        <v>0</v>
      </c>
      <c r="NK24" s="28">
        <v>0</v>
      </c>
      <c r="NL24" s="28">
        <v>0</v>
      </c>
      <c r="NM24" s="28">
        <v>0</v>
      </c>
      <c r="NN24" s="28">
        <v>0</v>
      </c>
      <c r="NO24" s="28">
        <v>0</v>
      </c>
      <c r="NP24" s="28">
        <v>0</v>
      </c>
      <c r="NQ24" s="28">
        <v>0</v>
      </c>
      <c r="NR24" s="28">
        <v>0</v>
      </c>
      <c r="NS24" s="28">
        <v>0</v>
      </c>
      <c r="NT24" s="28">
        <v>0</v>
      </c>
      <c r="NU24" s="28">
        <v>0</v>
      </c>
      <c r="NV24" s="28">
        <v>0</v>
      </c>
      <c r="NW24" s="28">
        <v>0</v>
      </c>
      <c r="NX24" s="28">
        <v>0</v>
      </c>
      <c r="NY24" s="28">
        <v>0</v>
      </c>
      <c r="NZ24" s="28">
        <v>0</v>
      </c>
      <c r="OA24" s="28">
        <v>0</v>
      </c>
      <c r="OB24" s="28">
        <v>0</v>
      </c>
      <c r="OC24" s="28">
        <v>0</v>
      </c>
      <c r="OD24" s="28">
        <v>0</v>
      </c>
      <c r="OE24" s="28">
        <v>0</v>
      </c>
      <c r="OF24" s="28">
        <v>0</v>
      </c>
      <c r="OG24" s="28">
        <v>0</v>
      </c>
      <c r="OH24" s="28">
        <v>0</v>
      </c>
      <c r="OI24" s="28">
        <v>0</v>
      </c>
      <c r="OJ24" s="28">
        <v>0</v>
      </c>
      <c r="OK24" s="28">
        <v>0</v>
      </c>
      <c r="OL24" s="28">
        <v>0</v>
      </c>
      <c r="OM24" s="28">
        <v>0</v>
      </c>
      <c r="ON24" s="28">
        <v>0</v>
      </c>
      <c r="OO24" s="28">
        <v>0</v>
      </c>
      <c r="OP24" s="28">
        <v>0</v>
      </c>
      <c r="OQ24" s="28">
        <v>0</v>
      </c>
      <c r="OR24" s="28">
        <v>0</v>
      </c>
      <c r="OS24" s="28">
        <v>0</v>
      </c>
      <c r="OT24" s="28">
        <v>0</v>
      </c>
      <c r="OU24" s="28">
        <v>0</v>
      </c>
      <c r="OV24" s="28">
        <v>0</v>
      </c>
      <c r="OW24" s="28">
        <v>0</v>
      </c>
      <c r="OX24" s="28">
        <v>0</v>
      </c>
      <c r="OY24" s="28">
        <v>0</v>
      </c>
      <c r="OZ24" s="28">
        <v>0</v>
      </c>
      <c r="PA24" s="28">
        <v>0</v>
      </c>
      <c r="PB24" s="28">
        <v>0</v>
      </c>
      <c r="PC24" s="28">
        <v>0</v>
      </c>
      <c r="PD24" s="28">
        <v>0</v>
      </c>
      <c r="PE24" s="28">
        <v>0</v>
      </c>
      <c r="PF24" s="28">
        <v>0</v>
      </c>
      <c r="PG24" s="28">
        <v>0</v>
      </c>
      <c r="PH24" s="28">
        <v>0</v>
      </c>
      <c r="PI24" s="28">
        <v>0</v>
      </c>
      <c r="PJ24" s="28">
        <v>0</v>
      </c>
      <c r="PK24" s="28">
        <v>0</v>
      </c>
      <c r="PL24" s="28">
        <v>0</v>
      </c>
      <c r="PM24" s="28">
        <v>0</v>
      </c>
      <c r="PN24" s="28">
        <v>0</v>
      </c>
      <c r="PO24" s="28">
        <v>0</v>
      </c>
      <c r="PP24" s="28">
        <v>0</v>
      </c>
      <c r="PQ24" s="28">
        <v>0</v>
      </c>
      <c r="PR24" s="28">
        <v>0</v>
      </c>
      <c r="PS24" s="28">
        <v>0</v>
      </c>
      <c r="PT24" s="28">
        <v>0</v>
      </c>
      <c r="PU24" s="28">
        <v>0</v>
      </c>
      <c r="PV24" s="28">
        <v>0</v>
      </c>
      <c r="PW24" s="28">
        <v>0</v>
      </c>
      <c r="PX24" s="28">
        <v>0</v>
      </c>
      <c r="PY24" s="28">
        <v>0</v>
      </c>
      <c r="PZ24" s="28">
        <v>0</v>
      </c>
      <c r="QA24" s="28">
        <v>0</v>
      </c>
      <c r="QB24" s="28">
        <v>0</v>
      </c>
      <c r="QC24" s="28">
        <v>0</v>
      </c>
      <c r="QD24" s="28">
        <v>0</v>
      </c>
      <c r="QE24" s="28">
        <v>0</v>
      </c>
      <c r="QF24" s="28">
        <v>0</v>
      </c>
      <c r="QG24" s="28">
        <v>0</v>
      </c>
      <c r="QH24" s="28">
        <v>0</v>
      </c>
      <c r="QI24" s="28">
        <v>0</v>
      </c>
      <c r="QJ24" s="28">
        <v>0</v>
      </c>
      <c r="QK24" s="28">
        <v>0</v>
      </c>
      <c r="QL24" s="28">
        <v>0</v>
      </c>
      <c r="QM24" s="28">
        <v>0</v>
      </c>
      <c r="QN24" s="28">
        <v>0</v>
      </c>
      <c r="QO24" s="28">
        <v>0</v>
      </c>
      <c r="QP24" s="28">
        <v>0</v>
      </c>
      <c r="QQ24" s="28">
        <v>0</v>
      </c>
      <c r="QR24" s="28">
        <v>0</v>
      </c>
      <c r="QS24" s="28">
        <v>0</v>
      </c>
      <c r="QT24" s="28">
        <v>0</v>
      </c>
      <c r="QU24" s="28">
        <v>0</v>
      </c>
      <c r="QV24" s="28">
        <v>0</v>
      </c>
      <c r="QW24" s="28">
        <v>0</v>
      </c>
      <c r="QX24" s="28">
        <v>0</v>
      </c>
      <c r="QY24" s="28">
        <v>0</v>
      </c>
      <c r="QZ24" s="28">
        <v>0</v>
      </c>
      <c r="RA24" s="28">
        <v>0</v>
      </c>
      <c r="RB24" s="28">
        <v>0</v>
      </c>
      <c r="RC24" s="28">
        <v>0</v>
      </c>
      <c r="RD24" s="28">
        <v>0</v>
      </c>
      <c r="RE24" s="28">
        <v>0</v>
      </c>
      <c r="RF24" s="28">
        <v>0</v>
      </c>
      <c r="RG24" s="28">
        <v>0</v>
      </c>
      <c r="RH24" s="28">
        <v>0</v>
      </c>
      <c r="RI24" s="28">
        <v>0</v>
      </c>
      <c r="RJ24" s="28">
        <v>0</v>
      </c>
      <c r="RK24" s="28">
        <v>0</v>
      </c>
      <c r="RL24" s="28">
        <v>0</v>
      </c>
      <c r="RM24" s="28">
        <v>0</v>
      </c>
      <c r="RN24" s="28">
        <v>0</v>
      </c>
      <c r="RO24" s="28">
        <v>0</v>
      </c>
      <c r="RP24" s="28">
        <v>0</v>
      </c>
      <c r="RQ24" s="28">
        <v>0</v>
      </c>
      <c r="RR24" s="28">
        <v>0</v>
      </c>
      <c r="RS24" s="28">
        <v>0</v>
      </c>
      <c r="RT24" s="28">
        <v>0</v>
      </c>
      <c r="RU24" s="28">
        <v>0</v>
      </c>
      <c r="RV24" s="28">
        <v>0</v>
      </c>
      <c r="RW24" s="28">
        <v>0</v>
      </c>
      <c r="RX24" s="28">
        <v>0</v>
      </c>
      <c r="RY24" s="28">
        <v>0</v>
      </c>
      <c r="RZ24" s="28">
        <v>0</v>
      </c>
      <c r="SA24" s="28">
        <v>0</v>
      </c>
      <c r="SB24" s="28">
        <v>0</v>
      </c>
      <c r="SC24" s="28">
        <v>0</v>
      </c>
      <c r="SD24" s="28">
        <v>0</v>
      </c>
      <c r="SE24" s="28">
        <v>0</v>
      </c>
      <c r="SF24" s="28">
        <v>0</v>
      </c>
      <c r="SG24" s="28">
        <v>0</v>
      </c>
      <c r="SH24" s="28">
        <v>0</v>
      </c>
      <c r="SI24" s="28">
        <v>0</v>
      </c>
      <c r="SJ24" s="28">
        <v>0</v>
      </c>
      <c r="SK24" s="28">
        <v>0</v>
      </c>
      <c r="SL24" s="28">
        <v>0</v>
      </c>
      <c r="SM24" s="28">
        <v>0</v>
      </c>
      <c r="SN24" s="28">
        <v>0</v>
      </c>
      <c r="SO24" s="28">
        <v>0</v>
      </c>
      <c r="SP24" s="28">
        <v>0</v>
      </c>
      <c r="SQ24" s="28">
        <v>0</v>
      </c>
      <c r="SR24" s="28">
        <v>0</v>
      </c>
      <c r="SS24" s="28">
        <v>0</v>
      </c>
      <c r="ST24" s="28">
        <v>0</v>
      </c>
      <c r="SU24" s="28">
        <v>0</v>
      </c>
      <c r="SV24" s="28">
        <v>0</v>
      </c>
      <c r="SW24" s="28">
        <v>0</v>
      </c>
      <c r="SX24" s="28">
        <v>0</v>
      </c>
      <c r="SY24" s="28">
        <v>0</v>
      </c>
      <c r="SZ24" s="28">
        <v>0</v>
      </c>
      <c r="TA24" s="28">
        <v>0</v>
      </c>
      <c r="TB24" s="28">
        <v>0</v>
      </c>
      <c r="TC24" s="28">
        <v>0</v>
      </c>
      <c r="TD24" s="28">
        <v>0</v>
      </c>
      <c r="TE24" s="28">
        <v>0</v>
      </c>
      <c r="TF24" s="28">
        <v>0</v>
      </c>
      <c r="TG24" s="28">
        <v>0</v>
      </c>
      <c r="TH24" s="28">
        <v>0</v>
      </c>
      <c r="TI24" s="28">
        <v>0</v>
      </c>
      <c r="TJ24" s="28">
        <v>0</v>
      </c>
      <c r="TK24" s="28">
        <v>0</v>
      </c>
      <c r="TL24" s="28">
        <v>0</v>
      </c>
      <c r="TM24" s="28">
        <v>0</v>
      </c>
      <c r="TN24" s="28">
        <v>0</v>
      </c>
      <c r="TO24" s="28">
        <v>0</v>
      </c>
      <c r="TP24" s="28">
        <v>0</v>
      </c>
      <c r="TQ24" s="28">
        <v>0</v>
      </c>
      <c r="TR24" s="28">
        <v>0</v>
      </c>
      <c r="TS24" s="28">
        <v>0</v>
      </c>
      <c r="TT24" s="28">
        <v>0</v>
      </c>
      <c r="TU24" s="28">
        <v>0</v>
      </c>
      <c r="TV24" s="28">
        <v>0</v>
      </c>
      <c r="TW24" s="28">
        <v>0</v>
      </c>
      <c r="TX24" s="28">
        <v>0</v>
      </c>
      <c r="TY24" s="28">
        <v>0</v>
      </c>
      <c r="TZ24" s="28">
        <v>0</v>
      </c>
      <c r="UA24" s="28">
        <v>0</v>
      </c>
      <c r="UB24" s="28">
        <v>0</v>
      </c>
      <c r="UC24" s="28">
        <v>0</v>
      </c>
      <c r="UD24" s="28">
        <v>0</v>
      </c>
      <c r="UE24" s="28">
        <v>0</v>
      </c>
      <c r="UF24" s="28">
        <v>0</v>
      </c>
      <c r="UG24" s="28">
        <v>0</v>
      </c>
      <c r="UH24" s="28">
        <v>0</v>
      </c>
      <c r="UI24" s="28">
        <v>0</v>
      </c>
      <c r="UJ24" s="28">
        <v>0</v>
      </c>
      <c r="UK24" s="28">
        <v>0</v>
      </c>
      <c r="UL24" s="28">
        <v>0</v>
      </c>
      <c r="UM24" s="28">
        <v>0</v>
      </c>
      <c r="UN24" s="28">
        <v>0</v>
      </c>
      <c r="UO24" s="28">
        <v>0</v>
      </c>
      <c r="UP24" s="28">
        <v>0</v>
      </c>
      <c r="UQ24" s="28">
        <v>0</v>
      </c>
      <c r="UR24" s="28">
        <v>0</v>
      </c>
      <c r="US24" s="28">
        <v>0</v>
      </c>
      <c r="UT24" s="28">
        <v>0</v>
      </c>
      <c r="UU24" s="28">
        <v>0</v>
      </c>
      <c r="UV24" s="28">
        <v>0</v>
      </c>
      <c r="UW24" s="28">
        <v>0</v>
      </c>
      <c r="UX24" s="28">
        <v>0</v>
      </c>
      <c r="UY24" s="28">
        <v>0</v>
      </c>
      <c r="UZ24" s="28">
        <v>0</v>
      </c>
      <c r="VA24" s="28">
        <v>0</v>
      </c>
      <c r="VB24" s="28">
        <v>0</v>
      </c>
      <c r="VC24" s="28">
        <v>0</v>
      </c>
      <c r="VD24" s="28">
        <v>0</v>
      </c>
      <c r="VE24" s="28">
        <v>0</v>
      </c>
      <c r="VF24" s="28">
        <v>0</v>
      </c>
      <c r="VG24" s="28">
        <v>0</v>
      </c>
      <c r="VH24" s="28">
        <v>0</v>
      </c>
      <c r="VI24" s="28">
        <v>0</v>
      </c>
      <c r="VJ24" s="28">
        <v>0</v>
      </c>
      <c r="VK24" s="28">
        <v>0</v>
      </c>
      <c r="VL24" s="28">
        <v>0</v>
      </c>
      <c r="VM24" s="28">
        <v>0</v>
      </c>
      <c r="VN24" s="28">
        <v>0</v>
      </c>
      <c r="VO24" s="28">
        <v>0</v>
      </c>
      <c r="VP24" s="28">
        <v>0</v>
      </c>
      <c r="VQ24" s="28">
        <v>0</v>
      </c>
      <c r="VR24" s="28">
        <v>0</v>
      </c>
      <c r="VS24" s="28">
        <v>0</v>
      </c>
      <c r="VT24" s="28">
        <v>0</v>
      </c>
      <c r="VU24" s="28">
        <v>0</v>
      </c>
      <c r="VV24" s="28">
        <v>0</v>
      </c>
      <c r="VW24" s="28">
        <v>0</v>
      </c>
      <c r="VX24" s="28">
        <v>0</v>
      </c>
      <c r="VY24" s="28">
        <v>0</v>
      </c>
      <c r="VZ24" s="28">
        <v>0</v>
      </c>
      <c r="WA24" s="28">
        <v>0</v>
      </c>
      <c r="WB24" s="28">
        <v>0</v>
      </c>
      <c r="WC24" s="28">
        <v>0</v>
      </c>
      <c r="WD24" s="28">
        <v>0</v>
      </c>
      <c r="WE24" s="28">
        <v>0</v>
      </c>
      <c r="WF24" s="28">
        <v>0</v>
      </c>
      <c r="WG24" s="28">
        <v>0</v>
      </c>
      <c r="WH24" s="28">
        <v>0</v>
      </c>
      <c r="WI24" s="28">
        <v>0</v>
      </c>
      <c r="WJ24" s="28">
        <v>0</v>
      </c>
      <c r="WK24" s="28">
        <v>0</v>
      </c>
      <c r="WL24" s="28">
        <v>0</v>
      </c>
      <c r="WM24" s="28">
        <v>0</v>
      </c>
      <c r="WN24" s="28">
        <v>0</v>
      </c>
      <c r="WO24" s="28">
        <v>0</v>
      </c>
      <c r="WP24" s="28">
        <v>0</v>
      </c>
      <c r="WQ24" s="28">
        <v>0</v>
      </c>
      <c r="WR24" s="28">
        <v>0</v>
      </c>
      <c r="WS24" s="28">
        <v>0</v>
      </c>
      <c r="WT24" s="28">
        <v>0</v>
      </c>
      <c r="WU24" s="28">
        <v>0</v>
      </c>
      <c r="WV24" s="28">
        <v>0</v>
      </c>
      <c r="WW24" s="28">
        <v>0</v>
      </c>
      <c r="WX24" s="28">
        <v>0</v>
      </c>
      <c r="WY24" s="28">
        <v>0</v>
      </c>
      <c r="WZ24" s="28">
        <v>0</v>
      </c>
      <c r="XA24" s="28">
        <v>0</v>
      </c>
      <c r="XB24" s="28">
        <v>0</v>
      </c>
      <c r="XC24" s="28">
        <v>0</v>
      </c>
      <c r="XD24" s="28">
        <v>0</v>
      </c>
      <c r="XE24" s="28">
        <v>0</v>
      </c>
      <c r="XF24" s="28">
        <v>0</v>
      </c>
      <c r="XG24" s="28">
        <v>0</v>
      </c>
      <c r="XH24" s="28">
        <v>0</v>
      </c>
      <c r="XI24" s="28">
        <v>0</v>
      </c>
      <c r="XJ24" s="28">
        <v>0</v>
      </c>
      <c r="XK24" s="28">
        <v>0</v>
      </c>
      <c r="XL24" s="28">
        <v>0</v>
      </c>
      <c r="XM24" s="28">
        <v>0</v>
      </c>
      <c r="XN24" s="28">
        <v>0</v>
      </c>
      <c r="XO24" s="28">
        <v>0</v>
      </c>
      <c r="XP24" s="28">
        <v>0</v>
      </c>
      <c r="XQ24" s="28">
        <v>0</v>
      </c>
      <c r="XR24" s="28">
        <v>0</v>
      </c>
      <c r="XS24" s="28">
        <v>0</v>
      </c>
      <c r="XT24" s="28">
        <v>0</v>
      </c>
      <c r="XU24" s="28">
        <v>0</v>
      </c>
      <c r="XV24" s="28">
        <v>0</v>
      </c>
      <c r="XW24" s="28">
        <v>0</v>
      </c>
      <c r="XX24" s="28">
        <v>0</v>
      </c>
      <c r="XY24" s="28">
        <v>0</v>
      </c>
      <c r="XZ24" s="28">
        <v>0</v>
      </c>
      <c r="YA24" s="28">
        <v>0</v>
      </c>
      <c r="YB24" s="28">
        <v>0</v>
      </c>
      <c r="YC24" s="28">
        <v>0</v>
      </c>
      <c r="YD24" s="28">
        <v>0</v>
      </c>
      <c r="YE24" s="28">
        <v>0</v>
      </c>
      <c r="YF24" s="28">
        <v>0</v>
      </c>
      <c r="YG24" s="28">
        <v>0</v>
      </c>
      <c r="YH24" s="28">
        <v>0</v>
      </c>
      <c r="YI24" s="28">
        <v>0</v>
      </c>
      <c r="YJ24" s="28">
        <v>0</v>
      </c>
      <c r="YK24" s="28">
        <v>0</v>
      </c>
      <c r="YL24" s="28">
        <v>0</v>
      </c>
      <c r="YM24" s="28">
        <v>0</v>
      </c>
      <c r="YN24" s="28">
        <v>0</v>
      </c>
      <c r="YO24" s="28">
        <v>0</v>
      </c>
      <c r="YP24" s="28">
        <v>0</v>
      </c>
      <c r="YQ24" s="28">
        <v>0</v>
      </c>
    </row>
    <row r="25" spans="1:733" ht="15.75" x14ac:dyDescent="0.25">
      <c r="A25" s="18" t="s">
        <v>52</v>
      </c>
      <c r="B25" s="18" t="s">
        <v>53</v>
      </c>
      <c r="C25" s="18">
        <v>17.361780320000001</v>
      </c>
      <c r="D25" s="20"/>
      <c r="E25" s="21">
        <f>+C25/$C$58</f>
        <v>0.4521296958333334</v>
      </c>
      <c r="F25" s="22" t="s">
        <v>10</v>
      </c>
      <c r="G25" s="108" t="s">
        <v>133</v>
      </c>
      <c r="H25" s="23">
        <v>42721</v>
      </c>
      <c r="I25" s="33" t="s">
        <v>54</v>
      </c>
      <c r="J25" s="22">
        <v>24</v>
      </c>
      <c r="K25" s="22" t="s">
        <v>136</v>
      </c>
      <c r="L25" s="23">
        <f t="shared" si="72"/>
        <v>43451</v>
      </c>
      <c r="M25" s="22" t="s">
        <v>11</v>
      </c>
      <c r="N25" s="19" t="s">
        <v>51</v>
      </c>
      <c r="P25" s="25">
        <f>+SUMPRODUCT(1*($BP$4:$YQ$4=$P$4)*($BP$1:$YQ$1=P$3)*($BP25:$YQ25))</f>
        <v>17361780.32</v>
      </c>
      <c r="Q25" s="25">
        <f>+SUMPRODUCT(1*($BP$4:$YQ$4=$Q$4)*($BP$1:$YQ$1=P$3)*($BP25:$YQ25))</f>
        <v>5925141.580000001</v>
      </c>
      <c r="R25" s="25">
        <f>+SUMPRODUCT(1*($BP$4:$YQ$4=$P$4)*($BP$1:$YQ$1=R$3)*($BP25:$YQ25))</f>
        <v>0</v>
      </c>
      <c r="S25" s="25">
        <f>+SUMPRODUCT(1*($BP$4:$YQ$4=$Q$4)*($BP$1:$YQ$1=R$3)*($BP25:$YQ25))</f>
        <v>0</v>
      </c>
      <c r="T25" s="25">
        <f>+SUMPRODUCT(1*($BP$4:$YQ$4=$P$4)*($BP$1:$YQ$1=T$3)*($BP25:$YQ25))</f>
        <v>0</v>
      </c>
      <c r="U25" s="25">
        <f>+SUMPRODUCT(1*($BP$4:$YQ$4=$Q$4)*($BP$1:$YQ$1=T$3)*($BP25:$YQ25))</f>
        <v>0</v>
      </c>
      <c r="V25" s="25">
        <f>+SUMPRODUCT(1*($BP$4:$YQ$4=$P$4)*($BP$1:$YQ$1=V$3)*($BP25:$YQ25))</f>
        <v>0</v>
      </c>
      <c r="W25" s="25">
        <f>+SUMPRODUCT(1*($BP$4:$YQ$4=$Q$4)*($BP$1:$YQ$1=V$3)*($BP25:$YQ25))</f>
        <v>0</v>
      </c>
      <c r="X25" s="25">
        <f>+SUMPRODUCT(1*($BP$4:$YQ$4=$P$4)*($BP$1:$YQ$1=X$3)*($BP25:$YQ25))</f>
        <v>0</v>
      </c>
      <c r="Y25" s="25">
        <f>+SUMPRODUCT(1*($BP$4:$YQ$4=$Q$4)*($BP$1:$YQ$1=X$3)*($BP25:$YQ25))</f>
        <v>0</v>
      </c>
      <c r="Z25" s="25">
        <f>+SUMPRODUCT(1*($BP$4:$YQ$4=$P$4)*($BP$1:$YQ$1=Z$3)*($BP25:$YQ25))</f>
        <v>0</v>
      </c>
      <c r="AA25" s="25">
        <f>+SUMPRODUCT(1*($BP$4:$YQ$4=$Q$4)*($BP$1:$YQ$1=Z$3)*($BP25:$YQ25))</f>
        <v>0</v>
      </c>
      <c r="AB25" s="25">
        <f>+SUMPRODUCT(1*($BP$4:$YQ$4=$P$4)*($BP$1:$YQ$1=AB$3)*($BP25:$YQ25))</f>
        <v>0</v>
      </c>
      <c r="AC25" s="25">
        <f>+SUMPRODUCT(1*($BP$4:$YQ$4=$Q$4)*($BP$1:$YQ$1=AB$3)*($BP25:$YQ25))</f>
        <v>0</v>
      </c>
      <c r="AD25" s="25">
        <f>+SUMPRODUCT(1*($BP$4:$YQ$4=$P$4)*($BP$1:$YQ$1=AD$3)*($BP25:$YQ25))</f>
        <v>0</v>
      </c>
      <c r="AE25" s="25">
        <f>+SUMPRODUCT(1*($BP$4:$YQ$4=$Q$4)*($BP$1:$YQ$1=AD$3)*($BP25:$YQ25))</f>
        <v>0</v>
      </c>
      <c r="AF25" s="25">
        <f>+SUMPRODUCT(1*($BP$4:$YQ$4=$P$4)*($BP$1:$YQ$1=AF$3)*($BP25:$YQ25))</f>
        <v>0</v>
      </c>
      <c r="AG25" s="25">
        <f>+SUMPRODUCT(1*($BP$4:$YQ$4=$Q$4)*($BP$1:$YQ$1=AF$3)*($BP25:$YQ25))</f>
        <v>0</v>
      </c>
      <c r="AH25" s="25">
        <f>+SUMPRODUCT(1*($BP$4:$YQ$4=$P$4)*($BP$1:$YQ$1=AH$3)*($BP25:$YQ25))</f>
        <v>0</v>
      </c>
      <c r="AI25" s="25">
        <f>+SUMPRODUCT(1*($BP$4:$YQ$4=$Q$4)*($BP$1:$YQ$1=AH$3)*($BP25:$YQ25))</f>
        <v>0</v>
      </c>
      <c r="AJ25" s="25">
        <f>+SUMPRODUCT(1*($BP$4:$YQ$4=$P$4)*($BP$1:$YQ$1=AJ$3)*($BP25:$YQ25))</f>
        <v>0</v>
      </c>
      <c r="AK25" s="25">
        <f>+SUMPRODUCT(1*($BP$4:$YQ$4=$Q$4)*($BP$1:$YQ$1=AJ$3)*($BP25:$YQ25))</f>
        <v>0</v>
      </c>
      <c r="AL25" s="25">
        <f>+SUMPRODUCT(1*($BP$4:$YQ$4=$P$4)*($BP$1:$YQ$1=AL$3)*($BP25:$YQ25))</f>
        <v>0</v>
      </c>
      <c r="AM25" s="25">
        <f>+SUMPRODUCT(1*($BP$4:$YQ$4=$Q$4)*($BP$1:$YQ$1=AL$3)*($BP25:$YQ25))</f>
        <v>0</v>
      </c>
      <c r="AN25" s="25">
        <f>+SUMPRODUCT(1*($BP$4:$YQ$4=$P$4)*($BP$1:$YQ$1=AN$3)*($BP25:$YQ25))</f>
        <v>0</v>
      </c>
      <c r="AO25" s="25">
        <f>+SUMPRODUCT(1*($BP$4:$YQ$4=$Q$4)*($BP$1:$YQ$1=AN$3)*($BP25:$YQ25))</f>
        <v>0</v>
      </c>
      <c r="AP25" s="25">
        <f>+SUMPRODUCT(1*($BP$4:$YQ$4=$P$4)*($BP$1:$YQ$1=AP$3)*($BP25:$YQ25))</f>
        <v>0</v>
      </c>
      <c r="AQ25" s="25">
        <f>+SUMPRODUCT(1*($BP$4:$YQ$4=$Q$4)*($BP$1:$YQ$1=AP$3)*($BP25:$YQ25))</f>
        <v>0</v>
      </c>
      <c r="AR25" s="25">
        <f>+SUMPRODUCT(1*($BP$4:$YQ$4=$P$4)*($BP$1:$YQ$1=AR$3)*($BP25:$YQ25))</f>
        <v>0</v>
      </c>
      <c r="AS25" s="25">
        <f>+SUMPRODUCT(1*($BP$4:$YQ$4=$Q$4)*($BP$1:$YQ$1=AR$3)*($BP25:$YQ25))</f>
        <v>0</v>
      </c>
      <c r="AT25" s="25">
        <f>+SUMPRODUCT(1*($BP$4:$YQ$4=$P$4)*($BP$1:$YQ$1=AT$3)*($BP25:$YQ25))</f>
        <v>0</v>
      </c>
      <c r="AU25" s="25">
        <f>+SUMPRODUCT(1*($BP$4:$YQ$4=$Q$4)*($BP$1:$YQ$1=AT$3)*($BP25:$YQ25))</f>
        <v>0</v>
      </c>
      <c r="AV25" s="25">
        <f>+SUMPRODUCT(1*($BP$4:$YQ$4=$P$4)*($BP$1:$YQ$1=AV$3)*($BP25:$YQ25))</f>
        <v>0</v>
      </c>
      <c r="AW25" s="25">
        <f>+SUMPRODUCT(1*($BP$4:$YQ$4=$Q$4)*($BP$1:$YQ$1=AV$3)*($BP25:$YQ25))</f>
        <v>0</v>
      </c>
      <c r="AX25" s="25">
        <f>+SUMPRODUCT(1*($BP$4:$YQ$4=$P$4)*($BP$1:$YQ$1=AX$3)*($BP25:$YQ25))</f>
        <v>0</v>
      </c>
      <c r="AY25" s="25">
        <f>+SUMPRODUCT(1*($BP$4:$YQ$4=$Q$4)*($BP$1:$YQ$1=AX$3)*($BP25:$YQ25))</f>
        <v>0</v>
      </c>
      <c r="AZ25" s="25">
        <f>+SUMPRODUCT(1*($BP$4:$YQ$4=$P$4)*($BP$1:$YQ$1=AZ$3)*($BP25:$YQ25))</f>
        <v>0</v>
      </c>
      <c r="BA25" s="25">
        <f>+SUMPRODUCT(1*($BP$4:$YQ$4=$Q$4)*($BP$1:$YQ$1=AZ$3)*($BP25:$YQ25))</f>
        <v>0</v>
      </c>
      <c r="BB25" s="25">
        <f>+SUMPRODUCT(1*($BP$4:$YQ$4=$P$4)*($BP$1:$YQ$1=BB$3)*($BP25:$YQ25))</f>
        <v>0</v>
      </c>
      <c r="BC25" s="25">
        <f>+SUMPRODUCT(1*($BP$4:$YQ$4=$Q$4)*($BP$1:$YQ$1=BB$3)*($BP25:$YQ25))</f>
        <v>0</v>
      </c>
      <c r="BD25" s="25">
        <f>+SUMPRODUCT(1*($BP$4:$YQ$4=$P$4)*($BP$1:$YQ$1=BD$3)*($BP25:$YQ25))</f>
        <v>0</v>
      </c>
      <c r="BE25" s="25">
        <f>+SUMPRODUCT(1*($BP$4:$YQ$4=$Q$4)*($BP$1:$YQ$1=BD$3)*($BP25:$YQ25))</f>
        <v>0</v>
      </c>
      <c r="BF25" s="25">
        <f>+SUMPRODUCT(1*($BP$4:$YQ$4=$P$4)*($BP$1:$YQ$1=BF$3)*($BP25:$YQ25))</f>
        <v>0</v>
      </c>
      <c r="BG25" s="25">
        <f>+SUMPRODUCT(1*($BP$4:$YQ$4=$Q$4)*($BP$1:$YQ$1=BF$3)*($BP25:$YQ25))</f>
        <v>0</v>
      </c>
      <c r="BH25" s="25">
        <f>+SUMPRODUCT(1*($BP$4:$YQ$4=$P$4)*($BP$1:$YQ$1=BH$3)*($BP25:$YQ25))</f>
        <v>0</v>
      </c>
      <c r="BI25" s="25">
        <f>+SUMPRODUCT(1*($BP$4:$YQ$4=$Q$4)*($BP$1:$YQ$1=BH$3)*($BP25:$YQ25))</f>
        <v>0</v>
      </c>
      <c r="BJ25" s="25">
        <f>+SUMPRODUCT(1*($BP$4:$YQ$4=$P$4)*($BP$1:$YQ$1=BJ$3)*($BP25:$YQ25))</f>
        <v>0</v>
      </c>
      <c r="BK25" s="25">
        <f>+SUMPRODUCT(1*($BP$4:$YQ$4=$Q$4)*($BP$1:$YQ$1=BJ$3)*($BP25:$YQ25))</f>
        <v>0</v>
      </c>
      <c r="BL25" s="25">
        <f>+SUMPRODUCT(1*($BP$4:$YQ$4=$P$4)*($BP$1:$YQ$1=BL$3)*($BP25:$YQ25))</f>
        <v>0</v>
      </c>
      <c r="BM25" s="25">
        <f>+SUMPRODUCT(1*($BP$4:$YQ$4=$Q$4)*($BP$1:$YQ$1=BL$3)*($BP25:$YQ25))</f>
        <v>0</v>
      </c>
      <c r="BN25" s="26"/>
      <c r="BO25" s="27"/>
      <c r="BP25" s="28">
        <v>621724.15999999992</v>
      </c>
      <c r="BQ25" s="28">
        <v>0</v>
      </c>
      <c r="BR25" s="28">
        <v>307785.12</v>
      </c>
      <c r="BS25" s="28">
        <v>0</v>
      </c>
      <c r="BT25" s="28">
        <v>0</v>
      </c>
      <c r="BU25" s="28">
        <v>0</v>
      </c>
      <c r="BV25" s="28">
        <v>585841.16999999993</v>
      </c>
      <c r="BW25" s="28">
        <v>0</v>
      </c>
      <c r="BX25" s="28">
        <v>393523.78</v>
      </c>
      <c r="BY25" s="28">
        <v>0</v>
      </c>
      <c r="BZ25" s="28">
        <v>413828.74</v>
      </c>
      <c r="CA25" s="28">
        <v>0</v>
      </c>
      <c r="CB25" s="28">
        <v>479232.7</v>
      </c>
      <c r="CC25" s="28">
        <v>0</v>
      </c>
      <c r="CD25" s="28">
        <v>495821.53</v>
      </c>
      <c r="CE25" s="28">
        <v>0</v>
      </c>
      <c r="CF25" s="28">
        <v>433449.93</v>
      </c>
      <c r="CG25" s="28">
        <v>0</v>
      </c>
      <c r="CH25" s="28">
        <v>745649.22</v>
      </c>
      <c r="CI25" s="28">
        <v>0</v>
      </c>
      <c r="CJ25" s="28">
        <v>715317.24</v>
      </c>
      <c r="CK25" s="28">
        <v>0</v>
      </c>
      <c r="CL25" s="28">
        <v>732967.99</v>
      </c>
      <c r="CM25" s="28">
        <v>17361780.32</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0</v>
      </c>
      <c r="DP25" s="28">
        <v>0</v>
      </c>
      <c r="DQ25" s="28">
        <v>0</v>
      </c>
      <c r="DR25" s="28">
        <v>0</v>
      </c>
      <c r="DS25" s="28">
        <v>0</v>
      </c>
      <c r="DT25" s="28">
        <v>0</v>
      </c>
      <c r="DU25" s="28">
        <v>0</v>
      </c>
      <c r="DV25" s="28">
        <v>0</v>
      </c>
      <c r="DW25" s="28">
        <v>0</v>
      </c>
      <c r="DX25" s="28">
        <v>0</v>
      </c>
      <c r="DY25" s="28">
        <v>0</v>
      </c>
      <c r="DZ25" s="28">
        <v>0</v>
      </c>
      <c r="EA25" s="28">
        <v>0</v>
      </c>
      <c r="EB25" s="28">
        <v>0</v>
      </c>
      <c r="EC25" s="28">
        <v>0</v>
      </c>
      <c r="ED25" s="28">
        <v>0</v>
      </c>
      <c r="EE25" s="28">
        <v>0</v>
      </c>
      <c r="EF25" s="28">
        <v>0</v>
      </c>
      <c r="EG25" s="28">
        <v>0</v>
      </c>
      <c r="EH25" s="28">
        <v>0</v>
      </c>
      <c r="EI25" s="28">
        <v>0</v>
      </c>
      <c r="EJ25" s="28">
        <v>0</v>
      </c>
      <c r="EK25" s="28">
        <v>0</v>
      </c>
      <c r="EL25" s="28">
        <v>0</v>
      </c>
      <c r="EM25" s="28">
        <v>0</v>
      </c>
      <c r="EN25" s="28">
        <v>0</v>
      </c>
      <c r="EO25" s="28">
        <v>0</v>
      </c>
      <c r="EP25" s="28">
        <v>0</v>
      </c>
      <c r="EQ25" s="28">
        <v>0</v>
      </c>
      <c r="ER25" s="28">
        <v>0</v>
      </c>
      <c r="ES25" s="28">
        <v>0</v>
      </c>
      <c r="ET25" s="28">
        <v>0</v>
      </c>
      <c r="EU25" s="28">
        <v>0</v>
      </c>
      <c r="EV25" s="28">
        <v>0</v>
      </c>
      <c r="EW25" s="28">
        <v>0</v>
      </c>
      <c r="EX25" s="28">
        <v>0</v>
      </c>
      <c r="EY25" s="28">
        <v>0</v>
      </c>
      <c r="EZ25" s="28">
        <v>0</v>
      </c>
      <c r="FA25" s="28">
        <v>0</v>
      </c>
      <c r="FB25" s="28">
        <v>0</v>
      </c>
      <c r="FC25" s="28">
        <v>0</v>
      </c>
      <c r="FD25" s="28">
        <v>0</v>
      </c>
      <c r="FE25" s="28">
        <v>0</v>
      </c>
      <c r="FF25" s="28">
        <v>0</v>
      </c>
      <c r="FG25" s="28">
        <v>0</v>
      </c>
      <c r="FH25" s="28">
        <v>0</v>
      </c>
      <c r="FI25" s="28">
        <v>0</v>
      </c>
      <c r="FJ25" s="28">
        <v>0</v>
      </c>
      <c r="FK25" s="28">
        <v>0</v>
      </c>
      <c r="FL25" s="28">
        <v>0</v>
      </c>
      <c r="FM25" s="28">
        <v>0</v>
      </c>
      <c r="FN25" s="28">
        <v>0</v>
      </c>
      <c r="FO25" s="28">
        <v>0</v>
      </c>
      <c r="FP25" s="28">
        <v>0</v>
      </c>
      <c r="FQ25" s="28">
        <v>0</v>
      </c>
      <c r="FR25" s="28">
        <v>0</v>
      </c>
      <c r="FS25" s="28">
        <v>0</v>
      </c>
      <c r="FT25" s="28">
        <v>0</v>
      </c>
      <c r="FU25" s="28">
        <v>0</v>
      </c>
      <c r="FV25" s="28">
        <v>0</v>
      </c>
      <c r="FW25" s="28">
        <v>0</v>
      </c>
      <c r="FX25" s="28">
        <v>0</v>
      </c>
      <c r="FY25" s="28">
        <v>0</v>
      </c>
      <c r="FZ25" s="28">
        <v>0</v>
      </c>
      <c r="GA25" s="28">
        <v>0</v>
      </c>
      <c r="GB25" s="28">
        <v>0</v>
      </c>
      <c r="GC25" s="28">
        <v>0</v>
      </c>
      <c r="GD25" s="28">
        <v>0</v>
      </c>
      <c r="GE25" s="28">
        <v>0</v>
      </c>
      <c r="GF25" s="28">
        <v>0</v>
      </c>
      <c r="GG25" s="28">
        <v>0</v>
      </c>
      <c r="GH25" s="28">
        <v>0</v>
      </c>
      <c r="GI25" s="28">
        <v>0</v>
      </c>
      <c r="GJ25" s="28">
        <v>0</v>
      </c>
      <c r="GK25" s="28">
        <v>0</v>
      </c>
      <c r="GL25" s="28">
        <v>0</v>
      </c>
      <c r="GM25" s="28">
        <v>0</v>
      </c>
      <c r="GN25" s="28">
        <v>0</v>
      </c>
      <c r="GO25" s="28">
        <v>0</v>
      </c>
      <c r="GP25" s="28">
        <v>0</v>
      </c>
      <c r="GQ25" s="28">
        <v>0</v>
      </c>
      <c r="GR25" s="28">
        <v>0</v>
      </c>
      <c r="GS25" s="28">
        <v>0</v>
      </c>
      <c r="GT25" s="28">
        <v>0</v>
      </c>
      <c r="GU25" s="28">
        <v>0</v>
      </c>
      <c r="GV25" s="28">
        <v>0</v>
      </c>
      <c r="GW25" s="28">
        <v>0</v>
      </c>
      <c r="GX25" s="28">
        <v>0</v>
      </c>
      <c r="GY25" s="28">
        <v>0</v>
      </c>
      <c r="GZ25" s="28">
        <v>0</v>
      </c>
      <c r="HA25" s="28">
        <v>0</v>
      </c>
      <c r="HB25" s="28">
        <v>0</v>
      </c>
      <c r="HC25" s="28">
        <v>0</v>
      </c>
      <c r="HD25" s="28">
        <v>0</v>
      </c>
      <c r="HE25" s="28">
        <v>0</v>
      </c>
      <c r="HF25" s="28">
        <v>0</v>
      </c>
      <c r="HG25" s="28">
        <v>0</v>
      </c>
      <c r="HH25" s="28">
        <v>0</v>
      </c>
      <c r="HI25" s="28">
        <v>0</v>
      </c>
      <c r="HJ25" s="28">
        <v>0</v>
      </c>
      <c r="HK25" s="28">
        <v>0</v>
      </c>
      <c r="HL25" s="28">
        <v>0</v>
      </c>
      <c r="HM25" s="28">
        <v>0</v>
      </c>
      <c r="HN25" s="28">
        <v>0</v>
      </c>
      <c r="HO25" s="28">
        <v>0</v>
      </c>
      <c r="HP25" s="28">
        <v>0</v>
      </c>
      <c r="HQ25" s="28">
        <v>0</v>
      </c>
      <c r="HR25" s="28">
        <v>0</v>
      </c>
      <c r="HS25" s="28">
        <v>0</v>
      </c>
      <c r="HT25" s="28">
        <v>0</v>
      </c>
      <c r="HU25" s="28">
        <v>0</v>
      </c>
      <c r="HV25" s="28">
        <v>0</v>
      </c>
      <c r="HW25" s="28">
        <v>0</v>
      </c>
      <c r="HX25" s="28">
        <v>0</v>
      </c>
      <c r="HY25" s="28">
        <v>0</v>
      </c>
      <c r="HZ25" s="28">
        <v>0</v>
      </c>
      <c r="IA25" s="28">
        <v>0</v>
      </c>
      <c r="IB25" s="28">
        <v>0</v>
      </c>
      <c r="IC25" s="28">
        <v>0</v>
      </c>
      <c r="ID25" s="28">
        <v>0</v>
      </c>
      <c r="IE25" s="28">
        <v>0</v>
      </c>
      <c r="IF25" s="28">
        <v>0</v>
      </c>
      <c r="IG25" s="28">
        <v>0</v>
      </c>
      <c r="IH25" s="28">
        <v>0</v>
      </c>
      <c r="II25" s="28">
        <v>0</v>
      </c>
      <c r="IJ25" s="28">
        <v>0</v>
      </c>
      <c r="IK25" s="28">
        <v>0</v>
      </c>
      <c r="IL25" s="28">
        <v>0</v>
      </c>
      <c r="IM25" s="28">
        <v>0</v>
      </c>
      <c r="IN25" s="28">
        <v>0</v>
      </c>
      <c r="IO25" s="28">
        <v>0</v>
      </c>
      <c r="IP25" s="28">
        <v>0</v>
      </c>
      <c r="IQ25" s="28">
        <v>0</v>
      </c>
      <c r="IR25" s="28">
        <v>0</v>
      </c>
      <c r="IS25" s="28">
        <v>0</v>
      </c>
      <c r="IT25" s="28">
        <v>0</v>
      </c>
      <c r="IU25" s="28">
        <v>0</v>
      </c>
      <c r="IV25" s="28">
        <v>0</v>
      </c>
      <c r="IW25" s="28">
        <v>0</v>
      </c>
      <c r="IX25" s="28">
        <v>0</v>
      </c>
      <c r="IY25" s="28">
        <v>0</v>
      </c>
      <c r="IZ25" s="28">
        <v>0</v>
      </c>
      <c r="JA25" s="28">
        <v>0</v>
      </c>
      <c r="JB25" s="28">
        <v>0</v>
      </c>
      <c r="JC25" s="28">
        <v>0</v>
      </c>
      <c r="JD25" s="28">
        <v>0</v>
      </c>
      <c r="JE25" s="28">
        <v>0</v>
      </c>
      <c r="JF25" s="28">
        <v>0</v>
      </c>
      <c r="JG25" s="28">
        <v>0</v>
      </c>
      <c r="JH25" s="28">
        <v>0</v>
      </c>
      <c r="JI25" s="28">
        <v>0</v>
      </c>
      <c r="JJ25" s="28">
        <v>0</v>
      </c>
      <c r="JK25" s="28">
        <v>0</v>
      </c>
      <c r="JL25" s="28">
        <v>0</v>
      </c>
      <c r="JM25" s="28">
        <v>0</v>
      </c>
      <c r="JN25" s="28">
        <v>0</v>
      </c>
      <c r="JO25" s="28">
        <v>0</v>
      </c>
      <c r="JP25" s="28">
        <v>0</v>
      </c>
      <c r="JQ25" s="28">
        <v>0</v>
      </c>
      <c r="JR25" s="28">
        <v>0</v>
      </c>
      <c r="JS25" s="28">
        <v>0</v>
      </c>
      <c r="JT25" s="28">
        <v>0</v>
      </c>
      <c r="JU25" s="28">
        <v>0</v>
      </c>
      <c r="JV25" s="28">
        <v>0</v>
      </c>
      <c r="JW25" s="28">
        <v>0</v>
      </c>
      <c r="JX25" s="28">
        <v>0</v>
      </c>
      <c r="JY25" s="28">
        <v>0</v>
      </c>
      <c r="JZ25" s="28">
        <v>0</v>
      </c>
      <c r="KA25" s="28">
        <v>0</v>
      </c>
      <c r="KB25" s="28">
        <v>0</v>
      </c>
      <c r="KC25" s="28">
        <v>0</v>
      </c>
      <c r="KD25" s="28">
        <v>0</v>
      </c>
      <c r="KE25" s="28">
        <v>0</v>
      </c>
      <c r="KF25" s="28">
        <v>0</v>
      </c>
      <c r="KG25" s="28">
        <v>0</v>
      </c>
      <c r="KH25" s="28">
        <v>0</v>
      </c>
      <c r="KI25" s="28">
        <v>0</v>
      </c>
      <c r="KJ25" s="28">
        <v>0</v>
      </c>
      <c r="KK25" s="28">
        <v>0</v>
      </c>
      <c r="KL25" s="28">
        <v>0</v>
      </c>
      <c r="KM25" s="28">
        <v>0</v>
      </c>
      <c r="KN25" s="28">
        <v>0</v>
      </c>
      <c r="KO25" s="28">
        <v>0</v>
      </c>
      <c r="KP25" s="28">
        <v>0</v>
      </c>
      <c r="KQ25" s="28">
        <v>0</v>
      </c>
      <c r="KR25" s="28">
        <v>0</v>
      </c>
      <c r="KS25" s="28">
        <v>0</v>
      </c>
      <c r="KT25" s="28">
        <v>0</v>
      </c>
      <c r="KU25" s="28">
        <v>0</v>
      </c>
      <c r="KV25" s="28">
        <v>0</v>
      </c>
      <c r="KW25" s="28">
        <v>0</v>
      </c>
      <c r="KX25" s="28">
        <v>0</v>
      </c>
      <c r="KY25" s="28">
        <v>0</v>
      </c>
      <c r="KZ25" s="28">
        <v>0</v>
      </c>
      <c r="LA25" s="28">
        <v>0</v>
      </c>
      <c r="LB25" s="28">
        <v>0</v>
      </c>
      <c r="LC25" s="28">
        <v>0</v>
      </c>
      <c r="LD25" s="28">
        <v>0</v>
      </c>
      <c r="LE25" s="28">
        <v>0</v>
      </c>
      <c r="LF25" s="28">
        <v>0</v>
      </c>
      <c r="LG25" s="28">
        <v>0</v>
      </c>
      <c r="LH25" s="28">
        <v>0</v>
      </c>
      <c r="LI25" s="28">
        <v>0</v>
      </c>
      <c r="LJ25" s="28">
        <v>0</v>
      </c>
      <c r="LK25" s="28">
        <v>0</v>
      </c>
      <c r="LL25" s="28">
        <v>0</v>
      </c>
      <c r="LM25" s="28">
        <v>0</v>
      </c>
      <c r="LN25" s="28">
        <v>0</v>
      </c>
      <c r="LO25" s="28">
        <v>0</v>
      </c>
      <c r="LP25" s="28">
        <v>0</v>
      </c>
      <c r="LQ25" s="28">
        <v>0</v>
      </c>
      <c r="LR25" s="28">
        <v>0</v>
      </c>
      <c r="LS25" s="28">
        <v>0</v>
      </c>
      <c r="LT25" s="28">
        <v>0</v>
      </c>
      <c r="LU25" s="28">
        <v>0</v>
      </c>
      <c r="LV25" s="28">
        <v>0</v>
      </c>
      <c r="LW25" s="28">
        <v>0</v>
      </c>
      <c r="LX25" s="28">
        <v>0</v>
      </c>
      <c r="LY25" s="28">
        <v>0</v>
      </c>
      <c r="LZ25" s="28">
        <v>0</v>
      </c>
      <c r="MA25" s="28">
        <v>0</v>
      </c>
      <c r="MB25" s="28">
        <v>0</v>
      </c>
      <c r="MC25" s="28">
        <v>0</v>
      </c>
      <c r="MD25" s="28">
        <v>0</v>
      </c>
      <c r="ME25" s="28">
        <v>0</v>
      </c>
      <c r="MF25" s="28">
        <v>0</v>
      </c>
      <c r="MG25" s="28">
        <v>0</v>
      </c>
      <c r="MH25" s="28">
        <v>0</v>
      </c>
      <c r="MI25" s="28">
        <v>0</v>
      </c>
      <c r="MJ25" s="28">
        <v>0</v>
      </c>
      <c r="MK25" s="28">
        <v>0</v>
      </c>
      <c r="ML25" s="28">
        <v>0</v>
      </c>
      <c r="MM25" s="28">
        <v>0</v>
      </c>
      <c r="MN25" s="28">
        <v>0</v>
      </c>
      <c r="MO25" s="28">
        <v>0</v>
      </c>
      <c r="MP25" s="28">
        <v>0</v>
      </c>
      <c r="MQ25" s="28">
        <v>0</v>
      </c>
      <c r="MR25" s="28">
        <v>0</v>
      </c>
      <c r="MS25" s="28">
        <v>0</v>
      </c>
      <c r="MT25" s="28">
        <v>0</v>
      </c>
      <c r="MU25" s="28">
        <v>0</v>
      </c>
      <c r="MV25" s="28">
        <v>0</v>
      </c>
      <c r="MW25" s="28">
        <v>0</v>
      </c>
      <c r="MX25" s="28">
        <v>0</v>
      </c>
      <c r="MY25" s="28">
        <v>0</v>
      </c>
      <c r="MZ25" s="28">
        <v>0</v>
      </c>
      <c r="NA25" s="28">
        <v>0</v>
      </c>
      <c r="NB25" s="28">
        <v>0</v>
      </c>
      <c r="NC25" s="28">
        <v>0</v>
      </c>
      <c r="ND25" s="28">
        <v>0</v>
      </c>
      <c r="NE25" s="28">
        <v>0</v>
      </c>
      <c r="NF25" s="28">
        <v>0</v>
      </c>
      <c r="NG25" s="28">
        <v>0</v>
      </c>
      <c r="NH25" s="28">
        <v>0</v>
      </c>
      <c r="NI25" s="28">
        <v>0</v>
      </c>
      <c r="NJ25" s="28">
        <v>0</v>
      </c>
      <c r="NK25" s="28">
        <v>0</v>
      </c>
      <c r="NL25" s="28">
        <v>0</v>
      </c>
      <c r="NM25" s="28">
        <v>0</v>
      </c>
      <c r="NN25" s="28">
        <v>0</v>
      </c>
      <c r="NO25" s="28">
        <v>0</v>
      </c>
      <c r="NP25" s="28">
        <v>0</v>
      </c>
      <c r="NQ25" s="28">
        <v>0</v>
      </c>
      <c r="NR25" s="28">
        <v>0</v>
      </c>
      <c r="NS25" s="28">
        <v>0</v>
      </c>
      <c r="NT25" s="28">
        <v>0</v>
      </c>
      <c r="NU25" s="28">
        <v>0</v>
      </c>
      <c r="NV25" s="28">
        <v>0</v>
      </c>
      <c r="NW25" s="28">
        <v>0</v>
      </c>
      <c r="NX25" s="28">
        <v>0</v>
      </c>
      <c r="NY25" s="28">
        <v>0</v>
      </c>
      <c r="NZ25" s="28">
        <v>0</v>
      </c>
      <c r="OA25" s="28">
        <v>0</v>
      </c>
      <c r="OB25" s="28">
        <v>0</v>
      </c>
      <c r="OC25" s="28">
        <v>0</v>
      </c>
      <c r="OD25" s="28">
        <v>0</v>
      </c>
      <c r="OE25" s="28">
        <v>0</v>
      </c>
      <c r="OF25" s="28">
        <v>0</v>
      </c>
      <c r="OG25" s="28">
        <v>0</v>
      </c>
      <c r="OH25" s="28">
        <v>0</v>
      </c>
      <c r="OI25" s="28">
        <v>0</v>
      </c>
      <c r="OJ25" s="28">
        <v>0</v>
      </c>
      <c r="OK25" s="28">
        <v>0</v>
      </c>
      <c r="OL25" s="28">
        <v>0</v>
      </c>
      <c r="OM25" s="28">
        <v>0</v>
      </c>
      <c r="ON25" s="28">
        <v>0</v>
      </c>
      <c r="OO25" s="28">
        <v>0</v>
      </c>
      <c r="OP25" s="28">
        <v>0</v>
      </c>
      <c r="OQ25" s="28">
        <v>0</v>
      </c>
      <c r="OR25" s="28">
        <v>0</v>
      </c>
      <c r="OS25" s="28">
        <v>0</v>
      </c>
      <c r="OT25" s="28">
        <v>0</v>
      </c>
      <c r="OU25" s="28">
        <v>0</v>
      </c>
      <c r="OV25" s="28">
        <v>0</v>
      </c>
      <c r="OW25" s="28">
        <v>0</v>
      </c>
      <c r="OX25" s="28">
        <v>0</v>
      </c>
      <c r="OY25" s="28">
        <v>0</v>
      </c>
      <c r="OZ25" s="28">
        <v>0</v>
      </c>
      <c r="PA25" s="28">
        <v>0</v>
      </c>
      <c r="PB25" s="28">
        <v>0</v>
      </c>
      <c r="PC25" s="28">
        <v>0</v>
      </c>
      <c r="PD25" s="28">
        <v>0</v>
      </c>
      <c r="PE25" s="28">
        <v>0</v>
      </c>
      <c r="PF25" s="28">
        <v>0</v>
      </c>
      <c r="PG25" s="28">
        <v>0</v>
      </c>
      <c r="PH25" s="28">
        <v>0</v>
      </c>
      <c r="PI25" s="28">
        <v>0</v>
      </c>
      <c r="PJ25" s="28">
        <v>0</v>
      </c>
      <c r="PK25" s="28">
        <v>0</v>
      </c>
      <c r="PL25" s="28">
        <v>0</v>
      </c>
      <c r="PM25" s="28">
        <v>0</v>
      </c>
      <c r="PN25" s="28">
        <v>0</v>
      </c>
      <c r="PO25" s="28">
        <v>0</v>
      </c>
      <c r="PP25" s="28">
        <v>0</v>
      </c>
      <c r="PQ25" s="28">
        <v>0</v>
      </c>
      <c r="PR25" s="28">
        <v>0</v>
      </c>
      <c r="PS25" s="28">
        <v>0</v>
      </c>
      <c r="PT25" s="28">
        <v>0</v>
      </c>
      <c r="PU25" s="28">
        <v>0</v>
      </c>
      <c r="PV25" s="28">
        <v>0</v>
      </c>
      <c r="PW25" s="28">
        <v>0</v>
      </c>
      <c r="PX25" s="28">
        <v>0</v>
      </c>
      <c r="PY25" s="28">
        <v>0</v>
      </c>
      <c r="PZ25" s="28">
        <v>0</v>
      </c>
      <c r="QA25" s="28">
        <v>0</v>
      </c>
      <c r="QB25" s="28">
        <v>0</v>
      </c>
      <c r="QC25" s="28">
        <v>0</v>
      </c>
      <c r="QD25" s="28">
        <v>0</v>
      </c>
      <c r="QE25" s="28">
        <v>0</v>
      </c>
      <c r="QF25" s="28">
        <v>0</v>
      </c>
      <c r="QG25" s="28">
        <v>0</v>
      </c>
      <c r="QH25" s="28">
        <v>0</v>
      </c>
      <c r="QI25" s="28">
        <v>0</v>
      </c>
      <c r="QJ25" s="28">
        <v>0</v>
      </c>
      <c r="QK25" s="28">
        <v>0</v>
      </c>
      <c r="QL25" s="28">
        <v>0</v>
      </c>
      <c r="QM25" s="28">
        <v>0</v>
      </c>
      <c r="QN25" s="28">
        <v>0</v>
      </c>
      <c r="QO25" s="28">
        <v>0</v>
      </c>
      <c r="QP25" s="28">
        <v>0</v>
      </c>
      <c r="QQ25" s="28">
        <v>0</v>
      </c>
      <c r="QR25" s="28">
        <v>0</v>
      </c>
      <c r="QS25" s="28">
        <v>0</v>
      </c>
      <c r="QT25" s="28">
        <v>0</v>
      </c>
      <c r="QU25" s="28">
        <v>0</v>
      </c>
      <c r="QV25" s="28">
        <v>0</v>
      </c>
      <c r="QW25" s="28">
        <v>0</v>
      </c>
      <c r="QX25" s="28">
        <v>0</v>
      </c>
      <c r="QY25" s="28">
        <v>0</v>
      </c>
      <c r="QZ25" s="28">
        <v>0</v>
      </c>
      <c r="RA25" s="28">
        <v>0</v>
      </c>
      <c r="RB25" s="28">
        <v>0</v>
      </c>
      <c r="RC25" s="28">
        <v>0</v>
      </c>
      <c r="RD25" s="28">
        <v>0</v>
      </c>
      <c r="RE25" s="28">
        <v>0</v>
      </c>
      <c r="RF25" s="28">
        <v>0</v>
      </c>
      <c r="RG25" s="28">
        <v>0</v>
      </c>
      <c r="RH25" s="28">
        <v>0</v>
      </c>
      <c r="RI25" s="28">
        <v>0</v>
      </c>
      <c r="RJ25" s="28">
        <v>0</v>
      </c>
      <c r="RK25" s="28">
        <v>0</v>
      </c>
      <c r="RL25" s="28">
        <v>0</v>
      </c>
      <c r="RM25" s="28">
        <v>0</v>
      </c>
      <c r="RN25" s="28">
        <v>0</v>
      </c>
      <c r="RO25" s="28">
        <v>0</v>
      </c>
      <c r="RP25" s="28">
        <v>0</v>
      </c>
      <c r="RQ25" s="28">
        <v>0</v>
      </c>
      <c r="RR25" s="28">
        <v>0</v>
      </c>
      <c r="RS25" s="28">
        <v>0</v>
      </c>
      <c r="RT25" s="28">
        <v>0</v>
      </c>
      <c r="RU25" s="28">
        <v>0</v>
      </c>
      <c r="RV25" s="28">
        <v>0</v>
      </c>
      <c r="RW25" s="28">
        <v>0</v>
      </c>
      <c r="RX25" s="28">
        <v>0</v>
      </c>
      <c r="RY25" s="28">
        <v>0</v>
      </c>
      <c r="RZ25" s="28">
        <v>0</v>
      </c>
      <c r="SA25" s="28">
        <v>0</v>
      </c>
      <c r="SB25" s="28">
        <v>0</v>
      </c>
      <c r="SC25" s="28">
        <v>0</v>
      </c>
      <c r="SD25" s="28">
        <v>0</v>
      </c>
      <c r="SE25" s="28">
        <v>0</v>
      </c>
      <c r="SF25" s="28">
        <v>0</v>
      </c>
      <c r="SG25" s="28">
        <v>0</v>
      </c>
      <c r="SH25" s="28">
        <v>0</v>
      </c>
      <c r="SI25" s="28">
        <v>0</v>
      </c>
      <c r="SJ25" s="28">
        <v>0</v>
      </c>
      <c r="SK25" s="28">
        <v>0</v>
      </c>
      <c r="SL25" s="28">
        <v>0</v>
      </c>
      <c r="SM25" s="28">
        <v>0</v>
      </c>
      <c r="SN25" s="28">
        <v>0</v>
      </c>
      <c r="SO25" s="28">
        <v>0</v>
      </c>
      <c r="SP25" s="28">
        <v>0</v>
      </c>
      <c r="SQ25" s="28">
        <v>0</v>
      </c>
      <c r="SR25" s="28">
        <v>0</v>
      </c>
      <c r="SS25" s="28">
        <v>0</v>
      </c>
      <c r="ST25" s="28">
        <v>0</v>
      </c>
      <c r="SU25" s="28">
        <v>0</v>
      </c>
      <c r="SV25" s="28">
        <v>0</v>
      </c>
      <c r="SW25" s="28">
        <v>0</v>
      </c>
      <c r="SX25" s="28">
        <v>0</v>
      </c>
      <c r="SY25" s="28">
        <v>0</v>
      </c>
      <c r="SZ25" s="28">
        <v>0</v>
      </c>
      <c r="TA25" s="28">
        <v>0</v>
      </c>
      <c r="TB25" s="28">
        <v>0</v>
      </c>
      <c r="TC25" s="28">
        <v>0</v>
      </c>
      <c r="TD25" s="28">
        <v>0</v>
      </c>
      <c r="TE25" s="28">
        <v>0</v>
      </c>
      <c r="TF25" s="28">
        <v>0</v>
      </c>
      <c r="TG25" s="28">
        <v>0</v>
      </c>
      <c r="TH25" s="28">
        <v>0</v>
      </c>
      <c r="TI25" s="28">
        <v>0</v>
      </c>
      <c r="TJ25" s="28">
        <v>0</v>
      </c>
      <c r="TK25" s="28">
        <v>0</v>
      </c>
      <c r="TL25" s="28">
        <v>0</v>
      </c>
      <c r="TM25" s="28">
        <v>0</v>
      </c>
      <c r="TN25" s="28">
        <v>0</v>
      </c>
      <c r="TO25" s="28">
        <v>0</v>
      </c>
      <c r="TP25" s="28">
        <v>0</v>
      </c>
      <c r="TQ25" s="28">
        <v>0</v>
      </c>
      <c r="TR25" s="28">
        <v>0</v>
      </c>
      <c r="TS25" s="28">
        <v>0</v>
      </c>
      <c r="TT25" s="28">
        <v>0</v>
      </c>
      <c r="TU25" s="28">
        <v>0</v>
      </c>
      <c r="TV25" s="28">
        <v>0</v>
      </c>
      <c r="TW25" s="28">
        <v>0</v>
      </c>
      <c r="TX25" s="28">
        <v>0</v>
      </c>
      <c r="TY25" s="28">
        <v>0</v>
      </c>
      <c r="TZ25" s="28">
        <v>0</v>
      </c>
      <c r="UA25" s="28">
        <v>0</v>
      </c>
      <c r="UB25" s="28">
        <v>0</v>
      </c>
      <c r="UC25" s="28">
        <v>0</v>
      </c>
      <c r="UD25" s="28">
        <v>0</v>
      </c>
      <c r="UE25" s="28">
        <v>0</v>
      </c>
      <c r="UF25" s="28">
        <v>0</v>
      </c>
      <c r="UG25" s="28">
        <v>0</v>
      </c>
      <c r="UH25" s="28">
        <v>0</v>
      </c>
      <c r="UI25" s="28">
        <v>0</v>
      </c>
      <c r="UJ25" s="28">
        <v>0</v>
      </c>
      <c r="UK25" s="28">
        <v>0</v>
      </c>
      <c r="UL25" s="28">
        <v>0</v>
      </c>
      <c r="UM25" s="28">
        <v>0</v>
      </c>
      <c r="UN25" s="28">
        <v>0</v>
      </c>
      <c r="UO25" s="28">
        <v>0</v>
      </c>
      <c r="UP25" s="28">
        <v>0</v>
      </c>
      <c r="UQ25" s="28">
        <v>0</v>
      </c>
      <c r="UR25" s="28">
        <v>0</v>
      </c>
      <c r="US25" s="28">
        <v>0</v>
      </c>
      <c r="UT25" s="28">
        <v>0</v>
      </c>
      <c r="UU25" s="28">
        <v>0</v>
      </c>
      <c r="UV25" s="28">
        <v>0</v>
      </c>
      <c r="UW25" s="28">
        <v>0</v>
      </c>
      <c r="UX25" s="28">
        <v>0</v>
      </c>
      <c r="UY25" s="28">
        <v>0</v>
      </c>
      <c r="UZ25" s="28">
        <v>0</v>
      </c>
      <c r="VA25" s="28">
        <v>0</v>
      </c>
      <c r="VB25" s="28">
        <v>0</v>
      </c>
      <c r="VC25" s="28">
        <v>0</v>
      </c>
      <c r="VD25" s="28">
        <v>0</v>
      </c>
      <c r="VE25" s="28">
        <v>0</v>
      </c>
      <c r="VF25" s="28">
        <v>0</v>
      </c>
      <c r="VG25" s="28">
        <v>0</v>
      </c>
      <c r="VH25" s="28">
        <v>0</v>
      </c>
      <c r="VI25" s="28">
        <v>0</v>
      </c>
      <c r="VJ25" s="28">
        <v>0</v>
      </c>
      <c r="VK25" s="28">
        <v>0</v>
      </c>
      <c r="VL25" s="28">
        <v>0</v>
      </c>
      <c r="VM25" s="28">
        <v>0</v>
      </c>
      <c r="VN25" s="28">
        <v>0</v>
      </c>
      <c r="VO25" s="28">
        <v>0</v>
      </c>
      <c r="VP25" s="28">
        <v>0</v>
      </c>
      <c r="VQ25" s="28">
        <v>0</v>
      </c>
      <c r="VR25" s="28">
        <v>0</v>
      </c>
      <c r="VS25" s="28">
        <v>0</v>
      </c>
      <c r="VT25" s="28">
        <v>0</v>
      </c>
      <c r="VU25" s="28">
        <v>0</v>
      </c>
      <c r="VV25" s="28">
        <v>0</v>
      </c>
      <c r="VW25" s="28">
        <v>0</v>
      </c>
      <c r="VX25" s="28">
        <v>0</v>
      </c>
      <c r="VY25" s="28">
        <v>0</v>
      </c>
      <c r="VZ25" s="28">
        <v>0</v>
      </c>
      <c r="WA25" s="28">
        <v>0</v>
      </c>
      <c r="WB25" s="28">
        <v>0</v>
      </c>
      <c r="WC25" s="28">
        <v>0</v>
      </c>
      <c r="WD25" s="28">
        <v>0</v>
      </c>
      <c r="WE25" s="28">
        <v>0</v>
      </c>
      <c r="WF25" s="28">
        <v>0</v>
      </c>
      <c r="WG25" s="28">
        <v>0</v>
      </c>
      <c r="WH25" s="28">
        <v>0</v>
      </c>
      <c r="WI25" s="28">
        <v>0</v>
      </c>
      <c r="WJ25" s="28">
        <v>0</v>
      </c>
      <c r="WK25" s="28">
        <v>0</v>
      </c>
      <c r="WL25" s="28">
        <v>0</v>
      </c>
      <c r="WM25" s="28">
        <v>0</v>
      </c>
      <c r="WN25" s="28">
        <v>0</v>
      </c>
      <c r="WO25" s="28">
        <v>0</v>
      </c>
      <c r="WP25" s="28">
        <v>0</v>
      </c>
      <c r="WQ25" s="28">
        <v>0</v>
      </c>
      <c r="WR25" s="28">
        <v>0</v>
      </c>
      <c r="WS25" s="28">
        <v>0</v>
      </c>
      <c r="WT25" s="28">
        <v>0</v>
      </c>
      <c r="WU25" s="28">
        <v>0</v>
      </c>
      <c r="WV25" s="28">
        <v>0</v>
      </c>
      <c r="WW25" s="28">
        <v>0</v>
      </c>
      <c r="WX25" s="28">
        <v>0</v>
      </c>
      <c r="WY25" s="28">
        <v>0</v>
      </c>
      <c r="WZ25" s="28">
        <v>0</v>
      </c>
      <c r="XA25" s="28">
        <v>0</v>
      </c>
      <c r="XB25" s="28">
        <v>0</v>
      </c>
      <c r="XC25" s="28">
        <v>0</v>
      </c>
      <c r="XD25" s="28">
        <v>0</v>
      </c>
      <c r="XE25" s="28">
        <v>0</v>
      </c>
      <c r="XF25" s="28">
        <v>0</v>
      </c>
      <c r="XG25" s="28">
        <v>0</v>
      </c>
      <c r="XH25" s="28">
        <v>0</v>
      </c>
      <c r="XI25" s="28">
        <v>0</v>
      </c>
      <c r="XJ25" s="28">
        <v>0</v>
      </c>
      <c r="XK25" s="28">
        <v>0</v>
      </c>
      <c r="XL25" s="28">
        <v>0</v>
      </c>
      <c r="XM25" s="28">
        <v>0</v>
      </c>
      <c r="XN25" s="28">
        <v>0</v>
      </c>
      <c r="XO25" s="28">
        <v>0</v>
      </c>
      <c r="XP25" s="28">
        <v>0</v>
      </c>
      <c r="XQ25" s="28">
        <v>0</v>
      </c>
      <c r="XR25" s="28">
        <v>0</v>
      </c>
      <c r="XS25" s="28">
        <v>0</v>
      </c>
      <c r="XT25" s="28">
        <v>0</v>
      </c>
      <c r="XU25" s="28">
        <v>0</v>
      </c>
      <c r="XV25" s="28">
        <v>0</v>
      </c>
      <c r="XW25" s="28">
        <v>0</v>
      </c>
      <c r="XX25" s="28">
        <v>0</v>
      </c>
      <c r="XY25" s="28">
        <v>0</v>
      </c>
      <c r="XZ25" s="28">
        <v>0</v>
      </c>
      <c r="YA25" s="28">
        <v>0</v>
      </c>
      <c r="YB25" s="28">
        <v>0</v>
      </c>
      <c r="YC25" s="28">
        <v>0</v>
      </c>
      <c r="YD25" s="28">
        <v>0</v>
      </c>
      <c r="YE25" s="28">
        <v>0</v>
      </c>
      <c r="YF25" s="28">
        <v>0</v>
      </c>
      <c r="YG25" s="28">
        <v>0</v>
      </c>
      <c r="YH25" s="28">
        <v>0</v>
      </c>
      <c r="YI25" s="28">
        <v>0</v>
      </c>
      <c r="YJ25" s="28">
        <v>0</v>
      </c>
      <c r="YK25" s="28">
        <v>0</v>
      </c>
      <c r="YL25" s="28">
        <v>0</v>
      </c>
      <c r="YM25" s="28">
        <v>0</v>
      </c>
      <c r="YN25" s="28">
        <v>0</v>
      </c>
      <c r="YO25" s="28">
        <v>0</v>
      </c>
      <c r="YP25" s="28">
        <v>0</v>
      </c>
      <c r="YQ25" s="28">
        <v>0</v>
      </c>
    </row>
    <row r="26" spans="1:733" ht="15.75" x14ac:dyDescent="0.25">
      <c r="A26" s="10" t="s">
        <v>60</v>
      </c>
      <c r="B26" s="10"/>
      <c r="C26" s="10">
        <f>+SUM(C27:C27)</f>
        <v>165.58080000000001</v>
      </c>
      <c r="D26" s="11">
        <f>+C26/$C$61</f>
        <v>3.318407701008364E-3</v>
      </c>
      <c r="E26" s="12">
        <f>+SUM(E27:E27)</f>
        <v>4.3120000000000003</v>
      </c>
      <c r="F26" s="34"/>
      <c r="G26" s="107" t="s">
        <v>133</v>
      </c>
      <c r="H26" s="35"/>
      <c r="I26" s="34"/>
      <c r="J26" s="34"/>
      <c r="K26" s="36"/>
      <c r="L26" s="35"/>
      <c r="M26" s="36"/>
      <c r="N26" s="35"/>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26"/>
      <c r="BO26" s="27"/>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row>
    <row r="27" spans="1:733" ht="15.75" x14ac:dyDescent="0.25">
      <c r="A27" s="18" t="s">
        <v>55</v>
      </c>
      <c r="B27" s="18" t="s">
        <v>56</v>
      </c>
      <c r="C27" s="19">
        <v>165.58080000000001</v>
      </c>
      <c r="D27" s="19"/>
      <c r="E27" s="21">
        <f>+C27/C58</f>
        <v>4.3120000000000003</v>
      </c>
      <c r="F27" s="22" t="s">
        <v>57</v>
      </c>
      <c r="G27" s="108" t="s">
        <v>133</v>
      </c>
      <c r="H27" s="23">
        <v>42536</v>
      </c>
      <c r="I27" s="33" t="s">
        <v>58</v>
      </c>
      <c r="J27" s="22">
        <v>60</v>
      </c>
      <c r="K27" s="22" t="s">
        <v>136</v>
      </c>
      <c r="L27" s="23">
        <f>+EDATE(H27,J27)</f>
        <v>44362</v>
      </c>
      <c r="M27" s="22" t="s">
        <v>59</v>
      </c>
      <c r="N27" s="19" t="s">
        <v>60</v>
      </c>
      <c r="P27" s="25">
        <f>+SUMPRODUCT(1*($BP$4:$YQ$4=$P$4)*($BP$1:$YQ$1=P$3)*($BP27:$YQ27))</f>
        <v>45365312.645387933</v>
      </c>
      <c r="Q27" s="25">
        <f>+SUMPRODUCT(1*($BP$4:$YQ$4=$Q$4)*($BP$1:$YQ$1=P$3)*($BP27:$YQ27))</f>
        <v>7944820.1065628408</v>
      </c>
      <c r="R27" s="25">
        <f>+SUMPRODUCT(1*($BP$4:$YQ$4=$P$4)*($BP$1:$YQ$1=R$3)*($BP27:$YQ27))</f>
        <v>64966278.182186149</v>
      </c>
      <c r="S27" s="25">
        <f>+SUMPRODUCT(1*($BP$4:$YQ$4=$Q$4)*($BP$1:$YQ$1=R$3)*($BP27:$YQ27))</f>
        <v>7912055.6313644508</v>
      </c>
      <c r="T27" s="25">
        <f>+SUMPRODUCT(1*($BP$4:$YQ$4=$P$4)*($BP$1:$YQ$1=T$3)*($BP27:$YQ27))</f>
        <v>72225871.530332983</v>
      </c>
      <c r="U27" s="25">
        <f>+SUMPRODUCT(1*($BP$4:$YQ$4=$Q$4)*($BP$1:$YQ$1=T$3)*($BP27:$YQ27))</f>
        <v>4460007.9282513252</v>
      </c>
      <c r="V27" s="25">
        <f>+SUMPRODUCT(1*($BP$4:$YQ$4=$P$4)*($BP$1:$YQ$1=V$3)*($BP27:$YQ27))</f>
        <v>40693921.367050745</v>
      </c>
      <c r="W27" s="25">
        <f>+SUMPRODUCT(1*($BP$4:$YQ$4=$Q$4)*($BP$1:$YQ$1=V$3)*($BP27:$YQ27))</f>
        <v>706047.7154339652</v>
      </c>
      <c r="X27" s="25">
        <f>+SUMPRODUCT(1*($BP$4:$YQ$4=$P$4)*($BP$1:$YQ$1=X$3)*($BP27:$YQ27))</f>
        <v>0</v>
      </c>
      <c r="Y27" s="25">
        <f>+SUMPRODUCT(1*($BP$4:$YQ$4=$Q$4)*($BP$1:$YQ$1=X$3)*($BP27:$YQ27))</f>
        <v>0</v>
      </c>
      <c r="Z27" s="25">
        <f>+SUMPRODUCT(1*($BP$4:$YQ$4=$P$4)*($BP$1:$YQ$1=Z$3)*($BP27:$YQ27))</f>
        <v>0</v>
      </c>
      <c r="AA27" s="25">
        <f>+SUMPRODUCT(1*($BP$4:$YQ$4=$Q$4)*($BP$1:$YQ$1=Z$3)*($BP27:$YQ27))</f>
        <v>0</v>
      </c>
      <c r="AB27" s="25">
        <f>+SUMPRODUCT(1*($BP$4:$YQ$4=$P$4)*($BP$1:$YQ$1=AB$3)*($BP27:$YQ27))</f>
        <v>0</v>
      </c>
      <c r="AC27" s="25">
        <f>+SUMPRODUCT(1*($BP$4:$YQ$4=$Q$4)*($BP$1:$YQ$1=AB$3)*($BP27:$YQ27))</f>
        <v>0</v>
      </c>
      <c r="AD27" s="25">
        <f>+SUMPRODUCT(1*($BP$4:$YQ$4=$P$4)*($BP$1:$YQ$1=AD$3)*($BP27:$YQ27))</f>
        <v>0</v>
      </c>
      <c r="AE27" s="25">
        <f>+SUMPRODUCT(1*($BP$4:$YQ$4=$Q$4)*($BP$1:$YQ$1=AD$3)*($BP27:$YQ27))</f>
        <v>0</v>
      </c>
      <c r="AF27" s="25">
        <f>+SUMPRODUCT(1*($BP$4:$YQ$4=$P$4)*($BP$1:$YQ$1=AF$3)*($BP27:$YQ27))</f>
        <v>0</v>
      </c>
      <c r="AG27" s="25">
        <f>+SUMPRODUCT(1*($BP$4:$YQ$4=$Q$4)*($BP$1:$YQ$1=AF$3)*($BP27:$YQ27))</f>
        <v>0</v>
      </c>
      <c r="AH27" s="25">
        <f>+SUMPRODUCT(1*($BP$4:$YQ$4=$P$4)*($BP$1:$YQ$1=AH$3)*($BP27:$YQ27))</f>
        <v>0</v>
      </c>
      <c r="AI27" s="25">
        <f>+SUMPRODUCT(1*($BP$4:$YQ$4=$Q$4)*($BP$1:$YQ$1=AH$3)*($BP27:$YQ27))</f>
        <v>0</v>
      </c>
      <c r="AJ27" s="25">
        <f>+SUMPRODUCT(1*($BP$4:$YQ$4=$P$4)*($BP$1:$YQ$1=AJ$3)*($BP27:$YQ27))</f>
        <v>0</v>
      </c>
      <c r="AK27" s="25">
        <f>+SUMPRODUCT(1*($BP$4:$YQ$4=$Q$4)*($BP$1:$YQ$1=AJ$3)*($BP27:$YQ27))</f>
        <v>0</v>
      </c>
      <c r="AL27" s="25">
        <f>+SUMPRODUCT(1*($BP$4:$YQ$4=$P$4)*($BP$1:$YQ$1=AL$3)*($BP27:$YQ27))</f>
        <v>0</v>
      </c>
      <c r="AM27" s="25">
        <f>+SUMPRODUCT(1*($BP$4:$YQ$4=$Q$4)*($BP$1:$YQ$1=AL$3)*($BP27:$YQ27))</f>
        <v>0</v>
      </c>
      <c r="AN27" s="25">
        <f>+SUMPRODUCT(1*($BP$4:$YQ$4=$P$4)*($BP$1:$YQ$1=AN$3)*($BP27:$YQ27))</f>
        <v>0</v>
      </c>
      <c r="AO27" s="25">
        <f>+SUMPRODUCT(1*($BP$4:$YQ$4=$Q$4)*($BP$1:$YQ$1=AN$3)*($BP27:$YQ27))</f>
        <v>0</v>
      </c>
      <c r="AP27" s="25">
        <f>+SUMPRODUCT(1*($BP$4:$YQ$4=$P$4)*($BP$1:$YQ$1=AP$3)*($BP27:$YQ27))</f>
        <v>0</v>
      </c>
      <c r="AQ27" s="25">
        <f>+SUMPRODUCT(1*($BP$4:$YQ$4=$Q$4)*($BP$1:$YQ$1=AP$3)*($BP27:$YQ27))</f>
        <v>0</v>
      </c>
      <c r="AR27" s="25">
        <f>+SUMPRODUCT(1*($BP$4:$YQ$4=$P$4)*($BP$1:$YQ$1=AR$3)*($BP27:$YQ27))</f>
        <v>0</v>
      </c>
      <c r="AS27" s="25">
        <f>+SUMPRODUCT(1*($BP$4:$YQ$4=$Q$4)*($BP$1:$YQ$1=AR$3)*($BP27:$YQ27))</f>
        <v>0</v>
      </c>
      <c r="AT27" s="25">
        <f>+SUMPRODUCT(1*($BP$4:$YQ$4=$P$4)*($BP$1:$YQ$1=AT$3)*($BP27:$YQ27))</f>
        <v>0</v>
      </c>
      <c r="AU27" s="25">
        <f>+SUMPRODUCT(1*($BP$4:$YQ$4=$Q$4)*($BP$1:$YQ$1=AT$3)*($BP27:$YQ27))</f>
        <v>0</v>
      </c>
      <c r="AV27" s="25">
        <f>+SUMPRODUCT(1*($BP$4:$YQ$4=$P$4)*($BP$1:$YQ$1=AV$3)*($BP27:$YQ27))</f>
        <v>0</v>
      </c>
      <c r="AW27" s="25">
        <f>+SUMPRODUCT(1*($BP$4:$YQ$4=$Q$4)*($BP$1:$YQ$1=AV$3)*($BP27:$YQ27))</f>
        <v>0</v>
      </c>
      <c r="AX27" s="25">
        <f>+SUMPRODUCT(1*($BP$4:$YQ$4=$P$4)*($BP$1:$YQ$1=AX$3)*($BP27:$YQ27))</f>
        <v>0</v>
      </c>
      <c r="AY27" s="25">
        <f>+SUMPRODUCT(1*($BP$4:$YQ$4=$Q$4)*($BP$1:$YQ$1=AX$3)*($BP27:$YQ27))</f>
        <v>0</v>
      </c>
      <c r="AZ27" s="25">
        <f>+SUMPRODUCT(1*($BP$4:$YQ$4=$P$4)*($BP$1:$YQ$1=AZ$3)*($BP27:$YQ27))</f>
        <v>0</v>
      </c>
      <c r="BA27" s="25">
        <f>+SUMPRODUCT(1*($BP$4:$YQ$4=$Q$4)*($BP$1:$YQ$1=AZ$3)*($BP27:$YQ27))</f>
        <v>0</v>
      </c>
      <c r="BB27" s="25">
        <f>+SUMPRODUCT(1*($BP$4:$YQ$4=$P$4)*($BP$1:$YQ$1=BB$3)*($BP27:$YQ27))</f>
        <v>0</v>
      </c>
      <c r="BC27" s="25">
        <f>+SUMPRODUCT(1*($BP$4:$YQ$4=$Q$4)*($BP$1:$YQ$1=BB$3)*($BP27:$YQ27))</f>
        <v>0</v>
      </c>
      <c r="BD27" s="25">
        <f>+SUMPRODUCT(1*($BP$4:$YQ$4=$P$4)*($BP$1:$YQ$1=BD$3)*($BP27:$YQ27))</f>
        <v>0</v>
      </c>
      <c r="BE27" s="25">
        <f>+SUMPRODUCT(1*($BP$4:$YQ$4=$Q$4)*($BP$1:$YQ$1=BD$3)*($BP27:$YQ27))</f>
        <v>0</v>
      </c>
      <c r="BF27" s="25">
        <f>+SUMPRODUCT(1*($BP$4:$YQ$4=$P$4)*($BP$1:$YQ$1=BF$3)*($BP27:$YQ27))</f>
        <v>0</v>
      </c>
      <c r="BG27" s="25">
        <f>+SUMPRODUCT(1*($BP$4:$YQ$4=$Q$4)*($BP$1:$YQ$1=BF$3)*($BP27:$YQ27))</f>
        <v>0</v>
      </c>
      <c r="BH27" s="25">
        <f>+SUMPRODUCT(1*($BP$4:$YQ$4=$P$4)*($BP$1:$YQ$1=BH$3)*($BP27:$YQ27))</f>
        <v>0</v>
      </c>
      <c r="BI27" s="25">
        <f>+SUMPRODUCT(1*($BP$4:$YQ$4=$Q$4)*($BP$1:$YQ$1=BH$3)*($BP27:$YQ27))</f>
        <v>0</v>
      </c>
      <c r="BJ27" s="25">
        <f>+SUMPRODUCT(1*($BP$4:$YQ$4=$P$4)*($BP$1:$YQ$1=BJ$3)*($BP27:$YQ27))</f>
        <v>0</v>
      </c>
      <c r="BK27" s="25">
        <f>+SUMPRODUCT(1*($BP$4:$YQ$4=$Q$4)*($BP$1:$YQ$1=BJ$3)*($BP27:$YQ27))</f>
        <v>0</v>
      </c>
      <c r="BL27" s="25">
        <f>+SUMPRODUCT(1*($BP$4:$YQ$4=$P$4)*($BP$1:$YQ$1=BL$3)*($BP27:$YQ27))</f>
        <v>0</v>
      </c>
      <c r="BM27" s="25">
        <f>+SUMPRODUCT(1*($BP$4:$YQ$4=$Q$4)*($BP$1:$YQ$1=BL$3)*($BP27:$YQ27))</f>
        <v>0</v>
      </c>
      <c r="BN27" s="26"/>
      <c r="BO27" s="37"/>
      <c r="BP27" s="28">
        <v>461350.3063</v>
      </c>
      <c r="BQ27" s="28">
        <v>2455226.7292999998</v>
      </c>
      <c r="BR27" s="28">
        <v>485139.58020000003</v>
      </c>
      <c r="BS27" s="28">
        <v>2585893.3992999997</v>
      </c>
      <c r="BT27" s="28">
        <v>452771.80900000001</v>
      </c>
      <c r="BU27" s="28">
        <v>2652533.4010000001</v>
      </c>
      <c r="BV27" s="28">
        <v>526903.23820000014</v>
      </c>
      <c r="BW27" s="28">
        <v>2647306.7342000003</v>
      </c>
      <c r="BX27" s="28">
        <v>595498.93200000003</v>
      </c>
      <c r="BY27" s="28">
        <v>3292800.0839999998</v>
      </c>
      <c r="BZ27" s="28">
        <v>638652.98880000017</v>
      </c>
      <c r="CA27" s="28">
        <v>3386880.0864000004</v>
      </c>
      <c r="CB27" s="28">
        <v>664322.32604223536</v>
      </c>
      <c r="CC27" s="28">
        <v>3619482.6739577642</v>
      </c>
      <c r="CD27" s="28">
        <v>688014.02193798695</v>
      </c>
      <c r="CE27" s="28">
        <v>3972275.5780620123</v>
      </c>
      <c r="CF27" s="28">
        <v>927372.67200000002</v>
      </c>
      <c r="CG27" s="28">
        <v>5017600.1279999996</v>
      </c>
      <c r="CH27" s="28">
        <v>874360.08</v>
      </c>
      <c r="CI27" s="28">
        <v>5749333.4799999995</v>
      </c>
      <c r="CJ27" s="28">
        <v>803399.18833235325</v>
      </c>
      <c r="CK27" s="28">
        <v>4920608.7216607779</v>
      </c>
      <c r="CL27" s="28">
        <v>827034.96375026484</v>
      </c>
      <c r="CM27" s="28">
        <v>5065371.6295073796</v>
      </c>
      <c r="CN27" s="28">
        <v>739884.55305765884</v>
      </c>
      <c r="CO27" s="28">
        <v>5167064.1657767519</v>
      </c>
      <c r="CP27" s="28">
        <v>775437.70104550989</v>
      </c>
      <c r="CQ27" s="28">
        <v>5240665.3398995511</v>
      </c>
      <c r="CR27" s="28">
        <v>683686.04706370202</v>
      </c>
      <c r="CS27" s="28">
        <v>5298339.1848424366</v>
      </c>
      <c r="CT27" s="28">
        <v>737340.36729437357</v>
      </c>
      <c r="CU27" s="28">
        <v>5352319.0382479783</v>
      </c>
      <c r="CV27" s="28">
        <v>693429.48869570764</v>
      </c>
      <c r="CW27" s="28">
        <v>5401407.3498856779</v>
      </c>
      <c r="CX27" s="28">
        <v>739263.28903487045</v>
      </c>
      <c r="CY27" s="28">
        <v>5444327.6520165494</v>
      </c>
      <c r="CZ27" s="28">
        <v>605501.2933039458</v>
      </c>
      <c r="DA27" s="28">
        <v>5474507.233604772</v>
      </c>
      <c r="DB27" s="28">
        <v>645535.02343656239</v>
      </c>
      <c r="DC27" s="28">
        <v>5500845.6299259076</v>
      </c>
      <c r="DD27" s="28">
        <v>639322.10936564184</v>
      </c>
      <c r="DE27" s="28">
        <v>5517547.118061577</v>
      </c>
      <c r="DF27" s="28">
        <v>553864.26092811953</v>
      </c>
      <c r="DG27" s="28">
        <v>5525671.5186051885</v>
      </c>
      <c r="DH27" s="28">
        <v>563878.1727736512</v>
      </c>
      <c r="DI27" s="28">
        <v>5525767.244717991</v>
      </c>
      <c r="DJ27" s="28">
        <v>534913.32536470762</v>
      </c>
      <c r="DK27" s="28">
        <v>5517816.7066017604</v>
      </c>
      <c r="DL27" s="28">
        <v>493494.50790243136</v>
      </c>
      <c r="DM27" s="28">
        <v>5552489.7111009173</v>
      </c>
      <c r="DN27" s="28">
        <v>520810.06155314296</v>
      </c>
      <c r="DO27" s="28">
        <v>5640471.6806280138</v>
      </c>
      <c r="DP27" s="28">
        <v>421580.16814285627</v>
      </c>
      <c r="DQ27" s="28">
        <v>5717437.03663038</v>
      </c>
      <c r="DR27" s="28">
        <v>429768.55430363712</v>
      </c>
      <c r="DS27" s="28">
        <v>5802578.4536188263</v>
      </c>
      <c r="DT27" s="28">
        <v>407036.59845086816</v>
      </c>
      <c r="DU27" s="28">
        <v>5888207.4349943921</v>
      </c>
      <c r="DV27" s="28">
        <v>396011.94662206963</v>
      </c>
      <c r="DW27" s="28">
        <v>5970384.6232766407</v>
      </c>
      <c r="DX27" s="28">
        <v>358885.07219088182</v>
      </c>
      <c r="DY27" s="28">
        <v>6056920.9412603956</v>
      </c>
      <c r="DZ27" s="28">
        <v>367309.11998078681</v>
      </c>
      <c r="EA27" s="28">
        <v>6147860.9733987814</v>
      </c>
      <c r="EB27" s="28">
        <v>297425.03689892252</v>
      </c>
      <c r="EC27" s="28">
        <v>6231296.8521202803</v>
      </c>
      <c r="ED27" s="28">
        <v>280814.77032488346</v>
      </c>
      <c r="EE27" s="28">
        <v>6319102.2310722684</v>
      </c>
      <c r="EF27" s="28">
        <v>269969.92782389349</v>
      </c>
      <c r="EG27" s="28">
        <v>6407295.7345123449</v>
      </c>
      <c r="EH27" s="28">
        <v>216902.16405695217</v>
      </c>
      <c r="EI27" s="28">
        <v>6491825.8577197278</v>
      </c>
      <c r="EJ27" s="28">
        <v>201465.97627341014</v>
      </c>
      <c r="EK27" s="28">
        <v>6580942.3694356764</v>
      </c>
      <c r="EL27" s="28">
        <v>169886.33892978818</v>
      </c>
      <c r="EM27" s="28">
        <v>6659251.6488614855</v>
      </c>
      <c r="EN27" s="28">
        <v>124146.75877295522</v>
      </c>
      <c r="EO27" s="28">
        <v>6734660.2788029043</v>
      </c>
      <c r="EP27" s="28">
        <v>104428.51514685249</v>
      </c>
      <c r="EQ27" s="28">
        <v>6822390.2680311659</v>
      </c>
      <c r="ER27" s="28">
        <v>72759.538711365691</v>
      </c>
      <c r="ES27" s="28">
        <v>6907328.2724137213</v>
      </c>
      <c r="ET27" s="28">
        <v>33360.587599593462</v>
      </c>
      <c r="EU27" s="28">
        <v>6989348.5295057911</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c r="FL27" s="28">
        <v>0</v>
      </c>
      <c r="FM27" s="28">
        <v>0</v>
      </c>
      <c r="FN27" s="28">
        <v>0</v>
      </c>
      <c r="FO27" s="28">
        <v>0</v>
      </c>
      <c r="FP27" s="28">
        <v>0</v>
      </c>
      <c r="FQ27" s="28">
        <v>0</v>
      </c>
      <c r="FR27" s="28">
        <v>0</v>
      </c>
      <c r="FS27" s="28">
        <v>0</v>
      </c>
      <c r="FT27" s="28">
        <v>0</v>
      </c>
      <c r="FU27" s="28">
        <v>0</v>
      </c>
      <c r="FV27" s="28">
        <v>0</v>
      </c>
      <c r="FW27" s="28">
        <v>0</v>
      </c>
      <c r="FX27" s="28">
        <v>0</v>
      </c>
      <c r="FY27" s="28">
        <v>0</v>
      </c>
      <c r="FZ27" s="28">
        <v>0</v>
      </c>
      <c r="GA27" s="28">
        <v>0</v>
      </c>
      <c r="GB27" s="28">
        <v>0</v>
      </c>
      <c r="GC27" s="28">
        <v>0</v>
      </c>
      <c r="GD27" s="28">
        <v>0</v>
      </c>
      <c r="GE27" s="28">
        <v>0</v>
      </c>
      <c r="GF27" s="28">
        <v>0</v>
      </c>
      <c r="GG27" s="28">
        <v>0</v>
      </c>
      <c r="GH27" s="28">
        <v>0</v>
      </c>
      <c r="GI27" s="28">
        <v>0</v>
      </c>
      <c r="GJ27" s="28">
        <v>0</v>
      </c>
      <c r="GK27" s="28">
        <v>0</v>
      </c>
      <c r="GL27" s="28">
        <v>0</v>
      </c>
      <c r="GM27" s="28">
        <v>0</v>
      </c>
      <c r="GN27" s="28">
        <v>0</v>
      </c>
      <c r="GO27" s="28">
        <v>0</v>
      </c>
      <c r="GP27" s="28">
        <v>0</v>
      </c>
      <c r="GQ27" s="28">
        <v>0</v>
      </c>
      <c r="GR27" s="28">
        <v>0</v>
      </c>
      <c r="GS27" s="28">
        <v>0</v>
      </c>
      <c r="GT27" s="28">
        <v>0</v>
      </c>
      <c r="GU27" s="28">
        <v>0</v>
      </c>
      <c r="GV27" s="28">
        <v>0</v>
      </c>
      <c r="GW27" s="28">
        <v>0</v>
      </c>
      <c r="GX27" s="28">
        <v>0</v>
      </c>
      <c r="GY27" s="28">
        <v>0</v>
      </c>
      <c r="GZ27" s="28">
        <v>0</v>
      </c>
      <c r="HA27" s="28">
        <v>0</v>
      </c>
      <c r="HB27" s="28">
        <v>0</v>
      </c>
      <c r="HC27" s="28">
        <v>0</v>
      </c>
      <c r="HD27" s="28">
        <v>0</v>
      </c>
      <c r="HE27" s="28">
        <v>0</v>
      </c>
      <c r="HF27" s="28">
        <v>0</v>
      </c>
      <c r="HG27" s="28">
        <v>0</v>
      </c>
      <c r="HH27" s="28">
        <v>0</v>
      </c>
      <c r="HI27" s="28">
        <v>0</v>
      </c>
      <c r="HJ27" s="28">
        <v>0</v>
      </c>
      <c r="HK27" s="28">
        <v>0</v>
      </c>
      <c r="HL27" s="28">
        <v>0</v>
      </c>
      <c r="HM27" s="28">
        <v>0</v>
      </c>
      <c r="HN27" s="28">
        <v>0</v>
      </c>
      <c r="HO27" s="28">
        <v>0</v>
      </c>
      <c r="HP27" s="28">
        <v>0</v>
      </c>
      <c r="HQ27" s="28">
        <v>0</v>
      </c>
      <c r="HR27" s="28">
        <v>0</v>
      </c>
      <c r="HS27" s="28">
        <v>0</v>
      </c>
      <c r="HT27" s="28">
        <v>0</v>
      </c>
      <c r="HU27" s="28">
        <v>0</v>
      </c>
      <c r="HV27" s="28">
        <v>0</v>
      </c>
      <c r="HW27" s="28">
        <v>0</v>
      </c>
      <c r="HX27" s="28">
        <v>0</v>
      </c>
      <c r="HY27" s="28">
        <v>0</v>
      </c>
      <c r="HZ27" s="28">
        <v>0</v>
      </c>
      <c r="IA27" s="28">
        <v>0</v>
      </c>
      <c r="IB27" s="28">
        <v>0</v>
      </c>
      <c r="IC27" s="28">
        <v>0</v>
      </c>
      <c r="ID27" s="28">
        <v>0</v>
      </c>
      <c r="IE27" s="28">
        <v>0</v>
      </c>
      <c r="IF27" s="28">
        <v>0</v>
      </c>
      <c r="IG27" s="28">
        <v>0</v>
      </c>
      <c r="IH27" s="28">
        <v>0</v>
      </c>
      <c r="II27" s="28">
        <v>0</v>
      </c>
      <c r="IJ27" s="28">
        <v>0</v>
      </c>
      <c r="IK27" s="28">
        <v>0</v>
      </c>
      <c r="IL27" s="28">
        <v>0</v>
      </c>
      <c r="IM27" s="28">
        <v>0</v>
      </c>
      <c r="IN27" s="28">
        <v>0</v>
      </c>
      <c r="IO27" s="28">
        <v>0</v>
      </c>
      <c r="IP27" s="28">
        <v>0</v>
      </c>
      <c r="IQ27" s="28">
        <v>0</v>
      </c>
      <c r="IR27" s="28">
        <v>0</v>
      </c>
      <c r="IS27" s="28">
        <v>0</v>
      </c>
      <c r="IT27" s="28">
        <v>0</v>
      </c>
      <c r="IU27" s="28">
        <v>0</v>
      </c>
      <c r="IV27" s="28">
        <v>0</v>
      </c>
      <c r="IW27" s="28">
        <v>0</v>
      </c>
      <c r="IX27" s="28">
        <v>0</v>
      </c>
      <c r="IY27" s="28">
        <v>0</v>
      </c>
      <c r="IZ27" s="28">
        <v>0</v>
      </c>
      <c r="JA27" s="28">
        <v>0</v>
      </c>
      <c r="JB27" s="28">
        <v>0</v>
      </c>
      <c r="JC27" s="28">
        <v>0</v>
      </c>
      <c r="JD27" s="28">
        <v>0</v>
      </c>
      <c r="JE27" s="28">
        <v>0</v>
      </c>
      <c r="JF27" s="28">
        <v>0</v>
      </c>
      <c r="JG27" s="28">
        <v>0</v>
      </c>
      <c r="JH27" s="28">
        <v>0</v>
      </c>
      <c r="JI27" s="28">
        <v>0</v>
      </c>
      <c r="JJ27" s="28">
        <v>0</v>
      </c>
      <c r="JK27" s="28">
        <v>0</v>
      </c>
      <c r="JL27" s="28">
        <v>0</v>
      </c>
      <c r="JM27" s="28">
        <v>0</v>
      </c>
      <c r="JN27" s="28">
        <v>0</v>
      </c>
      <c r="JO27" s="28">
        <v>0</v>
      </c>
      <c r="JP27" s="28">
        <v>0</v>
      </c>
      <c r="JQ27" s="28">
        <v>0</v>
      </c>
      <c r="JR27" s="28">
        <v>0</v>
      </c>
      <c r="JS27" s="28">
        <v>0</v>
      </c>
      <c r="JT27" s="28">
        <v>0</v>
      </c>
      <c r="JU27" s="28">
        <v>0</v>
      </c>
      <c r="JV27" s="28">
        <v>0</v>
      </c>
      <c r="JW27" s="28">
        <v>0</v>
      </c>
      <c r="JX27" s="28">
        <v>0</v>
      </c>
      <c r="JY27" s="28">
        <v>0</v>
      </c>
      <c r="JZ27" s="28">
        <v>0</v>
      </c>
      <c r="KA27" s="28">
        <v>0</v>
      </c>
      <c r="KB27" s="28">
        <v>0</v>
      </c>
      <c r="KC27" s="28">
        <v>0</v>
      </c>
      <c r="KD27" s="28">
        <v>0</v>
      </c>
      <c r="KE27" s="28">
        <v>0</v>
      </c>
      <c r="KF27" s="28">
        <v>0</v>
      </c>
      <c r="KG27" s="28">
        <v>0</v>
      </c>
      <c r="KH27" s="28">
        <v>0</v>
      </c>
      <c r="KI27" s="28">
        <v>0</v>
      </c>
      <c r="KJ27" s="28">
        <v>0</v>
      </c>
      <c r="KK27" s="28">
        <v>0</v>
      </c>
      <c r="KL27" s="28">
        <v>0</v>
      </c>
      <c r="KM27" s="28">
        <v>0</v>
      </c>
      <c r="KN27" s="28">
        <v>0</v>
      </c>
      <c r="KO27" s="28">
        <v>0</v>
      </c>
      <c r="KP27" s="28">
        <v>0</v>
      </c>
      <c r="KQ27" s="28">
        <v>0</v>
      </c>
      <c r="KR27" s="28">
        <v>0</v>
      </c>
      <c r="KS27" s="28">
        <v>0</v>
      </c>
      <c r="KT27" s="28">
        <v>0</v>
      </c>
      <c r="KU27" s="28">
        <v>0</v>
      </c>
      <c r="KV27" s="28">
        <v>0</v>
      </c>
      <c r="KW27" s="28">
        <v>0</v>
      </c>
      <c r="KX27" s="28">
        <v>0</v>
      </c>
      <c r="KY27" s="28">
        <v>0</v>
      </c>
      <c r="KZ27" s="28">
        <v>0</v>
      </c>
      <c r="LA27" s="28">
        <v>0</v>
      </c>
      <c r="LB27" s="28">
        <v>0</v>
      </c>
      <c r="LC27" s="28">
        <v>0</v>
      </c>
      <c r="LD27" s="28">
        <v>0</v>
      </c>
      <c r="LE27" s="28">
        <v>0</v>
      </c>
      <c r="LF27" s="28">
        <v>0</v>
      </c>
      <c r="LG27" s="28">
        <v>0</v>
      </c>
      <c r="LH27" s="28">
        <v>0</v>
      </c>
      <c r="LI27" s="28">
        <v>0</v>
      </c>
      <c r="LJ27" s="28">
        <v>0</v>
      </c>
      <c r="LK27" s="28">
        <v>0</v>
      </c>
      <c r="LL27" s="28">
        <v>0</v>
      </c>
      <c r="LM27" s="28">
        <v>0</v>
      </c>
      <c r="LN27" s="28">
        <v>0</v>
      </c>
      <c r="LO27" s="28">
        <v>0</v>
      </c>
      <c r="LP27" s="28">
        <v>0</v>
      </c>
      <c r="LQ27" s="28">
        <v>0</v>
      </c>
      <c r="LR27" s="28">
        <v>0</v>
      </c>
      <c r="LS27" s="28">
        <v>0</v>
      </c>
      <c r="LT27" s="28">
        <v>0</v>
      </c>
      <c r="LU27" s="28">
        <v>0</v>
      </c>
      <c r="LV27" s="28">
        <v>0</v>
      </c>
      <c r="LW27" s="28">
        <v>0</v>
      </c>
      <c r="LX27" s="28">
        <v>0</v>
      </c>
      <c r="LY27" s="28">
        <v>0</v>
      </c>
      <c r="LZ27" s="28">
        <v>0</v>
      </c>
      <c r="MA27" s="28">
        <v>0</v>
      </c>
      <c r="MB27" s="28">
        <v>0</v>
      </c>
      <c r="MC27" s="28">
        <v>0</v>
      </c>
      <c r="MD27" s="28">
        <v>0</v>
      </c>
      <c r="ME27" s="28">
        <v>0</v>
      </c>
      <c r="MF27" s="28">
        <v>0</v>
      </c>
      <c r="MG27" s="28">
        <v>0</v>
      </c>
      <c r="MH27" s="28">
        <v>0</v>
      </c>
      <c r="MI27" s="28">
        <v>0</v>
      </c>
      <c r="MJ27" s="28">
        <v>0</v>
      </c>
      <c r="MK27" s="28">
        <v>0</v>
      </c>
      <c r="ML27" s="28">
        <v>0</v>
      </c>
      <c r="MM27" s="28">
        <v>0</v>
      </c>
      <c r="MN27" s="28">
        <v>0</v>
      </c>
      <c r="MO27" s="28">
        <v>0</v>
      </c>
      <c r="MP27" s="28">
        <v>0</v>
      </c>
      <c r="MQ27" s="28">
        <v>0</v>
      </c>
      <c r="MR27" s="28">
        <v>0</v>
      </c>
      <c r="MS27" s="28">
        <v>0</v>
      </c>
      <c r="MT27" s="28">
        <v>0</v>
      </c>
      <c r="MU27" s="28">
        <v>0</v>
      </c>
      <c r="MV27" s="28">
        <v>0</v>
      </c>
      <c r="MW27" s="28">
        <v>0</v>
      </c>
      <c r="MX27" s="28">
        <v>0</v>
      </c>
      <c r="MY27" s="28">
        <v>0</v>
      </c>
      <c r="MZ27" s="28">
        <v>0</v>
      </c>
      <c r="NA27" s="28">
        <v>0</v>
      </c>
      <c r="NB27" s="28">
        <v>0</v>
      </c>
      <c r="NC27" s="28">
        <v>0</v>
      </c>
      <c r="ND27" s="28">
        <v>0</v>
      </c>
      <c r="NE27" s="28">
        <v>0</v>
      </c>
      <c r="NF27" s="28">
        <v>0</v>
      </c>
      <c r="NG27" s="28">
        <v>0</v>
      </c>
      <c r="NH27" s="28">
        <v>0</v>
      </c>
      <c r="NI27" s="28">
        <v>0</v>
      </c>
      <c r="NJ27" s="28">
        <v>0</v>
      </c>
      <c r="NK27" s="28">
        <v>0</v>
      </c>
      <c r="NL27" s="28">
        <v>0</v>
      </c>
      <c r="NM27" s="28">
        <v>0</v>
      </c>
      <c r="NN27" s="28">
        <v>0</v>
      </c>
      <c r="NO27" s="28">
        <v>0</v>
      </c>
      <c r="NP27" s="28">
        <v>0</v>
      </c>
      <c r="NQ27" s="28">
        <v>0</v>
      </c>
      <c r="NR27" s="28">
        <v>0</v>
      </c>
      <c r="NS27" s="28">
        <v>0</v>
      </c>
      <c r="NT27" s="28">
        <v>0</v>
      </c>
      <c r="NU27" s="28">
        <v>0</v>
      </c>
      <c r="NV27" s="28">
        <v>0</v>
      </c>
      <c r="NW27" s="28">
        <v>0</v>
      </c>
      <c r="NX27" s="28">
        <v>0</v>
      </c>
      <c r="NY27" s="28">
        <v>0</v>
      </c>
      <c r="NZ27" s="28">
        <v>0</v>
      </c>
      <c r="OA27" s="28">
        <v>0</v>
      </c>
      <c r="OB27" s="28">
        <v>0</v>
      </c>
      <c r="OC27" s="28">
        <v>0</v>
      </c>
      <c r="OD27" s="28">
        <v>0</v>
      </c>
      <c r="OE27" s="28">
        <v>0</v>
      </c>
      <c r="OF27" s="28">
        <v>0</v>
      </c>
      <c r="OG27" s="28">
        <v>0</v>
      </c>
      <c r="OH27" s="28">
        <v>0</v>
      </c>
      <c r="OI27" s="28">
        <v>0</v>
      </c>
      <c r="OJ27" s="28">
        <v>0</v>
      </c>
      <c r="OK27" s="28">
        <v>0</v>
      </c>
      <c r="OL27" s="28">
        <v>0</v>
      </c>
      <c r="OM27" s="28">
        <v>0</v>
      </c>
      <c r="ON27" s="28">
        <v>0</v>
      </c>
      <c r="OO27" s="28">
        <v>0</v>
      </c>
      <c r="OP27" s="28">
        <v>0</v>
      </c>
      <c r="OQ27" s="28">
        <v>0</v>
      </c>
      <c r="OR27" s="28">
        <v>0</v>
      </c>
      <c r="OS27" s="28">
        <v>0</v>
      </c>
      <c r="OT27" s="28">
        <v>0</v>
      </c>
      <c r="OU27" s="28">
        <v>0</v>
      </c>
      <c r="OV27" s="28">
        <v>0</v>
      </c>
      <c r="OW27" s="28">
        <v>0</v>
      </c>
      <c r="OX27" s="28">
        <v>0</v>
      </c>
      <c r="OY27" s="28">
        <v>0</v>
      </c>
      <c r="OZ27" s="28">
        <v>0</v>
      </c>
      <c r="PA27" s="28">
        <v>0</v>
      </c>
      <c r="PB27" s="28">
        <v>0</v>
      </c>
      <c r="PC27" s="28">
        <v>0</v>
      </c>
      <c r="PD27" s="28">
        <v>0</v>
      </c>
      <c r="PE27" s="28">
        <v>0</v>
      </c>
      <c r="PF27" s="28">
        <v>0</v>
      </c>
      <c r="PG27" s="28">
        <v>0</v>
      </c>
      <c r="PH27" s="28">
        <v>0</v>
      </c>
      <c r="PI27" s="28">
        <v>0</v>
      </c>
      <c r="PJ27" s="28">
        <v>0</v>
      </c>
      <c r="PK27" s="28">
        <v>0</v>
      </c>
      <c r="PL27" s="28">
        <v>0</v>
      </c>
      <c r="PM27" s="28">
        <v>0</v>
      </c>
      <c r="PN27" s="28">
        <v>0</v>
      </c>
      <c r="PO27" s="28">
        <v>0</v>
      </c>
      <c r="PP27" s="28">
        <v>0</v>
      </c>
      <c r="PQ27" s="28">
        <v>0</v>
      </c>
      <c r="PR27" s="28">
        <v>0</v>
      </c>
      <c r="PS27" s="28">
        <v>0</v>
      </c>
      <c r="PT27" s="28">
        <v>0</v>
      </c>
      <c r="PU27" s="28">
        <v>0</v>
      </c>
      <c r="PV27" s="28">
        <v>0</v>
      </c>
      <c r="PW27" s="28">
        <v>0</v>
      </c>
      <c r="PX27" s="28">
        <v>0</v>
      </c>
      <c r="PY27" s="28">
        <v>0</v>
      </c>
      <c r="PZ27" s="28">
        <v>0</v>
      </c>
      <c r="QA27" s="28">
        <v>0</v>
      </c>
      <c r="QB27" s="28">
        <v>0</v>
      </c>
      <c r="QC27" s="28">
        <v>0</v>
      </c>
      <c r="QD27" s="28">
        <v>0</v>
      </c>
      <c r="QE27" s="28">
        <v>0</v>
      </c>
      <c r="QF27" s="28">
        <v>0</v>
      </c>
      <c r="QG27" s="28">
        <v>0</v>
      </c>
      <c r="QH27" s="28">
        <v>0</v>
      </c>
      <c r="QI27" s="28">
        <v>0</v>
      </c>
      <c r="QJ27" s="28">
        <v>0</v>
      </c>
      <c r="QK27" s="28">
        <v>0</v>
      </c>
      <c r="QL27" s="28">
        <v>0</v>
      </c>
      <c r="QM27" s="28">
        <v>0</v>
      </c>
      <c r="QN27" s="28">
        <v>0</v>
      </c>
      <c r="QO27" s="28">
        <v>0</v>
      </c>
      <c r="QP27" s="28">
        <v>0</v>
      </c>
      <c r="QQ27" s="28">
        <v>0</v>
      </c>
      <c r="QR27" s="28">
        <v>0</v>
      </c>
      <c r="QS27" s="28">
        <v>0</v>
      </c>
      <c r="QT27" s="28">
        <v>0</v>
      </c>
      <c r="QU27" s="28">
        <v>0</v>
      </c>
      <c r="QV27" s="28">
        <v>0</v>
      </c>
      <c r="QW27" s="28">
        <v>0</v>
      </c>
      <c r="QX27" s="28">
        <v>0</v>
      </c>
      <c r="QY27" s="28">
        <v>0</v>
      </c>
      <c r="QZ27" s="28">
        <v>0</v>
      </c>
      <c r="RA27" s="28">
        <v>0</v>
      </c>
      <c r="RB27" s="28">
        <v>0</v>
      </c>
      <c r="RC27" s="28">
        <v>0</v>
      </c>
      <c r="RD27" s="28">
        <v>0</v>
      </c>
      <c r="RE27" s="28">
        <v>0</v>
      </c>
      <c r="RF27" s="28">
        <v>0</v>
      </c>
      <c r="RG27" s="28">
        <v>0</v>
      </c>
      <c r="RH27" s="28">
        <v>0</v>
      </c>
      <c r="RI27" s="28">
        <v>0</v>
      </c>
      <c r="RJ27" s="28">
        <v>0</v>
      </c>
      <c r="RK27" s="28">
        <v>0</v>
      </c>
      <c r="RL27" s="28">
        <v>0</v>
      </c>
      <c r="RM27" s="28">
        <v>0</v>
      </c>
      <c r="RN27" s="28">
        <v>0</v>
      </c>
      <c r="RO27" s="28">
        <v>0</v>
      </c>
      <c r="RP27" s="28">
        <v>0</v>
      </c>
      <c r="RQ27" s="28">
        <v>0</v>
      </c>
      <c r="RR27" s="28">
        <v>0</v>
      </c>
      <c r="RS27" s="28">
        <v>0</v>
      </c>
      <c r="RT27" s="28">
        <v>0</v>
      </c>
      <c r="RU27" s="28">
        <v>0</v>
      </c>
      <c r="RV27" s="28">
        <v>0</v>
      </c>
      <c r="RW27" s="28">
        <v>0</v>
      </c>
      <c r="RX27" s="28">
        <v>0</v>
      </c>
      <c r="RY27" s="28">
        <v>0</v>
      </c>
      <c r="RZ27" s="28">
        <v>0</v>
      </c>
      <c r="SA27" s="28">
        <v>0</v>
      </c>
      <c r="SB27" s="28">
        <v>0</v>
      </c>
      <c r="SC27" s="28">
        <v>0</v>
      </c>
      <c r="SD27" s="28">
        <v>0</v>
      </c>
      <c r="SE27" s="28">
        <v>0</v>
      </c>
      <c r="SF27" s="28">
        <v>0</v>
      </c>
      <c r="SG27" s="28">
        <v>0</v>
      </c>
      <c r="SH27" s="28">
        <v>0</v>
      </c>
      <c r="SI27" s="28">
        <v>0</v>
      </c>
      <c r="SJ27" s="28">
        <v>0</v>
      </c>
      <c r="SK27" s="28">
        <v>0</v>
      </c>
      <c r="SL27" s="28">
        <v>0</v>
      </c>
      <c r="SM27" s="28">
        <v>0</v>
      </c>
      <c r="SN27" s="28">
        <v>0</v>
      </c>
      <c r="SO27" s="28">
        <v>0</v>
      </c>
      <c r="SP27" s="28">
        <v>0</v>
      </c>
      <c r="SQ27" s="28">
        <v>0</v>
      </c>
      <c r="SR27" s="28">
        <v>0</v>
      </c>
      <c r="SS27" s="28">
        <v>0</v>
      </c>
      <c r="ST27" s="28">
        <v>0</v>
      </c>
      <c r="SU27" s="28">
        <v>0</v>
      </c>
      <c r="SV27" s="28">
        <v>0</v>
      </c>
      <c r="SW27" s="28">
        <v>0</v>
      </c>
      <c r="SX27" s="28">
        <v>0</v>
      </c>
      <c r="SY27" s="28">
        <v>0</v>
      </c>
      <c r="SZ27" s="28">
        <v>0</v>
      </c>
      <c r="TA27" s="28">
        <v>0</v>
      </c>
      <c r="TB27" s="28">
        <v>0</v>
      </c>
      <c r="TC27" s="28">
        <v>0</v>
      </c>
      <c r="TD27" s="28">
        <v>0</v>
      </c>
      <c r="TE27" s="28">
        <v>0</v>
      </c>
      <c r="TF27" s="28">
        <v>0</v>
      </c>
      <c r="TG27" s="28">
        <v>0</v>
      </c>
      <c r="TH27" s="28">
        <v>0</v>
      </c>
      <c r="TI27" s="28">
        <v>0</v>
      </c>
      <c r="TJ27" s="28">
        <v>0</v>
      </c>
      <c r="TK27" s="28">
        <v>0</v>
      </c>
      <c r="TL27" s="28">
        <v>0</v>
      </c>
      <c r="TM27" s="28">
        <v>0</v>
      </c>
      <c r="TN27" s="28">
        <v>0</v>
      </c>
      <c r="TO27" s="28">
        <v>0</v>
      </c>
      <c r="TP27" s="28">
        <v>0</v>
      </c>
      <c r="TQ27" s="28">
        <v>0</v>
      </c>
      <c r="TR27" s="28">
        <v>0</v>
      </c>
      <c r="TS27" s="28">
        <v>0</v>
      </c>
      <c r="TT27" s="28">
        <v>0</v>
      </c>
      <c r="TU27" s="28">
        <v>0</v>
      </c>
      <c r="TV27" s="28">
        <v>0</v>
      </c>
      <c r="TW27" s="28">
        <v>0</v>
      </c>
      <c r="TX27" s="28">
        <v>0</v>
      </c>
      <c r="TY27" s="28">
        <v>0</v>
      </c>
      <c r="TZ27" s="28">
        <v>0</v>
      </c>
      <c r="UA27" s="28">
        <v>0</v>
      </c>
      <c r="UB27" s="28">
        <v>0</v>
      </c>
      <c r="UC27" s="28">
        <v>0</v>
      </c>
      <c r="UD27" s="28">
        <v>0</v>
      </c>
      <c r="UE27" s="28">
        <v>0</v>
      </c>
      <c r="UF27" s="28">
        <v>0</v>
      </c>
      <c r="UG27" s="28">
        <v>0</v>
      </c>
      <c r="UH27" s="28">
        <v>0</v>
      </c>
      <c r="UI27" s="28">
        <v>0</v>
      </c>
      <c r="UJ27" s="28">
        <v>0</v>
      </c>
      <c r="UK27" s="28">
        <v>0</v>
      </c>
      <c r="UL27" s="28">
        <v>0</v>
      </c>
      <c r="UM27" s="28">
        <v>0</v>
      </c>
      <c r="UN27" s="28">
        <v>0</v>
      </c>
      <c r="UO27" s="28">
        <v>0</v>
      </c>
      <c r="UP27" s="28">
        <v>0</v>
      </c>
      <c r="UQ27" s="28">
        <v>0</v>
      </c>
      <c r="UR27" s="28">
        <v>0</v>
      </c>
      <c r="US27" s="28">
        <v>0</v>
      </c>
      <c r="UT27" s="28">
        <v>0</v>
      </c>
      <c r="UU27" s="28">
        <v>0</v>
      </c>
      <c r="UV27" s="28">
        <v>0</v>
      </c>
      <c r="UW27" s="28">
        <v>0</v>
      </c>
      <c r="UX27" s="28">
        <v>0</v>
      </c>
      <c r="UY27" s="28">
        <v>0</v>
      </c>
      <c r="UZ27" s="28">
        <v>0</v>
      </c>
      <c r="VA27" s="28">
        <v>0</v>
      </c>
      <c r="VB27" s="28">
        <v>0</v>
      </c>
      <c r="VC27" s="28">
        <v>0</v>
      </c>
      <c r="VD27" s="28">
        <v>0</v>
      </c>
      <c r="VE27" s="28">
        <v>0</v>
      </c>
      <c r="VF27" s="28">
        <v>0</v>
      </c>
      <c r="VG27" s="28">
        <v>0</v>
      </c>
      <c r="VH27" s="28">
        <v>0</v>
      </c>
      <c r="VI27" s="28">
        <v>0</v>
      </c>
      <c r="VJ27" s="28">
        <v>0</v>
      </c>
      <c r="VK27" s="28">
        <v>0</v>
      </c>
      <c r="VL27" s="28">
        <v>0</v>
      </c>
      <c r="VM27" s="28">
        <v>0</v>
      </c>
      <c r="VN27" s="28">
        <v>0</v>
      </c>
      <c r="VO27" s="28">
        <v>0</v>
      </c>
      <c r="VP27" s="28">
        <v>0</v>
      </c>
      <c r="VQ27" s="28">
        <v>0</v>
      </c>
      <c r="VR27" s="28">
        <v>0</v>
      </c>
      <c r="VS27" s="28">
        <v>0</v>
      </c>
      <c r="VT27" s="28">
        <v>0</v>
      </c>
      <c r="VU27" s="28">
        <v>0</v>
      </c>
      <c r="VV27" s="28">
        <v>0</v>
      </c>
      <c r="VW27" s="28">
        <v>0</v>
      </c>
      <c r="VX27" s="28">
        <v>0</v>
      </c>
      <c r="VY27" s="28">
        <v>0</v>
      </c>
      <c r="VZ27" s="28">
        <v>0</v>
      </c>
      <c r="WA27" s="28">
        <v>0</v>
      </c>
      <c r="WB27" s="28">
        <v>0</v>
      </c>
      <c r="WC27" s="28">
        <v>0</v>
      </c>
      <c r="WD27" s="28">
        <v>0</v>
      </c>
      <c r="WE27" s="28">
        <v>0</v>
      </c>
      <c r="WF27" s="28">
        <v>0</v>
      </c>
      <c r="WG27" s="28">
        <v>0</v>
      </c>
      <c r="WH27" s="28">
        <v>0</v>
      </c>
      <c r="WI27" s="28">
        <v>0</v>
      </c>
      <c r="WJ27" s="28">
        <v>0</v>
      </c>
      <c r="WK27" s="28">
        <v>0</v>
      </c>
      <c r="WL27" s="28">
        <v>0</v>
      </c>
      <c r="WM27" s="28">
        <v>0</v>
      </c>
      <c r="WN27" s="28">
        <v>0</v>
      </c>
      <c r="WO27" s="28">
        <v>0</v>
      </c>
      <c r="WP27" s="28">
        <v>0</v>
      </c>
      <c r="WQ27" s="28">
        <v>0</v>
      </c>
      <c r="WR27" s="28">
        <v>0</v>
      </c>
      <c r="WS27" s="28">
        <v>0</v>
      </c>
      <c r="WT27" s="28">
        <v>0</v>
      </c>
      <c r="WU27" s="28">
        <v>0</v>
      </c>
      <c r="WV27" s="28">
        <v>0</v>
      </c>
      <c r="WW27" s="28">
        <v>0</v>
      </c>
      <c r="WX27" s="28">
        <v>0</v>
      </c>
      <c r="WY27" s="28">
        <v>0</v>
      </c>
      <c r="WZ27" s="28">
        <v>0</v>
      </c>
      <c r="XA27" s="28">
        <v>0</v>
      </c>
      <c r="XB27" s="28">
        <v>0</v>
      </c>
      <c r="XC27" s="28">
        <v>0</v>
      </c>
      <c r="XD27" s="28">
        <v>0</v>
      </c>
      <c r="XE27" s="28">
        <v>0</v>
      </c>
      <c r="XF27" s="28">
        <v>0</v>
      </c>
      <c r="XG27" s="28">
        <v>0</v>
      </c>
      <c r="XH27" s="28">
        <v>0</v>
      </c>
      <c r="XI27" s="28">
        <v>0</v>
      </c>
      <c r="XJ27" s="28">
        <v>0</v>
      </c>
      <c r="XK27" s="28">
        <v>0</v>
      </c>
      <c r="XL27" s="28">
        <v>0</v>
      </c>
      <c r="XM27" s="28">
        <v>0</v>
      </c>
      <c r="XN27" s="28">
        <v>0</v>
      </c>
      <c r="XO27" s="28">
        <v>0</v>
      </c>
      <c r="XP27" s="28">
        <v>0</v>
      </c>
      <c r="XQ27" s="28">
        <v>0</v>
      </c>
      <c r="XR27" s="28">
        <v>0</v>
      </c>
      <c r="XS27" s="28">
        <v>0</v>
      </c>
      <c r="XT27" s="28">
        <v>0</v>
      </c>
      <c r="XU27" s="28">
        <v>0</v>
      </c>
      <c r="XV27" s="28">
        <v>0</v>
      </c>
      <c r="XW27" s="28">
        <v>0</v>
      </c>
      <c r="XX27" s="28">
        <v>0</v>
      </c>
      <c r="XY27" s="28">
        <v>0</v>
      </c>
      <c r="XZ27" s="28">
        <v>0</v>
      </c>
      <c r="YA27" s="28">
        <v>0</v>
      </c>
      <c r="YB27" s="28">
        <v>0</v>
      </c>
      <c r="YC27" s="28">
        <v>0</v>
      </c>
      <c r="YD27" s="28">
        <v>0</v>
      </c>
      <c r="YE27" s="28">
        <v>0</v>
      </c>
      <c r="YF27" s="28">
        <v>0</v>
      </c>
      <c r="YG27" s="28">
        <v>0</v>
      </c>
      <c r="YH27" s="28">
        <v>0</v>
      </c>
      <c r="YI27" s="28">
        <v>0</v>
      </c>
      <c r="YJ27" s="28">
        <v>0</v>
      </c>
      <c r="YK27" s="28">
        <v>0</v>
      </c>
      <c r="YL27" s="28">
        <v>0</v>
      </c>
      <c r="YM27" s="28">
        <v>0</v>
      </c>
      <c r="YN27" s="28">
        <v>0</v>
      </c>
      <c r="YO27" s="28">
        <v>0</v>
      </c>
      <c r="YP27" s="28">
        <v>0</v>
      </c>
      <c r="YQ27" s="28">
        <v>0</v>
      </c>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row>
    <row r="28" spans="1:733" ht="15.75" x14ac:dyDescent="0.25">
      <c r="A28" s="10" t="s">
        <v>65</v>
      </c>
      <c r="B28" s="10"/>
      <c r="C28" s="10">
        <f>SUM(C29,C41)</f>
        <v>8189.4153650012631</v>
      </c>
      <c r="D28" s="11">
        <f>+C28/$C$61</f>
        <v>0.16412421617709549</v>
      </c>
      <c r="E28" s="12">
        <f>SUM(E29,E41)</f>
        <v>213.26602513024125</v>
      </c>
      <c r="F28" s="34"/>
      <c r="G28" s="107" t="s">
        <v>133</v>
      </c>
      <c r="H28" s="35"/>
      <c r="I28" s="34"/>
      <c r="J28" s="34"/>
      <c r="K28" s="36"/>
      <c r="L28" s="35"/>
      <c r="M28" s="36"/>
      <c r="N28" s="3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26"/>
      <c r="BO28" s="37"/>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row>
    <row r="29" spans="1:733" ht="15.75" x14ac:dyDescent="0.25">
      <c r="A29" s="39" t="s">
        <v>61</v>
      </c>
      <c r="B29" s="39"/>
      <c r="C29" s="39">
        <f>+SUM(C30:C40)</f>
        <v>6627.749532827087</v>
      </c>
      <c r="D29" s="40"/>
      <c r="E29" s="41">
        <f>+SUM(E30:E40)</f>
        <v>172.59764408403873</v>
      </c>
      <c r="F29" s="42"/>
      <c r="G29" s="109" t="s">
        <v>133</v>
      </c>
      <c r="H29" s="43"/>
      <c r="I29" s="42"/>
      <c r="J29" s="42"/>
      <c r="K29" s="44"/>
      <c r="L29" s="43"/>
      <c r="M29" s="44"/>
      <c r="N29" s="44"/>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26"/>
      <c r="BO29" s="37"/>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row>
    <row r="30" spans="1:733" ht="15.75" x14ac:dyDescent="0.25">
      <c r="A30" s="18" t="s">
        <v>62</v>
      </c>
      <c r="B30" s="18" t="s">
        <v>63</v>
      </c>
      <c r="C30" s="19">
        <v>1903.7869436160004</v>
      </c>
      <c r="D30" s="46"/>
      <c r="E30" s="48">
        <f t="shared" ref="E30:E40" si="73">+C30/$C$58</f>
        <v>49.577784990000012</v>
      </c>
      <c r="F30" s="22" t="s">
        <v>57</v>
      </c>
      <c r="G30" s="108" t="s">
        <v>133</v>
      </c>
      <c r="H30" s="23">
        <v>39555</v>
      </c>
      <c r="I30" s="47" t="s">
        <v>64</v>
      </c>
      <c r="J30" s="22">
        <v>344</v>
      </c>
      <c r="K30" s="22" t="s">
        <v>137</v>
      </c>
      <c r="L30" s="23">
        <f t="shared" ref="L30:L37" si="74">+EDATE(H30,J30)</f>
        <v>50026</v>
      </c>
      <c r="M30" s="22" t="s">
        <v>11</v>
      </c>
      <c r="N30" s="19" t="s">
        <v>65</v>
      </c>
      <c r="P30" s="25">
        <f t="shared" ref="P30:P40" si="75">+SUMPRODUCT(1*($BP$4:$YQ$4=$P$4)*($BP$1:$YQ$1=P$3)*($BP30:$YQ30))</f>
        <v>91533382.51782839</v>
      </c>
      <c r="Q30" s="25">
        <f t="shared" ref="Q30:Q40" si="76">+SUMPRODUCT(1*($BP$4:$YQ$4=$Q$4)*($BP$1:$YQ$1=P$3)*($BP30:$YQ30))</f>
        <v>56872158.256499693</v>
      </c>
      <c r="R30" s="25">
        <f t="shared" ref="R30:R40" si="77">+SUMPRODUCT(1*($BP$4:$YQ$4=$P$4)*($BP$1:$YQ$1=R$3)*($BP30:$YQ30))</f>
        <v>112589909.80901</v>
      </c>
      <c r="S30" s="25">
        <f t="shared" ref="S30:S40" si="78">+SUMPRODUCT(1*($BP$4:$YQ$4=$Q$4)*($BP$1:$YQ$1=R$3)*($BP30:$YQ30))</f>
        <v>67998836.795177519</v>
      </c>
      <c r="T30" s="25">
        <f t="shared" ref="T30:T40" si="79">+SUMPRODUCT(1*($BP$4:$YQ$4=$P$4)*($BP$1:$YQ$1=T$3)*($BP30:$YQ30))</f>
        <v>128010001.15069118</v>
      </c>
      <c r="U30" s="25">
        <f t="shared" ref="U30:U40" si="80">+SUMPRODUCT(1*($BP$4:$YQ$4=$Q$4)*($BP$1:$YQ$1=T$3)*($BP30:$YQ30))</f>
        <v>73111269.90410912</v>
      </c>
      <c r="V30" s="25">
        <f t="shared" ref="V30:V40" si="81">+SUMPRODUCT(1*($BP$4:$YQ$4=$P$4)*($BP$1:$YQ$1=V$3)*($BP30:$YQ30))</f>
        <v>149062787.57205492</v>
      </c>
      <c r="W30" s="25">
        <f t="shared" ref="W30:W40" si="82">+SUMPRODUCT(1*($BP$4:$YQ$4=$Q$4)*($BP$1:$YQ$1=V$3)*($BP30:$YQ30))</f>
        <v>79832342.027516633</v>
      </c>
      <c r="X30" s="25">
        <f t="shared" ref="X30:X40" si="83">+SUMPRODUCT(1*($BP$4:$YQ$4=$P$4)*($BP$1:$YQ$1=X$3)*($BP30:$YQ30))</f>
        <v>170742991.06986055</v>
      </c>
      <c r="Y30" s="25">
        <f t="shared" ref="Y30:Y40" si="84">+SUMPRODUCT(1*($BP$4:$YQ$4=$Q$4)*($BP$1:$YQ$1=X$3)*($BP30:$YQ30))</f>
        <v>85627054.812917382</v>
      </c>
      <c r="Z30" s="25">
        <f t="shared" ref="Z30:Z40" si="85">+SUMPRODUCT(1*($BP$4:$YQ$4=$P$4)*($BP$1:$YQ$1=Z$3)*($BP30:$YQ30))</f>
        <v>193599255.70133838</v>
      </c>
      <c r="AA30" s="25">
        <f t="shared" ref="AA30:AA40" si="86">+SUMPRODUCT(1*($BP$4:$YQ$4=$Q$4)*($BP$1:$YQ$1=Z$3)*($BP30:$YQ30))</f>
        <v>90492046.640371069</v>
      </c>
      <c r="AB30" s="25">
        <f t="shared" ref="AB30:AB40" si="87">+SUMPRODUCT(1*($BP$4:$YQ$4=$P$4)*($BP$1:$YQ$1=AB$3)*($BP30:$YQ30))</f>
        <v>215478927.93698338</v>
      </c>
      <c r="AC30" s="25">
        <f t="shared" ref="AC30:AC40" si="88">+SUMPRODUCT(1*($BP$4:$YQ$4=$Q$4)*($BP$1:$YQ$1=AB$3)*($BP30:$YQ30))</f>
        <v>93636576.701020151</v>
      </c>
      <c r="AD30" s="25">
        <f t="shared" ref="AD30:AD40" si="89">+SUMPRODUCT(1*($BP$4:$YQ$4=$P$4)*($BP$1:$YQ$1=AD$3)*($BP30:$YQ30))</f>
        <v>236361493.86963844</v>
      </c>
      <c r="AE30" s="25">
        <f t="shared" ref="AE30:AE40" si="90">+SUMPRODUCT(1*($BP$4:$YQ$4=$Q$4)*($BP$1:$YQ$1=AD$3)*($BP30:$YQ30))</f>
        <v>94378933.919504359</v>
      </c>
      <c r="AF30" s="25">
        <f t="shared" ref="AF30:AF40" si="91">+SUMPRODUCT(1*($BP$4:$YQ$4=$P$4)*($BP$1:$YQ$1=AF$3)*($BP30:$YQ30))</f>
        <v>258268077.4341709</v>
      </c>
      <c r="AG30" s="25">
        <f t="shared" ref="AG30:AG40" si="92">+SUMPRODUCT(1*($BP$4:$YQ$4=$Q$4)*($BP$1:$YQ$1=AF$3)*($BP30:$YQ30))</f>
        <v>94322041.277771354</v>
      </c>
      <c r="AH30" s="25">
        <f t="shared" ref="AH30:AH40" si="93">+SUMPRODUCT(1*($BP$4:$YQ$4=$P$4)*($BP$1:$YQ$1=AH$3)*($BP30:$YQ30))</f>
        <v>281941902.27030385</v>
      </c>
      <c r="AI30" s="25">
        <f t="shared" ref="AI30:AI40" si="94">+SUMPRODUCT(1*($BP$4:$YQ$4=$Q$4)*($BP$1:$YQ$1=AH$3)*($BP30:$YQ30))</f>
        <v>93356771.702579051</v>
      </c>
      <c r="AJ30" s="25">
        <f t="shared" ref="AJ30:AJ40" si="95">+SUMPRODUCT(1*($BP$4:$YQ$4=$P$4)*($BP$1:$YQ$1=AJ$3)*($BP30:$YQ30))</f>
        <v>306819234.43125856</v>
      </c>
      <c r="AK30" s="25">
        <f t="shared" ref="AK30:AK40" si="96">+SUMPRODUCT(1*($BP$4:$YQ$4=$Q$4)*($BP$1:$YQ$1=AJ$3)*($BP30:$YQ30))</f>
        <v>91388743.301253617</v>
      </c>
      <c r="AL30" s="25">
        <f t="shared" ref="AL30:AL40" si="97">+SUMPRODUCT(1*($BP$4:$YQ$4=$P$4)*($BP$1:$YQ$1=AL$3)*($BP30:$YQ30))</f>
        <v>333073320.23339629</v>
      </c>
      <c r="AM30" s="25">
        <f t="shared" ref="AM30:AM40" si="98">+SUMPRODUCT(1*($BP$4:$YQ$4=$Q$4)*($BP$1:$YQ$1=AL$3)*($BP30:$YQ30))</f>
        <v>87581788.73237589</v>
      </c>
      <c r="AN30" s="25">
        <f t="shared" ref="AN30:AN40" si="99">+SUMPRODUCT(1*($BP$4:$YQ$4=$P$4)*($BP$1:$YQ$1=AN$3)*($BP30:$YQ30))</f>
        <v>361183158.81498992</v>
      </c>
      <c r="AO30" s="25">
        <f t="shared" ref="AO30:AO40" si="100">+SUMPRODUCT(1*($BP$4:$YQ$4=$Q$4)*($BP$1:$YQ$1=AN$3)*($BP30:$YQ30))</f>
        <v>82660902.700724289</v>
      </c>
      <c r="AP30" s="25">
        <f t="shared" ref="AP30:AP40" si="101">+SUMPRODUCT(1*($BP$4:$YQ$4=$P$4)*($BP$1:$YQ$1=AP$3)*($BP30:$YQ30))</f>
        <v>391363898.50455523</v>
      </c>
      <c r="AQ30" s="25">
        <f t="shared" ref="AQ30:AQ40" si="102">+SUMPRODUCT(1*($BP$4:$YQ$4=$Q$4)*($BP$1:$YQ$1=AP$3)*($BP30:$YQ30))</f>
        <v>76226436.580063894</v>
      </c>
      <c r="AR30" s="25">
        <f t="shared" ref="AR30:AR40" si="103">+SUMPRODUCT(1*($BP$4:$YQ$4=$P$4)*($BP$1:$YQ$1=AR$3)*($BP30:$YQ30))</f>
        <v>423863954.16816187</v>
      </c>
      <c r="AS30" s="25">
        <f t="shared" ref="AS30:AS40" si="104">+SUMPRODUCT(1*($BP$4:$YQ$4=$Q$4)*($BP$1:$YQ$1=AR$3)*($BP30:$YQ30))</f>
        <v>68300253.178255349</v>
      </c>
      <c r="AT30" s="25">
        <f t="shared" ref="AT30:AT40" si="105">+SUMPRODUCT(1*($BP$4:$YQ$4=$P$4)*($BP$1:$YQ$1=AT$3)*($BP30:$YQ30))</f>
        <v>458494442.28099108</v>
      </c>
      <c r="AU30" s="25">
        <f t="shared" ref="AU30:AU40" si="106">+SUMPRODUCT(1*($BP$4:$YQ$4=$Q$4)*($BP$1:$YQ$1=AT$3)*($BP30:$YQ30))</f>
        <v>58042389.629771881</v>
      </c>
      <c r="AV30" s="25">
        <f t="shared" ref="AV30:AV40" si="107">+SUMPRODUCT(1*($BP$4:$YQ$4=$P$4)*($BP$1:$YQ$1=AV$3)*($BP30:$YQ30))</f>
        <v>495491881.28961492</v>
      </c>
      <c r="AW30" s="25">
        <f t="shared" ref="AW30:AW40" si="108">+SUMPRODUCT(1*($BP$4:$YQ$4=$Q$4)*($BP$1:$YQ$1=AV$3)*($BP30:$YQ30))</f>
        <v>45835277.818357356</v>
      </c>
      <c r="AX30" s="25">
        <f t="shared" ref="AX30:AX40" si="109">+SUMPRODUCT(1*($BP$4:$YQ$4=$P$4)*($BP$1:$YQ$1=AX$3)*($BP30:$YQ30))</f>
        <v>534896148.76015562</v>
      </c>
      <c r="AY30" s="25">
        <f t="shared" ref="AY30:AY40" si="110">+SUMPRODUCT(1*($BP$4:$YQ$4=$Q$4)*($BP$1:$YQ$1=AX$3)*($BP30:$YQ30))</f>
        <v>31247037.068820931</v>
      </c>
      <c r="AZ30" s="25">
        <f t="shared" ref="AZ30:AZ40" si="111">+SUMPRODUCT(1*($BP$4:$YQ$4=$P$4)*($BP$1:$YQ$1=AZ$3)*($BP30:$YQ30))</f>
        <v>576900415.11377501</v>
      </c>
      <c r="BA30" s="25">
        <f t="shared" ref="BA30:BA40" si="112">+SUMPRODUCT(1*($BP$4:$YQ$4=$Q$4)*($BP$1:$YQ$1=AZ$3)*($BP30:$YQ30))</f>
        <v>14085500.553274624</v>
      </c>
      <c r="BB30" s="25">
        <f t="shared" ref="BB30:BB40" si="113">+SUMPRODUCT(1*($BP$4:$YQ$4=$P$4)*($BP$1:$YQ$1=BB$3)*($BP30:$YQ30))</f>
        <v>0</v>
      </c>
      <c r="BC30" s="25">
        <f t="shared" ref="BC30:BC40" si="114">+SUMPRODUCT(1*($BP$4:$YQ$4=$Q$4)*($BP$1:$YQ$1=BB$3)*($BP30:$YQ30))</f>
        <v>0</v>
      </c>
      <c r="BD30" s="25">
        <f t="shared" ref="BD30:BD40" si="115">+SUMPRODUCT(1*($BP$4:$YQ$4=$P$4)*($BP$1:$YQ$1=BD$3)*($BP30:$YQ30))</f>
        <v>0</v>
      </c>
      <c r="BE30" s="25">
        <f t="shared" ref="BE30:BE40" si="116">+SUMPRODUCT(1*($BP$4:$YQ$4=$Q$4)*($BP$1:$YQ$1=BD$3)*($BP30:$YQ30))</f>
        <v>0</v>
      </c>
      <c r="BF30" s="25">
        <f t="shared" ref="BF30:BF40" si="117">+SUMPRODUCT(1*($BP$4:$YQ$4=$P$4)*($BP$1:$YQ$1=BF$3)*($BP30:$YQ30))</f>
        <v>0</v>
      </c>
      <c r="BG30" s="25">
        <f t="shared" ref="BG30:BG40" si="118">+SUMPRODUCT(1*($BP$4:$YQ$4=$Q$4)*($BP$1:$YQ$1=BF$3)*($BP30:$YQ30))</f>
        <v>0</v>
      </c>
      <c r="BH30" s="25">
        <f t="shared" ref="BH30:BH40" si="119">+SUMPRODUCT(1*($BP$4:$YQ$4=$P$4)*($BP$1:$YQ$1=BH$3)*($BP30:$YQ30))</f>
        <v>0</v>
      </c>
      <c r="BI30" s="25">
        <f t="shared" ref="BI30:BI40" si="120">+SUMPRODUCT(1*($BP$4:$YQ$4=$Q$4)*($BP$1:$YQ$1=BH$3)*($BP30:$YQ30))</f>
        <v>0</v>
      </c>
      <c r="BJ30" s="25">
        <f t="shared" ref="BJ30:BJ40" si="121">+SUMPRODUCT(1*($BP$4:$YQ$4=$P$4)*($BP$1:$YQ$1=BJ$3)*($BP30:$YQ30))</f>
        <v>0</v>
      </c>
      <c r="BK30" s="25">
        <f t="shared" ref="BK30:BK40" si="122">+SUMPRODUCT(1*($BP$4:$YQ$4=$Q$4)*($BP$1:$YQ$1=BJ$3)*($BP30:$YQ30))</f>
        <v>0</v>
      </c>
      <c r="BL30" s="25">
        <f t="shared" ref="BL30:BL40" si="123">+SUMPRODUCT(1*($BP$4:$YQ$4=$P$4)*($BP$1:$YQ$1=BL$3)*($BP30:$YQ30))</f>
        <v>0</v>
      </c>
      <c r="BM30" s="25">
        <f t="shared" ref="BM30:BM40" si="124">+SUMPRODUCT(1*($BP$4:$YQ$4=$Q$4)*($BP$1:$YQ$1=BL$3)*($BP30:$YQ30))</f>
        <v>0</v>
      </c>
      <c r="BN30" s="26"/>
      <c r="BO30" s="37"/>
      <c r="BP30" s="28">
        <v>0</v>
      </c>
      <c r="BQ30" s="28">
        <v>0</v>
      </c>
      <c r="BR30" s="28">
        <v>0</v>
      </c>
      <c r="BS30" s="28">
        <v>0</v>
      </c>
      <c r="BT30" s="28">
        <v>0</v>
      </c>
      <c r="BU30" s="28">
        <v>0</v>
      </c>
      <c r="BV30" s="28">
        <v>0</v>
      </c>
      <c r="BW30" s="28">
        <v>0</v>
      </c>
      <c r="BX30" s="28">
        <v>0</v>
      </c>
      <c r="BY30" s="28">
        <v>0</v>
      </c>
      <c r="BZ30" s="28">
        <v>24066272.443999965</v>
      </c>
      <c r="CA30" s="28">
        <v>39568917.1752</v>
      </c>
      <c r="CB30" s="28">
        <v>0</v>
      </c>
      <c r="CC30" s="28">
        <v>0</v>
      </c>
      <c r="CD30" s="28">
        <v>0</v>
      </c>
      <c r="CE30" s="28">
        <v>0</v>
      </c>
      <c r="CF30" s="28">
        <v>0</v>
      </c>
      <c r="CG30" s="28">
        <v>0</v>
      </c>
      <c r="CH30" s="28">
        <v>0</v>
      </c>
      <c r="CI30" s="28">
        <v>0</v>
      </c>
      <c r="CJ30" s="28">
        <v>0</v>
      </c>
      <c r="CK30" s="28">
        <v>0</v>
      </c>
      <c r="CL30" s="28">
        <v>32805885.812499728</v>
      </c>
      <c r="CM30" s="28">
        <v>51964465.34262839</v>
      </c>
      <c r="CN30" s="28">
        <v>0</v>
      </c>
      <c r="CO30" s="28">
        <v>0</v>
      </c>
      <c r="CP30" s="28">
        <v>0</v>
      </c>
      <c r="CQ30" s="28">
        <v>0</v>
      </c>
      <c r="CR30" s="28">
        <v>0</v>
      </c>
      <c r="CS30" s="28">
        <v>0</v>
      </c>
      <c r="CT30" s="28">
        <v>0</v>
      </c>
      <c r="CU30" s="28">
        <v>0</v>
      </c>
      <c r="CV30" s="28">
        <v>0</v>
      </c>
      <c r="CW30" s="28">
        <v>0</v>
      </c>
      <c r="CX30" s="28">
        <v>34151108.545563519</v>
      </c>
      <c r="CY30" s="28">
        <v>55906032.332875773</v>
      </c>
      <c r="CZ30" s="28">
        <v>0</v>
      </c>
      <c r="DA30" s="28">
        <v>0</v>
      </c>
      <c r="DB30" s="28">
        <v>0</v>
      </c>
      <c r="DC30" s="28">
        <v>0</v>
      </c>
      <c r="DD30" s="28">
        <v>0</v>
      </c>
      <c r="DE30" s="28">
        <v>0</v>
      </c>
      <c r="DF30" s="28">
        <v>0</v>
      </c>
      <c r="DG30" s="28">
        <v>0</v>
      </c>
      <c r="DH30" s="28">
        <v>0</v>
      </c>
      <c r="DI30" s="28">
        <v>0</v>
      </c>
      <c r="DJ30" s="28">
        <v>33847728.249614008</v>
      </c>
      <c r="DK30" s="28">
        <v>56683877.476134226</v>
      </c>
      <c r="DL30" s="28">
        <v>0</v>
      </c>
      <c r="DM30" s="28">
        <v>0</v>
      </c>
      <c r="DN30" s="28">
        <v>0</v>
      </c>
      <c r="DO30" s="28">
        <v>0</v>
      </c>
      <c r="DP30" s="28">
        <v>0</v>
      </c>
      <c r="DQ30" s="28">
        <v>0</v>
      </c>
      <c r="DR30" s="28">
        <v>0</v>
      </c>
      <c r="DS30" s="28">
        <v>0</v>
      </c>
      <c r="DT30" s="28">
        <v>0</v>
      </c>
      <c r="DU30" s="28">
        <v>0</v>
      </c>
      <c r="DV30" s="28">
        <v>35572084.266089998</v>
      </c>
      <c r="DW30" s="28">
        <v>61326916.574001528</v>
      </c>
      <c r="DX30" s="28">
        <v>0</v>
      </c>
      <c r="DY30" s="28">
        <v>0</v>
      </c>
      <c r="DZ30" s="28">
        <v>0</v>
      </c>
      <c r="EA30" s="28">
        <v>0</v>
      </c>
      <c r="EB30" s="28">
        <v>0</v>
      </c>
      <c r="EC30" s="28">
        <v>0</v>
      </c>
      <c r="ED30" s="28">
        <v>0</v>
      </c>
      <c r="EE30" s="28">
        <v>0</v>
      </c>
      <c r="EF30" s="28">
        <v>0</v>
      </c>
      <c r="EG30" s="28">
        <v>0</v>
      </c>
      <c r="EH30" s="28">
        <v>37539185.638019122</v>
      </c>
      <c r="EI30" s="28">
        <v>66683084.576689661</v>
      </c>
      <c r="EJ30" s="28">
        <v>0</v>
      </c>
      <c r="EK30" s="28">
        <v>0</v>
      </c>
      <c r="EL30" s="28">
        <v>0</v>
      </c>
      <c r="EM30" s="28">
        <v>0</v>
      </c>
      <c r="EN30" s="28">
        <v>0</v>
      </c>
      <c r="EO30" s="28">
        <v>0</v>
      </c>
      <c r="EP30" s="28">
        <v>0</v>
      </c>
      <c r="EQ30" s="28">
        <v>0</v>
      </c>
      <c r="ER30" s="28">
        <v>0</v>
      </c>
      <c r="ES30" s="28">
        <v>0</v>
      </c>
      <c r="ET30" s="28">
        <v>38974941.867413886</v>
      </c>
      <c r="EU30" s="28">
        <v>71793564.606291682</v>
      </c>
      <c r="EV30" s="28">
        <v>0</v>
      </c>
      <c r="EW30" s="28">
        <v>0</v>
      </c>
      <c r="EX30" s="28">
        <v>0</v>
      </c>
      <c r="EY30" s="28">
        <v>0</v>
      </c>
      <c r="EZ30" s="28">
        <v>0</v>
      </c>
      <c r="FA30" s="28">
        <v>0</v>
      </c>
      <c r="FB30" s="28">
        <v>0</v>
      </c>
      <c r="FC30" s="28">
        <v>0</v>
      </c>
      <c r="FD30" s="28">
        <v>0</v>
      </c>
      <c r="FE30" s="28">
        <v>0</v>
      </c>
      <c r="FF30" s="28">
        <v>40857400.160102755</v>
      </c>
      <c r="FG30" s="28">
        <v>77269222.965763226</v>
      </c>
      <c r="FH30" s="28">
        <v>0</v>
      </c>
      <c r="FI30" s="28">
        <v>0</v>
      </c>
      <c r="FJ30" s="28">
        <v>0</v>
      </c>
      <c r="FK30" s="28">
        <v>0</v>
      </c>
      <c r="FL30" s="28">
        <v>0</v>
      </c>
      <c r="FM30" s="28">
        <v>0</v>
      </c>
      <c r="FN30" s="28">
        <v>0</v>
      </c>
      <c r="FO30" s="28">
        <v>0</v>
      </c>
      <c r="FP30" s="28">
        <v>0</v>
      </c>
      <c r="FQ30" s="28">
        <v>0</v>
      </c>
      <c r="FR30" s="28">
        <v>42013756.585641392</v>
      </c>
      <c r="FS30" s="28">
        <v>82561291.993397877</v>
      </c>
      <c r="FT30" s="28">
        <v>0</v>
      </c>
      <c r="FU30" s="28">
        <v>0</v>
      </c>
      <c r="FV30" s="28">
        <v>0</v>
      </c>
      <c r="FW30" s="28">
        <v>0</v>
      </c>
      <c r="FX30" s="28">
        <v>0</v>
      </c>
      <c r="FY30" s="28">
        <v>0</v>
      </c>
      <c r="FZ30" s="28">
        <v>0</v>
      </c>
      <c r="GA30" s="28">
        <v>0</v>
      </c>
      <c r="GB30" s="28">
        <v>0</v>
      </c>
      <c r="GC30" s="28">
        <v>0</v>
      </c>
      <c r="GD30" s="28">
        <v>43613298.227275997</v>
      </c>
      <c r="GE30" s="28">
        <v>88181699.076462671</v>
      </c>
      <c r="GF30" s="28">
        <v>0</v>
      </c>
      <c r="GG30" s="28">
        <v>0</v>
      </c>
      <c r="GH30" s="28">
        <v>0</v>
      </c>
      <c r="GI30" s="28">
        <v>0</v>
      </c>
      <c r="GJ30" s="28">
        <v>0</v>
      </c>
      <c r="GK30" s="28">
        <v>0</v>
      </c>
      <c r="GL30" s="28">
        <v>0</v>
      </c>
      <c r="GM30" s="28">
        <v>0</v>
      </c>
      <c r="GN30" s="28">
        <v>0</v>
      </c>
      <c r="GO30" s="28">
        <v>0</v>
      </c>
      <c r="GP30" s="28">
        <v>44548550.048041321</v>
      </c>
      <c r="GQ30" s="28">
        <v>93809322.867881671</v>
      </c>
      <c r="GR30" s="28">
        <v>0</v>
      </c>
      <c r="GS30" s="28">
        <v>0</v>
      </c>
      <c r="GT30" s="28">
        <v>0</v>
      </c>
      <c r="GU30" s="28">
        <v>0</v>
      </c>
      <c r="GV30" s="28">
        <v>0</v>
      </c>
      <c r="GW30" s="28">
        <v>0</v>
      </c>
      <c r="GX30" s="28">
        <v>0</v>
      </c>
      <c r="GY30" s="28">
        <v>0</v>
      </c>
      <c r="GZ30" s="28">
        <v>0</v>
      </c>
      <c r="HA30" s="28">
        <v>0</v>
      </c>
      <c r="HB30" s="28">
        <v>45943496.592329748</v>
      </c>
      <c r="HC30" s="28">
        <v>99789932.83345671</v>
      </c>
      <c r="HD30" s="28">
        <v>0</v>
      </c>
      <c r="HE30" s="28">
        <v>0</v>
      </c>
      <c r="HF30" s="28">
        <v>0</v>
      </c>
      <c r="HG30" s="28">
        <v>0</v>
      </c>
      <c r="HH30" s="28">
        <v>0</v>
      </c>
      <c r="HI30" s="28">
        <v>0</v>
      </c>
      <c r="HJ30" s="28">
        <v>0</v>
      </c>
      <c r="HK30" s="28">
        <v>0</v>
      </c>
      <c r="HL30" s="28">
        <v>0</v>
      </c>
      <c r="HM30" s="28">
        <v>0</v>
      </c>
      <c r="HN30" s="28">
        <v>46563812.114785254</v>
      </c>
      <c r="HO30" s="28">
        <v>105036458.72000825</v>
      </c>
      <c r="HP30" s="28">
        <v>0</v>
      </c>
      <c r="HQ30" s="28">
        <v>0</v>
      </c>
      <c r="HR30" s="28">
        <v>0</v>
      </c>
      <c r="HS30" s="28">
        <v>0</v>
      </c>
      <c r="HT30" s="28">
        <v>0</v>
      </c>
      <c r="HU30" s="28">
        <v>0</v>
      </c>
      <c r="HV30" s="28">
        <v>0</v>
      </c>
      <c r="HW30" s="28">
        <v>0</v>
      </c>
      <c r="HX30" s="28">
        <v>0</v>
      </c>
      <c r="HY30" s="28">
        <v>0</v>
      </c>
      <c r="HZ30" s="28">
        <v>47072764.586234905</v>
      </c>
      <c r="IA30" s="28">
        <v>110442469.21697512</v>
      </c>
      <c r="IB30" s="28">
        <v>0</v>
      </c>
      <c r="IC30" s="28">
        <v>0</v>
      </c>
      <c r="ID30" s="28">
        <v>0</v>
      </c>
      <c r="IE30" s="28">
        <v>0</v>
      </c>
      <c r="IF30" s="28">
        <v>0</v>
      </c>
      <c r="IG30" s="28">
        <v>0</v>
      </c>
      <c r="IH30" s="28">
        <v>0</v>
      </c>
      <c r="II30" s="28">
        <v>0</v>
      </c>
      <c r="IJ30" s="28">
        <v>0</v>
      </c>
      <c r="IK30" s="28">
        <v>0</v>
      </c>
      <c r="IL30" s="28">
        <v>47011761.022739939</v>
      </c>
      <c r="IM30" s="28">
        <v>115538407.15898304</v>
      </c>
      <c r="IN30" s="28">
        <v>0</v>
      </c>
      <c r="IO30" s="28">
        <v>0</v>
      </c>
      <c r="IP30" s="28">
        <v>0</v>
      </c>
      <c r="IQ30" s="28">
        <v>0</v>
      </c>
      <c r="IR30" s="28">
        <v>0</v>
      </c>
      <c r="IS30" s="28">
        <v>0</v>
      </c>
      <c r="IT30" s="28">
        <v>0</v>
      </c>
      <c r="IU30" s="28">
        <v>0</v>
      </c>
      <c r="IV30" s="28">
        <v>0</v>
      </c>
      <c r="IW30" s="28">
        <v>0</v>
      </c>
      <c r="IX30" s="28">
        <v>47367172.89676442</v>
      </c>
      <c r="IY30" s="28">
        <v>120823086.71065542</v>
      </c>
      <c r="IZ30" s="28">
        <v>0</v>
      </c>
      <c r="JA30" s="28">
        <v>0</v>
      </c>
      <c r="JB30" s="28">
        <v>0</v>
      </c>
      <c r="JC30" s="28">
        <v>0</v>
      </c>
      <c r="JD30" s="28">
        <v>0</v>
      </c>
      <c r="JE30" s="28">
        <v>0</v>
      </c>
      <c r="JF30" s="28">
        <v>0</v>
      </c>
      <c r="JG30" s="28">
        <v>0</v>
      </c>
      <c r="JH30" s="28">
        <v>0</v>
      </c>
      <c r="JI30" s="28">
        <v>0</v>
      </c>
      <c r="JJ30" s="28">
        <v>47088367.999508359</v>
      </c>
      <c r="JK30" s="28">
        <v>126277016.20211723</v>
      </c>
      <c r="JL30" s="28">
        <v>0</v>
      </c>
      <c r="JM30" s="28">
        <v>0</v>
      </c>
      <c r="JN30" s="28">
        <v>0</v>
      </c>
      <c r="JO30" s="28">
        <v>0</v>
      </c>
      <c r="JP30" s="28">
        <v>0</v>
      </c>
      <c r="JQ30" s="28">
        <v>0</v>
      </c>
      <c r="JR30" s="28">
        <v>0</v>
      </c>
      <c r="JS30" s="28">
        <v>0</v>
      </c>
      <c r="JT30" s="28">
        <v>0</v>
      </c>
      <c r="JU30" s="28">
        <v>0</v>
      </c>
      <c r="JV30" s="28">
        <v>47233673.278263003</v>
      </c>
      <c r="JW30" s="28">
        <v>131991061.23205367</v>
      </c>
      <c r="JX30" s="28">
        <v>0</v>
      </c>
      <c r="JY30" s="28">
        <v>0</v>
      </c>
      <c r="JZ30" s="28">
        <v>0</v>
      </c>
      <c r="KA30" s="28">
        <v>0</v>
      </c>
      <c r="KB30" s="28">
        <v>0</v>
      </c>
      <c r="KC30" s="28">
        <v>0</v>
      </c>
      <c r="KD30" s="28">
        <v>0</v>
      </c>
      <c r="KE30" s="28">
        <v>0</v>
      </c>
      <c r="KF30" s="28">
        <v>0</v>
      </c>
      <c r="KG30" s="28">
        <v>0</v>
      </c>
      <c r="KH30" s="28">
        <v>46729487.691634849</v>
      </c>
      <c r="KI30" s="28">
        <v>137885029.37081948</v>
      </c>
      <c r="KJ30" s="28">
        <v>0</v>
      </c>
      <c r="KK30" s="28">
        <v>0</v>
      </c>
      <c r="KL30" s="28">
        <v>0</v>
      </c>
      <c r="KM30" s="28">
        <v>0</v>
      </c>
      <c r="KN30" s="28">
        <v>0</v>
      </c>
      <c r="KO30" s="28">
        <v>0</v>
      </c>
      <c r="KP30" s="28">
        <v>0</v>
      </c>
      <c r="KQ30" s="28">
        <v>0</v>
      </c>
      <c r="KR30" s="28">
        <v>0</v>
      </c>
      <c r="KS30" s="28">
        <v>0</v>
      </c>
      <c r="KT30" s="28">
        <v>46627284.010944203</v>
      </c>
      <c r="KU30" s="28">
        <v>144056872.8994844</v>
      </c>
      <c r="KV30" s="28">
        <v>0</v>
      </c>
      <c r="KW30" s="28">
        <v>0</v>
      </c>
      <c r="KX30" s="28">
        <v>0</v>
      </c>
      <c r="KY30" s="28">
        <v>0</v>
      </c>
      <c r="KZ30" s="28">
        <v>0</v>
      </c>
      <c r="LA30" s="28">
        <v>0</v>
      </c>
      <c r="LB30" s="28">
        <v>0</v>
      </c>
      <c r="LC30" s="28">
        <v>0</v>
      </c>
      <c r="LD30" s="28">
        <v>0</v>
      </c>
      <c r="LE30" s="28">
        <v>0</v>
      </c>
      <c r="LF30" s="28">
        <v>46056170.29760693</v>
      </c>
      <c r="LG30" s="28">
        <v>150224846.21872783</v>
      </c>
      <c r="LH30" s="28">
        <v>0</v>
      </c>
      <c r="LI30" s="28">
        <v>0</v>
      </c>
      <c r="LJ30" s="28">
        <v>0</v>
      </c>
      <c r="LK30" s="28">
        <v>0</v>
      </c>
      <c r="LL30" s="28">
        <v>0</v>
      </c>
      <c r="LM30" s="28">
        <v>0</v>
      </c>
      <c r="LN30" s="28">
        <v>0</v>
      </c>
      <c r="LO30" s="28">
        <v>0</v>
      </c>
      <c r="LP30" s="28">
        <v>0</v>
      </c>
      <c r="LQ30" s="28">
        <v>0</v>
      </c>
      <c r="LR30" s="28">
        <v>45332573.003646694</v>
      </c>
      <c r="LS30" s="28">
        <v>156594388.21253076</v>
      </c>
      <c r="LT30" s="28">
        <v>0</v>
      </c>
      <c r="LU30" s="28">
        <v>0</v>
      </c>
      <c r="LV30" s="28">
        <v>0</v>
      </c>
      <c r="LW30" s="28">
        <v>0</v>
      </c>
      <c r="LX30" s="28">
        <v>0</v>
      </c>
      <c r="LY30" s="28">
        <v>0</v>
      </c>
      <c r="LZ30" s="28">
        <v>0</v>
      </c>
      <c r="MA30" s="28">
        <v>0</v>
      </c>
      <c r="MB30" s="28">
        <v>0</v>
      </c>
      <c r="MC30" s="28">
        <v>0</v>
      </c>
      <c r="MD30" s="28">
        <v>44197554.242244147</v>
      </c>
      <c r="ME30" s="28">
        <v>163144356.94221869</v>
      </c>
      <c r="MF30" s="28">
        <v>0</v>
      </c>
      <c r="MG30" s="28">
        <v>0</v>
      </c>
      <c r="MH30" s="28">
        <v>0</v>
      </c>
      <c r="MI30" s="28">
        <v>0</v>
      </c>
      <c r="MJ30" s="28">
        <v>0</v>
      </c>
      <c r="MK30" s="28">
        <v>0</v>
      </c>
      <c r="ML30" s="28">
        <v>0</v>
      </c>
      <c r="MM30" s="28">
        <v>0</v>
      </c>
      <c r="MN30" s="28">
        <v>0</v>
      </c>
      <c r="MO30" s="28">
        <v>0</v>
      </c>
      <c r="MP30" s="28">
        <v>43384234.490131743</v>
      </c>
      <c r="MQ30" s="28">
        <v>169928963.2911776</v>
      </c>
      <c r="MR30" s="28">
        <v>0</v>
      </c>
      <c r="MS30" s="28">
        <v>0</v>
      </c>
      <c r="MT30" s="28">
        <v>0</v>
      </c>
      <c r="MU30" s="28">
        <v>0</v>
      </c>
      <c r="MV30" s="28">
        <v>0</v>
      </c>
      <c r="MW30" s="28">
        <v>0</v>
      </c>
      <c r="MX30" s="28">
        <v>0</v>
      </c>
      <c r="MY30" s="28">
        <v>0</v>
      </c>
      <c r="MZ30" s="28">
        <v>0</v>
      </c>
      <c r="NA30" s="28">
        <v>0</v>
      </c>
      <c r="NB30" s="28">
        <v>41923265.215452887</v>
      </c>
      <c r="NC30" s="28">
        <v>176954759.64271149</v>
      </c>
      <c r="ND30" s="28">
        <v>0</v>
      </c>
      <c r="NE30" s="28">
        <v>0</v>
      </c>
      <c r="NF30" s="28">
        <v>0</v>
      </c>
      <c r="NG30" s="28">
        <v>0</v>
      </c>
      <c r="NH30" s="28">
        <v>0</v>
      </c>
      <c r="NI30" s="28">
        <v>0</v>
      </c>
      <c r="NJ30" s="28">
        <v>0</v>
      </c>
      <c r="NK30" s="28">
        <v>0</v>
      </c>
      <c r="NL30" s="28">
        <v>0</v>
      </c>
      <c r="NM30" s="28">
        <v>0</v>
      </c>
      <c r="NN30" s="28">
        <v>40737637.485271402</v>
      </c>
      <c r="NO30" s="28">
        <v>184228399.17227843</v>
      </c>
      <c r="NP30" s="28">
        <v>0</v>
      </c>
      <c r="NQ30" s="28">
        <v>0</v>
      </c>
      <c r="NR30" s="28">
        <v>0</v>
      </c>
      <c r="NS30" s="28">
        <v>0</v>
      </c>
      <c r="NT30" s="28">
        <v>0</v>
      </c>
      <c r="NU30" s="28">
        <v>0</v>
      </c>
      <c r="NV30" s="28">
        <v>0</v>
      </c>
      <c r="NW30" s="28">
        <v>0</v>
      </c>
      <c r="NX30" s="28">
        <v>0</v>
      </c>
      <c r="NY30" s="28">
        <v>0</v>
      </c>
      <c r="NZ30" s="28">
        <v>38911180.590692788</v>
      </c>
      <c r="OA30" s="28">
        <v>191756635.15806529</v>
      </c>
      <c r="OB30" s="28">
        <v>0</v>
      </c>
      <c r="OC30" s="28">
        <v>0</v>
      </c>
      <c r="OD30" s="28">
        <v>0</v>
      </c>
      <c r="OE30" s="28">
        <v>0</v>
      </c>
      <c r="OF30" s="28">
        <v>0</v>
      </c>
      <c r="OG30" s="28">
        <v>0</v>
      </c>
      <c r="OH30" s="28">
        <v>0</v>
      </c>
      <c r="OI30" s="28">
        <v>0</v>
      </c>
      <c r="OJ30" s="28">
        <v>0</v>
      </c>
      <c r="OK30" s="28">
        <v>0</v>
      </c>
      <c r="OL30" s="28">
        <v>37315255.989371106</v>
      </c>
      <c r="OM30" s="28">
        <v>199607263.34648991</v>
      </c>
      <c r="ON30" s="28">
        <v>0</v>
      </c>
      <c r="OO30" s="28">
        <v>0</v>
      </c>
      <c r="OP30" s="28">
        <v>0</v>
      </c>
      <c r="OQ30" s="28">
        <v>0</v>
      </c>
      <c r="OR30" s="28">
        <v>0</v>
      </c>
      <c r="OS30" s="28">
        <v>0</v>
      </c>
      <c r="OT30" s="28">
        <v>0</v>
      </c>
      <c r="OU30" s="28">
        <v>0</v>
      </c>
      <c r="OV30" s="28">
        <v>0</v>
      </c>
      <c r="OW30" s="28">
        <v>0</v>
      </c>
      <c r="OX30" s="28">
        <v>35283479.941476099</v>
      </c>
      <c r="OY30" s="28">
        <v>207730479.35396844</v>
      </c>
      <c r="OZ30" s="28">
        <v>0</v>
      </c>
      <c r="PA30" s="28">
        <v>0</v>
      </c>
      <c r="PB30" s="28">
        <v>0</v>
      </c>
      <c r="PC30" s="28">
        <v>0</v>
      </c>
      <c r="PD30" s="28">
        <v>0</v>
      </c>
      <c r="PE30" s="28">
        <v>0</v>
      </c>
      <c r="PF30" s="28">
        <v>0</v>
      </c>
      <c r="PG30" s="28">
        <v>0</v>
      </c>
      <c r="PH30" s="28">
        <v>0</v>
      </c>
      <c r="PI30" s="28">
        <v>0</v>
      </c>
      <c r="PJ30" s="28">
        <v>33016773.236779243</v>
      </c>
      <c r="PK30" s="28">
        <v>216133474.8141934</v>
      </c>
      <c r="PL30" s="28">
        <v>0</v>
      </c>
      <c r="PM30" s="28">
        <v>0</v>
      </c>
      <c r="PN30" s="28">
        <v>0</v>
      </c>
      <c r="PO30" s="28">
        <v>0</v>
      </c>
      <c r="PP30" s="28">
        <v>0</v>
      </c>
      <c r="PQ30" s="28">
        <v>0</v>
      </c>
      <c r="PR30" s="28">
        <v>0</v>
      </c>
      <c r="PS30" s="28">
        <v>0</v>
      </c>
      <c r="PT30" s="28">
        <v>0</v>
      </c>
      <c r="PU30" s="28">
        <v>0</v>
      </c>
      <c r="PV30" s="28">
        <v>30326003.058379468</v>
      </c>
      <c r="PW30" s="28">
        <v>224756102.3321203</v>
      </c>
      <c r="PX30" s="28">
        <v>0</v>
      </c>
      <c r="PY30" s="28">
        <v>0</v>
      </c>
      <c r="PZ30" s="28">
        <v>0</v>
      </c>
      <c r="QA30" s="28">
        <v>0</v>
      </c>
      <c r="QB30" s="28">
        <v>0</v>
      </c>
      <c r="QC30" s="28">
        <v>0</v>
      </c>
      <c r="QD30" s="28">
        <v>0</v>
      </c>
      <c r="QE30" s="28">
        <v>0</v>
      </c>
      <c r="QF30" s="28">
        <v>0</v>
      </c>
      <c r="QG30" s="28">
        <v>0</v>
      </c>
      <c r="QH30" s="28">
        <v>27716386.571392413</v>
      </c>
      <c r="QI30" s="28">
        <v>233738339.94887075</v>
      </c>
      <c r="QJ30" s="28">
        <v>0</v>
      </c>
      <c r="QK30" s="28">
        <v>0</v>
      </c>
      <c r="QL30" s="28">
        <v>0</v>
      </c>
      <c r="QM30" s="28">
        <v>0</v>
      </c>
      <c r="QN30" s="28">
        <v>0</v>
      </c>
      <c r="QO30" s="28">
        <v>0</v>
      </c>
      <c r="QP30" s="28">
        <v>0</v>
      </c>
      <c r="QQ30" s="28">
        <v>0</v>
      </c>
      <c r="QR30" s="28">
        <v>0</v>
      </c>
      <c r="QS30" s="28">
        <v>0</v>
      </c>
      <c r="QT30" s="28">
        <v>24521698.651250981</v>
      </c>
      <c r="QU30" s="28">
        <v>242950397.66813356</v>
      </c>
      <c r="QV30" s="28">
        <v>0</v>
      </c>
      <c r="QW30" s="28">
        <v>0</v>
      </c>
      <c r="QX30" s="28">
        <v>0</v>
      </c>
      <c r="QY30" s="28">
        <v>0</v>
      </c>
      <c r="QZ30" s="28">
        <v>0</v>
      </c>
      <c r="RA30" s="28">
        <v>0</v>
      </c>
      <c r="RB30" s="28">
        <v>0</v>
      </c>
      <c r="RC30" s="28">
        <v>0</v>
      </c>
      <c r="RD30" s="28">
        <v>0</v>
      </c>
      <c r="RE30" s="28">
        <v>0</v>
      </c>
      <c r="RF30" s="28">
        <v>21313579.167106375</v>
      </c>
      <c r="RG30" s="28">
        <v>252541483.62148136</v>
      </c>
      <c r="RH30" s="28">
        <v>0</v>
      </c>
      <c r="RI30" s="28">
        <v>0</v>
      </c>
      <c r="RJ30" s="28">
        <v>0</v>
      </c>
      <c r="RK30" s="28">
        <v>0</v>
      </c>
      <c r="RL30" s="28">
        <v>0</v>
      </c>
      <c r="RM30" s="28">
        <v>0</v>
      </c>
      <c r="RN30" s="28">
        <v>0</v>
      </c>
      <c r="RO30" s="28">
        <v>0</v>
      </c>
      <c r="RP30" s="28">
        <v>0</v>
      </c>
      <c r="RQ30" s="28">
        <v>0</v>
      </c>
      <c r="RR30" s="28">
        <v>17562541.265474863</v>
      </c>
      <c r="RS30" s="28">
        <v>262372666.13559783</v>
      </c>
      <c r="RT30" s="28">
        <v>0</v>
      </c>
      <c r="RU30" s="28">
        <v>0</v>
      </c>
      <c r="RV30" s="28">
        <v>0</v>
      </c>
      <c r="RW30" s="28">
        <v>0</v>
      </c>
      <c r="RX30" s="28">
        <v>0</v>
      </c>
      <c r="RY30" s="28">
        <v>0</v>
      </c>
      <c r="RZ30" s="28">
        <v>0</v>
      </c>
      <c r="SA30" s="28">
        <v>0</v>
      </c>
      <c r="SB30" s="28">
        <v>0</v>
      </c>
      <c r="SC30" s="28">
        <v>0</v>
      </c>
      <c r="SD30" s="28">
        <v>13684495.803346066</v>
      </c>
      <c r="SE30" s="28">
        <v>272523482.62455779</v>
      </c>
      <c r="SF30" s="28">
        <v>0</v>
      </c>
      <c r="SG30" s="28">
        <v>0</v>
      </c>
      <c r="SH30" s="28">
        <v>0</v>
      </c>
      <c r="SI30" s="28">
        <v>0</v>
      </c>
      <c r="SJ30" s="28">
        <v>0</v>
      </c>
      <c r="SK30" s="28">
        <v>0</v>
      </c>
      <c r="SL30" s="28">
        <v>0</v>
      </c>
      <c r="SM30" s="28">
        <v>0</v>
      </c>
      <c r="SN30" s="28">
        <v>0</v>
      </c>
      <c r="SO30" s="28">
        <v>0</v>
      </c>
      <c r="SP30" s="28">
        <v>9373812.4338265825</v>
      </c>
      <c r="SQ30" s="28">
        <v>283001518.34327292</v>
      </c>
      <c r="SR30" s="28">
        <v>0</v>
      </c>
      <c r="SS30" s="28">
        <v>0</v>
      </c>
      <c r="ST30" s="28">
        <v>0</v>
      </c>
      <c r="SU30" s="28">
        <v>0</v>
      </c>
      <c r="SV30" s="28">
        <v>0</v>
      </c>
      <c r="SW30" s="28">
        <v>0</v>
      </c>
      <c r="SX30" s="28">
        <v>0</v>
      </c>
      <c r="SY30" s="28">
        <v>0</v>
      </c>
      <c r="SZ30" s="28">
        <v>0</v>
      </c>
      <c r="TA30" s="28">
        <v>0</v>
      </c>
      <c r="TB30" s="28">
        <v>4711688.1194480415</v>
      </c>
      <c r="TC30" s="28">
        <v>293898896.77050209</v>
      </c>
      <c r="TD30" s="28">
        <v>0</v>
      </c>
      <c r="TE30" s="28">
        <v>0</v>
      </c>
      <c r="TF30" s="28">
        <v>0</v>
      </c>
      <c r="TG30" s="28">
        <v>0</v>
      </c>
      <c r="TH30" s="28">
        <v>0</v>
      </c>
      <c r="TI30" s="28">
        <v>0</v>
      </c>
      <c r="TJ30" s="28">
        <v>0</v>
      </c>
      <c r="TK30" s="28">
        <v>0</v>
      </c>
      <c r="TL30" s="28">
        <v>0</v>
      </c>
      <c r="TM30" s="28">
        <v>0</v>
      </c>
      <c r="TN30" s="28">
        <v>0</v>
      </c>
      <c r="TO30" s="28">
        <v>0</v>
      </c>
      <c r="TP30" s="28">
        <v>0</v>
      </c>
      <c r="TQ30" s="28">
        <v>0</v>
      </c>
      <c r="TR30" s="28">
        <v>0</v>
      </c>
      <c r="TS30" s="28">
        <v>0</v>
      </c>
      <c r="TT30" s="28">
        <v>0</v>
      </c>
      <c r="TU30" s="28">
        <v>0</v>
      </c>
      <c r="TV30" s="28">
        <v>0</v>
      </c>
      <c r="TW30" s="28">
        <v>0</v>
      </c>
      <c r="TX30" s="28">
        <v>0</v>
      </c>
      <c r="TY30" s="28">
        <v>0</v>
      </c>
      <c r="TZ30" s="28">
        <v>0</v>
      </c>
      <c r="UA30" s="28">
        <v>0</v>
      </c>
      <c r="UB30" s="28">
        <v>0</v>
      </c>
      <c r="UC30" s="28">
        <v>0</v>
      </c>
      <c r="UD30" s="28">
        <v>0</v>
      </c>
      <c r="UE30" s="28">
        <v>0</v>
      </c>
      <c r="UF30" s="28">
        <v>0</v>
      </c>
      <c r="UG30" s="28">
        <v>0</v>
      </c>
      <c r="UH30" s="28">
        <v>0</v>
      </c>
      <c r="UI30" s="28">
        <v>0</v>
      </c>
      <c r="UJ30" s="28">
        <v>0</v>
      </c>
      <c r="UK30" s="28">
        <v>0</v>
      </c>
      <c r="UL30" s="28">
        <v>0</v>
      </c>
      <c r="UM30" s="28">
        <v>0</v>
      </c>
      <c r="UN30" s="28">
        <v>0</v>
      </c>
      <c r="UO30" s="28">
        <v>0</v>
      </c>
      <c r="UP30" s="28">
        <v>0</v>
      </c>
      <c r="UQ30" s="28">
        <v>0</v>
      </c>
      <c r="UR30" s="28">
        <v>0</v>
      </c>
      <c r="US30" s="28">
        <v>0</v>
      </c>
      <c r="UT30" s="28">
        <v>0</v>
      </c>
      <c r="UU30" s="28">
        <v>0</v>
      </c>
      <c r="UV30" s="28">
        <v>0</v>
      </c>
      <c r="UW30" s="28">
        <v>0</v>
      </c>
      <c r="UX30" s="28">
        <v>0</v>
      </c>
      <c r="UY30" s="28">
        <v>0</v>
      </c>
      <c r="UZ30" s="28">
        <v>0</v>
      </c>
      <c r="VA30" s="28">
        <v>0</v>
      </c>
      <c r="VB30" s="28">
        <v>0</v>
      </c>
      <c r="VC30" s="28">
        <v>0</v>
      </c>
      <c r="VD30" s="28">
        <v>0</v>
      </c>
      <c r="VE30" s="28">
        <v>0</v>
      </c>
      <c r="VF30" s="28">
        <v>0</v>
      </c>
      <c r="VG30" s="28">
        <v>0</v>
      </c>
      <c r="VH30" s="28">
        <v>0</v>
      </c>
      <c r="VI30" s="28">
        <v>0</v>
      </c>
      <c r="VJ30" s="28">
        <v>0</v>
      </c>
      <c r="VK30" s="28">
        <v>0</v>
      </c>
      <c r="VL30" s="28">
        <v>0</v>
      </c>
      <c r="VM30" s="28">
        <v>0</v>
      </c>
      <c r="VN30" s="28">
        <v>0</v>
      </c>
      <c r="VO30" s="28">
        <v>0</v>
      </c>
      <c r="VP30" s="28">
        <v>0</v>
      </c>
      <c r="VQ30" s="28">
        <v>0</v>
      </c>
      <c r="VR30" s="28">
        <v>0</v>
      </c>
      <c r="VS30" s="28">
        <v>0</v>
      </c>
      <c r="VT30" s="28">
        <v>0</v>
      </c>
      <c r="VU30" s="28">
        <v>0</v>
      </c>
      <c r="VV30" s="28">
        <v>0</v>
      </c>
      <c r="VW30" s="28">
        <v>0</v>
      </c>
      <c r="VX30" s="28">
        <v>0</v>
      </c>
      <c r="VY30" s="28">
        <v>0</v>
      </c>
      <c r="VZ30" s="28">
        <v>0</v>
      </c>
      <c r="WA30" s="28">
        <v>0</v>
      </c>
      <c r="WB30" s="28">
        <v>0</v>
      </c>
      <c r="WC30" s="28">
        <v>0</v>
      </c>
      <c r="WD30" s="28">
        <v>0</v>
      </c>
      <c r="WE30" s="28">
        <v>0</v>
      </c>
      <c r="WF30" s="28">
        <v>0</v>
      </c>
      <c r="WG30" s="28">
        <v>0</v>
      </c>
      <c r="WH30" s="28">
        <v>0</v>
      </c>
      <c r="WI30" s="28">
        <v>0</v>
      </c>
      <c r="WJ30" s="28">
        <v>0</v>
      </c>
      <c r="WK30" s="28">
        <v>0</v>
      </c>
      <c r="WL30" s="28">
        <v>0</v>
      </c>
      <c r="WM30" s="28">
        <v>0</v>
      </c>
      <c r="WN30" s="28">
        <v>0</v>
      </c>
      <c r="WO30" s="28">
        <v>0</v>
      </c>
      <c r="WP30" s="28">
        <v>0</v>
      </c>
      <c r="WQ30" s="28">
        <v>0</v>
      </c>
      <c r="WR30" s="28">
        <v>0</v>
      </c>
      <c r="WS30" s="28">
        <v>0</v>
      </c>
      <c r="WT30" s="28">
        <v>0</v>
      </c>
      <c r="WU30" s="28">
        <v>0</v>
      </c>
      <c r="WV30" s="28">
        <v>0</v>
      </c>
      <c r="WW30" s="28">
        <v>0</v>
      </c>
      <c r="WX30" s="28">
        <v>0</v>
      </c>
      <c r="WY30" s="28">
        <v>0</v>
      </c>
      <c r="WZ30" s="28">
        <v>0</v>
      </c>
      <c r="XA30" s="28">
        <v>0</v>
      </c>
      <c r="XB30" s="28">
        <v>0</v>
      </c>
      <c r="XC30" s="28">
        <v>0</v>
      </c>
      <c r="XD30" s="28">
        <v>0</v>
      </c>
      <c r="XE30" s="28">
        <v>0</v>
      </c>
      <c r="XF30" s="28">
        <v>0</v>
      </c>
      <c r="XG30" s="28">
        <v>0</v>
      </c>
      <c r="XH30" s="28">
        <v>0</v>
      </c>
      <c r="XI30" s="28">
        <v>0</v>
      </c>
      <c r="XJ30" s="28">
        <v>0</v>
      </c>
      <c r="XK30" s="28">
        <v>0</v>
      </c>
      <c r="XL30" s="28">
        <v>0</v>
      </c>
      <c r="XM30" s="28">
        <v>0</v>
      </c>
      <c r="XN30" s="28">
        <v>0</v>
      </c>
      <c r="XO30" s="28">
        <v>0</v>
      </c>
      <c r="XP30" s="28">
        <v>0</v>
      </c>
      <c r="XQ30" s="28">
        <v>0</v>
      </c>
      <c r="XR30" s="28">
        <v>0</v>
      </c>
      <c r="XS30" s="28">
        <v>0</v>
      </c>
      <c r="XT30" s="28">
        <v>0</v>
      </c>
      <c r="XU30" s="28">
        <v>0</v>
      </c>
      <c r="XV30" s="28">
        <v>0</v>
      </c>
      <c r="XW30" s="28">
        <v>0</v>
      </c>
      <c r="XX30" s="28">
        <v>0</v>
      </c>
      <c r="XY30" s="28">
        <v>0</v>
      </c>
      <c r="XZ30" s="28">
        <v>0</v>
      </c>
      <c r="YA30" s="28">
        <v>0</v>
      </c>
      <c r="YB30" s="28">
        <v>0</v>
      </c>
      <c r="YC30" s="28">
        <v>0</v>
      </c>
      <c r="YD30" s="28">
        <v>0</v>
      </c>
      <c r="YE30" s="28">
        <v>0</v>
      </c>
      <c r="YF30" s="28">
        <v>0</v>
      </c>
      <c r="YG30" s="28">
        <v>0</v>
      </c>
      <c r="YH30" s="28">
        <v>0</v>
      </c>
      <c r="YI30" s="28">
        <v>0</v>
      </c>
      <c r="YJ30" s="28">
        <v>0</v>
      </c>
      <c r="YK30" s="28">
        <v>0</v>
      </c>
      <c r="YL30" s="28">
        <v>0</v>
      </c>
      <c r="YM30" s="28">
        <v>0</v>
      </c>
      <c r="YN30" s="28">
        <v>0</v>
      </c>
      <c r="YO30" s="28">
        <v>0</v>
      </c>
      <c r="YP30" s="28">
        <v>0</v>
      </c>
      <c r="YQ30" s="28">
        <v>0</v>
      </c>
    </row>
    <row r="31" spans="1:733" ht="15.75" x14ac:dyDescent="0.25">
      <c r="A31" s="18" t="s">
        <v>66</v>
      </c>
      <c r="B31" s="18" t="s">
        <v>67</v>
      </c>
      <c r="C31" s="19">
        <v>1667.6255053070888</v>
      </c>
      <c r="D31" s="20"/>
      <c r="E31" s="48">
        <f t="shared" si="73"/>
        <v>43.427747534038772</v>
      </c>
      <c r="F31" s="22" t="s">
        <v>57</v>
      </c>
      <c r="G31" s="108" t="s">
        <v>133</v>
      </c>
      <c r="H31" s="23">
        <v>39555</v>
      </c>
      <c r="I31" s="47" t="s">
        <v>64</v>
      </c>
      <c r="J31" s="22">
        <v>300</v>
      </c>
      <c r="K31" s="22" t="s">
        <v>137</v>
      </c>
      <c r="L31" s="23">
        <f t="shared" si="74"/>
        <v>48686</v>
      </c>
      <c r="M31" s="22" t="s">
        <v>11</v>
      </c>
      <c r="N31" s="19" t="s">
        <v>65</v>
      </c>
      <c r="P31" s="25">
        <f t="shared" si="75"/>
        <v>81735797.836010203</v>
      </c>
      <c r="Q31" s="25">
        <f t="shared" si="76"/>
        <v>41505377.558002472</v>
      </c>
      <c r="R31" s="25">
        <f t="shared" si="77"/>
        <v>120569006.07309619</v>
      </c>
      <c r="S31" s="25">
        <f t="shared" si="78"/>
        <v>57420943.487267032</v>
      </c>
      <c r="T31" s="25">
        <f t="shared" si="79"/>
        <v>134420460.23406029</v>
      </c>
      <c r="U31" s="25">
        <f t="shared" si="80"/>
        <v>59657290.823854849</v>
      </c>
      <c r="V31" s="25">
        <f t="shared" si="81"/>
        <v>156977190.14098048</v>
      </c>
      <c r="W31" s="25">
        <f t="shared" si="82"/>
        <v>64240471.031573087</v>
      </c>
      <c r="X31" s="25">
        <f t="shared" si="83"/>
        <v>180211254.13062841</v>
      </c>
      <c r="Y31" s="25">
        <f t="shared" si="84"/>
        <v>67728197.184746206</v>
      </c>
      <c r="Z31" s="25">
        <f t="shared" si="85"/>
        <v>204607144.45864397</v>
      </c>
      <c r="AA31" s="25">
        <f t="shared" si="86"/>
        <v>70059199.433915868</v>
      </c>
      <c r="AB31" s="25">
        <f t="shared" si="87"/>
        <v>228705417.53461772</v>
      </c>
      <c r="AC31" s="25">
        <f t="shared" si="88"/>
        <v>70867906.07861793</v>
      </c>
      <c r="AD31" s="25">
        <f t="shared" si="89"/>
        <v>251376899.22359496</v>
      </c>
      <c r="AE31" s="25">
        <f t="shared" si="90"/>
        <v>69281222.71886535</v>
      </c>
      <c r="AF31" s="25">
        <f t="shared" si="91"/>
        <v>274668021.72100562</v>
      </c>
      <c r="AG31" s="25">
        <f t="shared" si="92"/>
        <v>66518467.010801218</v>
      </c>
      <c r="AH31" s="25">
        <f t="shared" si="93"/>
        <v>299789235.79098403</v>
      </c>
      <c r="AI31" s="25">
        <f t="shared" si="94"/>
        <v>62580151.855645522</v>
      </c>
      <c r="AJ31" s="25">
        <f t="shared" si="95"/>
        <v>326430057.07152468</v>
      </c>
      <c r="AK31" s="25">
        <f t="shared" si="96"/>
        <v>57391530.005693547</v>
      </c>
      <c r="AL31" s="25">
        <f t="shared" si="97"/>
        <v>354473196.94942665</v>
      </c>
      <c r="AM31" s="25">
        <f t="shared" si="98"/>
        <v>50296939.017690033</v>
      </c>
      <c r="AN31" s="25">
        <f t="shared" si="99"/>
        <v>384566584.07907307</v>
      </c>
      <c r="AO31" s="25">
        <f t="shared" si="100"/>
        <v>41710771.044707999</v>
      </c>
      <c r="AP31" s="25">
        <f t="shared" si="101"/>
        <v>416825777.18132436</v>
      </c>
      <c r="AQ31" s="25">
        <f t="shared" si="102"/>
        <v>31275061.822280012</v>
      </c>
      <c r="AR31" s="25">
        <f t="shared" si="103"/>
        <v>451300182.90152502</v>
      </c>
      <c r="AS31" s="25">
        <f t="shared" si="104"/>
        <v>18836002.368870318</v>
      </c>
      <c r="AT31" s="25">
        <f t="shared" si="105"/>
        <v>239295995.86692208</v>
      </c>
      <c r="AU31" s="25">
        <f t="shared" si="106"/>
        <v>3988911.7796000419</v>
      </c>
      <c r="AV31" s="25">
        <f t="shared" si="107"/>
        <v>0</v>
      </c>
      <c r="AW31" s="25">
        <f t="shared" si="108"/>
        <v>0</v>
      </c>
      <c r="AX31" s="25">
        <f t="shared" si="109"/>
        <v>0</v>
      </c>
      <c r="AY31" s="25">
        <f t="shared" si="110"/>
        <v>0</v>
      </c>
      <c r="AZ31" s="25">
        <f t="shared" si="111"/>
        <v>0</v>
      </c>
      <c r="BA31" s="25">
        <f t="shared" si="112"/>
        <v>0</v>
      </c>
      <c r="BB31" s="25">
        <f t="shared" si="113"/>
        <v>0</v>
      </c>
      <c r="BC31" s="25">
        <f t="shared" si="114"/>
        <v>0</v>
      </c>
      <c r="BD31" s="25">
        <f t="shared" si="115"/>
        <v>0</v>
      </c>
      <c r="BE31" s="25">
        <f t="shared" si="116"/>
        <v>0</v>
      </c>
      <c r="BF31" s="25">
        <f t="shared" si="117"/>
        <v>0</v>
      </c>
      <c r="BG31" s="25">
        <f t="shared" si="118"/>
        <v>0</v>
      </c>
      <c r="BH31" s="25">
        <f t="shared" si="119"/>
        <v>0</v>
      </c>
      <c r="BI31" s="25">
        <f t="shared" si="120"/>
        <v>0</v>
      </c>
      <c r="BJ31" s="25">
        <f t="shared" si="121"/>
        <v>0</v>
      </c>
      <c r="BK31" s="25">
        <f t="shared" si="122"/>
        <v>0</v>
      </c>
      <c r="BL31" s="25">
        <f t="shared" si="123"/>
        <v>0</v>
      </c>
      <c r="BM31" s="25">
        <f t="shared" si="124"/>
        <v>0</v>
      </c>
      <c r="BN31" s="26"/>
      <c r="BO31" s="37"/>
      <c r="BP31" s="28">
        <v>0</v>
      </c>
      <c r="BQ31" s="28">
        <v>0</v>
      </c>
      <c r="BR31" s="28">
        <v>0</v>
      </c>
      <c r="BS31" s="28">
        <v>0</v>
      </c>
      <c r="BT31" s="28">
        <v>0</v>
      </c>
      <c r="BU31" s="28">
        <v>0</v>
      </c>
      <c r="BV31" s="28">
        <v>15080553.129600001</v>
      </c>
      <c r="BW31" s="28">
        <v>29183446.315995801</v>
      </c>
      <c r="BX31" s="28">
        <v>0</v>
      </c>
      <c r="BY31" s="28">
        <v>0</v>
      </c>
      <c r="BZ31" s="28">
        <v>0</v>
      </c>
      <c r="CA31" s="28">
        <v>0</v>
      </c>
      <c r="CB31" s="28">
        <v>0</v>
      </c>
      <c r="CC31" s="28">
        <v>0</v>
      </c>
      <c r="CD31" s="28">
        <v>0</v>
      </c>
      <c r="CE31" s="28">
        <v>0</v>
      </c>
      <c r="CF31" s="28">
        <v>0</v>
      </c>
      <c r="CG31" s="28">
        <v>0</v>
      </c>
      <c r="CH31" s="28">
        <v>26424824.428402472</v>
      </c>
      <c r="CI31" s="28">
        <v>52552351.520014405</v>
      </c>
      <c r="CJ31" s="28">
        <v>0</v>
      </c>
      <c r="CK31" s="28">
        <v>0</v>
      </c>
      <c r="CL31" s="28">
        <v>0</v>
      </c>
      <c r="CM31" s="28">
        <v>0</v>
      </c>
      <c r="CN31" s="28">
        <v>0</v>
      </c>
      <c r="CO31" s="28">
        <v>0</v>
      </c>
      <c r="CP31" s="28">
        <v>0</v>
      </c>
      <c r="CQ31" s="28">
        <v>0</v>
      </c>
      <c r="CR31" s="28">
        <v>0</v>
      </c>
      <c r="CS31" s="28">
        <v>0</v>
      </c>
      <c r="CT31" s="28">
        <v>28689833.016055174</v>
      </c>
      <c r="CU31" s="28">
        <v>59348674.315067522</v>
      </c>
      <c r="CV31" s="28">
        <v>0</v>
      </c>
      <c r="CW31" s="28">
        <v>0</v>
      </c>
      <c r="CX31" s="28">
        <v>0</v>
      </c>
      <c r="CY31" s="28">
        <v>0</v>
      </c>
      <c r="CZ31" s="28">
        <v>0</v>
      </c>
      <c r="DA31" s="28">
        <v>0</v>
      </c>
      <c r="DB31" s="28">
        <v>0</v>
      </c>
      <c r="DC31" s="28">
        <v>0</v>
      </c>
      <c r="DD31" s="28">
        <v>0</v>
      </c>
      <c r="DE31" s="28">
        <v>0</v>
      </c>
      <c r="DF31" s="28">
        <v>28731110.471211858</v>
      </c>
      <c r="DG31" s="28">
        <v>61220331.758028664</v>
      </c>
      <c r="DH31" s="28">
        <v>0</v>
      </c>
      <c r="DI31" s="28">
        <v>0</v>
      </c>
      <c r="DJ31" s="28">
        <v>0</v>
      </c>
      <c r="DK31" s="28">
        <v>0</v>
      </c>
      <c r="DL31" s="28">
        <v>0</v>
      </c>
      <c r="DM31" s="28">
        <v>0</v>
      </c>
      <c r="DN31" s="28">
        <v>0</v>
      </c>
      <c r="DO31" s="28">
        <v>0</v>
      </c>
      <c r="DP31" s="28">
        <v>0</v>
      </c>
      <c r="DQ31" s="28">
        <v>0</v>
      </c>
      <c r="DR31" s="28">
        <v>29130333.860961895</v>
      </c>
      <c r="DS31" s="28">
        <v>64369923.943123251</v>
      </c>
      <c r="DT31" s="28">
        <v>0</v>
      </c>
      <c r="DU31" s="28">
        <v>0</v>
      </c>
      <c r="DV31" s="28">
        <v>0</v>
      </c>
      <c r="DW31" s="28">
        <v>0</v>
      </c>
      <c r="DX31" s="28">
        <v>0</v>
      </c>
      <c r="DY31" s="28">
        <v>0</v>
      </c>
      <c r="DZ31" s="28">
        <v>0</v>
      </c>
      <c r="EA31" s="28">
        <v>0</v>
      </c>
      <c r="EB31" s="28">
        <v>0</v>
      </c>
      <c r="EC31" s="28">
        <v>0</v>
      </c>
      <c r="ED31" s="28">
        <v>30526956.96289295</v>
      </c>
      <c r="EE31" s="28">
        <v>70050536.290937036</v>
      </c>
      <c r="EF31" s="28">
        <v>0</v>
      </c>
      <c r="EG31" s="28">
        <v>0</v>
      </c>
      <c r="EH31" s="28">
        <v>0</v>
      </c>
      <c r="EI31" s="28">
        <v>0</v>
      </c>
      <c r="EJ31" s="28">
        <v>0</v>
      </c>
      <c r="EK31" s="28">
        <v>0</v>
      </c>
      <c r="EL31" s="28">
        <v>0</v>
      </c>
      <c r="EM31" s="28">
        <v>0</v>
      </c>
      <c r="EN31" s="28">
        <v>0</v>
      </c>
      <c r="EO31" s="28">
        <v>0</v>
      </c>
      <c r="EP31" s="28">
        <v>31515275.50747814</v>
      </c>
      <c r="EQ31" s="28">
        <v>75624427.372055575</v>
      </c>
      <c r="ER31" s="28">
        <v>0</v>
      </c>
      <c r="ES31" s="28">
        <v>0</v>
      </c>
      <c r="ET31" s="28">
        <v>0</v>
      </c>
      <c r="EU31" s="28">
        <v>0</v>
      </c>
      <c r="EV31" s="28">
        <v>0</v>
      </c>
      <c r="EW31" s="28">
        <v>0</v>
      </c>
      <c r="EX31" s="28">
        <v>0</v>
      </c>
      <c r="EY31" s="28">
        <v>0</v>
      </c>
      <c r="EZ31" s="28">
        <v>0</v>
      </c>
      <c r="FA31" s="28">
        <v>0</v>
      </c>
      <c r="FB31" s="28">
        <v>32725195.524094947</v>
      </c>
      <c r="FC31" s="28">
        <v>81352762.768924892</v>
      </c>
      <c r="FD31" s="28">
        <v>0</v>
      </c>
      <c r="FE31" s="28">
        <v>0</v>
      </c>
      <c r="FF31" s="28">
        <v>0</v>
      </c>
      <c r="FG31" s="28">
        <v>0</v>
      </c>
      <c r="FH31" s="28">
        <v>0</v>
      </c>
      <c r="FI31" s="28">
        <v>0</v>
      </c>
      <c r="FJ31" s="28">
        <v>0</v>
      </c>
      <c r="FK31" s="28">
        <v>0</v>
      </c>
      <c r="FL31" s="28">
        <v>0</v>
      </c>
      <c r="FM31" s="28">
        <v>0</v>
      </c>
      <c r="FN31" s="28">
        <v>33407581.883613396</v>
      </c>
      <c r="FO31" s="28">
        <v>87136117.496523052</v>
      </c>
      <c r="FP31" s="28">
        <v>0</v>
      </c>
      <c r="FQ31" s="28">
        <v>0</v>
      </c>
      <c r="FR31" s="28">
        <v>0</v>
      </c>
      <c r="FS31" s="28">
        <v>0</v>
      </c>
      <c r="FT31" s="28">
        <v>0</v>
      </c>
      <c r="FU31" s="28">
        <v>0</v>
      </c>
      <c r="FV31" s="28">
        <v>0</v>
      </c>
      <c r="FW31" s="28">
        <v>0</v>
      </c>
      <c r="FX31" s="28">
        <v>0</v>
      </c>
      <c r="FY31" s="28">
        <v>0</v>
      </c>
      <c r="FZ31" s="28">
        <v>34320615.301132806</v>
      </c>
      <c r="GA31" s="28">
        <v>93075136.634105355</v>
      </c>
      <c r="GB31" s="28">
        <v>0</v>
      </c>
      <c r="GC31" s="28">
        <v>0</v>
      </c>
      <c r="GD31" s="28">
        <v>0</v>
      </c>
      <c r="GE31" s="28">
        <v>0</v>
      </c>
      <c r="GF31" s="28">
        <v>0</v>
      </c>
      <c r="GG31" s="28">
        <v>0</v>
      </c>
      <c r="GH31" s="28">
        <v>0</v>
      </c>
      <c r="GI31" s="28">
        <v>0</v>
      </c>
      <c r="GJ31" s="28">
        <v>0</v>
      </c>
      <c r="GK31" s="28">
        <v>0</v>
      </c>
      <c r="GL31" s="28">
        <v>34704368.118789949</v>
      </c>
      <c r="GM31" s="28">
        <v>99139299.589029506</v>
      </c>
      <c r="GN31" s="28">
        <v>0</v>
      </c>
      <c r="GO31" s="28">
        <v>0</v>
      </c>
      <c r="GP31" s="28">
        <v>0</v>
      </c>
      <c r="GQ31" s="28">
        <v>0</v>
      </c>
      <c r="GR31" s="28">
        <v>0</v>
      </c>
      <c r="GS31" s="28">
        <v>0</v>
      </c>
      <c r="GT31" s="28">
        <v>0</v>
      </c>
      <c r="GU31" s="28">
        <v>0</v>
      </c>
      <c r="GV31" s="28">
        <v>0</v>
      </c>
      <c r="GW31" s="28">
        <v>0</v>
      </c>
      <c r="GX31" s="28">
        <v>35354831.31512592</v>
      </c>
      <c r="GY31" s="28">
        <v>105467844.86961447</v>
      </c>
      <c r="GZ31" s="28">
        <v>0</v>
      </c>
      <c r="HA31" s="28">
        <v>0</v>
      </c>
      <c r="HB31" s="28">
        <v>0</v>
      </c>
      <c r="HC31" s="28">
        <v>0</v>
      </c>
      <c r="HD31" s="28">
        <v>0</v>
      </c>
      <c r="HE31" s="28">
        <v>0</v>
      </c>
      <c r="HF31" s="28">
        <v>0</v>
      </c>
      <c r="HG31" s="28">
        <v>0</v>
      </c>
      <c r="HH31" s="28">
        <v>0</v>
      </c>
      <c r="HI31" s="28">
        <v>0</v>
      </c>
      <c r="HJ31" s="28">
        <v>35494536.052712895</v>
      </c>
      <c r="HK31" s="28">
        <v>111457475.17242168</v>
      </c>
      <c r="HL31" s="28">
        <v>0</v>
      </c>
      <c r="HM31" s="28">
        <v>0</v>
      </c>
      <c r="HN31" s="28">
        <v>0</v>
      </c>
      <c r="HO31" s="28">
        <v>0</v>
      </c>
      <c r="HP31" s="28">
        <v>0</v>
      </c>
      <c r="HQ31" s="28">
        <v>0</v>
      </c>
      <c r="HR31" s="28">
        <v>0</v>
      </c>
      <c r="HS31" s="28">
        <v>0</v>
      </c>
      <c r="HT31" s="28">
        <v>0</v>
      </c>
      <c r="HU31" s="28">
        <v>0</v>
      </c>
      <c r="HV31" s="28">
        <v>35373370.025905028</v>
      </c>
      <c r="HW31" s="28">
        <v>117247942.36219606</v>
      </c>
      <c r="HX31" s="28">
        <v>0</v>
      </c>
      <c r="HY31" s="28">
        <v>0</v>
      </c>
      <c r="HZ31" s="28">
        <v>0</v>
      </c>
      <c r="IA31" s="28">
        <v>0</v>
      </c>
      <c r="IB31" s="28">
        <v>0</v>
      </c>
      <c r="IC31" s="28">
        <v>0</v>
      </c>
      <c r="ID31" s="28">
        <v>0</v>
      </c>
      <c r="IE31" s="28">
        <v>0</v>
      </c>
      <c r="IF31" s="28">
        <v>0</v>
      </c>
      <c r="IG31" s="28">
        <v>0</v>
      </c>
      <c r="IH31" s="28">
        <v>34819826.904552445</v>
      </c>
      <c r="II31" s="28">
        <v>122873629.25734687</v>
      </c>
      <c r="IJ31" s="28">
        <v>0</v>
      </c>
      <c r="IK31" s="28">
        <v>0</v>
      </c>
      <c r="IL31" s="28">
        <v>0</v>
      </c>
      <c r="IM31" s="28">
        <v>0</v>
      </c>
      <c r="IN31" s="28">
        <v>0</v>
      </c>
      <c r="IO31" s="28">
        <v>0</v>
      </c>
      <c r="IP31" s="28">
        <v>0</v>
      </c>
      <c r="IQ31" s="28">
        <v>0</v>
      </c>
      <c r="IR31" s="28">
        <v>0</v>
      </c>
      <c r="IS31" s="28">
        <v>0</v>
      </c>
      <c r="IT31" s="28">
        <v>34461395.814312905</v>
      </c>
      <c r="IU31" s="28">
        <v>128503269.96624808</v>
      </c>
      <c r="IV31" s="28">
        <v>0</v>
      </c>
      <c r="IW31" s="28">
        <v>0</v>
      </c>
      <c r="IX31" s="28">
        <v>0</v>
      </c>
      <c r="IY31" s="28">
        <v>0</v>
      </c>
      <c r="IZ31" s="28">
        <v>0</v>
      </c>
      <c r="JA31" s="28">
        <v>0</v>
      </c>
      <c r="JB31" s="28">
        <v>0</v>
      </c>
      <c r="JC31" s="28">
        <v>0</v>
      </c>
      <c r="JD31" s="28">
        <v>0</v>
      </c>
      <c r="JE31" s="28">
        <v>0</v>
      </c>
      <c r="JF31" s="28">
        <v>33583853.145409264</v>
      </c>
      <c r="JG31" s="28">
        <v>134313684.41180295</v>
      </c>
      <c r="JH31" s="28">
        <v>0</v>
      </c>
      <c r="JI31" s="28">
        <v>0</v>
      </c>
      <c r="JJ31" s="28">
        <v>0</v>
      </c>
      <c r="JK31" s="28">
        <v>0</v>
      </c>
      <c r="JL31" s="28">
        <v>0</v>
      </c>
      <c r="JM31" s="28">
        <v>0</v>
      </c>
      <c r="JN31" s="28">
        <v>0</v>
      </c>
      <c r="JO31" s="28">
        <v>0</v>
      </c>
      <c r="JP31" s="28">
        <v>0</v>
      </c>
      <c r="JQ31" s="28">
        <v>0</v>
      </c>
      <c r="JR31" s="28">
        <v>32934613.865391955</v>
      </c>
      <c r="JS31" s="28">
        <v>140354337.30920267</v>
      </c>
      <c r="JT31" s="28">
        <v>0</v>
      </c>
      <c r="JU31" s="28">
        <v>0</v>
      </c>
      <c r="JV31" s="28">
        <v>0</v>
      </c>
      <c r="JW31" s="28">
        <v>0</v>
      </c>
      <c r="JX31" s="28">
        <v>0</v>
      </c>
      <c r="JY31" s="28">
        <v>0</v>
      </c>
      <c r="JZ31" s="28">
        <v>0</v>
      </c>
      <c r="KA31" s="28">
        <v>0</v>
      </c>
      <c r="KB31" s="28">
        <v>0</v>
      </c>
      <c r="KC31" s="28">
        <v>0</v>
      </c>
      <c r="KD31" s="28">
        <v>31775563.295438211</v>
      </c>
      <c r="KE31" s="28">
        <v>146632724.89389119</v>
      </c>
      <c r="KF31" s="28">
        <v>0</v>
      </c>
      <c r="KG31" s="28">
        <v>0</v>
      </c>
      <c r="KH31" s="28">
        <v>0</v>
      </c>
      <c r="KI31" s="28">
        <v>0</v>
      </c>
      <c r="KJ31" s="28">
        <v>0</v>
      </c>
      <c r="KK31" s="28">
        <v>0</v>
      </c>
      <c r="KL31" s="28">
        <v>0</v>
      </c>
      <c r="KM31" s="28">
        <v>0</v>
      </c>
      <c r="KN31" s="28">
        <v>0</v>
      </c>
      <c r="KO31" s="28">
        <v>0</v>
      </c>
      <c r="KP31" s="28">
        <v>30804588.560207315</v>
      </c>
      <c r="KQ31" s="28">
        <v>153156510.89709285</v>
      </c>
      <c r="KR31" s="28">
        <v>0</v>
      </c>
      <c r="KS31" s="28">
        <v>0</v>
      </c>
      <c r="KT31" s="28">
        <v>0</v>
      </c>
      <c r="KU31" s="28">
        <v>0</v>
      </c>
      <c r="KV31" s="28">
        <v>0</v>
      </c>
      <c r="KW31" s="28">
        <v>0</v>
      </c>
      <c r="KX31" s="28">
        <v>0</v>
      </c>
      <c r="KY31" s="28">
        <v>0</v>
      </c>
      <c r="KZ31" s="28">
        <v>0</v>
      </c>
      <c r="LA31" s="28">
        <v>0</v>
      </c>
      <c r="LB31" s="28">
        <v>29466164.975696843</v>
      </c>
      <c r="LC31" s="28">
        <v>159820405.53107992</v>
      </c>
      <c r="LD31" s="28">
        <v>0</v>
      </c>
      <c r="LE31" s="28">
        <v>0</v>
      </c>
      <c r="LF31" s="28">
        <v>0</v>
      </c>
      <c r="LG31" s="28">
        <v>0</v>
      </c>
      <c r="LH31" s="28">
        <v>0</v>
      </c>
      <c r="LI31" s="28">
        <v>0</v>
      </c>
      <c r="LJ31" s="28">
        <v>0</v>
      </c>
      <c r="LK31" s="28">
        <v>0</v>
      </c>
      <c r="LL31" s="28">
        <v>0</v>
      </c>
      <c r="LM31" s="28">
        <v>0</v>
      </c>
      <c r="LN31" s="28">
        <v>27925365.029996704</v>
      </c>
      <c r="LO31" s="28">
        <v>166609651.54044476</v>
      </c>
      <c r="LP31" s="28">
        <v>0</v>
      </c>
      <c r="LQ31" s="28">
        <v>0</v>
      </c>
      <c r="LR31" s="28">
        <v>0</v>
      </c>
      <c r="LS31" s="28">
        <v>0</v>
      </c>
      <c r="LT31" s="28">
        <v>0</v>
      </c>
      <c r="LU31" s="28">
        <v>0</v>
      </c>
      <c r="LV31" s="28">
        <v>0</v>
      </c>
      <c r="LW31" s="28">
        <v>0</v>
      </c>
      <c r="LX31" s="28">
        <v>0</v>
      </c>
      <c r="LY31" s="28">
        <v>0</v>
      </c>
      <c r="LZ31" s="28">
        <v>26042985.811819322</v>
      </c>
      <c r="MA31" s="28">
        <v>173591822.9329403</v>
      </c>
      <c r="MB31" s="28">
        <v>0</v>
      </c>
      <c r="MC31" s="28">
        <v>0</v>
      </c>
      <c r="MD31" s="28">
        <v>0</v>
      </c>
      <c r="ME31" s="28">
        <v>0</v>
      </c>
      <c r="MF31" s="28">
        <v>0</v>
      </c>
      <c r="MG31" s="28">
        <v>0</v>
      </c>
      <c r="MH31" s="28">
        <v>0</v>
      </c>
      <c r="MI31" s="28">
        <v>0</v>
      </c>
      <c r="MJ31" s="28">
        <v>0</v>
      </c>
      <c r="MK31" s="28">
        <v>0</v>
      </c>
      <c r="ML31" s="28">
        <v>24253953.205870707</v>
      </c>
      <c r="MM31" s="28">
        <v>180881374.01648638</v>
      </c>
      <c r="MN31" s="28">
        <v>0</v>
      </c>
      <c r="MO31" s="28">
        <v>0</v>
      </c>
      <c r="MP31" s="28">
        <v>0</v>
      </c>
      <c r="MQ31" s="28">
        <v>0</v>
      </c>
      <c r="MR31" s="28">
        <v>0</v>
      </c>
      <c r="MS31" s="28">
        <v>0</v>
      </c>
      <c r="MT31" s="28">
        <v>0</v>
      </c>
      <c r="MU31" s="28">
        <v>0</v>
      </c>
      <c r="MV31" s="28">
        <v>0</v>
      </c>
      <c r="MW31" s="28">
        <v>0</v>
      </c>
      <c r="MX31" s="28">
        <v>21980532.01405932</v>
      </c>
      <c r="MY31" s="28">
        <v>188374086.29010239</v>
      </c>
      <c r="MZ31" s="28">
        <v>0</v>
      </c>
      <c r="NA31" s="28">
        <v>0</v>
      </c>
      <c r="NB31" s="28">
        <v>0</v>
      </c>
      <c r="NC31" s="28">
        <v>0</v>
      </c>
      <c r="ND31" s="28">
        <v>0</v>
      </c>
      <c r="NE31" s="28">
        <v>0</v>
      </c>
      <c r="NF31" s="28">
        <v>0</v>
      </c>
      <c r="NG31" s="28">
        <v>0</v>
      </c>
      <c r="NH31" s="28">
        <v>0</v>
      </c>
      <c r="NI31" s="28">
        <v>0</v>
      </c>
      <c r="NJ31" s="28">
        <v>19730239.030648679</v>
      </c>
      <c r="NK31" s="28">
        <v>196192497.78897068</v>
      </c>
      <c r="NL31" s="28">
        <v>0</v>
      </c>
      <c r="NM31" s="28">
        <v>0</v>
      </c>
      <c r="NN31" s="28">
        <v>0</v>
      </c>
      <c r="NO31" s="28">
        <v>0</v>
      </c>
      <c r="NP31" s="28">
        <v>0</v>
      </c>
      <c r="NQ31" s="28">
        <v>0</v>
      </c>
      <c r="NR31" s="28">
        <v>0</v>
      </c>
      <c r="NS31" s="28">
        <v>0</v>
      </c>
      <c r="NT31" s="28">
        <v>0</v>
      </c>
      <c r="NU31" s="28">
        <v>0</v>
      </c>
      <c r="NV31" s="28">
        <v>17021464.251486637</v>
      </c>
      <c r="NW31" s="28">
        <v>204224533.0543178</v>
      </c>
      <c r="NX31" s="28">
        <v>0</v>
      </c>
      <c r="NY31" s="28">
        <v>0</v>
      </c>
      <c r="NZ31" s="28">
        <v>0</v>
      </c>
      <c r="OA31" s="28">
        <v>0</v>
      </c>
      <c r="OB31" s="28">
        <v>0</v>
      </c>
      <c r="OC31" s="28">
        <v>0</v>
      </c>
      <c r="OD31" s="28">
        <v>0</v>
      </c>
      <c r="OE31" s="28">
        <v>0</v>
      </c>
      <c r="OF31" s="28">
        <v>0</v>
      </c>
      <c r="OG31" s="28">
        <v>0</v>
      </c>
      <c r="OH31" s="28">
        <v>14253597.570793374</v>
      </c>
      <c r="OI31" s="28">
        <v>212601244.12700653</v>
      </c>
      <c r="OJ31" s="28">
        <v>0</v>
      </c>
      <c r="OK31" s="28">
        <v>0</v>
      </c>
      <c r="OL31" s="28">
        <v>0</v>
      </c>
      <c r="OM31" s="28">
        <v>0</v>
      </c>
      <c r="ON31" s="28">
        <v>0</v>
      </c>
      <c r="OO31" s="28">
        <v>0</v>
      </c>
      <c r="OP31" s="28">
        <v>0</v>
      </c>
      <c r="OQ31" s="28">
        <v>0</v>
      </c>
      <c r="OR31" s="28">
        <v>0</v>
      </c>
      <c r="OS31" s="28">
        <v>0</v>
      </c>
      <c r="OT31" s="28">
        <v>11122680.915785244</v>
      </c>
      <c r="OU31" s="28">
        <v>221202240.38101962</v>
      </c>
      <c r="OV31" s="28">
        <v>0</v>
      </c>
      <c r="OW31" s="28">
        <v>0</v>
      </c>
      <c r="OX31" s="28">
        <v>0</v>
      </c>
      <c r="OY31" s="28">
        <v>0</v>
      </c>
      <c r="OZ31" s="28">
        <v>0</v>
      </c>
      <c r="PA31" s="28">
        <v>0</v>
      </c>
      <c r="PB31" s="28">
        <v>0</v>
      </c>
      <c r="PC31" s="28">
        <v>0</v>
      </c>
      <c r="PD31" s="28">
        <v>0</v>
      </c>
      <c r="PE31" s="28">
        <v>0</v>
      </c>
      <c r="PF31" s="28">
        <v>7713321.4530850751</v>
      </c>
      <c r="PG31" s="28">
        <v>230097942.52050543</v>
      </c>
      <c r="PH31" s="28">
        <v>0</v>
      </c>
      <c r="PI31" s="28">
        <v>0</v>
      </c>
      <c r="PJ31" s="28">
        <v>0</v>
      </c>
      <c r="PK31" s="28">
        <v>0</v>
      </c>
      <c r="PL31" s="28">
        <v>0</v>
      </c>
      <c r="PM31" s="28">
        <v>0</v>
      </c>
      <c r="PN31" s="28">
        <v>0</v>
      </c>
      <c r="PO31" s="28">
        <v>0</v>
      </c>
      <c r="PP31" s="28">
        <v>0</v>
      </c>
      <c r="PQ31" s="28">
        <v>0</v>
      </c>
      <c r="PR31" s="28">
        <v>3988911.7796000419</v>
      </c>
      <c r="PS31" s="28">
        <v>239295995.86692208</v>
      </c>
      <c r="PT31" s="28">
        <v>0</v>
      </c>
      <c r="PU31" s="28">
        <v>0</v>
      </c>
      <c r="PV31" s="28">
        <v>0</v>
      </c>
      <c r="PW31" s="28">
        <v>0</v>
      </c>
      <c r="PX31" s="28">
        <v>0</v>
      </c>
      <c r="PY31" s="28">
        <v>0</v>
      </c>
      <c r="PZ31" s="28">
        <v>0</v>
      </c>
      <c r="QA31" s="28">
        <v>0</v>
      </c>
      <c r="QB31" s="28">
        <v>0</v>
      </c>
      <c r="QC31" s="28">
        <v>0</v>
      </c>
      <c r="QD31" s="28">
        <v>0</v>
      </c>
      <c r="QE31" s="28">
        <v>0</v>
      </c>
      <c r="QF31" s="28">
        <v>0</v>
      </c>
      <c r="QG31" s="28">
        <v>0</v>
      </c>
      <c r="QH31" s="28">
        <v>0</v>
      </c>
      <c r="QI31" s="28">
        <v>0</v>
      </c>
      <c r="QJ31" s="28">
        <v>0</v>
      </c>
      <c r="QK31" s="28">
        <v>0</v>
      </c>
      <c r="QL31" s="28">
        <v>0</v>
      </c>
      <c r="QM31" s="28">
        <v>0</v>
      </c>
      <c r="QN31" s="28">
        <v>0</v>
      </c>
      <c r="QO31" s="28">
        <v>0</v>
      </c>
      <c r="QP31" s="28">
        <v>0</v>
      </c>
      <c r="QQ31" s="28">
        <v>0</v>
      </c>
      <c r="QR31" s="28">
        <v>0</v>
      </c>
      <c r="QS31" s="28">
        <v>0</v>
      </c>
      <c r="QT31" s="28">
        <v>0</v>
      </c>
      <c r="QU31" s="28">
        <v>0</v>
      </c>
      <c r="QV31" s="28">
        <v>0</v>
      </c>
      <c r="QW31" s="28">
        <v>0</v>
      </c>
      <c r="QX31" s="28">
        <v>0</v>
      </c>
      <c r="QY31" s="28">
        <v>0</v>
      </c>
      <c r="QZ31" s="28">
        <v>0</v>
      </c>
      <c r="RA31" s="28">
        <v>0</v>
      </c>
      <c r="RB31" s="28">
        <v>0</v>
      </c>
      <c r="RC31" s="28">
        <v>0</v>
      </c>
      <c r="RD31" s="28">
        <v>0</v>
      </c>
      <c r="RE31" s="28">
        <v>0</v>
      </c>
      <c r="RF31" s="28">
        <v>0</v>
      </c>
      <c r="RG31" s="28">
        <v>0</v>
      </c>
      <c r="RH31" s="28">
        <v>0</v>
      </c>
      <c r="RI31" s="28">
        <v>0</v>
      </c>
      <c r="RJ31" s="28">
        <v>0</v>
      </c>
      <c r="RK31" s="28">
        <v>0</v>
      </c>
      <c r="RL31" s="28">
        <v>0</v>
      </c>
      <c r="RM31" s="28">
        <v>0</v>
      </c>
      <c r="RN31" s="28">
        <v>0</v>
      </c>
      <c r="RO31" s="28">
        <v>0</v>
      </c>
      <c r="RP31" s="28">
        <v>0</v>
      </c>
      <c r="RQ31" s="28">
        <v>0</v>
      </c>
      <c r="RR31" s="28">
        <v>0</v>
      </c>
      <c r="RS31" s="28">
        <v>0</v>
      </c>
      <c r="RT31" s="28">
        <v>0</v>
      </c>
      <c r="RU31" s="28">
        <v>0</v>
      </c>
      <c r="RV31" s="28">
        <v>0</v>
      </c>
      <c r="RW31" s="28">
        <v>0</v>
      </c>
      <c r="RX31" s="28">
        <v>0</v>
      </c>
      <c r="RY31" s="28">
        <v>0</v>
      </c>
      <c r="RZ31" s="28">
        <v>0</v>
      </c>
      <c r="SA31" s="28">
        <v>0</v>
      </c>
      <c r="SB31" s="28">
        <v>0</v>
      </c>
      <c r="SC31" s="28">
        <v>0</v>
      </c>
      <c r="SD31" s="28">
        <v>0</v>
      </c>
      <c r="SE31" s="28">
        <v>0</v>
      </c>
      <c r="SF31" s="28">
        <v>0</v>
      </c>
      <c r="SG31" s="28">
        <v>0</v>
      </c>
      <c r="SH31" s="28">
        <v>0</v>
      </c>
      <c r="SI31" s="28">
        <v>0</v>
      </c>
      <c r="SJ31" s="28">
        <v>0</v>
      </c>
      <c r="SK31" s="28">
        <v>0</v>
      </c>
      <c r="SL31" s="28">
        <v>0</v>
      </c>
      <c r="SM31" s="28">
        <v>0</v>
      </c>
      <c r="SN31" s="28">
        <v>0</v>
      </c>
      <c r="SO31" s="28">
        <v>0</v>
      </c>
      <c r="SP31" s="28">
        <v>0</v>
      </c>
      <c r="SQ31" s="28">
        <v>0</v>
      </c>
      <c r="SR31" s="28">
        <v>0</v>
      </c>
      <c r="SS31" s="28">
        <v>0</v>
      </c>
      <c r="ST31" s="28">
        <v>0</v>
      </c>
      <c r="SU31" s="28">
        <v>0</v>
      </c>
      <c r="SV31" s="28">
        <v>0</v>
      </c>
      <c r="SW31" s="28">
        <v>0</v>
      </c>
      <c r="SX31" s="28">
        <v>0</v>
      </c>
      <c r="SY31" s="28">
        <v>0</v>
      </c>
      <c r="SZ31" s="28">
        <v>0</v>
      </c>
      <c r="TA31" s="28">
        <v>0</v>
      </c>
      <c r="TB31" s="28">
        <v>0</v>
      </c>
      <c r="TC31" s="28">
        <v>0</v>
      </c>
      <c r="TD31" s="28">
        <v>0</v>
      </c>
      <c r="TE31" s="28">
        <v>0</v>
      </c>
      <c r="TF31" s="28">
        <v>0</v>
      </c>
      <c r="TG31" s="28">
        <v>0</v>
      </c>
      <c r="TH31" s="28">
        <v>0</v>
      </c>
      <c r="TI31" s="28">
        <v>0</v>
      </c>
      <c r="TJ31" s="28">
        <v>0</v>
      </c>
      <c r="TK31" s="28">
        <v>0</v>
      </c>
      <c r="TL31" s="28">
        <v>0</v>
      </c>
      <c r="TM31" s="28">
        <v>0</v>
      </c>
      <c r="TN31" s="28">
        <v>0</v>
      </c>
      <c r="TO31" s="28">
        <v>0</v>
      </c>
      <c r="TP31" s="28">
        <v>0</v>
      </c>
      <c r="TQ31" s="28">
        <v>0</v>
      </c>
      <c r="TR31" s="28">
        <v>0</v>
      </c>
      <c r="TS31" s="28">
        <v>0</v>
      </c>
      <c r="TT31" s="28">
        <v>0</v>
      </c>
      <c r="TU31" s="28">
        <v>0</v>
      </c>
      <c r="TV31" s="28">
        <v>0</v>
      </c>
      <c r="TW31" s="28">
        <v>0</v>
      </c>
      <c r="TX31" s="28">
        <v>0</v>
      </c>
      <c r="TY31" s="28">
        <v>0</v>
      </c>
      <c r="TZ31" s="28">
        <v>0</v>
      </c>
      <c r="UA31" s="28">
        <v>0</v>
      </c>
      <c r="UB31" s="28">
        <v>0</v>
      </c>
      <c r="UC31" s="28">
        <v>0</v>
      </c>
      <c r="UD31" s="28">
        <v>0</v>
      </c>
      <c r="UE31" s="28">
        <v>0</v>
      </c>
      <c r="UF31" s="28">
        <v>0</v>
      </c>
      <c r="UG31" s="28">
        <v>0</v>
      </c>
      <c r="UH31" s="28">
        <v>0</v>
      </c>
      <c r="UI31" s="28">
        <v>0</v>
      </c>
      <c r="UJ31" s="28">
        <v>0</v>
      </c>
      <c r="UK31" s="28">
        <v>0</v>
      </c>
      <c r="UL31" s="28">
        <v>0</v>
      </c>
      <c r="UM31" s="28">
        <v>0</v>
      </c>
      <c r="UN31" s="28">
        <v>0</v>
      </c>
      <c r="UO31" s="28">
        <v>0</v>
      </c>
      <c r="UP31" s="28">
        <v>0</v>
      </c>
      <c r="UQ31" s="28">
        <v>0</v>
      </c>
      <c r="UR31" s="28">
        <v>0</v>
      </c>
      <c r="US31" s="28">
        <v>0</v>
      </c>
      <c r="UT31" s="28">
        <v>0</v>
      </c>
      <c r="UU31" s="28">
        <v>0</v>
      </c>
      <c r="UV31" s="28">
        <v>0</v>
      </c>
      <c r="UW31" s="28">
        <v>0</v>
      </c>
      <c r="UX31" s="28">
        <v>0</v>
      </c>
      <c r="UY31" s="28">
        <v>0</v>
      </c>
      <c r="UZ31" s="28">
        <v>0</v>
      </c>
      <c r="VA31" s="28">
        <v>0</v>
      </c>
      <c r="VB31" s="28">
        <v>0</v>
      </c>
      <c r="VC31" s="28">
        <v>0</v>
      </c>
      <c r="VD31" s="28">
        <v>0</v>
      </c>
      <c r="VE31" s="28">
        <v>0</v>
      </c>
      <c r="VF31" s="28">
        <v>0</v>
      </c>
      <c r="VG31" s="28">
        <v>0</v>
      </c>
      <c r="VH31" s="28">
        <v>0</v>
      </c>
      <c r="VI31" s="28">
        <v>0</v>
      </c>
      <c r="VJ31" s="28">
        <v>0</v>
      </c>
      <c r="VK31" s="28">
        <v>0</v>
      </c>
      <c r="VL31" s="28">
        <v>0</v>
      </c>
      <c r="VM31" s="28">
        <v>0</v>
      </c>
      <c r="VN31" s="28">
        <v>0</v>
      </c>
      <c r="VO31" s="28">
        <v>0</v>
      </c>
      <c r="VP31" s="28">
        <v>0</v>
      </c>
      <c r="VQ31" s="28">
        <v>0</v>
      </c>
      <c r="VR31" s="28">
        <v>0</v>
      </c>
      <c r="VS31" s="28">
        <v>0</v>
      </c>
      <c r="VT31" s="28">
        <v>0</v>
      </c>
      <c r="VU31" s="28">
        <v>0</v>
      </c>
      <c r="VV31" s="28">
        <v>0</v>
      </c>
      <c r="VW31" s="28">
        <v>0</v>
      </c>
      <c r="VX31" s="28">
        <v>0</v>
      </c>
      <c r="VY31" s="28">
        <v>0</v>
      </c>
      <c r="VZ31" s="28">
        <v>0</v>
      </c>
      <c r="WA31" s="28">
        <v>0</v>
      </c>
      <c r="WB31" s="28">
        <v>0</v>
      </c>
      <c r="WC31" s="28">
        <v>0</v>
      </c>
      <c r="WD31" s="28">
        <v>0</v>
      </c>
      <c r="WE31" s="28">
        <v>0</v>
      </c>
      <c r="WF31" s="28">
        <v>0</v>
      </c>
      <c r="WG31" s="28">
        <v>0</v>
      </c>
      <c r="WH31" s="28">
        <v>0</v>
      </c>
      <c r="WI31" s="28">
        <v>0</v>
      </c>
      <c r="WJ31" s="28">
        <v>0</v>
      </c>
      <c r="WK31" s="28">
        <v>0</v>
      </c>
      <c r="WL31" s="28">
        <v>0</v>
      </c>
      <c r="WM31" s="28">
        <v>0</v>
      </c>
      <c r="WN31" s="28">
        <v>0</v>
      </c>
      <c r="WO31" s="28">
        <v>0</v>
      </c>
      <c r="WP31" s="28">
        <v>0</v>
      </c>
      <c r="WQ31" s="28">
        <v>0</v>
      </c>
      <c r="WR31" s="28">
        <v>0</v>
      </c>
      <c r="WS31" s="28">
        <v>0</v>
      </c>
      <c r="WT31" s="28">
        <v>0</v>
      </c>
      <c r="WU31" s="28">
        <v>0</v>
      </c>
      <c r="WV31" s="28">
        <v>0</v>
      </c>
      <c r="WW31" s="28">
        <v>0</v>
      </c>
      <c r="WX31" s="28">
        <v>0</v>
      </c>
      <c r="WY31" s="28">
        <v>0</v>
      </c>
      <c r="WZ31" s="28">
        <v>0</v>
      </c>
      <c r="XA31" s="28">
        <v>0</v>
      </c>
      <c r="XB31" s="28">
        <v>0</v>
      </c>
      <c r="XC31" s="28">
        <v>0</v>
      </c>
      <c r="XD31" s="28">
        <v>0</v>
      </c>
      <c r="XE31" s="28">
        <v>0</v>
      </c>
      <c r="XF31" s="28">
        <v>0</v>
      </c>
      <c r="XG31" s="28">
        <v>0</v>
      </c>
      <c r="XH31" s="28">
        <v>0</v>
      </c>
      <c r="XI31" s="28">
        <v>0</v>
      </c>
      <c r="XJ31" s="28">
        <v>0</v>
      </c>
      <c r="XK31" s="28">
        <v>0</v>
      </c>
      <c r="XL31" s="28">
        <v>0</v>
      </c>
      <c r="XM31" s="28">
        <v>0</v>
      </c>
      <c r="XN31" s="28">
        <v>0</v>
      </c>
      <c r="XO31" s="28">
        <v>0</v>
      </c>
      <c r="XP31" s="28">
        <v>0</v>
      </c>
      <c r="XQ31" s="28">
        <v>0</v>
      </c>
      <c r="XR31" s="28">
        <v>0</v>
      </c>
      <c r="XS31" s="28">
        <v>0</v>
      </c>
      <c r="XT31" s="28">
        <v>0</v>
      </c>
      <c r="XU31" s="28">
        <v>0</v>
      </c>
      <c r="XV31" s="28">
        <v>0</v>
      </c>
      <c r="XW31" s="28">
        <v>0</v>
      </c>
      <c r="XX31" s="28">
        <v>0</v>
      </c>
      <c r="XY31" s="28">
        <v>0</v>
      </c>
      <c r="XZ31" s="28">
        <v>0</v>
      </c>
      <c r="YA31" s="28">
        <v>0</v>
      </c>
      <c r="YB31" s="28">
        <v>0</v>
      </c>
      <c r="YC31" s="28">
        <v>0</v>
      </c>
      <c r="YD31" s="28">
        <v>0</v>
      </c>
      <c r="YE31" s="28">
        <v>0</v>
      </c>
      <c r="YF31" s="28">
        <v>0</v>
      </c>
      <c r="YG31" s="28">
        <v>0</v>
      </c>
      <c r="YH31" s="28">
        <v>0</v>
      </c>
      <c r="YI31" s="28">
        <v>0</v>
      </c>
      <c r="YJ31" s="28">
        <v>0</v>
      </c>
      <c r="YK31" s="28">
        <v>0</v>
      </c>
      <c r="YL31" s="28">
        <v>0</v>
      </c>
      <c r="YM31" s="28">
        <v>0</v>
      </c>
      <c r="YN31" s="28">
        <v>0</v>
      </c>
      <c r="YO31" s="28">
        <v>0</v>
      </c>
      <c r="YP31" s="28">
        <v>0</v>
      </c>
      <c r="YQ31" s="28">
        <v>0</v>
      </c>
    </row>
    <row r="32" spans="1:733" ht="15.75" x14ac:dyDescent="0.25">
      <c r="A32" s="18" t="s">
        <v>68</v>
      </c>
      <c r="B32" s="18" t="s">
        <v>69</v>
      </c>
      <c r="C32" s="19">
        <v>1309.2736869119988</v>
      </c>
      <c r="D32" s="20"/>
      <c r="E32" s="48">
        <f t="shared" si="73"/>
        <v>34.095668929999967</v>
      </c>
      <c r="F32" s="22" t="s">
        <v>57</v>
      </c>
      <c r="G32" s="108" t="s">
        <v>133</v>
      </c>
      <c r="H32" s="23">
        <v>38588</v>
      </c>
      <c r="I32" s="47" t="s">
        <v>64</v>
      </c>
      <c r="J32" s="22">
        <v>240</v>
      </c>
      <c r="K32" s="22" t="s">
        <v>137</v>
      </c>
      <c r="L32" s="23">
        <f t="shared" si="74"/>
        <v>45893</v>
      </c>
      <c r="M32" s="22" t="s">
        <v>11</v>
      </c>
      <c r="N32" s="19" t="s">
        <v>65</v>
      </c>
      <c r="P32" s="25">
        <f t="shared" si="75"/>
        <v>122774749.57537757</v>
      </c>
      <c r="Q32" s="25">
        <f t="shared" si="76"/>
        <v>27160637.738380179</v>
      </c>
      <c r="R32" s="25">
        <f t="shared" si="77"/>
        <v>200583051.74142736</v>
      </c>
      <c r="S32" s="25">
        <f t="shared" si="78"/>
        <v>43961545.344652325</v>
      </c>
      <c r="T32" s="25">
        <f t="shared" si="79"/>
        <v>220296447.33475363</v>
      </c>
      <c r="U32" s="25">
        <f t="shared" si="80"/>
        <v>41195817.18703486</v>
      </c>
      <c r="V32" s="25">
        <f t="shared" si="81"/>
        <v>258441629.15637422</v>
      </c>
      <c r="W32" s="25">
        <f t="shared" si="82"/>
        <v>39818593.558285743</v>
      </c>
      <c r="X32" s="25">
        <f t="shared" si="83"/>
        <v>297433570.06405878</v>
      </c>
      <c r="Y32" s="25">
        <f t="shared" si="84"/>
        <v>36174488.89154318</v>
      </c>
      <c r="Z32" s="25">
        <f t="shared" si="85"/>
        <v>338096433.53946567</v>
      </c>
      <c r="AA32" s="25">
        <f t="shared" si="86"/>
        <v>30142860.380425721</v>
      </c>
      <c r="AB32" s="25">
        <f t="shared" si="87"/>
        <v>379080238.56798542</v>
      </c>
      <c r="AC32" s="25">
        <f t="shared" si="88"/>
        <v>21551345.524619259</v>
      </c>
      <c r="AD32" s="25">
        <f t="shared" si="89"/>
        <v>417232742.81073332</v>
      </c>
      <c r="AE32" s="25">
        <f t="shared" si="90"/>
        <v>10118659.716671305</v>
      </c>
      <c r="AF32" s="25">
        <f t="shared" si="91"/>
        <v>0</v>
      </c>
      <c r="AG32" s="25">
        <f t="shared" si="92"/>
        <v>0</v>
      </c>
      <c r="AH32" s="25">
        <f t="shared" si="93"/>
        <v>0</v>
      </c>
      <c r="AI32" s="25">
        <f t="shared" si="94"/>
        <v>0</v>
      </c>
      <c r="AJ32" s="25">
        <f t="shared" si="95"/>
        <v>0</v>
      </c>
      <c r="AK32" s="25">
        <f t="shared" si="96"/>
        <v>0</v>
      </c>
      <c r="AL32" s="25">
        <f t="shared" si="97"/>
        <v>0</v>
      </c>
      <c r="AM32" s="25">
        <f t="shared" si="98"/>
        <v>0</v>
      </c>
      <c r="AN32" s="25">
        <f t="shared" si="99"/>
        <v>0</v>
      </c>
      <c r="AO32" s="25">
        <f t="shared" si="100"/>
        <v>0</v>
      </c>
      <c r="AP32" s="25">
        <f t="shared" si="101"/>
        <v>0</v>
      </c>
      <c r="AQ32" s="25">
        <f t="shared" si="102"/>
        <v>0</v>
      </c>
      <c r="AR32" s="25">
        <f t="shared" si="103"/>
        <v>0</v>
      </c>
      <c r="AS32" s="25">
        <f t="shared" si="104"/>
        <v>0</v>
      </c>
      <c r="AT32" s="25">
        <f t="shared" si="105"/>
        <v>0</v>
      </c>
      <c r="AU32" s="25">
        <f t="shared" si="106"/>
        <v>0</v>
      </c>
      <c r="AV32" s="25">
        <f t="shared" si="107"/>
        <v>0</v>
      </c>
      <c r="AW32" s="25">
        <f t="shared" si="108"/>
        <v>0</v>
      </c>
      <c r="AX32" s="25">
        <f t="shared" si="109"/>
        <v>0</v>
      </c>
      <c r="AY32" s="25">
        <f t="shared" si="110"/>
        <v>0</v>
      </c>
      <c r="AZ32" s="25">
        <f t="shared" si="111"/>
        <v>0</v>
      </c>
      <c r="BA32" s="25">
        <f t="shared" si="112"/>
        <v>0</v>
      </c>
      <c r="BB32" s="25">
        <f t="shared" si="113"/>
        <v>0</v>
      </c>
      <c r="BC32" s="25">
        <f t="shared" si="114"/>
        <v>0</v>
      </c>
      <c r="BD32" s="25">
        <f t="shared" si="115"/>
        <v>0</v>
      </c>
      <c r="BE32" s="25">
        <f t="shared" si="116"/>
        <v>0</v>
      </c>
      <c r="BF32" s="25">
        <f t="shared" si="117"/>
        <v>0</v>
      </c>
      <c r="BG32" s="25">
        <f t="shared" si="118"/>
        <v>0</v>
      </c>
      <c r="BH32" s="25">
        <f t="shared" si="119"/>
        <v>0</v>
      </c>
      <c r="BI32" s="25">
        <f t="shared" si="120"/>
        <v>0</v>
      </c>
      <c r="BJ32" s="25">
        <f t="shared" si="121"/>
        <v>0</v>
      </c>
      <c r="BK32" s="25">
        <f t="shared" si="122"/>
        <v>0</v>
      </c>
      <c r="BL32" s="25">
        <f t="shared" si="123"/>
        <v>0</v>
      </c>
      <c r="BM32" s="25">
        <f t="shared" si="124"/>
        <v>0</v>
      </c>
      <c r="BN32" s="26"/>
      <c r="BO32" s="37"/>
      <c r="BP32" s="28">
        <v>0</v>
      </c>
      <c r="BQ32" s="28">
        <v>0</v>
      </c>
      <c r="BR32" s="28">
        <v>9382754.8237155899</v>
      </c>
      <c r="BS32" s="28">
        <v>49221380.50099656</v>
      </c>
      <c r="BT32" s="28">
        <v>0</v>
      </c>
      <c r="BU32" s="28">
        <v>0</v>
      </c>
      <c r="BV32" s="28">
        <v>0</v>
      </c>
      <c r="BW32" s="28">
        <v>0</v>
      </c>
      <c r="BX32" s="28">
        <v>0</v>
      </c>
      <c r="BY32" s="28">
        <v>0</v>
      </c>
      <c r="BZ32" s="28">
        <v>0</v>
      </c>
      <c r="CA32" s="28">
        <v>0</v>
      </c>
      <c r="CB32" s="28">
        <v>0</v>
      </c>
      <c r="CC32" s="28">
        <v>0</v>
      </c>
      <c r="CD32" s="28">
        <v>17777882.914664589</v>
      </c>
      <c r="CE32" s="28">
        <v>73553369.074381009</v>
      </c>
      <c r="CF32" s="28">
        <v>0</v>
      </c>
      <c r="CG32" s="28">
        <v>0</v>
      </c>
      <c r="CH32" s="28">
        <v>0</v>
      </c>
      <c r="CI32" s="28">
        <v>0</v>
      </c>
      <c r="CJ32" s="28">
        <v>0</v>
      </c>
      <c r="CK32" s="28">
        <v>0</v>
      </c>
      <c r="CL32" s="28">
        <v>0</v>
      </c>
      <c r="CM32" s="28">
        <v>0</v>
      </c>
      <c r="CN32" s="28">
        <v>0</v>
      </c>
      <c r="CO32" s="28">
        <v>0</v>
      </c>
      <c r="CP32" s="28">
        <v>22463938.278698437</v>
      </c>
      <c r="CQ32" s="28">
        <v>97956306.415781096</v>
      </c>
      <c r="CR32" s="28">
        <v>0</v>
      </c>
      <c r="CS32" s="28">
        <v>0</v>
      </c>
      <c r="CT32" s="28">
        <v>0</v>
      </c>
      <c r="CU32" s="28">
        <v>0</v>
      </c>
      <c r="CV32" s="28">
        <v>0</v>
      </c>
      <c r="CW32" s="28">
        <v>0</v>
      </c>
      <c r="CX32" s="28">
        <v>0</v>
      </c>
      <c r="CY32" s="28">
        <v>0</v>
      </c>
      <c r="CZ32" s="28">
        <v>0</v>
      </c>
      <c r="DA32" s="28">
        <v>0</v>
      </c>
      <c r="DB32" s="28">
        <v>21497607.065953888</v>
      </c>
      <c r="DC32" s="28">
        <v>102626745.32564625</v>
      </c>
      <c r="DD32" s="28">
        <v>0</v>
      </c>
      <c r="DE32" s="28">
        <v>0</v>
      </c>
      <c r="DF32" s="28">
        <v>0</v>
      </c>
      <c r="DG32" s="28">
        <v>0</v>
      </c>
      <c r="DH32" s="28">
        <v>0</v>
      </c>
      <c r="DI32" s="28">
        <v>0</v>
      </c>
      <c r="DJ32" s="28">
        <v>0</v>
      </c>
      <c r="DK32" s="28">
        <v>0</v>
      </c>
      <c r="DL32" s="28">
        <v>0</v>
      </c>
      <c r="DM32" s="28">
        <v>0</v>
      </c>
      <c r="DN32" s="28">
        <v>20720941.532999612</v>
      </c>
      <c r="DO32" s="28">
        <v>105415088.8132095</v>
      </c>
      <c r="DP32" s="28">
        <v>0</v>
      </c>
      <c r="DQ32" s="28">
        <v>0</v>
      </c>
      <c r="DR32" s="28">
        <v>0</v>
      </c>
      <c r="DS32" s="28">
        <v>0</v>
      </c>
      <c r="DT32" s="28">
        <v>0</v>
      </c>
      <c r="DU32" s="28">
        <v>0</v>
      </c>
      <c r="DV32" s="28">
        <v>0</v>
      </c>
      <c r="DW32" s="28">
        <v>0</v>
      </c>
      <c r="DX32" s="28">
        <v>0</v>
      </c>
      <c r="DY32" s="28">
        <v>0</v>
      </c>
      <c r="DZ32" s="28">
        <v>20474875.654035248</v>
      </c>
      <c r="EA32" s="28">
        <v>114881358.52154414</v>
      </c>
      <c r="EB32" s="28">
        <v>0</v>
      </c>
      <c r="EC32" s="28">
        <v>0</v>
      </c>
      <c r="ED32" s="28">
        <v>0</v>
      </c>
      <c r="EE32" s="28">
        <v>0</v>
      </c>
      <c r="EF32" s="28">
        <v>0</v>
      </c>
      <c r="EG32" s="28">
        <v>0</v>
      </c>
      <c r="EH32" s="28">
        <v>0</v>
      </c>
      <c r="EI32" s="28">
        <v>0</v>
      </c>
      <c r="EJ32" s="28">
        <v>0</v>
      </c>
      <c r="EK32" s="28">
        <v>0</v>
      </c>
      <c r="EL32" s="28">
        <v>20399737.26266272</v>
      </c>
      <c r="EM32" s="28">
        <v>124537204.8297796</v>
      </c>
      <c r="EN32" s="28">
        <v>0</v>
      </c>
      <c r="EO32" s="28">
        <v>0</v>
      </c>
      <c r="EP32" s="28">
        <v>0</v>
      </c>
      <c r="EQ32" s="28">
        <v>0</v>
      </c>
      <c r="ER32" s="28">
        <v>0</v>
      </c>
      <c r="ES32" s="28">
        <v>0</v>
      </c>
      <c r="ET32" s="28">
        <v>0</v>
      </c>
      <c r="EU32" s="28">
        <v>0</v>
      </c>
      <c r="EV32" s="28">
        <v>0</v>
      </c>
      <c r="EW32" s="28">
        <v>0</v>
      </c>
      <c r="EX32" s="28">
        <v>19418856.295623023</v>
      </c>
      <c r="EY32" s="28">
        <v>133904424.32659462</v>
      </c>
      <c r="EZ32" s="28">
        <v>0</v>
      </c>
      <c r="FA32" s="28">
        <v>0</v>
      </c>
      <c r="FB32" s="28">
        <v>0</v>
      </c>
      <c r="FC32" s="28">
        <v>0</v>
      </c>
      <c r="FD32" s="28">
        <v>0</v>
      </c>
      <c r="FE32" s="28">
        <v>0</v>
      </c>
      <c r="FF32" s="28">
        <v>0</v>
      </c>
      <c r="FG32" s="28">
        <v>0</v>
      </c>
      <c r="FH32" s="28">
        <v>0</v>
      </c>
      <c r="FI32" s="28">
        <v>0</v>
      </c>
      <c r="FJ32" s="28">
        <v>18855255.409143165</v>
      </c>
      <c r="FK32" s="28">
        <v>143885481.0322437</v>
      </c>
      <c r="FL32" s="28">
        <v>0</v>
      </c>
      <c r="FM32" s="28">
        <v>0</v>
      </c>
      <c r="FN32" s="28">
        <v>0</v>
      </c>
      <c r="FO32" s="28">
        <v>0</v>
      </c>
      <c r="FP32" s="28">
        <v>0</v>
      </c>
      <c r="FQ32" s="28">
        <v>0</v>
      </c>
      <c r="FR32" s="28">
        <v>0</v>
      </c>
      <c r="FS32" s="28">
        <v>0</v>
      </c>
      <c r="FT32" s="28">
        <v>0</v>
      </c>
      <c r="FU32" s="28">
        <v>0</v>
      </c>
      <c r="FV32" s="28">
        <v>17319233.482400011</v>
      </c>
      <c r="FW32" s="28">
        <v>153548089.03181505</v>
      </c>
      <c r="FX32" s="28">
        <v>0</v>
      </c>
      <c r="FY32" s="28">
        <v>0</v>
      </c>
      <c r="FZ32" s="28">
        <v>0</v>
      </c>
      <c r="GA32" s="28">
        <v>0</v>
      </c>
      <c r="GB32" s="28">
        <v>0</v>
      </c>
      <c r="GC32" s="28">
        <v>0</v>
      </c>
      <c r="GD32" s="28">
        <v>0</v>
      </c>
      <c r="GE32" s="28">
        <v>0</v>
      </c>
      <c r="GF32" s="28">
        <v>0</v>
      </c>
      <c r="GG32" s="28">
        <v>0</v>
      </c>
      <c r="GH32" s="28">
        <v>16107894.467796715</v>
      </c>
      <c r="GI32" s="28">
        <v>163893626.98037076</v>
      </c>
      <c r="GJ32" s="28">
        <v>0</v>
      </c>
      <c r="GK32" s="28">
        <v>0</v>
      </c>
      <c r="GL32" s="28">
        <v>0</v>
      </c>
      <c r="GM32" s="28">
        <v>0</v>
      </c>
      <c r="GN32" s="28">
        <v>0</v>
      </c>
      <c r="GO32" s="28">
        <v>0</v>
      </c>
      <c r="GP32" s="28">
        <v>0</v>
      </c>
      <c r="GQ32" s="28">
        <v>0</v>
      </c>
      <c r="GR32" s="28">
        <v>0</v>
      </c>
      <c r="GS32" s="28">
        <v>0</v>
      </c>
      <c r="GT32" s="28">
        <v>14034965.912629006</v>
      </c>
      <c r="GU32" s="28">
        <v>174202806.55909491</v>
      </c>
      <c r="GV32" s="28">
        <v>0</v>
      </c>
      <c r="GW32" s="28">
        <v>0</v>
      </c>
      <c r="GX32" s="28">
        <v>0</v>
      </c>
      <c r="GY32" s="28">
        <v>0</v>
      </c>
      <c r="GZ32" s="28">
        <v>0</v>
      </c>
      <c r="HA32" s="28">
        <v>0</v>
      </c>
      <c r="HB32" s="28">
        <v>0</v>
      </c>
      <c r="HC32" s="28">
        <v>0</v>
      </c>
      <c r="HD32" s="28">
        <v>0</v>
      </c>
      <c r="HE32" s="28">
        <v>0</v>
      </c>
      <c r="HF32" s="28">
        <v>12106543.25952716</v>
      </c>
      <c r="HG32" s="28">
        <v>184771382.91499895</v>
      </c>
      <c r="HH32" s="28">
        <v>0</v>
      </c>
      <c r="HI32" s="28">
        <v>0</v>
      </c>
      <c r="HJ32" s="28">
        <v>0</v>
      </c>
      <c r="HK32" s="28">
        <v>0</v>
      </c>
      <c r="HL32" s="28">
        <v>0</v>
      </c>
      <c r="HM32" s="28">
        <v>0</v>
      </c>
      <c r="HN32" s="28">
        <v>0</v>
      </c>
      <c r="HO32" s="28">
        <v>0</v>
      </c>
      <c r="HP32" s="28">
        <v>0</v>
      </c>
      <c r="HQ32" s="28">
        <v>0</v>
      </c>
      <c r="HR32" s="28">
        <v>9444802.2650920991</v>
      </c>
      <c r="HS32" s="28">
        <v>194308855.65298647</v>
      </c>
      <c r="HT32" s="28">
        <v>0</v>
      </c>
      <c r="HU32" s="28">
        <v>0</v>
      </c>
      <c r="HV32" s="28">
        <v>0</v>
      </c>
      <c r="HW32" s="28">
        <v>0</v>
      </c>
      <c r="HX32" s="28">
        <v>0</v>
      </c>
      <c r="HY32" s="28">
        <v>0</v>
      </c>
      <c r="HZ32" s="28">
        <v>0</v>
      </c>
      <c r="IA32" s="28">
        <v>0</v>
      </c>
      <c r="IB32" s="28">
        <v>0</v>
      </c>
      <c r="IC32" s="28">
        <v>0</v>
      </c>
      <c r="ID32" s="28">
        <v>6682322.9136272054</v>
      </c>
      <c r="IE32" s="28">
        <v>203972683.32905874</v>
      </c>
      <c r="IF32" s="28">
        <v>0</v>
      </c>
      <c r="IG32" s="28">
        <v>0</v>
      </c>
      <c r="IH32" s="28">
        <v>0</v>
      </c>
      <c r="II32" s="28">
        <v>0</v>
      </c>
      <c r="IJ32" s="28">
        <v>0</v>
      </c>
      <c r="IK32" s="28">
        <v>0</v>
      </c>
      <c r="IL32" s="28">
        <v>0</v>
      </c>
      <c r="IM32" s="28">
        <v>0</v>
      </c>
      <c r="IN32" s="28">
        <v>0</v>
      </c>
      <c r="IO32" s="28">
        <v>0</v>
      </c>
      <c r="IP32" s="28">
        <v>3436336.8030440994</v>
      </c>
      <c r="IQ32" s="28">
        <v>213260059.48167461</v>
      </c>
      <c r="IR32" s="28">
        <v>0</v>
      </c>
      <c r="IS32" s="28">
        <v>0</v>
      </c>
      <c r="IT32" s="28">
        <v>0</v>
      </c>
      <c r="IU32" s="28">
        <v>0</v>
      </c>
      <c r="IV32" s="28">
        <v>0</v>
      </c>
      <c r="IW32" s="28">
        <v>0</v>
      </c>
      <c r="IX32" s="28">
        <v>0</v>
      </c>
      <c r="IY32" s="28">
        <v>0</v>
      </c>
      <c r="IZ32" s="28">
        <v>0</v>
      </c>
      <c r="JA32" s="28">
        <v>0</v>
      </c>
      <c r="JB32" s="28">
        <v>0</v>
      </c>
      <c r="JC32" s="28">
        <v>0</v>
      </c>
      <c r="JD32" s="28">
        <v>0</v>
      </c>
      <c r="JE32" s="28">
        <v>0</v>
      </c>
      <c r="JF32" s="28">
        <v>0</v>
      </c>
      <c r="JG32" s="28">
        <v>0</v>
      </c>
      <c r="JH32" s="28">
        <v>0</v>
      </c>
      <c r="JI32" s="28">
        <v>0</v>
      </c>
      <c r="JJ32" s="28">
        <v>0</v>
      </c>
      <c r="JK32" s="28">
        <v>0</v>
      </c>
      <c r="JL32" s="28">
        <v>0</v>
      </c>
      <c r="JM32" s="28">
        <v>0</v>
      </c>
      <c r="JN32" s="28">
        <v>0</v>
      </c>
      <c r="JO32" s="28">
        <v>0</v>
      </c>
      <c r="JP32" s="28">
        <v>0</v>
      </c>
      <c r="JQ32" s="28">
        <v>0</v>
      </c>
      <c r="JR32" s="28">
        <v>0</v>
      </c>
      <c r="JS32" s="28">
        <v>0</v>
      </c>
      <c r="JT32" s="28">
        <v>0</v>
      </c>
      <c r="JU32" s="28">
        <v>0</v>
      </c>
      <c r="JV32" s="28">
        <v>0</v>
      </c>
      <c r="JW32" s="28">
        <v>0</v>
      </c>
      <c r="JX32" s="28">
        <v>0</v>
      </c>
      <c r="JY32" s="28">
        <v>0</v>
      </c>
      <c r="JZ32" s="28">
        <v>0</v>
      </c>
      <c r="KA32" s="28">
        <v>0</v>
      </c>
      <c r="KB32" s="28">
        <v>0</v>
      </c>
      <c r="KC32" s="28">
        <v>0</v>
      </c>
      <c r="KD32" s="28">
        <v>0</v>
      </c>
      <c r="KE32" s="28">
        <v>0</v>
      </c>
      <c r="KF32" s="28">
        <v>0</v>
      </c>
      <c r="KG32" s="28">
        <v>0</v>
      </c>
      <c r="KH32" s="28">
        <v>0</v>
      </c>
      <c r="KI32" s="28">
        <v>0</v>
      </c>
      <c r="KJ32" s="28">
        <v>0</v>
      </c>
      <c r="KK32" s="28">
        <v>0</v>
      </c>
      <c r="KL32" s="28">
        <v>0</v>
      </c>
      <c r="KM32" s="28">
        <v>0</v>
      </c>
      <c r="KN32" s="28">
        <v>0</v>
      </c>
      <c r="KO32" s="28">
        <v>0</v>
      </c>
      <c r="KP32" s="28">
        <v>0</v>
      </c>
      <c r="KQ32" s="28">
        <v>0</v>
      </c>
      <c r="KR32" s="28">
        <v>0</v>
      </c>
      <c r="KS32" s="28">
        <v>0</v>
      </c>
      <c r="KT32" s="28">
        <v>0</v>
      </c>
      <c r="KU32" s="28">
        <v>0</v>
      </c>
      <c r="KV32" s="28">
        <v>0</v>
      </c>
      <c r="KW32" s="28">
        <v>0</v>
      </c>
      <c r="KX32" s="28">
        <v>0</v>
      </c>
      <c r="KY32" s="28">
        <v>0</v>
      </c>
      <c r="KZ32" s="28">
        <v>0</v>
      </c>
      <c r="LA32" s="28">
        <v>0</v>
      </c>
      <c r="LB32" s="28">
        <v>0</v>
      </c>
      <c r="LC32" s="28">
        <v>0</v>
      </c>
      <c r="LD32" s="28">
        <v>0</v>
      </c>
      <c r="LE32" s="28">
        <v>0</v>
      </c>
      <c r="LF32" s="28">
        <v>0</v>
      </c>
      <c r="LG32" s="28">
        <v>0</v>
      </c>
      <c r="LH32" s="28">
        <v>0</v>
      </c>
      <c r="LI32" s="28">
        <v>0</v>
      </c>
      <c r="LJ32" s="28">
        <v>0</v>
      </c>
      <c r="LK32" s="28">
        <v>0</v>
      </c>
      <c r="LL32" s="28">
        <v>0</v>
      </c>
      <c r="LM32" s="28">
        <v>0</v>
      </c>
      <c r="LN32" s="28">
        <v>0</v>
      </c>
      <c r="LO32" s="28">
        <v>0</v>
      </c>
      <c r="LP32" s="28">
        <v>0</v>
      </c>
      <c r="LQ32" s="28">
        <v>0</v>
      </c>
      <c r="LR32" s="28">
        <v>0</v>
      </c>
      <c r="LS32" s="28">
        <v>0</v>
      </c>
      <c r="LT32" s="28">
        <v>0</v>
      </c>
      <c r="LU32" s="28">
        <v>0</v>
      </c>
      <c r="LV32" s="28">
        <v>0</v>
      </c>
      <c r="LW32" s="28">
        <v>0</v>
      </c>
      <c r="LX32" s="28">
        <v>0</v>
      </c>
      <c r="LY32" s="28">
        <v>0</v>
      </c>
      <c r="LZ32" s="28">
        <v>0</v>
      </c>
      <c r="MA32" s="28">
        <v>0</v>
      </c>
      <c r="MB32" s="28">
        <v>0</v>
      </c>
      <c r="MC32" s="28">
        <v>0</v>
      </c>
      <c r="MD32" s="28">
        <v>0</v>
      </c>
      <c r="ME32" s="28">
        <v>0</v>
      </c>
      <c r="MF32" s="28">
        <v>0</v>
      </c>
      <c r="MG32" s="28">
        <v>0</v>
      </c>
      <c r="MH32" s="28">
        <v>0</v>
      </c>
      <c r="MI32" s="28">
        <v>0</v>
      </c>
      <c r="MJ32" s="28">
        <v>0</v>
      </c>
      <c r="MK32" s="28">
        <v>0</v>
      </c>
      <c r="ML32" s="28">
        <v>0</v>
      </c>
      <c r="MM32" s="28">
        <v>0</v>
      </c>
      <c r="MN32" s="28">
        <v>0</v>
      </c>
      <c r="MO32" s="28">
        <v>0</v>
      </c>
      <c r="MP32" s="28">
        <v>0</v>
      </c>
      <c r="MQ32" s="28">
        <v>0</v>
      </c>
      <c r="MR32" s="28">
        <v>0</v>
      </c>
      <c r="MS32" s="28">
        <v>0</v>
      </c>
      <c r="MT32" s="28">
        <v>0</v>
      </c>
      <c r="MU32" s="28">
        <v>0</v>
      </c>
      <c r="MV32" s="28">
        <v>0</v>
      </c>
      <c r="MW32" s="28">
        <v>0</v>
      </c>
      <c r="MX32" s="28">
        <v>0</v>
      </c>
      <c r="MY32" s="28">
        <v>0</v>
      </c>
      <c r="MZ32" s="28">
        <v>0</v>
      </c>
      <c r="NA32" s="28">
        <v>0</v>
      </c>
      <c r="NB32" s="28">
        <v>0</v>
      </c>
      <c r="NC32" s="28">
        <v>0</v>
      </c>
      <c r="ND32" s="28">
        <v>0</v>
      </c>
      <c r="NE32" s="28">
        <v>0</v>
      </c>
      <c r="NF32" s="28">
        <v>0</v>
      </c>
      <c r="NG32" s="28">
        <v>0</v>
      </c>
      <c r="NH32" s="28">
        <v>0</v>
      </c>
      <c r="NI32" s="28">
        <v>0</v>
      </c>
      <c r="NJ32" s="28">
        <v>0</v>
      </c>
      <c r="NK32" s="28">
        <v>0</v>
      </c>
      <c r="NL32" s="28">
        <v>0</v>
      </c>
      <c r="NM32" s="28">
        <v>0</v>
      </c>
      <c r="NN32" s="28">
        <v>0</v>
      </c>
      <c r="NO32" s="28">
        <v>0</v>
      </c>
      <c r="NP32" s="28">
        <v>0</v>
      </c>
      <c r="NQ32" s="28">
        <v>0</v>
      </c>
      <c r="NR32" s="28">
        <v>0</v>
      </c>
      <c r="NS32" s="28">
        <v>0</v>
      </c>
      <c r="NT32" s="28">
        <v>0</v>
      </c>
      <c r="NU32" s="28">
        <v>0</v>
      </c>
      <c r="NV32" s="28">
        <v>0</v>
      </c>
      <c r="NW32" s="28">
        <v>0</v>
      </c>
      <c r="NX32" s="28">
        <v>0</v>
      </c>
      <c r="NY32" s="28">
        <v>0</v>
      </c>
      <c r="NZ32" s="28">
        <v>0</v>
      </c>
      <c r="OA32" s="28">
        <v>0</v>
      </c>
      <c r="OB32" s="28">
        <v>0</v>
      </c>
      <c r="OC32" s="28">
        <v>0</v>
      </c>
      <c r="OD32" s="28">
        <v>0</v>
      </c>
      <c r="OE32" s="28">
        <v>0</v>
      </c>
      <c r="OF32" s="28">
        <v>0</v>
      </c>
      <c r="OG32" s="28">
        <v>0</v>
      </c>
      <c r="OH32" s="28">
        <v>0</v>
      </c>
      <c r="OI32" s="28">
        <v>0</v>
      </c>
      <c r="OJ32" s="28">
        <v>0</v>
      </c>
      <c r="OK32" s="28">
        <v>0</v>
      </c>
      <c r="OL32" s="28">
        <v>0</v>
      </c>
      <c r="OM32" s="28">
        <v>0</v>
      </c>
      <c r="ON32" s="28">
        <v>0</v>
      </c>
      <c r="OO32" s="28">
        <v>0</v>
      </c>
      <c r="OP32" s="28">
        <v>0</v>
      </c>
      <c r="OQ32" s="28">
        <v>0</v>
      </c>
      <c r="OR32" s="28">
        <v>0</v>
      </c>
      <c r="OS32" s="28">
        <v>0</v>
      </c>
      <c r="OT32" s="28">
        <v>0</v>
      </c>
      <c r="OU32" s="28">
        <v>0</v>
      </c>
      <c r="OV32" s="28">
        <v>0</v>
      </c>
      <c r="OW32" s="28">
        <v>0</v>
      </c>
      <c r="OX32" s="28">
        <v>0</v>
      </c>
      <c r="OY32" s="28">
        <v>0</v>
      </c>
      <c r="OZ32" s="28">
        <v>0</v>
      </c>
      <c r="PA32" s="28">
        <v>0</v>
      </c>
      <c r="PB32" s="28">
        <v>0</v>
      </c>
      <c r="PC32" s="28">
        <v>0</v>
      </c>
      <c r="PD32" s="28">
        <v>0</v>
      </c>
      <c r="PE32" s="28">
        <v>0</v>
      </c>
      <c r="PF32" s="28">
        <v>0</v>
      </c>
      <c r="PG32" s="28">
        <v>0</v>
      </c>
      <c r="PH32" s="28">
        <v>0</v>
      </c>
      <c r="PI32" s="28">
        <v>0</v>
      </c>
      <c r="PJ32" s="28">
        <v>0</v>
      </c>
      <c r="PK32" s="28">
        <v>0</v>
      </c>
      <c r="PL32" s="28">
        <v>0</v>
      </c>
      <c r="PM32" s="28">
        <v>0</v>
      </c>
      <c r="PN32" s="28">
        <v>0</v>
      </c>
      <c r="PO32" s="28">
        <v>0</v>
      </c>
      <c r="PP32" s="28">
        <v>0</v>
      </c>
      <c r="PQ32" s="28">
        <v>0</v>
      </c>
      <c r="PR32" s="28">
        <v>0</v>
      </c>
      <c r="PS32" s="28">
        <v>0</v>
      </c>
      <c r="PT32" s="28">
        <v>0</v>
      </c>
      <c r="PU32" s="28">
        <v>0</v>
      </c>
      <c r="PV32" s="28">
        <v>0</v>
      </c>
      <c r="PW32" s="28">
        <v>0</v>
      </c>
      <c r="PX32" s="28">
        <v>0</v>
      </c>
      <c r="PY32" s="28">
        <v>0</v>
      </c>
      <c r="PZ32" s="28">
        <v>0</v>
      </c>
      <c r="QA32" s="28">
        <v>0</v>
      </c>
      <c r="QB32" s="28">
        <v>0</v>
      </c>
      <c r="QC32" s="28">
        <v>0</v>
      </c>
      <c r="QD32" s="28">
        <v>0</v>
      </c>
      <c r="QE32" s="28">
        <v>0</v>
      </c>
      <c r="QF32" s="28">
        <v>0</v>
      </c>
      <c r="QG32" s="28">
        <v>0</v>
      </c>
      <c r="QH32" s="28">
        <v>0</v>
      </c>
      <c r="QI32" s="28">
        <v>0</v>
      </c>
      <c r="QJ32" s="28">
        <v>0</v>
      </c>
      <c r="QK32" s="28">
        <v>0</v>
      </c>
      <c r="QL32" s="28">
        <v>0</v>
      </c>
      <c r="QM32" s="28">
        <v>0</v>
      </c>
      <c r="QN32" s="28">
        <v>0</v>
      </c>
      <c r="QO32" s="28">
        <v>0</v>
      </c>
      <c r="QP32" s="28">
        <v>0</v>
      </c>
      <c r="QQ32" s="28">
        <v>0</v>
      </c>
      <c r="QR32" s="28">
        <v>0</v>
      </c>
      <c r="QS32" s="28">
        <v>0</v>
      </c>
      <c r="QT32" s="28">
        <v>0</v>
      </c>
      <c r="QU32" s="28">
        <v>0</v>
      </c>
      <c r="QV32" s="28">
        <v>0</v>
      </c>
      <c r="QW32" s="28">
        <v>0</v>
      </c>
      <c r="QX32" s="28">
        <v>0</v>
      </c>
      <c r="QY32" s="28">
        <v>0</v>
      </c>
      <c r="QZ32" s="28">
        <v>0</v>
      </c>
      <c r="RA32" s="28">
        <v>0</v>
      </c>
      <c r="RB32" s="28">
        <v>0</v>
      </c>
      <c r="RC32" s="28">
        <v>0</v>
      </c>
      <c r="RD32" s="28">
        <v>0</v>
      </c>
      <c r="RE32" s="28">
        <v>0</v>
      </c>
      <c r="RF32" s="28">
        <v>0</v>
      </c>
      <c r="RG32" s="28">
        <v>0</v>
      </c>
      <c r="RH32" s="28">
        <v>0</v>
      </c>
      <c r="RI32" s="28">
        <v>0</v>
      </c>
      <c r="RJ32" s="28">
        <v>0</v>
      </c>
      <c r="RK32" s="28">
        <v>0</v>
      </c>
      <c r="RL32" s="28">
        <v>0</v>
      </c>
      <c r="RM32" s="28">
        <v>0</v>
      </c>
      <c r="RN32" s="28">
        <v>0</v>
      </c>
      <c r="RO32" s="28">
        <v>0</v>
      </c>
      <c r="RP32" s="28">
        <v>0</v>
      </c>
      <c r="RQ32" s="28">
        <v>0</v>
      </c>
      <c r="RR32" s="28">
        <v>0</v>
      </c>
      <c r="RS32" s="28">
        <v>0</v>
      </c>
      <c r="RT32" s="28">
        <v>0</v>
      </c>
      <c r="RU32" s="28">
        <v>0</v>
      </c>
      <c r="RV32" s="28">
        <v>0</v>
      </c>
      <c r="RW32" s="28">
        <v>0</v>
      </c>
      <c r="RX32" s="28">
        <v>0</v>
      </c>
      <c r="RY32" s="28">
        <v>0</v>
      </c>
      <c r="RZ32" s="28">
        <v>0</v>
      </c>
      <c r="SA32" s="28">
        <v>0</v>
      </c>
      <c r="SB32" s="28">
        <v>0</v>
      </c>
      <c r="SC32" s="28">
        <v>0</v>
      </c>
      <c r="SD32" s="28">
        <v>0</v>
      </c>
      <c r="SE32" s="28">
        <v>0</v>
      </c>
      <c r="SF32" s="28">
        <v>0</v>
      </c>
      <c r="SG32" s="28">
        <v>0</v>
      </c>
      <c r="SH32" s="28">
        <v>0</v>
      </c>
      <c r="SI32" s="28">
        <v>0</v>
      </c>
      <c r="SJ32" s="28">
        <v>0</v>
      </c>
      <c r="SK32" s="28">
        <v>0</v>
      </c>
      <c r="SL32" s="28">
        <v>0</v>
      </c>
      <c r="SM32" s="28">
        <v>0</v>
      </c>
      <c r="SN32" s="28">
        <v>0</v>
      </c>
      <c r="SO32" s="28">
        <v>0</v>
      </c>
      <c r="SP32" s="28">
        <v>0</v>
      </c>
      <c r="SQ32" s="28">
        <v>0</v>
      </c>
      <c r="SR32" s="28">
        <v>0</v>
      </c>
      <c r="SS32" s="28">
        <v>0</v>
      </c>
      <c r="ST32" s="28">
        <v>0</v>
      </c>
      <c r="SU32" s="28">
        <v>0</v>
      </c>
      <c r="SV32" s="28">
        <v>0</v>
      </c>
      <c r="SW32" s="28">
        <v>0</v>
      </c>
      <c r="SX32" s="28">
        <v>0</v>
      </c>
      <c r="SY32" s="28">
        <v>0</v>
      </c>
      <c r="SZ32" s="28">
        <v>0</v>
      </c>
      <c r="TA32" s="28">
        <v>0</v>
      </c>
      <c r="TB32" s="28">
        <v>0</v>
      </c>
      <c r="TC32" s="28">
        <v>0</v>
      </c>
      <c r="TD32" s="28">
        <v>0</v>
      </c>
      <c r="TE32" s="28">
        <v>0</v>
      </c>
      <c r="TF32" s="28">
        <v>0</v>
      </c>
      <c r="TG32" s="28">
        <v>0</v>
      </c>
      <c r="TH32" s="28">
        <v>0</v>
      </c>
      <c r="TI32" s="28">
        <v>0</v>
      </c>
      <c r="TJ32" s="28">
        <v>0</v>
      </c>
      <c r="TK32" s="28">
        <v>0</v>
      </c>
      <c r="TL32" s="28">
        <v>0</v>
      </c>
      <c r="TM32" s="28">
        <v>0</v>
      </c>
      <c r="TN32" s="28">
        <v>0</v>
      </c>
      <c r="TO32" s="28">
        <v>0</v>
      </c>
      <c r="TP32" s="28">
        <v>0</v>
      </c>
      <c r="TQ32" s="28">
        <v>0</v>
      </c>
      <c r="TR32" s="28">
        <v>0</v>
      </c>
      <c r="TS32" s="28">
        <v>0</v>
      </c>
      <c r="TT32" s="28">
        <v>0</v>
      </c>
      <c r="TU32" s="28">
        <v>0</v>
      </c>
      <c r="TV32" s="28">
        <v>0</v>
      </c>
      <c r="TW32" s="28">
        <v>0</v>
      </c>
      <c r="TX32" s="28">
        <v>0</v>
      </c>
      <c r="TY32" s="28">
        <v>0</v>
      </c>
      <c r="TZ32" s="28">
        <v>0</v>
      </c>
      <c r="UA32" s="28">
        <v>0</v>
      </c>
      <c r="UB32" s="28">
        <v>0</v>
      </c>
      <c r="UC32" s="28">
        <v>0</v>
      </c>
      <c r="UD32" s="28">
        <v>0</v>
      </c>
      <c r="UE32" s="28">
        <v>0</v>
      </c>
      <c r="UF32" s="28">
        <v>0</v>
      </c>
      <c r="UG32" s="28">
        <v>0</v>
      </c>
      <c r="UH32" s="28">
        <v>0</v>
      </c>
      <c r="UI32" s="28">
        <v>0</v>
      </c>
      <c r="UJ32" s="28">
        <v>0</v>
      </c>
      <c r="UK32" s="28">
        <v>0</v>
      </c>
      <c r="UL32" s="28">
        <v>0</v>
      </c>
      <c r="UM32" s="28">
        <v>0</v>
      </c>
      <c r="UN32" s="28">
        <v>0</v>
      </c>
      <c r="UO32" s="28">
        <v>0</v>
      </c>
      <c r="UP32" s="28">
        <v>0</v>
      </c>
      <c r="UQ32" s="28">
        <v>0</v>
      </c>
      <c r="UR32" s="28">
        <v>0</v>
      </c>
      <c r="US32" s="28">
        <v>0</v>
      </c>
      <c r="UT32" s="28">
        <v>0</v>
      </c>
      <c r="UU32" s="28">
        <v>0</v>
      </c>
      <c r="UV32" s="28">
        <v>0</v>
      </c>
      <c r="UW32" s="28">
        <v>0</v>
      </c>
      <c r="UX32" s="28">
        <v>0</v>
      </c>
      <c r="UY32" s="28">
        <v>0</v>
      </c>
      <c r="UZ32" s="28">
        <v>0</v>
      </c>
      <c r="VA32" s="28">
        <v>0</v>
      </c>
      <c r="VB32" s="28">
        <v>0</v>
      </c>
      <c r="VC32" s="28">
        <v>0</v>
      </c>
      <c r="VD32" s="28">
        <v>0</v>
      </c>
      <c r="VE32" s="28">
        <v>0</v>
      </c>
      <c r="VF32" s="28">
        <v>0</v>
      </c>
      <c r="VG32" s="28">
        <v>0</v>
      </c>
      <c r="VH32" s="28">
        <v>0</v>
      </c>
      <c r="VI32" s="28">
        <v>0</v>
      </c>
      <c r="VJ32" s="28">
        <v>0</v>
      </c>
      <c r="VK32" s="28">
        <v>0</v>
      </c>
      <c r="VL32" s="28">
        <v>0</v>
      </c>
      <c r="VM32" s="28">
        <v>0</v>
      </c>
      <c r="VN32" s="28">
        <v>0</v>
      </c>
      <c r="VO32" s="28">
        <v>0</v>
      </c>
      <c r="VP32" s="28">
        <v>0</v>
      </c>
      <c r="VQ32" s="28">
        <v>0</v>
      </c>
      <c r="VR32" s="28">
        <v>0</v>
      </c>
      <c r="VS32" s="28">
        <v>0</v>
      </c>
      <c r="VT32" s="28">
        <v>0</v>
      </c>
      <c r="VU32" s="28">
        <v>0</v>
      </c>
      <c r="VV32" s="28">
        <v>0</v>
      </c>
      <c r="VW32" s="28">
        <v>0</v>
      </c>
      <c r="VX32" s="28">
        <v>0</v>
      </c>
      <c r="VY32" s="28">
        <v>0</v>
      </c>
      <c r="VZ32" s="28">
        <v>0</v>
      </c>
      <c r="WA32" s="28">
        <v>0</v>
      </c>
      <c r="WB32" s="28">
        <v>0</v>
      </c>
      <c r="WC32" s="28">
        <v>0</v>
      </c>
      <c r="WD32" s="28">
        <v>0</v>
      </c>
      <c r="WE32" s="28">
        <v>0</v>
      </c>
      <c r="WF32" s="28">
        <v>0</v>
      </c>
      <c r="WG32" s="28">
        <v>0</v>
      </c>
      <c r="WH32" s="28">
        <v>0</v>
      </c>
      <c r="WI32" s="28">
        <v>0</v>
      </c>
      <c r="WJ32" s="28">
        <v>0</v>
      </c>
      <c r="WK32" s="28">
        <v>0</v>
      </c>
      <c r="WL32" s="28">
        <v>0</v>
      </c>
      <c r="WM32" s="28">
        <v>0</v>
      </c>
      <c r="WN32" s="28">
        <v>0</v>
      </c>
      <c r="WO32" s="28">
        <v>0</v>
      </c>
      <c r="WP32" s="28">
        <v>0</v>
      </c>
      <c r="WQ32" s="28">
        <v>0</v>
      </c>
      <c r="WR32" s="28">
        <v>0</v>
      </c>
      <c r="WS32" s="28">
        <v>0</v>
      </c>
      <c r="WT32" s="28">
        <v>0</v>
      </c>
      <c r="WU32" s="28">
        <v>0</v>
      </c>
      <c r="WV32" s="28">
        <v>0</v>
      </c>
      <c r="WW32" s="28">
        <v>0</v>
      </c>
      <c r="WX32" s="28">
        <v>0</v>
      </c>
      <c r="WY32" s="28">
        <v>0</v>
      </c>
      <c r="WZ32" s="28">
        <v>0</v>
      </c>
      <c r="XA32" s="28">
        <v>0</v>
      </c>
      <c r="XB32" s="28">
        <v>0</v>
      </c>
      <c r="XC32" s="28">
        <v>0</v>
      </c>
      <c r="XD32" s="28">
        <v>0</v>
      </c>
      <c r="XE32" s="28">
        <v>0</v>
      </c>
      <c r="XF32" s="28">
        <v>0</v>
      </c>
      <c r="XG32" s="28">
        <v>0</v>
      </c>
      <c r="XH32" s="28">
        <v>0</v>
      </c>
      <c r="XI32" s="28">
        <v>0</v>
      </c>
      <c r="XJ32" s="28">
        <v>0</v>
      </c>
      <c r="XK32" s="28">
        <v>0</v>
      </c>
      <c r="XL32" s="28">
        <v>0</v>
      </c>
      <c r="XM32" s="28">
        <v>0</v>
      </c>
      <c r="XN32" s="28">
        <v>0</v>
      </c>
      <c r="XO32" s="28">
        <v>0</v>
      </c>
      <c r="XP32" s="28">
        <v>0</v>
      </c>
      <c r="XQ32" s="28">
        <v>0</v>
      </c>
      <c r="XR32" s="28">
        <v>0</v>
      </c>
      <c r="XS32" s="28">
        <v>0</v>
      </c>
      <c r="XT32" s="28">
        <v>0</v>
      </c>
      <c r="XU32" s="28">
        <v>0</v>
      </c>
      <c r="XV32" s="28">
        <v>0</v>
      </c>
      <c r="XW32" s="28">
        <v>0</v>
      </c>
      <c r="XX32" s="28">
        <v>0</v>
      </c>
      <c r="XY32" s="28">
        <v>0</v>
      </c>
      <c r="XZ32" s="28">
        <v>0</v>
      </c>
      <c r="YA32" s="28">
        <v>0</v>
      </c>
      <c r="YB32" s="28">
        <v>0</v>
      </c>
      <c r="YC32" s="28">
        <v>0</v>
      </c>
      <c r="YD32" s="28">
        <v>0</v>
      </c>
      <c r="YE32" s="28">
        <v>0</v>
      </c>
      <c r="YF32" s="28">
        <v>0</v>
      </c>
      <c r="YG32" s="28">
        <v>0</v>
      </c>
      <c r="YH32" s="28">
        <v>0</v>
      </c>
      <c r="YI32" s="28">
        <v>0</v>
      </c>
      <c r="YJ32" s="28">
        <v>0</v>
      </c>
      <c r="YK32" s="28">
        <v>0</v>
      </c>
      <c r="YL32" s="28">
        <v>0</v>
      </c>
      <c r="YM32" s="28">
        <v>0</v>
      </c>
      <c r="YN32" s="28">
        <v>0</v>
      </c>
      <c r="YO32" s="28">
        <v>0</v>
      </c>
      <c r="YP32" s="28">
        <v>0</v>
      </c>
      <c r="YQ32" s="28">
        <v>0</v>
      </c>
    </row>
    <row r="33" spans="1:667" ht="15.75" x14ac:dyDescent="0.25">
      <c r="A33" s="18" t="s">
        <v>70</v>
      </c>
      <c r="B33" s="18" t="s">
        <v>71</v>
      </c>
      <c r="C33" s="19">
        <v>1215.478977024</v>
      </c>
      <c r="D33" s="20"/>
      <c r="E33" s="48">
        <f t="shared" si="73"/>
        <v>31.653098360000001</v>
      </c>
      <c r="F33" s="22" t="s">
        <v>57</v>
      </c>
      <c r="G33" s="108" t="s">
        <v>133</v>
      </c>
      <c r="H33" s="23">
        <v>42050</v>
      </c>
      <c r="I33" s="47" t="s">
        <v>64</v>
      </c>
      <c r="J33" s="22">
        <v>360</v>
      </c>
      <c r="K33" s="22" t="s">
        <v>137</v>
      </c>
      <c r="L33" s="23">
        <f t="shared" si="74"/>
        <v>53008</v>
      </c>
      <c r="M33" s="22" t="s">
        <v>11</v>
      </c>
      <c r="N33" s="19" t="s">
        <v>65</v>
      </c>
      <c r="P33" s="25">
        <f t="shared" si="75"/>
        <v>0</v>
      </c>
      <c r="Q33" s="25">
        <f t="shared" si="76"/>
        <v>19252876.861799691</v>
      </c>
      <c r="R33" s="25">
        <f t="shared" si="77"/>
        <v>0</v>
      </c>
      <c r="S33" s="25">
        <f t="shared" si="78"/>
        <v>42251140.507262453</v>
      </c>
      <c r="T33" s="25">
        <f t="shared" si="79"/>
        <v>37207917.313642316</v>
      </c>
      <c r="U33" s="25">
        <f t="shared" si="80"/>
        <v>46480718.129555777</v>
      </c>
      <c r="V33" s="25">
        <f t="shared" si="81"/>
        <v>83669031.587343067</v>
      </c>
      <c r="W33" s="25">
        <f t="shared" si="82"/>
        <v>52300494.441884473</v>
      </c>
      <c r="X33" s="25">
        <f t="shared" si="83"/>
        <v>96303763.376091033</v>
      </c>
      <c r="Y33" s="25">
        <f t="shared" si="84"/>
        <v>57075031.353637978</v>
      </c>
      <c r="Z33" s="25">
        <f t="shared" si="85"/>
        <v>109493407.58587423</v>
      </c>
      <c r="AA33" s="25">
        <f t="shared" si="86"/>
        <v>61337830.796398468</v>
      </c>
      <c r="AB33" s="25">
        <f t="shared" si="87"/>
        <v>122839816.70934096</v>
      </c>
      <c r="AC33" s="25">
        <f t="shared" si="88"/>
        <v>65011449.723352</v>
      </c>
      <c r="AD33" s="25">
        <f t="shared" si="89"/>
        <v>135314336.4716925</v>
      </c>
      <c r="AE33" s="25">
        <f t="shared" si="90"/>
        <v>67024947.637167633</v>
      </c>
      <c r="AF33" s="25">
        <f t="shared" si="91"/>
        <v>147876505.51939428</v>
      </c>
      <c r="AG33" s="25">
        <f t="shared" si="92"/>
        <v>68443248.495351791</v>
      </c>
      <c r="AH33" s="25">
        <f t="shared" si="93"/>
        <v>161427192.35865062</v>
      </c>
      <c r="AI33" s="25">
        <f t="shared" si="94"/>
        <v>69471058.793564886</v>
      </c>
      <c r="AJ33" s="25">
        <f t="shared" si="95"/>
        <v>175880543.2498771</v>
      </c>
      <c r="AK33" s="25">
        <f t="shared" si="96"/>
        <v>70171156.518701255</v>
      </c>
      <c r="AL33" s="25">
        <f t="shared" si="97"/>
        <v>191050786.88295516</v>
      </c>
      <c r="AM33" s="25">
        <f t="shared" si="98"/>
        <v>69809236.723031417</v>
      </c>
      <c r="AN33" s="25">
        <f t="shared" si="99"/>
        <v>207303619.20431337</v>
      </c>
      <c r="AO33" s="25">
        <f t="shared" si="100"/>
        <v>69013520.213510394</v>
      </c>
      <c r="AP33" s="25">
        <f t="shared" si="101"/>
        <v>224729361.95434514</v>
      </c>
      <c r="AQ33" s="25">
        <f t="shared" si="102"/>
        <v>67514171.982010826</v>
      </c>
      <c r="AR33" s="25">
        <f t="shared" si="103"/>
        <v>243356388.01691061</v>
      </c>
      <c r="AS33" s="25">
        <f t="shared" si="104"/>
        <v>65380835.350630149</v>
      </c>
      <c r="AT33" s="25">
        <f t="shared" si="105"/>
        <v>263281230.99358821</v>
      </c>
      <c r="AU33" s="25">
        <f t="shared" si="106"/>
        <v>61990083.759269178</v>
      </c>
      <c r="AV33" s="25">
        <f t="shared" si="107"/>
        <v>284615809.92872536</v>
      </c>
      <c r="AW33" s="25">
        <f t="shared" si="108"/>
        <v>57767217.772741362</v>
      </c>
      <c r="AX33" s="25">
        <f t="shared" si="109"/>
        <v>307392322.87676418</v>
      </c>
      <c r="AY33" s="25">
        <f t="shared" si="110"/>
        <v>52403967.692620277</v>
      </c>
      <c r="AZ33" s="25">
        <f t="shared" si="111"/>
        <v>331730770.98033643</v>
      </c>
      <c r="BA33" s="25">
        <f t="shared" si="112"/>
        <v>45896262.590999693</v>
      </c>
      <c r="BB33" s="25">
        <f t="shared" si="113"/>
        <v>357609209.87048972</v>
      </c>
      <c r="BC33" s="25">
        <f t="shared" si="114"/>
        <v>37729368.881753072</v>
      </c>
      <c r="BD33" s="25">
        <f t="shared" si="115"/>
        <v>385038216.09862924</v>
      </c>
      <c r="BE33" s="25">
        <f t="shared" si="116"/>
        <v>28114585.63337411</v>
      </c>
      <c r="BF33" s="25">
        <f t="shared" si="117"/>
        <v>414244361.95991075</v>
      </c>
      <c r="BG33" s="25">
        <f t="shared" si="118"/>
        <v>16790107.919297747</v>
      </c>
      <c r="BH33" s="25">
        <f t="shared" si="119"/>
        <v>218703350.19754365</v>
      </c>
      <c r="BI33" s="25">
        <f t="shared" si="120"/>
        <v>3582456.2668476007</v>
      </c>
      <c r="BJ33" s="25">
        <f t="shared" si="121"/>
        <v>0</v>
      </c>
      <c r="BK33" s="25">
        <f t="shared" si="122"/>
        <v>0</v>
      </c>
      <c r="BL33" s="25">
        <f t="shared" si="123"/>
        <v>0</v>
      </c>
      <c r="BM33" s="25">
        <f t="shared" si="124"/>
        <v>0</v>
      </c>
      <c r="BN33" s="26"/>
      <c r="BO33" s="27"/>
      <c r="BP33" s="28">
        <v>0</v>
      </c>
      <c r="BQ33" s="28">
        <v>0</v>
      </c>
      <c r="BR33" s="28">
        <v>6405741.5980072059</v>
      </c>
      <c r="BS33" s="28">
        <v>0</v>
      </c>
      <c r="BT33" s="28">
        <v>0</v>
      </c>
      <c r="BU33" s="28">
        <v>0</v>
      </c>
      <c r="BV33" s="28">
        <v>0</v>
      </c>
      <c r="BW33" s="28">
        <v>0</v>
      </c>
      <c r="BX33" s="28">
        <v>0</v>
      </c>
      <c r="BY33" s="28">
        <v>0</v>
      </c>
      <c r="BZ33" s="28">
        <v>0</v>
      </c>
      <c r="CA33" s="28">
        <v>0</v>
      </c>
      <c r="CB33" s="28">
        <v>0</v>
      </c>
      <c r="CC33" s="28">
        <v>0</v>
      </c>
      <c r="CD33" s="28">
        <v>12847135.263792485</v>
      </c>
      <c r="CE33" s="28">
        <v>0</v>
      </c>
      <c r="CF33" s="28">
        <v>0</v>
      </c>
      <c r="CG33" s="28">
        <v>0</v>
      </c>
      <c r="CH33" s="28">
        <v>0</v>
      </c>
      <c r="CI33" s="28">
        <v>0</v>
      </c>
      <c r="CJ33" s="28">
        <v>0</v>
      </c>
      <c r="CK33" s="28">
        <v>0</v>
      </c>
      <c r="CL33" s="28">
        <v>0</v>
      </c>
      <c r="CM33" s="28">
        <v>0</v>
      </c>
      <c r="CN33" s="28">
        <v>0</v>
      </c>
      <c r="CO33" s="28">
        <v>0</v>
      </c>
      <c r="CP33" s="28">
        <v>20783144.96670115</v>
      </c>
      <c r="CQ33" s="28">
        <v>0</v>
      </c>
      <c r="CR33" s="28">
        <v>0</v>
      </c>
      <c r="CS33" s="28">
        <v>0</v>
      </c>
      <c r="CT33" s="28">
        <v>0</v>
      </c>
      <c r="CU33" s="28">
        <v>0</v>
      </c>
      <c r="CV33" s="28">
        <v>0</v>
      </c>
      <c r="CW33" s="28">
        <v>0</v>
      </c>
      <c r="CX33" s="28">
        <v>0</v>
      </c>
      <c r="CY33" s="28">
        <v>0</v>
      </c>
      <c r="CZ33" s="28">
        <v>0</v>
      </c>
      <c r="DA33" s="28">
        <v>0</v>
      </c>
      <c r="DB33" s="28">
        <v>21467995.540561307</v>
      </c>
      <c r="DC33" s="28">
        <v>0</v>
      </c>
      <c r="DD33" s="28">
        <v>0</v>
      </c>
      <c r="DE33" s="28">
        <v>0</v>
      </c>
      <c r="DF33" s="28">
        <v>0</v>
      </c>
      <c r="DG33" s="28">
        <v>0</v>
      </c>
      <c r="DH33" s="28">
        <v>0</v>
      </c>
      <c r="DI33" s="28">
        <v>0</v>
      </c>
      <c r="DJ33" s="28">
        <v>0</v>
      </c>
      <c r="DK33" s="28">
        <v>0</v>
      </c>
      <c r="DL33" s="28">
        <v>0</v>
      </c>
      <c r="DM33" s="28">
        <v>0</v>
      </c>
      <c r="DN33" s="28">
        <v>22366433.691605359</v>
      </c>
      <c r="DO33" s="28">
        <v>0</v>
      </c>
      <c r="DP33" s="28">
        <v>0</v>
      </c>
      <c r="DQ33" s="28">
        <v>0</v>
      </c>
      <c r="DR33" s="28">
        <v>0</v>
      </c>
      <c r="DS33" s="28">
        <v>0</v>
      </c>
      <c r="DT33" s="28">
        <v>0</v>
      </c>
      <c r="DU33" s="28">
        <v>0</v>
      </c>
      <c r="DV33" s="28">
        <v>0</v>
      </c>
      <c r="DW33" s="28">
        <v>0</v>
      </c>
      <c r="DX33" s="28">
        <v>0</v>
      </c>
      <c r="DY33" s="28">
        <v>0</v>
      </c>
      <c r="DZ33" s="28">
        <v>24114284.437950417</v>
      </c>
      <c r="EA33" s="28">
        <v>37207917.313642316</v>
      </c>
      <c r="EB33" s="28">
        <v>0</v>
      </c>
      <c r="EC33" s="28">
        <v>0</v>
      </c>
      <c r="ED33" s="28">
        <v>0</v>
      </c>
      <c r="EE33" s="28">
        <v>0</v>
      </c>
      <c r="EF33" s="28">
        <v>0</v>
      </c>
      <c r="EG33" s="28">
        <v>0</v>
      </c>
      <c r="EH33" s="28">
        <v>0</v>
      </c>
      <c r="EI33" s="28">
        <v>0</v>
      </c>
      <c r="EJ33" s="28">
        <v>0</v>
      </c>
      <c r="EK33" s="28">
        <v>0</v>
      </c>
      <c r="EL33" s="28">
        <v>25749116.512381401</v>
      </c>
      <c r="EM33" s="28">
        <v>40306237.886588931</v>
      </c>
      <c r="EN33" s="28">
        <v>0</v>
      </c>
      <c r="EO33" s="28">
        <v>0</v>
      </c>
      <c r="EP33" s="28">
        <v>0</v>
      </c>
      <c r="EQ33" s="28">
        <v>0</v>
      </c>
      <c r="ER33" s="28">
        <v>0</v>
      </c>
      <c r="ES33" s="28">
        <v>0</v>
      </c>
      <c r="ET33" s="28">
        <v>0</v>
      </c>
      <c r="EU33" s="28">
        <v>0</v>
      </c>
      <c r="EV33" s="28">
        <v>0</v>
      </c>
      <c r="EW33" s="28">
        <v>0</v>
      </c>
      <c r="EX33" s="28">
        <v>26551377.929503072</v>
      </c>
      <c r="EY33" s="28">
        <v>43362793.700754143</v>
      </c>
      <c r="EZ33" s="28">
        <v>0</v>
      </c>
      <c r="FA33" s="28">
        <v>0</v>
      </c>
      <c r="FB33" s="28">
        <v>0</v>
      </c>
      <c r="FC33" s="28">
        <v>0</v>
      </c>
      <c r="FD33" s="28">
        <v>0</v>
      </c>
      <c r="FE33" s="28">
        <v>0</v>
      </c>
      <c r="FF33" s="28">
        <v>0</v>
      </c>
      <c r="FG33" s="28">
        <v>0</v>
      </c>
      <c r="FH33" s="28">
        <v>0</v>
      </c>
      <c r="FI33" s="28">
        <v>0</v>
      </c>
      <c r="FJ33" s="28">
        <v>28235446.624229856</v>
      </c>
      <c r="FK33" s="28">
        <v>46587292.998492479</v>
      </c>
      <c r="FL33" s="28">
        <v>0</v>
      </c>
      <c r="FM33" s="28">
        <v>0</v>
      </c>
      <c r="FN33" s="28">
        <v>0</v>
      </c>
      <c r="FO33" s="28">
        <v>0</v>
      </c>
      <c r="FP33" s="28">
        <v>0</v>
      </c>
      <c r="FQ33" s="28">
        <v>0</v>
      </c>
      <c r="FR33" s="28">
        <v>0</v>
      </c>
      <c r="FS33" s="28">
        <v>0</v>
      </c>
      <c r="FT33" s="28">
        <v>0</v>
      </c>
      <c r="FU33" s="28">
        <v>0</v>
      </c>
      <c r="FV33" s="28">
        <v>28839584.729408119</v>
      </c>
      <c r="FW33" s="28">
        <v>49716470.377598546</v>
      </c>
      <c r="FX33" s="28">
        <v>0</v>
      </c>
      <c r="FY33" s="28">
        <v>0</v>
      </c>
      <c r="FZ33" s="28">
        <v>0</v>
      </c>
      <c r="GA33" s="28">
        <v>0</v>
      </c>
      <c r="GB33" s="28">
        <v>0</v>
      </c>
      <c r="GC33" s="28">
        <v>0</v>
      </c>
      <c r="GD33" s="28">
        <v>0</v>
      </c>
      <c r="GE33" s="28">
        <v>0</v>
      </c>
      <c r="GF33" s="28">
        <v>0</v>
      </c>
      <c r="GG33" s="28">
        <v>0</v>
      </c>
      <c r="GH33" s="28">
        <v>30429876.364405841</v>
      </c>
      <c r="GI33" s="28">
        <v>53077038.380298994</v>
      </c>
      <c r="GJ33" s="28">
        <v>0</v>
      </c>
      <c r="GK33" s="28">
        <v>0</v>
      </c>
      <c r="GL33" s="28">
        <v>0</v>
      </c>
      <c r="GM33" s="28">
        <v>0</v>
      </c>
      <c r="GN33" s="28">
        <v>0</v>
      </c>
      <c r="GO33" s="28">
        <v>0</v>
      </c>
      <c r="GP33" s="28">
        <v>0</v>
      </c>
      <c r="GQ33" s="28">
        <v>0</v>
      </c>
      <c r="GR33" s="28">
        <v>0</v>
      </c>
      <c r="GS33" s="28">
        <v>0</v>
      </c>
      <c r="GT33" s="28">
        <v>30907954.431992628</v>
      </c>
      <c r="GU33" s="28">
        <v>56416369.205575243</v>
      </c>
      <c r="GV33" s="28">
        <v>0</v>
      </c>
      <c r="GW33" s="28">
        <v>0</v>
      </c>
      <c r="GX33" s="28">
        <v>0</v>
      </c>
      <c r="GY33" s="28">
        <v>0</v>
      </c>
      <c r="GZ33" s="28">
        <v>0</v>
      </c>
      <c r="HA33" s="28">
        <v>0</v>
      </c>
      <c r="HB33" s="28">
        <v>0</v>
      </c>
      <c r="HC33" s="28">
        <v>0</v>
      </c>
      <c r="HD33" s="28">
        <v>0</v>
      </c>
      <c r="HE33" s="28">
        <v>0</v>
      </c>
      <c r="HF33" s="28">
        <v>32365278.714595169</v>
      </c>
      <c r="HG33" s="28">
        <v>59874231.175046861</v>
      </c>
      <c r="HH33" s="28">
        <v>0</v>
      </c>
      <c r="HI33" s="28">
        <v>0</v>
      </c>
      <c r="HJ33" s="28">
        <v>0</v>
      </c>
      <c r="HK33" s="28">
        <v>0</v>
      </c>
      <c r="HL33" s="28">
        <v>0</v>
      </c>
      <c r="HM33" s="28">
        <v>0</v>
      </c>
      <c r="HN33" s="28">
        <v>0</v>
      </c>
      <c r="HO33" s="28">
        <v>0</v>
      </c>
      <c r="HP33" s="28">
        <v>0</v>
      </c>
      <c r="HQ33" s="28">
        <v>0</v>
      </c>
      <c r="HR33" s="28">
        <v>32646171.008756831</v>
      </c>
      <c r="HS33" s="28">
        <v>62965585.534294099</v>
      </c>
      <c r="HT33" s="28">
        <v>0</v>
      </c>
      <c r="HU33" s="28">
        <v>0</v>
      </c>
      <c r="HV33" s="28">
        <v>0</v>
      </c>
      <c r="HW33" s="28">
        <v>0</v>
      </c>
      <c r="HX33" s="28">
        <v>0</v>
      </c>
      <c r="HY33" s="28">
        <v>0</v>
      </c>
      <c r="HZ33" s="28">
        <v>0</v>
      </c>
      <c r="IA33" s="28">
        <v>0</v>
      </c>
      <c r="IB33" s="28">
        <v>0</v>
      </c>
      <c r="IC33" s="28">
        <v>0</v>
      </c>
      <c r="ID33" s="28">
        <v>33596842.386835143</v>
      </c>
      <c r="IE33" s="28">
        <v>66162408.520550624</v>
      </c>
      <c r="IF33" s="28">
        <v>0</v>
      </c>
      <c r="IG33" s="28">
        <v>0</v>
      </c>
      <c r="IH33" s="28">
        <v>0</v>
      </c>
      <c r="II33" s="28">
        <v>0</v>
      </c>
      <c r="IJ33" s="28">
        <v>0</v>
      </c>
      <c r="IK33" s="28">
        <v>0</v>
      </c>
      <c r="IL33" s="28">
        <v>0</v>
      </c>
      <c r="IM33" s="28">
        <v>0</v>
      </c>
      <c r="IN33" s="28">
        <v>0</v>
      </c>
      <c r="IO33" s="28">
        <v>0</v>
      </c>
      <c r="IP33" s="28">
        <v>33428105.250332486</v>
      </c>
      <c r="IQ33" s="28">
        <v>69151927.951141879</v>
      </c>
      <c r="IR33" s="28">
        <v>0</v>
      </c>
      <c r="IS33" s="28">
        <v>0</v>
      </c>
      <c r="IT33" s="28">
        <v>0</v>
      </c>
      <c r="IU33" s="28">
        <v>0</v>
      </c>
      <c r="IV33" s="28">
        <v>0</v>
      </c>
      <c r="IW33" s="28">
        <v>0</v>
      </c>
      <c r="IX33" s="28">
        <v>0</v>
      </c>
      <c r="IY33" s="28">
        <v>0</v>
      </c>
      <c r="IZ33" s="28">
        <v>0</v>
      </c>
      <c r="JA33" s="28">
        <v>0</v>
      </c>
      <c r="JB33" s="28">
        <v>34349231.355897546</v>
      </c>
      <c r="JC33" s="28">
        <v>72309201.157111779</v>
      </c>
      <c r="JD33" s="28">
        <v>0</v>
      </c>
      <c r="JE33" s="28">
        <v>0</v>
      </c>
      <c r="JF33" s="28">
        <v>0</v>
      </c>
      <c r="JG33" s="28">
        <v>0</v>
      </c>
      <c r="JH33" s="28">
        <v>0</v>
      </c>
      <c r="JI33" s="28">
        <v>0</v>
      </c>
      <c r="JJ33" s="28">
        <v>0</v>
      </c>
      <c r="JK33" s="28">
        <v>0</v>
      </c>
      <c r="JL33" s="28">
        <v>0</v>
      </c>
      <c r="JM33" s="28">
        <v>0</v>
      </c>
      <c r="JN33" s="28">
        <v>34094017.139454238</v>
      </c>
      <c r="JO33" s="28">
        <v>75567304.3622825</v>
      </c>
      <c r="JP33" s="28">
        <v>0</v>
      </c>
      <c r="JQ33" s="28">
        <v>0</v>
      </c>
      <c r="JR33" s="28">
        <v>0</v>
      </c>
      <c r="JS33" s="28">
        <v>0</v>
      </c>
      <c r="JT33" s="28">
        <v>0</v>
      </c>
      <c r="JU33" s="28">
        <v>0</v>
      </c>
      <c r="JV33" s="28">
        <v>0</v>
      </c>
      <c r="JW33" s="28">
        <v>0</v>
      </c>
      <c r="JX33" s="28">
        <v>0</v>
      </c>
      <c r="JY33" s="28">
        <v>0</v>
      </c>
      <c r="JZ33" s="28">
        <v>34919097.820773944</v>
      </c>
      <c r="KA33" s="28">
        <v>78953936.65401794</v>
      </c>
      <c r="KB33" s="28">
        <v>0</v>
      </c>
      <c r="KC33" s="28">
        <v>0</v>
      </c>
      <c r="KD33" s="28">
        <v>0</v>
      </c>
      <c r="KE33" s="28">
        <v>0</v>
      </c>
      <c r="KF33" s="28">
        <v>0</v>
      </c>
      <c r="KG33" s="28">
        <v>0</v>
      </c>
      <c r="KH33" s="28">
        <v>0</v>
      </c>
      <c r="KI33" s="28">
        <v>0</v>
      </c>
      <c r="KJ33" s="28">
        <v>0</v>
      </c>
      <c r="KK33" s="28">
        <v>0</v>
      </c>
      <c r="KL33" s="28">
        <v>34551960.972790934</v>
      </c>
      <c r="KM33" s="28">
        <v>82473255.70463267</v>
      </c>
      <c r="KN33" s="28">
        <v>0</v>
      </c>
      <c r="KO33" s="28">
        <v>0</v>
      </c>
      <c r="KP33" s="28">
        <v>0</v>
      </c>
      <c r="KQ33" s="28">
        <v>0</v>
      </c>
      <c r="KR33" s="28">
        <v>0</v>
      </c>
      <c r="KS33" s="28">
        <v>0</v>
      </c>
      <c r="KT33" s="28">
        <v>0</v>
      </c>
      <c r="KU33" s="28">
        <v>0</v>
      </c>
      <c r="KV33" s="28">
        <v>0</v>
      </c>
      <c r="KW33" s="28">
        <v>0</v>
      </c>
      <c r="KX33" s="28">
        <v>35267753.259684488</v>
      </c>
      <c r="KY33" s="28">
        <v>86121646.348753899</v>
      </c>
      <c r="KZ33" s="28">
        <v>0</v>
      </c>
      <c r="LA33" s="28">
        <v>0</v>
      </c>
      <c r="LB33" s="28">
        <v>0</v>
      </c>
      <c r="LC33" s="28">
        <v>0</v>
      </c>
      <c r="LD33" s="28">
        <v>0</v>
      </c>
      <c r="LE33" s="28">
        <v>0</v>
      </c>
      <c r="LF33" s="28">
        <v>0</v>
      </c>
      <c r="LG33" s="28">
        <v>0</v>
      </c>
      <c r="LH33" s="28">
        <v>0</v>
      </c>
      <c r="LI33" s="28">
        <v>0</v>
      </c>
      <c r="LJ33" s="28">
        <v>34903403.259016775</v>
      </c>
      <c r="LK33" s="28">
        <v>89758896.901123196</v>
      </c>
      <c r="LL33" s="28">
        <v>0</v>
      </c>
      <c r="LM33" s="28">
        <v>0</v>
      </c>
      <c r="LN33" s="28">
        <v>0</v>
      </c>
      <c r="LO33" s="28">
        <v>0</v>
      </c>
      <c r="LP33" s="28">
        <v>0</v>
      </c>
      <c r="LQ33" s="28">
        <v>0</v>
      </c>
      <c r="LR33" s="28">
        <v>0</v>
      </c>
      <c r="LS33" s="28">
        <v>0</v>
      </c>
      <c r="LT33" s="28">
        <v>0</v>
      </c>
      <c r="LU33" s="28">
        <v>0</v>
      </c>
      <c r="LV33" s="28">
        <v>35258962.851159275</v>
      </c>
      <c r="LW33" s="28">
        <v>93587152.957883611</v>
      </c>
      <c r="LX33" s="28">
        <v>0</v>
      </c>
      <c r="LY33" s="28">
        <v>0</v>
      </c>
      <c r="LZ33" s="28">
        <v>0</v>
      </c>
      <c r="MA33" s="28">
        <v>0</v>
      </c>
      <c r="MB33" s="28">
        <v>0</v>
      </c>
      <c r="MC33" s="28">
        <v>0</v>
      </c>
      <c r="MD33" s="28">
        <v>0</v>
      </c>
      <c r="ME33" s="28">
        <v>0</v>
      </c>
      <c r="MF33" s="28">
        <v>0</v>
      </c>
      <c r="MG33" s="28">
        <v>0</v>
      </c>
      <c r="MH33" s="28">
        <v>34550273.871872142</v>
      </c>
      <c r="MI33" s="28">
        <v>97463633.925071552</v>
      </c>
      <c r="MJ33" s="28">
        <v>0</v>
      </c>
      <c r="MK33" s="28">
        <v>0</v>
      </c>
      <c r="ML33" s="28">
        <v>0</v>
      </c>
      <c r="MM33" s="28">
        <v>0</v>
      </c>
      <c r="MN33" s="28">
        <v>0</v>
      </c>
      <c r="MO33" s="28">
        <v>0</v>
      </c>
      <c r="MP33" s="28">
        <v>0</v>
      </c>
      <c r="MQ33" s="28">
        <v>0</v>
      </c>
      <c r="MR33" s="28">
        <v>0</v>
      </c>
      <c r="MS33" s="28">
        <v>0</v>
      </c>
      <c r="MT33" s="28">
        <v>34939862.103758156</v>
      </c>
      <c r="MU33" s="28">
        <v>101572567.45943503</v>
      </c>
      <c r="MV33" s="28">
        <v>0</v>
      </c>
      <c r="MW33" s="28">
        <v>0</v>
      </c>
      <c r="MX33" s="28">
        <v>0</v>
      </c>
      <c r="MY33" s="28">
        <v>0</v>
      </c>
      <c r="MZ33" s="28">
        <v>0</v>
      </c>
      <c r="NA33" s="28">
        <v>0</v>
      </c>
      <c r="NB33" s="28">
        <v>0</v>
      </c>
      <c r="NC33" s="28">
        <v>0</v>
      </c>
      <c r="ND33" s="28">
        <v>0</v>
      </c>
      <c r="NE33" s="28">
        <v>0</v>
      </c>
      <c r="NF33" s="28">
        <v>34073658.10975223</v>
      </c>
      <c r="NG33" s="28">
        <v>105731051.74487834</v>
      </c>
      <c r="NH33" s="28">
        <v>0</v>
      </c>
      <c r="NI33" s="28">
        <v>0</v>
      </c>
      <c r="NJ33" s="28">
        <v>0</v>
      </c>
      <c r="NK33" s="28">
        <v>0</v>
      </c>
      <c r="NL33" s="28">
        <v>0</v>
      </c>
      <c r="NM33" s="28">
        <v>0</v>
      </c>
      <c r="NN33" s="28">
        <v>0</v>
      </c>
      <c r="NO33" s="28">
        <v>0</v>
      </c>
      <c r="NP33" s="28">
        <v>0</v>
      </c>
      <c r="NQ33" s="28">
        <v>0</v>
      </c>
      <c r="NR33" s="28">
        <v>34277610.987775669</v>
      </c>
      <c r="NS33" s="28">
        <v>110136553.79659374</v>
      </c>
      <c r="NT33" s="28">
        <v>0</v>
      </c>
      <c r="NU33" s="28">
        <v>0</v>
      </c>
      <c r="NV33" s="28">
        <v>0</v>
      </c>
      <c r="NW33" s="28">
        <v>0</v>
      </c>
      <c r="NX33" s="28">
        <v>0</v>
      </c>
      <c r="NY33" s="28">
        <v>0</v>
      </c>
      <c r="NZ33" s="28">
        <v>0</v>
      </c>
      <c r="OA33" s="28">
        <v>0</v>
      </c>
      <c r="OB33" s="28">
        <v>0</v>
      </c>
      <c r="OC33" s="28">
        <v>0</v>
      </c>
      <c r="OD33" s="28">
        <v>33236560.994235154</v>
      </c>
      <c r="OE33" s="28">
        <v>114592808.1577514</v>
      </c>
      <c r="OF33" s="28">
        <v>0</v>
      </c>
      <c r="OG33" s="28">
        <v>0</v>
      </c>
      <c r="OH33" s="28">
        <v>0</v>
      </c>
      <c r="OI33" s="28">
        <v>0</v>
      </c>
      <c r="OJ33" s="28">
        <v>0</v>
      </c>
      <c r="OK33" s="28">
        <v>0</v>
      </c>
      <c r="OL33" s="28">
        <v>0</v>
      </c>
      <c r="OM33" s="28">
        <v>0</v>
      </c>
      <c r="ON33" s="28">
        <v>0</v>
      </c>
      <c r="OO33" s="28">
        <v>0</v>
      </c>
      <c r="OP33" s="28">
        <v>33214170.258841775</v>
      </c>
      <c r="OQ33" s="28">
        <v>119274889.96639103</v>
      </c>
      <c r="OR33" s="28">
        <v>0</v>
      </c>
      <c r="OS33" s="28">
        <v>0</v>
      </c>
      <c r="OT33" s="28">
        <v>0</v>
      </c>
      <c r="OU33" s="28">
        <v>0</v>
      </c>
      <c r="OV33" s="28">
        <v>0</v>
      </c>
      <c r="OW33" s="28">
        <v>0</v>
      </c>
      <c r="OX33" s="28">
        <v>0</v>
      </c>
      <c r="OY33" s="28">
        <v>0</v>
      </c>
      <c r="OZ33" s="28">
        <v>0</v>
      </c>
      <c r="PA33" s="28">
        <v>0</v>
      </c>
      <c r="PB33" s="28">
        <v>32166665.091788374</v>
      </c>
      <c r="PC33" s="28">
        <v>124081498.05051959</v>
      </c>
      <c r="PD33" s="28">
        <v>0</v>
      </c>
      <c r="PE33" s="28">
        <v>0</v>
      </c>
      <c r="PF33" s="28">
        <v>0</v>
      </c>
      <c r="PG33" s="28">
        <v>0</v>
      </c>
      <c r="PH33" s="28">
        <v>0</v>
      </c>
      <c r="PI33" s="28">
        <v>0</v>
      </c>
      <c r="PJ33" s="28">
        <v>0</v>
      </c>
      <c r="PK33" s="28">
        <v>0</v>
      </c>
      <c r="PL33" s="28">
        <v>0</v>
      </c>
      <c r="PM33" s="28">
        <v>0</v>
      </c>
      <c r="PN33" s="28">
        <v>31718457.760695837</v>
      </c>
      <c r="PO33" s="28">
        <v>129090814.76785177</v>
      </c>
      <c r="PP33" s="28">
        <v>0</v>
      </c>
      <c r="PQ33" s="28">
        <v>0</v>
      </c>
      <c r="PR33" s="28">
        <v>0</v>
      </c>
      <c r="PS33" s="28">
        <v>0</v>
      </c>
      <c r="PT33" s="28">
        <v>0</v>
      </c>
      <c r="PU33" s="28">
        <v>0</v>
      </c>
      <c r="PV33" s="28">
        <v>0</v>
      </c>
      <c r="PW33" s="28">
        <v>0</v>
      </c>
      <c r="PX33" s="28">
        <v>0</v>
      </c>
      <c r="PY33" s="28">
        <v>0</v>
      </c>
      <c r="PZ33" s="28">
        <v>30271625.99857334</v>
      </c>
      <c r="QA33" s="28">
        <v>134190416.22573644</v>
      </c>
      <c r="QB33" s="28">
        <v>0</v>
      </c>
      <c r="QC33" s="28">
        <v>0</v>
      </c>
      <c r="QD33" s="28">
        <v>0</v>
      </c>
      <c r="QE33" s="28">
        <v>0</v>
      </c>
      <c r="QF33" s="28">
        <v>0</v>
      </c>
      <c r="QG33" s="28">
        <v>0</v>
      </c>
      <c r="QH33" s="28">
        <v>0</v>
      </c>
      <c r="QI33" s="28">
        <v>0</v>
      </c>
      <c r="QJ33" s="28">
        <v>0</v>
      </c>
      <c r="QK33" s="28">
        <v>0</v>
      </c>
      <c r="QL33" s="28">
        <v>29723868.20850781</v>
      </c>
      <c r="QM33" s="28">
        <v>139584280.76695213</v>
      </c>
      <c r="QN33" s="28">
        <v>0</v>
      </c>
      <c r="QO33" s="28">
        <v>0</v>
      </c>
      <c r="QP33" s="28">
        <v>0</v>
      </c>
      <c r="QQ33" s="28">
        <v>0</v>
      </c>
      <c r="QR33" s="28">
        <v>0</v>
      </c>
      <c r="QS33" s="28">
        <v>0</v>
      </c>
      <c r="QT33" s="28">
        <v>0</v>
      </c>
      <c r="QU33" s="28">
        <v>0</v>
      </c>
      <c r="QV33" s="28">
        <v>0</v>
      </c>
      <c r="QW33" s="28">
        <v>0</v>
      </c>
      <c r="QX33" s="28">
        <v>28043349.564233553</v>
      </c>
      <c r="QY33" s="28">
        <v>145031529.1617732</v>
      </c>
      <c r="QZ33" s="28">
        <v>0</v>
      </c>
      <c r="RA33" s="28">
        <v>0</v>
      </c>
      <c r="RB33" s="28">
        <v>0</v>
      </c>
      <c r="RC33" s="28">
        <v>0</v>
      </c>
      <c r="RD33" s="28">
        <v>0</v>
      </c>
      <c r="RE33" s="28">
        <v>0</v>
      </c>
      <c r="RF33" s="28">
        <v>0</v>
      </c>
      <c r="RG33" s="28">
        <v>0</v>
      </c>
      <c r="RH33" s="28">
        <v>0</v>
      </c>
      <c r="RI33" s="28">
        <v>0</v>
      </c>
      <c r="RJ33" s="28">
        <v>27170065.386835273</v>
      </c>
      <c r="RK33" s="28">
        <v>150789998.47564259</v>
      </c>
      <c r="RL33" s="28">
        <v>0</v>
      </c>
      <c r="RM33" s="28">
        <v>0</v>
      </c>
      <c r="RN33" s="28">
        <v>0</v>
      </c>
      <c r="RO33" s="28">
        <v>0</v>
      </c>
      <c r="RP33" s="28">
        <v>0</v>
      </c>
      <c r="RQ33" s="28">
        <v>0</v>
      </c>
      <c r="RR33" s="28">
        <v>0</v>
      </c>
      <c r="RS33" s="28">
        <v>0</v>
      </c>
      <c r="RT33" s="28">
        <v>0</v>
      </c>
      <c r="RU33" s="28">
        <v>0</v>
      </c>
      <c r="RV33" s="28">
        <v>25233902.305785</v>
      </c>
      <c r="RW33" s="28">
        <v>156602324.40112159</v>
      </c>
      <c r="RX33" s="28">
        <v>0</v>
      </c>
      <c r="RY33" s="28">
        <v>0</v>
      </c>
      <c r="RZ33" s="28">
        <v>0</v>
      </c>
      <c r="SA33" s="28">
        <v>0</v>
      </c>
      <c r="SB33" s="28">
        <v>0</v>
      </c>
      <c r="SC33" s="28">
        <v>0</v>
      </c>
      <c r="SD33" s="28">
        <v>0</v>
      </c>
      <c r="SE33" s="28">
        <v>0</v>
      </c>
      <c r="SF33" s="28">
        <v>0</v>
      </c>
      <c r="SG33" s="28">
        <v>0</v>
      </c>
      <c r="SH33" s="28">
        <v>23992272.342885531</v>
      </c>
      <c r="SI33" s="28">
        <v>162743409.96454909</v>
      </c>
      <c r="SJ33" s="28">
        <v>0</v>
      </c>
      <c r="SK33" s="28">
        <v>0</v>
      </c>
      <c r="SL33" s="28">
        <v>0</v>
      </c>
      <c r="SM33" s="28">
        <v>0</v>
      </c>
      <c r="SN33" s="28">
        <v>0</v>
      </c>
      <c r="SO33" s="28">
        <v>0</v>
      </c>
      <c r="SP33" s="28">
        <v>0</v>
      </c>
      <c r="SQ33" s="28">
        <v>0</v>
      </c>
      <c r="SR33" s="28">
        <v>0</v>
      </c>
      <c r="SS33" s="28">
        <v>0</v>
      </c>
      <c r="ST33" s="28">
        <v>21903990.248114157</v>
      </c>
      <c r="SU33" s="28">
        <v>168987361.0157873</v>
      </c>
      <c r="SV33" s="28">
        <v>0</v>
      </c>
      <c r="SW33" s="28">
        <v>0</v>
      </c>
      <c r="SX33" s="28">
        <v>0</v>
      </c>
      <c r="SY33" s="28">
        <v>0</v>
      </c>
      <c r="SZ33" s="28">
        <v>0</v>
      </c>
      <c r="TA33" s="28">
        <v>0</v>
      </c>
      <c r="TB33" s="28">
        <v>0</v>
      </c>
      <c r="TC33" s="28">
        <v>0</v>
      </c>
      <c r="TD33" s="28">
        <v>0</v>
      </c>
      <c r="TE33" s="28">
        <v>0</v>
      </c>
      <c r="TF33" s="28">
        <v>20121142.529841818</v>
      </c>
      <c r="TG33" s="28">
        <v>175480610.16131857</v>
      </c>
      <c r="TH33" s="28">
        <v>0</v>
      </c>
      <c r="TI33" s="28">
        <v>0</v>
      </c>
      <c r="TJ33" s="28">
        <v>0</v>
      </c>
      <c r="TK33" s="28">
        <v>0</v>
      </c>
      <c r="TL33" s="28">
        <v>0</v>
      </c>
      <c r="TM33" s="28">
        <v>0</v>
      </c>
      <c r="TN33" s="28">
        <v>0</v>
      </c>
      <c r="TO33" s="28">
        <v>0</v>
      </c>
      <c r="TP33" s="28">
        <v>0</v>
      </c>
      <c r="TQ33" s="28">
        <v>0</v>
      </c>
      <c r="TR33" s="28">
        <v>17608226.351911254</v>
      </c>
      <c r="TS33" s="28">
        <v>182128599.70917118</v>
      </c>
      <c r="TT33" s="28">
        <v>0</v>
      </c>
      <c r="TU33" s="28">
        <v>0</v>
      </c>
      <c r="TV33" s="28">
        <v>0</v>
      </c>
      <c r="TW33" s="28">
        <v>0</v>
      </c>
      <c r="TX33" s="28">
        <v>0</v>
      </c>
      <c r="TY33" s="28">
        <v>0</v>
      </c>
      <c r="TZ33" s="28">
        <v>0</v>
      </c>
      <c r="UA33" s="28">
        <v>0</v>
      </c>
      <c r="UB33" s="28">
        <v>0</v>
      </c>
      <c r="UC33" s="28">
        <v>0</v>
      </c>
      <c r="UD33" s="28">
        <v>15478259.150842251</v>
      </c>
      <c r="UE33" s="28">
        <v>188984700.96293452</v>
      </c>
      <c r="UF33" s="28">
        <v>0</v>
      </c>
      <c r="UG33" s="28">
        <v>0</v>
      </c>
      <c r="UH33" s="28">
        <v>0</v>
      </c>
      <c r="UI33" s="28">
        <v>0</v>
      </c>
      <c r="UJ33" s="28">
        <v>0</v>
      </c>
      <c r="UK33" s="28">
        <v>0</v>
      </c>
      <c r="UL33" s="28">
        <v>0</v>
      </c>
      <c r="UM33" s="28">
        <v>0</v>
      </c>
      <c r="UN33" s="28">
        <v>0</v>
      </c>
      <c r="UO33" s="28">
        <v>0</v>
      </c>
      <c r="UP33" s="28">
        <v>12636326.482531857</v>
      </c>
      <c r="UQ33" s="28">
        <v>196053515.13569471</v>
      </c>
      <c r="UR33" s="28">
        <v>0</v>
      </c>
      <c r="US33" s="28">
        <v>0</v>
      </c>
      <c r="UT33" s="28">
        <v>0</v>
      </c>
      <c r="UU33" s="28">
        <v>0</v>
      </c>
      <c r="UV33" s="28">
        <v>0</v>
      </c>
      <c r="UW33" s="28">
        <v>0</v>
      </c>
      <c r="UX33" s="28">
        <v>0</v>
      </c>
      <c r="UY33" s="28">
        <v>0</v>
      </c>
      <c r="UZ33" s="28">
        <v>0</v>
      </c>
      <c r="VA33" s="28">
        <v>0</v>
      </c>
      <c r="VB33" s="28">
        <v>9995173.4618098177</v>
      </c>
      <c r="VC33" s="28">
        <v>203396567.33403882</v>
      </c>
      <c r="VD33" s="28">
        <v>0</v>
      </c>
      <c r="VE33" s="28">
        <v>0</v>
      </c>
      <c r="VF33" s="28">
        <v>0</v>
      </c>
      <c r="VG33" s="28">
        <v>0</v>
      </c>
      <c r="VH33" s="28">
        <v>0</v>
      </c>
      <c r="VI33" s="28">
        <v>0</v>
      </c>
      <c r="VJ33" s="28">
        <v>0</v>
      </c>
      <c r="VK33" s="28">
        <v>0</v>
      </c>
      <c r="VL33" s="28">
        <v>0</v>
      </c>
      <c r="VM33" s="28">
        <v>0</v>
      </c>
      <c r="VN33" s="28">
        <v>6794934.4574879305</v>
      </c>
      <c r="VO33" s="28">
        <v>210847794.6258719</v>
      </c>
      <c r="VP33" s="28">
        <v>0</v>
      </c>
      <c r="VQ33" s="28">
        <v>0</v>
      </c>
      <c r="VR33" s="28">
        <v>0</v>
      </c>
      <c r="VS33" s="28">
        <v>0</v>
      </c>
      <c r="VT33" s="28">
        <v>0</v>
      </c>
      <c r="VU33" s="28">
        <v>0</v>
      </c>
      <c r="VV33" s="28">
        <v>0</v>
      </c>
      <c r="VW33" s="28">
        <v>0</v>
      </c>
      <c r="VX33" s="28">
        <v>0</v>
      </c>
      <c r="VY33" s="28">
        <v>0</v>
      </c>
      <c r="VZ33" s="28">
        <v>3582456.2668476007</v>
      </c>
      <c r="WA33" s="28">
        <v>218703350.19754365</v>
      </c>
      <c r="WB33" s="28">
        <v>0</v>
      </c>
      <c r="WC33" s="28">
        <v>0</v>
      </c>
      <c r="WD33" s="28">
        <v>0</v>
      </c>
      <c r="WE33" s="28">
        <v>0</v>
      </c>
      <c r="WF33" s="28">
        <v>0</v>
      </c>
      <c r="WG33" s="28">
        <v>0</v>
      </c>
      <c r="WH33" s="28">
        <v>0</v>
      </c>
      <c r="WI33" s="28">
        <v>0</v>
      </c>
      <c r="WJ33" s="28">
        <v>0</v>
      </c>
      <c r="WK33" s="28">
        <v>0</v>
      </c>
      <c r="WL33" s="28">
        <v>0</v>
      </c>
      <c r="WM33" s="28">
        <v>0</v>
      </c>
      <c r="WN33" s="28">
        <v>0</v>
      </c>
      <c r="WO33" s="28">
        <v>0</v>
      </c>
      <c r="WP33" s="28">
        <v>0</v>
      </c>
      <c r="WQ33" s="28">
        <v>0</v>
      </c>
      <c r="WR33" s="28">
        <v>0</v>
      </c>
      <c r="WS33" s="28">
        <v>0</v>
      </c>
      <c r="WT33" s="28">
        <v>0</v>
      </c>
      <c r="WU33" s="28">
        <v>0</v>
      </c>
      <c r="WV33" s="28">
        <v>0</v>
      </c>
      <c r="WW33" s="28">
        <v>0</v>
      </c>
      <c r="WX33" s="28">
        <v>0</v>
      </c>
      <c r="WY33" s="28">
        <v>0</v>
      </c>
      <c r="WZ33" s="28">
        <v>0</v>
      </c>
      <c r="XA33" s="28">
        <v>0</v>
      </c>
      <c r="XB33" s="28">
        <v>0</v>
      </c>
      <c r="XC33" s="28">
        <v>0</v>
      </c>
      <c r="XD33" s="28">
        <v>0</v>
      </c>
      <c r="XE33" s="28">
        <v>0</v>
      </c>
      <c r="XF33" s="28">
        <v>0</v>
      </c>
      <c r="XG33" s="28">
        <v>0</v>
      </c>
      <c r="XH33" s="28">
        <v>0</v>
      </c>
      <c r="XI33" s="28">
        <v>0</v>
      </c>
      <c r="XJ33" s="28">
        <v>0</v>
      </c>
      <c r="XK33" s="28">
        <v>0</v>
      </c>
      <c r="XL33" s="28">
        <v>0</v>
      </c>
      <c r="XM33" s="28">
        <v>0</v>
      </c>
      <c r="XN33" s="28">
        <v>0</v>
      </c>
      <c r="XO33" s="28">
        <v>0</v>
      </c>
      <c r="XP33" s="28">
        <v>0</v>
      </c>
      <c r="XQ33" s="28">
        <v>0</v>
      </c>
      <c r="XR33" s="28">
        <v>0</v>
      </c>
      <c r="XS33" s="28">
        <v>0</v>
      </c>
      <c r="XT33" s="28">
        <v>0</v>
      </c>
      <c r="XU33" s="28">
        <v>0</v>
      </c>
      <c r="XV33" s="28">
        <v>0</v>
      </c>
      <c r="XW33" s="28">
        <v>0</v>
      </c>
      <c r="XX33" s="28">
        <v>0</v>
      </c>
      <c r="XY33" s="28">
        <v>0</v>
      </c>
      <c r="XZ33" s="28">
        <v>0</v>
      </c>
      <c r="YA33" s="28">
        <v>0</v>
      </c>
      <c r="YB33" s="28">
        <v>0</v>
      </c>
      <c r="YC33" s="28">
        <v>0</v>
      </c>
      <c r="YD33" s="28">
        <v>0</v>
      </c>
      <c r="YE33" s="28">
        <v>0</v>
      </c>
      <c r="YF33" s="28">
        <v>0</v>
      </c>
      <c r="YG33" s="28">
        <v>0</v>
      </c>
      <c r="YH33" s="28">
        <v>0</v>
      </c>
      <c r="YI33" s="28">
        <v>0</v>
      </c>
      <c r="YJ33" s="28">
        <v>0</v>
      </c>
      <c r="YK33" s="28">
        <v>0</v>
      </c>
      <c r="YL33" s="28">
        <v>0</v>
      </c>
      <c r="YM33" s="28">
        <v>0</v>
      </c>
      <c r="YN33" s="28">
        <v>0</v>
      </c>
      <c r="YO33" s="28">
        <v>0</v>
      </c>
      <c r="YP33" s="28">
        <v>0</v>
      </c>
      <c r="YQ33" s="28">
        <v>0</v>
      </c>
    </row>
    <row r="34" spans="1:667" ht="15.75" x14ac:dyDescent="0.25">
      <c r="A34" s="18" t="s">
        <v>72</v>
      </c>
      <c r="B34" s="18" t="s">
        <v>73</v>
      </c>
      <c r="C34" s="19">
        <v>256.63179110399994</v>
      </c>
      <c r="D34" s="20"/>
      <c r="E34" s="48">
        <f t="shared" si="73"/>
        <v>6.6831195599999988</v>
      </c>
      <c r="F34" s="22" t="s">
        <v>57</v>
      </c>
      <c r="G34" s="108" t="s">
        <v>133</v>
      </c>
      <c r="H34" s="30">
        <v>40852</v>
      </c>
      <c r="I34" s="47" t="s">
        <v>64</v>
      </c>
      <c r="J34" s="32">
        <v>252</v>
      </c>
      <c r="K34" s="22" t="s">
        <v>137</v>
      </c>
      <c r="L34" s="23">
        <f t="shared" si="74"/>
        <v>48523</v>
      </c>
      <c r="M34" s="22" t="s">
        <v>11</v>
      </c>
      <c r="N34" s="19" t="s">
        <v>65</v>
      </c>
      <c r="P34" s="25">
        <f t="shared" si="75"/>
        <v>13288982.906844376</v>
      </c>
      <c r="Q34" s="25">
        <f t="shared" si="76"/>
        <v>5928765.3513860116</v>
      </c>
      <c r="R34" s="25">
        <f t="shared" si="77"/>
        <v>19154109.056767125</v>
      </c>
      <c r="S34" s="25">
        <f t="shared" si="78"/>
        <v>7554230.0828969041</v>
      </c>
      <c r="T34" s="25">
        <f t="shared" si="79"/>
        <v>21489759.156692468</v>
      </c>
      <c r="U34" s="25">
        <f t="shared" si="80"/>
        <v>7880302.9869356574</v>
      </c>
      <c r="V34" s="25">
        <f t="shared" si="81"/>
        <v>25072625.151424088</v>
      </c>
      <c r="W34" s="25">
        <f t="shared" si="82"/>
        <v>8454322.1003388092</v>
      </c>
      <c r="X34" s="25">
        <f t="shared" si="83"/>
        <v>28758762.231632195</v>
      </c>
      <c r="Y34" s="25">
        <f t="shared" si="84"/>
        <v>8876656.68803991</v>
      </c>
      <c r="Z34" s="25">
        <f t="shared" si="85"/>
        <v>32629844.608267926</v>
      </c>
      <c r="AA34" s="25">
        <f t="shared" si="86"/>
        <v>9140138.3244212717</v>
      </c>
      <c r="AB34" s="25">
        <f t="shared" si="87"/>
        <v>36422301.720170431</v>
      </c>
      <c r="AC34" s="25">
        <f t="shared" si="88"/>
        <v>9188733.5191932991</v>
      </c>
      <c r="AD34" s="25">
        <f t="shared" si="89"/>
        <v>40008663.196924068</v>
      </c>
      <c r="AE34" s="25">
        <f t="shared" si="90"/>
        <v>8924225.2175650001</v>
      </c>
      <c r="AF34" s="25">
        <f t="shared" si="91"/>
        <v>43721061.03914699</v>
      </c>
      <c r="AG34" s="25">
        <f t="shared" si="92"/>
        <v>8504145.4927897863</v>
      </c>
      <c r="AH34" s="25">
        <f t="shared" si="93"/>
        <v>47725245.791925028</v>
      </c>
      <c r="AI34" s="25">
        <f t="shared" si="94"/>
        <v>7920577.7187719401</v>
      </c>
      <c r="AJ34" s="25">
        <f t="shared" si="95"/>
        <v>51944943.270245746</v>
      </c>
      <c r="AK34" s="25">
        <f t="shared" si="96"/>
        <v>7158415.6997401845</v>
      </c>
      <c r="AL34" s="25">
        <f t="shared" si="97"/>
        <v>56395944.621011272</v>
      </c>
      <c r="AM34" s="25">
        <f t="shared" si="98"/>
        <v>6139874.0173393963</v>
      </c>
      <c r="AN34" s="25">
        <f t="shared" si="99"/>
        <v>61180783.122081809</v>
      </c>
      <c r="AO34" s="25">
        <f t="shared" si="100"/>
        <v>4914242.7050858522</v>
      </c>
      <c r="AP34" s="25">
        <f t="shared" si="101"/>
        <v>66309701.018586472</v>
      </c>
      <c r="AQ34" s="25">
        <f t="shared" si="102"/>
        <v>3433242.990638786</v>
      </c>
      <c r="AR34" s="25">
        <f t="shared" si="103"/>
        <v>71812274.841880649</v>
      </c>
      <c r="AS34" s="25">
        <f t="shared" si="104"/>
        <v>1674065.2354835332</v>
      </c>
      <c r="AT34" s="25">
        <f t="shared" si="105"/>
        <v>0</v>
      </c>
      <c r="AU34" s="25">
        <f t="shared" si="106"/>
        <v>0</v>
      </c>
      <c r="AV34" s="25">
        <f t="shared" si="107"/>
        <v>0</v>
      </c>
      <c r="AW34" s="25">
        <f t="shared" si="108"/>
        <v>0</v>
      </c>
      <c r="AX34" s="25">
        <f t="shared" si="109"/>
        <v>0</v>
      </c>
      <c r="AY34" s="25">
        <f t="shared" si="110"/>
        <v>0</v>
      </c>
      <c r="AZ34" s="25">
        <f t="shared" si="111"/>
        <v>0</v>
      </c>
      <c r="BA34" s="25">
        <f t="shared" si="112"/>
        <v>0</v>
      </c>
      <c r="BB34" s="25">
        <f t="shared" si="113"/>
        <v>0</v>
      </c>
      <c r="BC34" s="25">
        <f t="shared" si="114"/>
        <v>0</v>
      </c>
      <c r="BD34" s="25">
        <f t="shared" si="115"/>
        <v>0</v>
      </c>
      <c r="BE34" s="25">
        <f t="shared" si="116"/>
        <v>0</v>
      </c>
      <c r="BF34" s="25">
        <f t="shared" si="117"/>
        <v>0</v>
      </c>
      <c r="BG34" s="25">
        <f t="shared" si="118"/>
        <v>0</v>
      </c>
      <c r="BH34" s="25">
        <f t="shared" si="119"/>
        <v>0</v>
      </c>
      <c r="BI34" s="25">
        <f t="shared" si="120"/>
        <v>0</v>
      </c>
      <c r="BJ34" s="25">
        <f t="shared" si="121"/>
        <v>0</v>
      </c>
      <c r="BK34" s="25">
        <f t="shared" si="122"/>
        <v>0</v>
      </c>
      <c r="BL34" s="25">
        <f t="shared" si="123"/>
        <v>0</v>
      </c>
      <c r="BM34" s="25">
        <f t="shared" si="124"/>
        <v>0</v>
      </c>
      <c r="BN34" s="26"/>
      <c r="BO34" s="27"/>
      <c r="BP34" s="28">
        <v>0</v>
      </c>
      <c r="BQ34" s="28">
        <v>0</v>
      </c>
      <c r="BR34" s="28">
        <v>0</v>
      </c>
      <c r="BS34" s="28">
        <v>0</v>
      </c>
      <c r="BT34" s="28">
        <v>0</v>
      </c>
      <c r="BU34" s="28">
        <v>0</v>
      </c>
      <c r="BV34" s="28">
        <v>0</v>
      </c>
      <c r="BW34" s="28">
        <v>0</v>
      </c>
      <c r="BX34" s="28">
        <v>2342119.0479700188</v>
      </c>
      <c r="BY34" s="28">
        <v>4735650.3870000001</v>
      </c>
      <c r="BZ34" s="28">
        <v>0</v>
      </c>
      <c r="CA34" s="28">
        <v>0</v>
      </c>
      <c r="CB34" s="28">
        <v>0</v>
      </c>
      <c r="CC34" s="28">
        <v>0</v>
      </c>
      <c r="CD34" s="28">
        <v>0</v>
      </c>
      <c r="CE34" s="28">
        <v>0</v>
      </c>
      <c r="CF34" s="28">
        <v>0</v>
      </c>
      <c r="CG34" s="28">
        <v>0</v>
      </c>
      <c r="CH34" s="28">
        <v>0</v>
      </c>
      <c r="CI34" s="28">
        <v>0</v>
      </c>
      <c r="CJ34" s="28">
        <v>3586646.3034159928</v>
      </c>
      <c r="CK34" s="28">
        <v>8553332.5198443756</v>
      </c>
      <c r="CL34" s="28">
        <v>0</v>
      </c>
      <c r="CM34" s="28">
        <v>0</v>
      </c>
      <c r="CN34" s="28">
        <v>0</v>
      </c>
      <c r="CO34" s="28">
        <v>0</v>
      </c>
      <c r="CP34" s="28">
        <v>0</v>
      </c>
      <c r="CQ34" s="28">
        <v>0</v>
      </c>
      <c r="CR34" s="28">
        <v>0</v>
      </c>
      <c r="CS34" s="28">
        <v>0</v>
      </c>
      <c r="CT34" s="28">
        <v>0</v>
      </c>
      <c r="CU34" s="28">
        <v>0</v>
      </c>
      <c r="CV34" s="28">
        <v>3765915.1456368817</v>
      </c>
      <c r="CW34" s="28">
        <v>9454124.1536666211</v>
      </c>
      <c r="CX34" s="28">
        <v>0</v>
      </c>
      <c r="CY34" s="28">
        <v>0</v>
      </c>
      <c r="CZ34" s="28">
        <v>0</v>
      </c>
      <c r="DA34" s="28">
        <v>0</v>
      </c>
      <c r="DB34" s="28">
        <v>0</v>
      </c>
      <c r="DC34" s="28">
        <v>0</v>
      </c>
      <c r="DD34" s="28">
        <v>0</v>
      </c>
      <c r="DE34" s="28">
        <v>0</v>
      </c>
      <c r="DF34" s="28">
        <v>0</v>
      </c>
      <c r="DG34" s="28">
        <v>0</v>
      </c>
      <c r="DH34" s="28">
        <v>3788314.9372600224</v>
      </c>
      <c r="DI34" s="28">
        <v>9699984.9031005036</v>
      </c>
      <c r="DJ34" s="28">
        <v>0</v>
      </c>
      <c r="DK34" s="28">
        <v>0</v>
      </c>
      <c r="DL34" s="28">
        <v>0</v>
      </c>
      <c r="DM34" s="28">
        <v>0</v>
      </c>
      <c r="DN34" s="28">
        <v>0</v>
      </c>
      <c r="DO34" s="28">
        <v>0</v>
      </c>
      <c r="DP34" s="28">
        <v>0</v>
      </c>
      <c r="DQ34" s="28">
        <v>0</v>
      </c>
      <c r="DR34" s="28">
        <v>0</v>
      </c>
      <c r="DS34" s="28">
        <v>0</v>
      </c>
      <c r="DT34" s="28">
        <v>3827316.2890726705</v>
      </c>
      <c r="DU34" s="28">
        <v>10286536.691009039</v>
      </c>
      <c r="DV34" s="28">
        <v>0</v>
      </c>
      <c r="DW34" s="28">
        <v>0</v>
      </c>
      <c r="DX34" s="28">
        <v>0</v>
      </c>
      <c r="DY34" s="28">
        <v>0</v>
      </c>
      <c r="DZ34" s="28">
        <v>0</v>
      </c>
      <c r="EA34" s="28">
        <v>0</v>
      </c>
      <c r="EB34" s="28">
        <v>0</v>
      </c>
      <c r="EC34" s="28">
        <v>0</v>
      </c>
      <c r="ED34" s="28">
        <v>0</v>
      </c>
      <c r="EE34" s="28">
        <v>0</v>
      </c>
      <c r="EF34" s="28">
        <v>4052986.6978629869</v>
      </c>
      <c r="EG34" s="28">
        <v>11203222.46568343</v>
      </c>
      <c r="EH34" s="28">
        <v>0</v>
      </c>
      <c r="EI34" s="28">
        <v>0</v>
      </c>
      <c r="EJ34" s="28">
        <v>0</v>
      </c>
      <c r="EK34" s="28">
        <v>0</v>
      </c>
      <c r="EL34" s="28">
        <v>0</v>
      </c>
      <c r="EM34" s="28">
        <v>0</v>
      </c>
      <c r="EN34" s="28">
        <v>0</v>
      </c>
      <c r="EO34" s="28">
        <v>0</v>
      </c>
      <c r="EP34" s="28">
        <v>0</v>
      </c>
      <c r="EQ34" s="28">
        <v>0</v>
      </c>
      <c r="ER34" s="28">
        <v>4126394.4291597693</v>
      </c>
      <c r="ES34" s="28">
        <v>12075490.502008554</v>
      </c>
      <c r="ET34" s="28">
        <v>0</v>
      </c>
      <c r="EU34" s="28">
        <v>0</v>
      </c>
      <c r="EV34" s="28">
        <v>0</v>
      </c>
      <c r="EW34" s="28">
        <v>0</v>
      </c>
      <c r="EX34" s="28">
        <v>0</v>
      </c>
      <c r="EY34" s="28">
        <v>0</v>
      </c>
      <c r="EZ34" s="28">
        <v>0</v>
      </c>
      <c r="FA34" s="28">
        <v>0</v>
      </c>
      <c r="FB34" s="28">
        <v>0</v>
      </c>
      <c r="FC34" s="28">
        <v>0</v>
      </c>
      <c r="FD34" s="28">
        <v>4327927.6711790394</v>
      </c>
      <c r="FE34" s="28">
        <v>12997134.649415534</v>
      </c>
      <c r="FF34" s="28">
        <v>0</v>
      </c>
      <c r="FG34" s="28">
        <v>0</v>
      </c>
      <c r="FH34" s="28">
        <v>0</v>
      </c>
      <c r="FI34" s="28">
        <v>0</v>
      </c>
      <c r="FJ34" s="28">
        <v>0</v>
      </c>
      <c r="FK34" s="28">
        <v>0</v>
      </c>
      <c r="FL34" s="28">
        <v>0</v>
      </c>
      <c r="FM34" s="28">
        <v>0</v>
      </c>
      <c r="FN34" s="28">
        <v>0</v>
      </c>
      <c r="FO34" s="28">
        <v>0</v>
      </c>
      <c r="FP34" s="28">
        <v>4359269.5761942687</v>
      </c>
      <c r="FQ34" s="28">
        <v>13909296.276311651</v>
      </c>
      <c r="FR34" s="28">
        <v>0</v>
      </c>
      <c r="FS34" s="28">
        <v>0</v>
      </c>
      <c r="FT34" s="28">
        <v>0</v>
      </c>
      <c r="FU34" s="28">
        <v>0</v>
      </c>
      <c r="FV34" s="28">
        <v>0</v>
      </c>
      <c r="FW34" s="28">
        <v>0</v>
      </c>
      <c r="FX34" s="28">
        <v>0</v>
      </c>
      <c r="FY34" s="28">
        <v>0</v>
      </c>
      <c r="FZ34" s="28">
        <v>0</v>
      </c>
      <c r="GA34" s="28">
        <v>0</v>
      </c>
      <c r="GB34" s="28">
        <v>4517387.1118456414</v>
      </c>
      <c r="GC34" s="28">
        <v>14849465.955320543</v>
      </c>
      <c r="GD34" s="28">
        <v>0</v>
      </c>
      <c r="GE34" s="28">
        <v>0</v>
      </c>
      <c r="GF34" s="28">
        <v>0</v>
      </c>
      <c r="GG34" s="28">
        <v>0</v>
      </c>
      <c r="GH34" s="28">
        <v>0</v>
      </c>
      <c r="GI34" s="28">
        <v>0</v>
      </c>
      <c r="GJ34" s="28">
        <v>0</v>
      </c>
      <c r="GK34" s="28">
        <v>0</v>
      </c>
      <c r="GL34" s="28">
        <v>0</v>
      </c>
      <c r="GM34" s="28">
        <v>0</v>
      </c>
      <c r="GN34" s="28">
        <v>4507531.8710111408</v>
      </c>
      <c r="GO34" s="28">
        <v>15810502.714795243</v>
      </c>
      <c r="GP34" s="28">
        <v>0</v>
      </c>
      <c r="GQ34" s="28">
        <v>0</v>
      </c>
      <c r="GR34" s="28">
        <v>0</v>
      </c>
      <c r="GS34" s="28">
        <v>0</v>
      </c>
      <c r="GT34" s="28">
        <v>0</v>
      </c>
      <c r="GU34" s="28">
        <v>0</v>
      </c>
      <c r="GV34" s="28">
        <v>0</v>
      </c>
      <c r="GW34" s="28">
        <v>0</v>
      </c>
      <c r="GX34" s="28">
        <v>0</v>
      </c>
      <c r="GY34" s="28">
        <v>0</v>
      </c>
      <c r="GZ34" s="28">
        <v>4632606.4534101319</v>
      </c>
      <c r="HA34" s="28">
        <v>16819341.893472683</v>
      </c>
      <c r="HB34" s="28">
        <v>0</v>
      </c>
      <c r="HC34" s="28">
        <v>0</v>
      </c>
      <c r="HD34" s="28">
        <v>0</v>
      </c>
      <c r="HE34" s="28">
        <v>0</v>
      </c>
      <c r="HF34" s="28">
        <v>0</v>
      </c>
      <c r="HG34" s="28">
        <v>0</v>
      </c>
      <c r="HH34" s="28">
        <v>0</v>
      </c>
      <c r="HI34" s="28">
        <v>0</v>
      </c>
      <c r="HJ34" s="28">
        <v>0</v>
      </c>
      <c r="HK34" s="28">
        <v>0</v>
      </c>
      <c r="HL34" s="28">
        <v>4582331.9300125586</v>
      </c>
      <c r="HM34" s="28">
        <v>17746776.593305256</v>
      </c>
      <c r="HN34" s="28">
        <v>0</v>
      </c>
      <c r="HO34" s="28">
        <v>0</v>
      </c>
      <c r="HP34" s="28">
        <v>0</v>
      </c>
      <c r="HQ34" s="28">
        <v>0</v>
      </c>
      <c r="HR34" s="28">
        <v>0</v>
      </c>
      <c r="HS34" s="28">
        <v>0</v>
      </c>
      <c r="HT34" s="28">
        <v>0</v>
      </c>
      <c r="HU34" s="28">
        <v>0</v>
      </c>
      <c r="HV34" s="28">
        <v>0</v>
      </c>
      <c r="HW34" s="28">
        <v>0</v>
      </c>
      <c r="HX34" s="28">
        <v>4606401.5891807396</v>
      </c>
      <c r="HY34" s="28">
        <v>18675525.126865175</v>
      </c>
      <c r="HZ34" s="28">
        <v>0</v>
      </c>
      <c r="IA34" s="28">
        <v>0</v>
      </c>
      <c r="IB34" s="28">
        <v>0</v>
      </c>
      <c r="IC34" s="28">
        <v>0</v>
      </c>
      <c r="ID34" s="28">
        <v>0</v>
      </c>
      <c r="IE34" s="28">
        <v>0</v>
      </c>
      <c r="IF34" s="28">
        <v>0</v>
      </c>
      <c r="IG34" s="28">
        <v>0</v>
      </c>
      <c r="IH34" s="28">
        <v>0</v>
      </c>
      <c r="II34" s="28">
        <v>0</v>
      </c>
      <c r="IJ34" s="28">
        <v>4467468.2638781518</v>
      </c>
      <c r="IK34" s="28">
        <v>19553155.465002201</v>
      </c>
      <c r="IL34" s="28">
        <v>0</v>
      </c>
      <c r="IM34" s="28">
        <v>0</v>
      </c>
      <c r="IN34" s="28">
        <v>0</v>
      </c>
      <c r="IO34" s="28">
        <v>0</v>
      </c>
      <c r="IP34" s="28">
        <v>0</v>
      </c>
      <c r="IQ34" s="28">
        <v>0</v>
      </c>
      <c r="IR34" s="28">
        <v>0</v>
      </c>
      <c r="IS34" s="28">
        <v>0</v>
      </c>
      <c r="IT34" s="28">
        <v>0</v>
      </c>
      <c r="IU34" s="28">
        <v>0</v>
      </c>
      <c r="IV34" s="28">
        <v>4456756.9536868492</v>
      </c>
      <c r="IW34" s="28">
        <v>20455507.731921867</v>
      </c>
      <c r="IX34" s="28">
        <v>0</v>
      </c>
      <c r="IY34" s="28">
        <v>0</v>
      </c>
      <c r="IZ34" s="28">
        <v>0</v>
      </c>
      <c r="JA34" s="28">
        <v>0</v>
      </c>
      <c r="JB34" s="28">
        <v>0</v>
      </c>
      <c r="JC34" s="28">
        <v>0</v>
      </c>
      <c r="JD34" s="28">
        <v>0</v>
      </c>
      <c r="JE34" s="28">
        <v>0</v>
      </c>
      <c r="JF34" s="28">
        <v>0</v>
      </c>
      <c r="JG34" s="28">
        <v>0</v>
      </c>
      <c r="JH34" s="28">
        <v>4278130.6676483583</v>
      </c>
      <c r="JI34" s="28">
        <v>21372643.957444645</v>
      </c>
      <c r="JJ34" s="28">
        <v>0</v>
      </c>
      <c r="JK34" s="28">
        <v>0</v>
      </c>
      <c r="JL34" s="28">
        <v>0</v>
      </c>
      <c r="JM34" s="28">
        <v>0</v>
      </c>
      <c r="JN34" s="28">
        <v>0</v>
      </c>
      <c r="JO34" s="28">
        <v>0</v>
      </c>
      <c r="JP34" s="28">
        <v>0</v>
      </c>
      <c r="JQ34" s="28">
        <v>0</v>
      </c>
      <c r="JR34" s="28">
        <v>0</v>
      </c>
      <c r="JS34" s="28">
        <v>0</v>
      </c>
      <c r="JT34" s="28">
        <v>4226014.8251414271</v>
      </c>
      <c r="JU34" s="28">
        <v>22348417.08170234</v>
      </c>
      <c r="JV34" s="28">
        <v>0</v>
      </c>
      <c r="JW34" s="28">
        <v>0</v>
      </c>
      <c r="JX34" s="28">
        <v>0</v>
      </c>
      <c r="JY34" s="28">
        <v>0</v>
      </c>
      <c r="JZ34" s="28">
        <v>0</v>
      </c>
      <c r="KA34" s="28">
        <v>0</v>
      </c>
      <c r="KB34" s="28">
        <v>0</v>
      </c>
      <c r="KC34" s="28">
        <v>0</v>
      </c>
      <c r="KD34" s="28">
        <v>0</v>
      </c>
      <c r="KE34" s="28">
        <v>0</v>
      </c>
      <c r="KF34" s="28">
        <v>4011128.9640156822</v>
      </c>
      <c r="KG34" s="28">
        <v>23339659.610893182</v>
      </c>
      <c r="KH34" s="28">
        <v>0</v>
      </c>
      <c r="KI34" s="28">
        <v>0</v>
      </c>
      <c r="KJ34" s="28">
        <v>0</v>
      </c>
      <c r="KK34" s="28">
        <v>0</v>
      </c>
      <c r="KL34" s="28">
        <v>0</v>
      </c>
      <c r="KM34" s="28">
        <v>0</v>
      </c>
      <c r="KN34" s="28">
        <v>0</v>
      </c>
      <c r="KO34" s="28">
        <v>0</v>
      </c>
      <c r="KP34" s="28">
        <v>0</v>
      </c>
      <c r="KQ34" s="28">
        <v>0</v>
      </c>
      <c r="KR34" s="28">
        <v>3909448.7547562583</v>
      </c>
      <c r="KS34" s="28">
        <v>24385586.181031842</v>
      </c>
      <c r="KT34" s="28">
        <v>0</v>
      </c>
      <c r="KU34" s="28">
        <v>0</v>
      </c>
      <c r="KV34" s="28">
        <v>0</v>
      </c>
      <c r="KW34" s="28">
        <v>0</v>
      </c>
      <c r="KX34" s="28">
        <v>0</v>
      </c>
      <c r="KY34" s="28">
        <v>0</v>
      </c>
      <c r="KZ34" s="28">
        <v>0</v>
      </c>
      <c r="LA34" s="28">
        <v>0</v>
      </c>
      <c r="LB34" s="28">
        <v>0</v>
      </c>
      <c r="LC34" s="28">
        <v>0</v>
      </c>
      <c r="LD34" s="28">
        <v>3671004.62030672</v>
      </c>
      <c r="LE34" s="28">
        <v>25432609.954658162</v>
      </c>
      <c r="LF34" s="28">
        <v>0</v>
      </c>
      <c r="LG34" s="28">
        <v>0</v>
      </c>
      <c r="LH34" s="28">
        <v>0</v>
      </c>
      <c r="LI34" s="28">
        <v>0</v>
      </c>
      <c r="LJ34" s="28">
        <v>0</v>
      </c>
      <c r="LK34" s="28">
        <v>0</v>
      </c>
      <c r="LL34" s="28">
        <v>0</v>
      </c>
      <c r="LM34" s="28">
        <v>0</v>
      </c>
      <c r="LN34" s="28">
        <v>0</v>
      </c>
      <c r="LO34" s="28">
        <v>0</v>
      </c>
      <c r="LP34" s="28">
        <v>3487411.0794334644</v>
      </c>
      <c r="LQ34" s="28">
        <v>26512333.31558758</v>
      </c>
      <c r="LR34" s="28">
        <v>0</v>
      </c>
      <c r="LS34" s="28">
        <v>0</v>
      </c>
      <c r="LT34" s="28">
        <v>0</v>
      </c>
      <c r="LU34" s="28">
        <v>0</v>
      </c>
      <c r="LV34" s="28">
        <v>0</v>
      </c>
      <c r="LW34" s="28">
        <v>0</v>
      </c>
      <c r="LX34" s="28">
        <v>0</v>
      </c>
      <c r="LY34" s="28">
        <v>0</v>
      </c>
      <c r="LZ34" s="28">
        <v>0</v>
      </c>
      <c r="MA34" s="28">
        <v>0</v>
      </c>
      <c r="MB34" s="28">
        <v>3182231.8928229171</v>
      </c>
      <c r="MC34" s="28">
        <v>27614014.88004753</v>
      </c>
      <c r="MD34" s="28">
        <v>0</v>
      </c>
      <c r="ME34" s="28">
        <v>0</v>
      </c>
      <c r="MF34" s="28">
        <v>0</v>
      </c>
      <c r="MG34" s="28">
        <v>0</v>
      </c>
      <c r="MH34" s="28">
        <v>0</v>
      </c>
      <c r="MI34" s="28">
        <v>0</v>
      </c>
      <c r="MJ34" s="28">
        <v>0</v>
      </c>
      <c r="MK34" s="28">
        <v>0</v>
      </c>
      <c r="ML34" s="28">
        <v>0</v>
      </c>
      <c r="MM34" s="28">
        <v>0</v>
      </c>
      <c r="MN34" s="28">
        <v>2957642.1245164792</v>
      </c>
      <c r="MO34" s="28">
        <v>28781929.740963742</v>
      </c>
      <c r="MP34" s="28">
        <v>0</v>
      </c>
      <c r="MQ34" s="28">
        <v>0</v>
      </c>
      <c r="MR34" s="28">
        <v>0</v>
      </c>
      <c r="MS34" s="28">
        <v>0</v>
      </c>
      <c r="MT34" s="28">
        <v>0</v>
      </c>
      <c r="MU34" s="28">
        <v>0</v>
      </c>
      <c r="MV34" s="28">
        <v>0</v>
      </c>
      <c r="MW34" s="28">
        <v>0</v>
      </c>
      <c r="MX34" s="28">
        <v>0</v>
      </c>
      <c r="MY34" s="28">
        <v>0</v>
      </c>
      <c r="MZ34" s="28">
        <v>2604783.7239563563</v>
      </c>
      <c r="NA34" s="28">
        <v>29964102.225865413</v>
      </c>
      <c r="NB34" s="28">
        <v>0</v>
      </c>
      <c r="NC34" s="28">
        <v>0</v>
      </c>
      <c r="ND34" s="28">
        <v>0</v>
      </c>
      <c r="NE34" s="28">
        <v>0</v>
      </c>
      <c r="NF34" s="28">
        <v>0</v>
      </c>
      <c r="NG34" s="28">
        <v>0</v>
      </c>
      <c r="NH34" s="28">
        <v>0</v>
      </c>
      <c r="NI34" s="28">
        <v>0</v>
      </c>
      <c r="NJ34" s="28">
        <v>0</v>
      </c>
      <c r="NK34" s="28">
        <v>0</v>
      </c>
      <c r="NL34" s="28">
        <v>2309458.9811294959</v>
      </c>
      <c r="NM34" s="28">
        <v>31216680.896216396</v>
      </c>
      <c r="NN34" s="28">
        <v>0</v>
      </c>
      <c r="NO34" s="28">
        <v>0</v>
      </c>
      <c r="NP34" s="28">
        <v>0</v>
      </c>
      <c r="NQ34" s="28">
        <v>0</v>
      </c>
      <c r="NR34" s="28">
        <v>0</v>
      </c>
      <c r="NS34" s="28">
        <v>0</v>
      </c>
      <c r="NT34" s="28">
        <v>0</v>
      </c>
      <c r="NU34" s="28">
        <v>0</v>
      </c>
      <c r="NV34" s="28">
        <v>0</v>
      </c>
      <c r="NW34" s="28">
        <v>0</v>
      </c>
      <c r="NX34" s="28">
        <v>1904222.6184765922</v>
      </c>
      <c r="NY34" s="28">
        <v>32483875.961966556</v>
      </c>
      <c r="NZ34" s="28">
        <v>0</v>
      </c>
      <c r="OA34" s="28">
        <v>0</v>
      </c>
      <c r="OB34" s="28">
        <v>0</v>
      </c>
      <c r="OC34" s="28">
        <v>0</v>
      </c>
      <c r="OD34" s="28">
        <v>0</v>
      </c>
      <c r="OE34" s="28">
        <v>0</v>
      </c>
      <c r="OF34" s="28">
        <v>0</v>
      </c>
      <c r="OG34" s="28">
        <v>0</v>
      </c>
      <c r="OH34" s="28">
        <v>0</v>
      </c>
      <c r="OI34" s="28">
        <v>0</v>
      </c>
      <c r="OJ34" s="28">
        <v>1529020.3721621938</v>
      </c>
      <c r="OK34" s="28">
        <v>33825825.056619912</v>
      </c>
      <c r="OL34" s="28">
        <v>0</v>
      </c>
      <c r="OM34" s="28">
        <v>0</v>
      </c>
      <c r="ON34" s="28">
        <v>0</v>
      </c>
      <c r="OO34" s="28">
        <v>0</v>
      </c>
      <c r="OP34" s="28">
        <v>0</v>
      </c>
      <c r="OQ34" s="28">
        <v>0</v>
      </c>
      <c r="OR34" s="28">
        <v>0</v>
      </c>
      <c r="OS34" s="28">
        <v>0</v>
      </c>
      <c r="OT34" s="28">
        <v>0</v>
      </c>
      <c r="OU34" s="28">
        <v>0</v>
      </c>
      <c r="OV34" s="28">
        <v>1072639.2702723898</v>
      </c>
      <c r="OW34" s="28">
        <v>35193405.761370614</v>
      </c>
      <c r="OX34" s="28">
        <v>0</v>
      </c>
      <c r="OY34" s="28">
        <v>0</v>
      </c>
      <c r="OZ34" s="28">
        <v>0</v>
      </c>
      <c r="PA34" s="28">
        <v>0</v>
      </c>
      <c r="PB34" s="28">
        <v>0</v>
      </c>
      <c r="PC34" s="28">
        <v>0</v>
      </c>
      <c r="PD34" s="28">
        <v>0</v>
      </c>
      <c r="PE34" s="28">
        <v>0</v>
      </c>
      <c r="PF34" s="28">
        <v>0</v>
      </c>
      <c r="PG34" s="28">
        <v>0</v>
      </c>
      <c r="PH34" s="28">
        <v>601425.96521114337</v>
      </c>
      <c r="PI34" s="28">
        <v>36618869.080510035</v>
      </c>
      <c r="PJ34" s="28">
        <v>0</v>
      </c>
      <c r="PK34" s="28">
        <v>0</v>
      </c>
      <c r="PL34" s="28">
        <v>0</v>
      </c>
      <c r="PM34" s="28">
        <v>0</v>
      </c>
      <c r="PN34" s="28">
        <v>0</v>
      </c>
      <c r="PO34" s="28">
        <v>0</v>
      </c>
      <c r="PP34" s="28">
        <v>0</v>
      </c>
      <c r="PQ34" s="28">
        <v>0</v>
      </c>
      <c r="PR34" s="28">
        <v>0</v>
      </c>
      <c r="PS34" s="28">
        <v>0</v>
      </c>
      <c r="PT34" s="28">
        <v>0</v>
      </c>
      <c r="PU34" s="28">
        <v>0</v>
      </c>
      <c r="PV34" s="28">
        <v>0</v>
      </c>
      <c r="PW34" s="28">
        <v>0</v>
      </c>
      <c r="PX34" s="28">
        <v>0</v>
      </c>
      <c r="PY34" s="28">
        <v>0</v>
      </c>
      <c r="PZ34" s="28">
        <v>0</v>
      </c>
      <c r="QA34" s="28">
        <v>0</v>
      </c>
      <c r="QB34" s="28">
        <v>0</v>
      </c>
      <c r="QC34" s="28">
        <v>0</v>
      </c>
      <c r="QD34" s="28">
        <v>0</v>
      </c>
      <c r="QE34" s="28">
        <v>0</v>
      </c>
      <c r="QF34" s="28">
        <v>0</v>
      </c>
      <c r="QG34" s="28">
        <v>0</v>
      </c>
      <c r="QH34" s="28">
        <v>0</v>
      </c>
      <c r="QI34" s="28">
        <v>0</v>
      </c>
      <c r="QJ34" s="28">
        <v>0</v>
      </c>
      <c r="QK34" s="28">
        <v>0</v>
      </c>
      <c r="QL34" s="28">
        <v>0</v>
      </c>
      <c r="QM34" s="28">
        <v>0</v>
      </c>
      <c r="QN34" s="28">
        <v>0</v>
      </c>
      <c r="QO34" s="28">
        <v>0</v>
      </c>
      <c r="QP34" s="28">
        <v>0</v>
      </c>
      <c r="QQ34" s="28">
        <v>0</v>
      </c>
      <c r="QR34" s="28">
        <v>0</v>
      </c>
      <c r="QS34" s="28">
        <v>0</v>
      </c>
      <c r="QT34" s="28">
        <v>0</v>
      </c>
      <c r="QU34" s="28">
        <v>0</v>
      </c>
      <c r="QV34" s="28">
        <v>0</v>
      </c>
      <c r="QW34" s="28">
        <v>0</v>
      </c>
      <c r="QX34" s="28">
        <v>0</v>
      </c>
      <c r="QY34" s="28">
        <v>0</v>
      </c>
      <c r="QZ34" s="28">
        <v>0</v>
      </c>
      <c r="RA34" s="28">
        <v>0</v>
      </c>
      <c r="RB34" s="28">
        <v>0</v>
      </c>
      <c r="RC34" s="28">
        <v>0</v>
      </c>
      <c r="RD34" s="28">
        <v>0</v>
      </c>
      <c r="RE34" s="28">
        <v>0</v>
      </c>
      <c r="RF34" s="28">
        <v>0</v>
      </c>
      <c r="RG34" s="28">
        <v>0</v>
      </c>
      <c r="RH34" s="28">
        <v>0</v>
      </c>
      <c r="RI34" s="28">
        <v>0</v>
      </c>
      <c r="RJ34" s="28">
        <v>0</v>
      </c>
      <c r="RK34" s="28">
        <v>0</v>
      </c>
      <c r="RL34" s="28">
        <v>0</v>
      </c>
      <c r="RM34" s="28">
        <v>0</v>
      </c>
      <c r="RN34" s="28">
        <v>0</v>
      </c>
      <c r="RO34" s="28">
        <v>0</v>
      </c>
      <c r="RP34" s="28">
        <v>0</v>
      </c>
      <c r="RQ34" s="28">
        <v>0</v>
      </c>
      <c r="RR34" s="28">
        <v>0</v>
      </c>
      <c r="RS34" s="28">
        <v>0</v>
      </c>
      <c r="RT34" s="28">
        <v>0</v>
      </c>
      <c r="RU34" s="28">
        <v>0</v>
      </c>
      <c r="RV34" s="28">
        <v>0</v>
      </c>
      <c r="RW34" s="28">
        <v>0</v>
      </c>
      <c r="RX34" s="28">
        <v>0</v>
      </c>
      <c r="RY34" s="28">
        <v>0</v>
      </c>
      <c r="RZ34" s="28">
        <v>0</v>
      </c>
      <c r="SA34" s="28">
        <v>0</v>
      </c>
      <c r="SB34" s="28">
        <v>0</v>
      </c>
      <c r="SC34" s="28">
        <v>0</v>
      </c>
      <c r="SD34" s="28">
        <v>0</v>
      </c>
      <c r="SE34" s="28">
        <v>0</v>
      </c>
      <c r="SF34" s="28">
        <v>0</v>
      </c>
      <c r="SG34" s="28">
        <v>0</v>
      </c>
      <c r="SH34" s="28">
        <v>0</v>
      </c>
      <c r="SI34" s="28">
        <v>0</v>
      </c>
      <c r="SJ34" s="28">
        <v>0</v>
      </c>
      <c r="SK34" s="28">
        <v>0</v>
      </c>
      <c r="SL34" s="28">
        <v>0</v>
      </c>
      <c r="SM34" s="28">
        <v>0</v>
      </c>
      <c r="SN34" s="28">
        <v>0</v>
      </c>
      <c r="SO34" s="28">
        <v>0</v>
      </c>
      <c r="SP34" s="28">
        <v>0</v>
      </c>
      <c r="SQ34" s="28">
        <v>0</v>
      </c>
      <c r="SR34" s="28">
        <v>0</v>
      </c>
      <c r="SS34" s="28">
        <v>0</v>
      </c>
      <c r="ST34" s="28">
        <v>0</v>
      </c>
      <c r="SU34" s="28">
        <v>0</v>
      </c>
      <c r="SV34" s="28">
        <v>0</v>
      </c>
      <c r="SW34" s="28">
        <v>0</v>
      </c>
      <c r="SX34" s="28">
        <v>0</v>
      </c>
      <c r="SY34" s="28">
        <v>0</v>
      </c>
      <c r="SZ34" s="28">
        <v>0</v>
      </c>
      <c r="TA34" s="28">
        <v>0</v>
      </c>
      <c r="TB34" s="28">
        <v>0</v>
      </c>
      <c r="TC34" s="28">
        <v>0</v>
      </c>
      <c r="TD34" s="28">
        <v>0</v>
      </c>
      <c r="TE34" s="28">
        <v>0</v>
      </c>
      <c r="TF34" s="28">
        <v>0</v>
      </c>
      <c r="TG34" s="28">
        <v>0</v>
      </c>
      <c r="TH34" s="28">
        <v>0</v>
      </c>
      <c r="TI34" s="28">
        <v>0</v>
      </c>
      <c r="TJ34" s="28">
        <v>0</v>
      </c>
      <c r="TK34" s="28">
        <v>0</v>
      </c>
      <c r="TL34" s="28">
        <v>0</v>
      </c>
      <c r="TM34" s="28">
        <v>0</v>
      </c>
      <c r="TN34" s="28">
        <v>0</v>
      </c>
      <c r="TO34" s="28">
        <v>0</v>
      </c>
      <c r="TP34" s="28">
        <v>0</v>
      </c>
      <c r="TQ34" s="28">
        <v>0</v>
      </c>
      <c r="TR34" s="28">
        <v>0</v>
      </c>
      <c r="TS34" s="28">
        <v>0</v>
      </c>
      <c r="TT34" s="28">
        <v>0</v>
      </c>
      <c r="TU34" s="28">
        <v>0</v>
      </c>
      <c r="TV34" s="28">
        <v>0</v>
      </c>
      <c r="TW34" s="28">
        <v>0</v>
      </c>
      <c r="TX34" s="28">
        <v>0</v>
      </c>
      <c r="TY34" s="28">
        <v>0</v>
      </c>
      <c r="TZ34" s="28">
        <v>0</v>
      </c>
      <c r="UA34" s="28">
        <v>0</v>
      </c>
      <c r="UB34" s="28">
        <v>0</v>
      </c>
      <c r="UC34" s="28">
        <v>0</v>
      </c>
      <c r="UD34" s="28">
        <v>0</v>
      </c>
      <c r="UE34" s="28">
        <v>0</v>
      </c>
      <c r="UF34" s="28">
        <v>0</v>
      </c>
      <c r="UG34" s="28">
        <v>0</v>
      </c>
      <c r="UH34" s="28">
        <v>0</v>
      </c>
      <c r="UI34" s="28">
        <v>0</v>
      </c>
      <c r="UJ34" s="28">
        <v>0</v>
      </c>
      <c r="UK34" s="28">
        <v>0</v>
      </c>
      <c r="UL34" s="28">
        <v>0</v>
      </c>
      <c r="UM34" s="28">
        <v>0</v>
      </c>
      <c r="UN34" s="28">
        <v>0</v>
      </c>
      <c r="UO34" s="28">
        <v>0</v>
      </c>
      <c r="UP34" s="28">
        <v>0</v>
      </c>
      <c r="UQ34" s="28">
        <v>0</v>
      </c>
      <c r="UR34" s="28">
        <v>0</v>
      </c>
      <c r="US34" s="28">
        <v>0</v>
      </c>
      <c r="UT34" s="28">
        <v>0</v>
      </c>
      <c r="UU34" s="28">
        <v>0</v>
      </c>
      <c r="UV34" s="28">
        <v>0</v>
      </c>
      <c r="UW34" s="28">
        <v>0</v>
      </c>
      <c r="UX34" s="28">
        <v>0</v>
      </c>
      <c r="UY34" s="28">
        <v>0</v>
      </c>
      <c r="UZ34" s="28">
        <v>0</v>
      </c>
      <c r="VA34" s="28">
        <v>0</v>
      </c>
      <c r="VB34" s="28">
        <v>0</v>
      </c>
      <c r="VC34" s="28">
        <v>0</v>
      </c>
      <c r="VD34" s="28">
        <v>0</v>
      </c>
      <c r="VE34" s="28">
        <v>0</v>
      </c>
      <c r="VF34" s="28">
        <v>0</v>
      </c>
      <c r="VG34" s="28">
        <v>0</v>
      </c>
      <c r="VH34" s="28">
        <v>0</v>
      </c>
      <c r="VI34" s="28">
        <v>0</v>
      </c>
      <c r="VJ34" s="28">
        <v>0</v>
      </c>
      <c r="VK34" s="28">
        <v>0</v>
      </c>
      <c r="VL34" s="28">
        <v>0</v>
      </c>
      <c r="VM34" s="28">
        <v>0</v>
      </c>
      <c r="VN34" s="28">
        <v>0</v>
      </c>
      <c r="VO34" s="28">
        <v>0</v>
      </c>
      <c r="VP34" s="28">
        <v>0</v>
      </c>
      <c r="VQ34" s="28">
        <v>0</v>
      </c>
      <c r="VR34" s="28">
        <v>0</v>
      </c>
      <c r="VS34" s="28">
        <v>0</v>
      </c>
      <c r="VT34" s="28">
        <v>0</v>
      </c>
      <c r="VU34" s="28">
        <v>0</v>
      </c>
      <c r="VV34" s="28">
        <v>0</v>
      </c>
      <c r="VW34" s="28">
        <v>0</v>
      </c>
      <c r="VX34" s="28">
        <v>0</v>
      </c>
      <c r="VY34" s="28">
        <v>0</v>
      </c>
      <c r="VZ34" s="28">
        <v>0</v>
      </c>
      <c r="WA34" s="28">
        <v>0</v>
      </c>
      <c r="WB34" s="28">
        <v>0</v>
      </c>
      <c r="WC34" s="28">
        <v>0</v>
      </c>
      <c r="WD34" s="28">
        <v>0</v>
      </c>
      <c r="WE34" s="28">
        <v>0</v>
      </c>
      <c r="WF34" s="28">
        <v>0</v>
      </c>
      <c r="WG34" s="28">
        <v>0</v>
      </c>
      <c r="WH34" s="28">
        <v>0</v>
      </c>
      <c r="WI34" s="28">
        <v>0</v>
      </c>
      <c r="WJ34" s="28">
        <v>0</v>
      </c>
      <c r="WK34" s="28">
        <v>0</v>
      </c>
      <c r="WL34" s="28">
        <v>0</v>
      </c>
      <c r="WM34" s="28">
        <v>0</v>
      </c>
      <c r="WN34" s="28">
        <v>0</v>
      </c>
      <c r="WO34" s="28">
        <v>0</v>
      </c>
      <c r="WP34" s="28">
        <v>0</v>
      </c>
      <c r="WQ34" s="28">
        <v>0</v>
      </c>
      <c r="WR34" s="28">
        <v>0</v>
      </c>
      <c r="WS34" s="28">
        <v>0</v>
      </c>
      <c r="WT34" s="28">
        <v>0</v>
      </c>
      <c r="WU34" s="28">
        <v>0</v>
      </c>
      <c r="WV34" s="28">
        <v>0</v>
      </c>
      <c r="WW34" s="28">
        <v>0</v>
      </c>
      <c r="WX34" s="28">
        <v>0</v>
      </c>
      <c r="WY34" s="28">
        <v>0</v>
      </c>
      <c r="WZ34" s="28">
        <v>0</v>
      </c>
      <c r="XA34" s="28">
        <v>0</v>
      </c>
      <c r="XB34" s="28">
        <v>0</v>
      </c>
      <c r="XC34" s="28">
        <v>0</v>
      </c>
      <c r="XD34" s="28">
        <v>0</v>
      </c>
      <c r="XE34" s="28">
        <v>0</v>
      </c>
      <c r="XF34" s="28">
        <v>0</v>
      </c>
      <c r="XG34" s="28">
        <v>0</v>
      </c>
      <c r="XH34" s="28">
        <v>0</v>
      </c>
      <c r="XI34" s="28">
        <v>0</v>
      </c>
      <c r="XJ34" s="28">
        <v>0</v>
      </c>
      <c r="XK34" s="28">
        <v>0</v>
      </c>
      <c r="XL34" s="28">
        <v>0</v>
      </c>
      <c r="XM34" s="28">
        <v>0</v>
      </c>
      <c r="XN34" s="28">
        <v>0</v>
      </c>
      <c r="XO34" s="28">
        <v>0</v>
      </c>
      <c r="XP34" s="28">
        <v>0</v>
      </c>
      <c r="XQ34" s="28">
        <v>0</v>
      </c>
      <c r="XR34" s="28">
        <v>0</v>
      </c>
      <c r="XS34" s="28">
        <v>0</v>
      </c>
      <c r="XT34" s="28">
        <v>0</v>
      </c>
      <c r="XU34" s="28">
        <v>0</v>
      </c>
      <c r="XV34" s="28">
        <v>0</v>
      </c>
      <c r="XW34" s="28">
        <v>0</v>
      </c>
      <c r="XX34" s="28">
        <v>0</v>
      </c>
      <c r="XY34" s="28">
        <v>0</v>
      </c>
      <c r="XZ34" s="28">
        <v>0</v>
      </c>
      <c r="YA34" s="28">
        <v>0</v>
      </c>
      <c r="YB34" s="28">
        <v>0</v>
      </c>
      <c r="YC34" s="28">
        <v>0</v>
      </c>
      <c r="YD34" s="28">
        <v>0</v>
      </c>
      <c r="YE34" s="28">
        <v>0</v>
      </c>
      <c r="YF34" s="28">
        <v>0</v>
      </c>
      <c r="YG34" s="28">
        <v>0</v>
      </c>
      <c r="YH34" s="28">
        <v>0</v>
      </c>
      <c r="YI34" s="28">
        <v>0</v>
      </c>
      <c r="YJ34" s="28">
        <v>0</v>
      </c>
      <c r="YK34" s="28">
        <v>0</v>
      </c>
      <c r="YL34" s="28">
        <v>0</v>
      </c>
      <c r="YM34" s="28">
        <v>0</v>
      </c>
      <c r="YN34" s="28">
        <v>0</v>
      </c>
      <c r="YO34" s="28">
        <v>0</v>
      </c>
      <c r="YP34" s="28">
        <v>0</v>
      </c>
      <c r="YQ34" s="28">
        <v>0</v>
      </c>
    </row>
    <row r="35" spans="1:667" ht="15.75" x14ac:dyDescent="0.25">
      <c r="A35" s="18" t="s">
        <v>78</v>
      </c>
      <c r="B35" s="18" t="s">
        <v>79</v>
      </c>
      <c r="C35" s="19">
        <v>96.303054336000002</v>
      </c>
      <c r="D35" s="20"/>
      <c r="E35" s="48">
        <f t="shared" si="73"/>
        <v>2.5078920400000002</v>
      </c>
      <c r="F35" s="32" t="s">
        <v>57</v>
      </c>
      <c r="G35" s="108" t="s">
        <v>133</v>
      </c>
      <c r="H35" s="23">
        <v>43084</v>
      </c>
      <c r="I35" s="47" t="s">
        <v>64</v>
      </c>
      <c r="J35" s="22">
        <v>292</v>
      </c>
      <c r="K35" s="22" t="s">
        <v>137</v>
      </c>
      <c r="L35" s="23">
        <f t="shared" si="74"/>
        <v>51971</v>
      </c>
      <c r="M35" s="22" t="s">
        <v>11</v>
      </c>
      <c r="N35" s="19" t="s">
        <v>65</v>
      </c>
      <c r="P35" s="25">
        <f t="shared" si="75"/>
        <v>0</v>
      </c>
      <c r="Q35" s="25">
        <f t="shared" si="76"/>
        <v>2011670.794592154</v>
      </c>
      <c r="R35" s="25">
        <f t="shared" si="77"/>
        <v>0</v>
      </c>
      <c r="S35" s="25">
        <f t="shared" si="78"/>
        <v>2766479.9719084911</v>
      </c>
      <c r="T35" s="25">
        <f t="shared" si="79"/>
        <v>0</v>
      </c>
      <c r="U35" s="25">
        <f t="shared" si="80"/>
        <v>3091085.0328551554</v>
      </c>
      <c r="V35" s="25">
        <f t="shared" si="81"/>
        <v>0</v>
      </c>
      <c r="W35" s="25">
        <f t="shared" si="82"/>
        <v>3602809.3918362949</v>
      </c>
      <c r="X35" s="25">
        <f t="shared" si="83"/>
        <v>4029194.8845932689</v>
      </c>
      <c r="Y35" s="25">
        <f t="shared" si="84"/>
        <v>4136059.7388583496</v>
      </c>
      <c r="Z35" s="25">
        <f t="shared" si="85"/>
        <v>8855496.488018129</v>
      </c>
      <c r="AA35" s="25">
        <f t="shared" si="86"/>
        <v>4515828.4765087143</v>
      </c>
      <c r="AB35" s="25">
        <f t="shared" si="87"/>
        <v>9897908.602522755</v>
      </c>
      <c r="AC35" s="25">
        <f t="shared" si="88"/>
        <v>4798325.8871763665</v>
      </c>
      <c r="AD35" s="25">
        <f t="shared" si="89"/>
        <v>10880056.141745917</v>
      </c>
      <c r="AE35" s="25">
        <f t="shared" si="90"/>
        <v>4972038.9834701438</v>
      </c>
      <c r="AF35" s="25">
        <f t="shared" si="91"/>
        <v>11890274.516826611</v>
      </c>
      <c r="AG35" s="25">
        <f t="shared" si="92"/>
        <v>5118598.7025286295</v>
      </c>
      <c r="AH35" s="25">
        <f t="shared" si="93"/>
        <v>12982176.802690456</v>
      </c>
      <c r="AI35" s="25">
        <f t="shared" si="94"/>
        <v>5244615.7191868369</v>
      </c>
      <c r="AJ35" s="25">
        <f t="shared" si="95"/>
        <v>14131388.076532489</v>
      </c>
      <c r="AK35" s="25">
        <f t="shared" si="96"/>
        <v>5349047.8798528444</v>
      </c>
      <c r="AL35" s="25">
        <f t="shared" si="97"/>
        <v>15343112.146341931</v>
      </c>
      <c r="AM35" s="25">
        <f t="shared" si="98"/>
        <v>5385284.7985575926</v>
      </c>
      <c r="AN35" s="25">
        <f t="shared" si="99"/>
        <v>16645801.304002129</v>
      </c>
      <c r="AO35" s="25">
        <f t="shared" si="100"/>
        <v>5401399.916800214</v>
      </c>
      <c r="AP35" s="25">
        <f t="shared" si="101"/>
        <v>18042255.746757738</v>
      </c>
      <c r="AQ35" s="25">
        <f t="shared" si="102"/>
        <v>5376413.8546457924</v>
      </c>
      <c r="AR35" s="25">
        <f t="shared" si="103"/>
        <v>19543554.675278716</v>
      </c>
      <c r="AS35" s="25">
        <f t="shared" si="104"/>
        <v>5320483.0552802617</v>
      </c>
      <c r="AT35" s="25">
        <f t="shared" si="105"/>
        <v>21140328.587224849</v>
      </c>
      <c r="AU35" s="25">
        <f t="shared" si="106"/>
        <v>5179187.6418646313</v>
      </c>
      <c r="AV35" s="25">
        <f t="shared" si="107"/>
        <v>22842999.877934046</v>
      </c>
      <c r="AW35" s="25">
        <f t="shared" si="108"/>
        <v>4990986.6172582153</v>
      </c>
      <c r="AX35" s="25">
        <f t="shared" si="109"/>
        <v>24663634.101205878</v>
      </c>
      <c r="AY35" s="25">
        <f t="shared" si="110"/>
        <v>4735170.6459012134</v>
      </c>
      <c r="AZ35" s="25">
        <f t="shared" si="111"/>
        <v>26616113.947979987</v>
      </c>
      <c r="BA35" s="25">
        <f t="shared" si="112"/>
        <v>4417024.6221952997</v>
      </c>
      <c r="BB35" s="25">
        <f t="shared" si="113"/>
        <v>28687984.245858148</v>
      </c>
      <c r="BC35" s="25">
        <f t="shared" si="114"/>
        <v>3987346.5649141716</v>
      </c>
      <c r="BD35" s="25">
        <f t="shared" si="115"/>
        <v>30892303.40835049</v>
      </c>
      <c r="BE35" s="25">
        <f t="shared" si="116"/>
        <v>3475082.8636204358</v>
      </c>
      <c r="BF35" s="25">
        <f t="shared" si="117"/>
        <v>33230286.760418348</v>
      </c>
      <c r="BG35" s="25">
        <f t="shared" si="118"/>
        <v>2857515.1808337332</v>
      </c>
      <c r="BH35" s="25">
        <f t="shared" si="119"/>
        <v>35712159.453405723</v>
      </c>
      <c r="BI35" s="25">
        <f t="shared" si="120"/>
        <v>2130902.6666233647</v>
      </c>
      <c r="BJ35" s="25">
        <f t="shared" si="121"/>
        <v>38348866.112925567</v>
      </c>
      <c r="BK35" s="25">
        <f t="shared" si="122"/>
        <v>1265160.1183321977</v>
      </c>
      <c r="BL35" s="25">
        <f t="shared" si="123"/>
        <v>20210424.564413421</v>
      </c>
      <c r="BM35" s="25">
        <f t="shared" si="124"/>
        <v>267054.45938127005</v>
      </c>
      <c r="BN35" s="26"/>
      <c r="BO35" s="27"/>
      <c r="BP35" s="28">
        <v>0</v>
      </c>
      <c r="BQ35" s="28">
        <v>0</v>
      </c>
      <c r="BR35" s="28">
        <v>0</v>
      </c>
      <c r="BS35" s="28">
        <v>0</v>
      </c>
      <c r="BT35" s="28">
        <v>0</v>
      </c>
      <c r="BU35" s="28">
        <v>0</v>
      </c>
      <c r="BV35" s="28">
        <v>203754.18057970586</v>
      </c>
      <c r="BW35" s="28">
        <v>0</v>
      </c>
      <c r="BX35" s="28">
        <v>0</v>
      </c>
      <c r="BY35" s="28">
        <v>0</v>
      </c>
      <c r="BZ35" s="28">
        <v>0</v>
      </c>
      <c r="CA35" s="28">
        <v>0</v>
      </c>
      <c r="CB35" s="28">
        <v>0</v>
      </c>
      <c r="CC35" s="28">
        <v>0</v>
      </c>
      <c r="CD35" s="28">
        <v>0</v>
      </c>
      <c r="CE35" s="28">
        <v>0</v>
      </c>
      <c r="CF35" s="28">
        <v>0</v>
      </c>
      <c r="CG35" s="28">
        <v>0</v>
      </c>
      <c r="CH35" s="28">
        <v>1807916.6140124481</v>
      </c>
      <c r="CI35" s="28">
        <v>0</v>
      </c>
      <c r="CJ35" s="28">
        <v>0</v>
      </c>
      <c r="CK35" s="28">
        <v>0</v>
      </c>
      <c r="CL35" s="28">
        <v>0</v>
      </c>
      <c r="CM35" s="28">
        <v>0</v>
      </c>
      <c r="CN35" s="28">
        <v>0</v>
      </c>
      <c r="CO35" s="28">
        <v>0</v>
      </c>
      <c r="CP35" s="28">
        <v>0</v>
      </c>
      <c r="CQ35" s="28">
        <v>0</v>
      </c>
      <c r="CR35" s="28">
        <v>0</v>
      </c>
      <c r="CS35" s="28">
        <v>0</v>
      </c>
      <c r="CT35" s="28">
        <v>1357407.9981511009</v>
      </c>
      <c r="CU35" s="28">
        <v>0</v>
      </c>
      <c r="CV35" s="28">
        <v>0</v>
      </c>
      <c r="CW35" s="28">
        <v>0</v>
      </c>
      <c r="CX35" s="28">
        <v>0</v>
      </c>
      <c r="CY35" s="28">
        <v>0</v>
      </c>
      <c r="CZ35" s="28">
        <v>0</v>
      </c>
      <c r="DA35" s="28">
        <v>0</v>
      </c>
      <c r="DB35" s="28">
        <v>0</v>
      </c>
      <c r="DC35" s="28">
        <v>0</v>
      </c>
      <c r="DD35" s="28">
        <v>0</v>
      </c>
      <c r="DE35" s="28">
        <v>0</v>
      </c>
      <c r="DF35" s="28">
        <v>1409071.9737573904</v>
      </c>
      <c r="DG35" s="28">
        <v>0</v>
      </c>
      <c r="DH35" s="28">
        <v>0</v>
      </c>
      <c r="DI35" s="28">
        <v>0</v>
      </c>
      <c r="DJ35" s="28">
        <v>0</v>
      </c>
      <c r="DK35" s="28">
        <v>0</v>
      </c>
      <c r="DL35" s="28">
        <v>0</v>
      </c>
      <c r="DM35" s="28">
        <v>0</v>
      </c>
      <c r="DN35" s="28">
        <v>0</v>
      </c>
      <c r="DO35" s="28">
        <v>0</v>
      </c>
      <c r="DP35" s="28">
        <v>0</v>
      </c>
      <c r="DQ35" s="28">
        <v>0</v>
      </c>
      <c r="DR35" s="28">
        <v>1479684.5319148952</v>
      </c>
      <c r="DS35" s="28">
        <v>0</v>
      </c>
      <c r="DT35" s="28">
        <v>0</v>
      </c>
      <c r="DU35" s="28">
        <v>0</v>
      </c>
      <c r="DV35" s="28">
        <v>0</v>
      </c>
      <c r="DW35" s="28">
        <v>0</v>
      </c>
      <c r="DX35" s="28">
        <v>0</v>
      </c>
      <c r="DY35" s="28">
        <v>0</v>
      </c>
      <c r="DZ35" s="28">
        <v>0</v>
      </c>
      <c r="EA35" s="28">
        <v>0</v>
      </c>
      <c r="EB35" s="28">
        <v>0</v>
      </c>
      <c r="EC35" s="28">
        <v>0</v>
      </c>
      <c r="ED35" s="28">
        <v>1611400.5009402602</v>
      </c>
      <c r="EE35" s="28">
        <v>0</v>
      </c>
      <c r="EF35" s="28">
        <v>0</v>
      </c>
      <c r="EG35" s="28">
        <v>0</v>
      </c>
      <c r="EH35" s="28">
        <v>0</v>
      </c>
      <c r="EI35" s="28">
        <v>0</v>
      </c>
      <c r="EJ35" s="28">
        <v>0</v>
      </c>
      <c r="EK35" s="28">
        <v>0</v>
      </c>
      <c r="EL35" s="28">
        <v>0</v>
      </c>
      <c r="EM35" s="28">
        <v>0</v>
      </c>
      <c r="EN35" s="28">
        <v>0</v>
      </c>
      <c r="EO35" s="28">
        <v>0</v>
      </c>
      <c r="EP35" s="28">
        <v>1730234.5114623706</v>
      </c>
      <c r="EQ35" s="28">
        <v>0</v>
      </c>
      <c r="ER35" s="28">
        <v>0</v>
      </c>
      <c r="ES35" s="28">
        <v>0</v>
      </c>
      <c r="ET35" s="28">
        <v>0</v>
      </c>
      <c r="EU35" s="28">
        <v>0</v>
      </c>
      <c r="EV35" s="28">
        <v>0</v>
      </c>
      <c r="EW35" s="28">
        <v>0</v>
      </c>
      <c r="EX35" s="28">
        <v>0</v>
      </c>
      <c r="EY35" s="28">
        <v>0</v>
      </c>
      <c r="EZ35" s="28">
        <v>0</v>
      </c>
      <c r="FA35" s="28">
        <v>0</v>
      </c>
      <c r="FB35" s="28">
        <v>1872574.8803739243</v>
      </c>
      <c r="FC35" s="28">
        <v>0</v>
      </c>
      <c r="FD35" s="28">
        <v>0</v>
      </c>
      <c r="FE35" s="28">
        <v>0</v>
      </c>
      <c r="FF35" s="28">
        <v>0</v>
      </c>
      <c r="FG35" s="28">
        <v>0</v>
      </c>
      <c r="FH35" s="28">
        <v>0</v>
      </c>
      <c r="FI35" s="28">
        <v>0</v>
      </c>
      <c r="FJ35" s="28">
        <v>0</v>
      </c>
      <c r="FK35" s="28">
        <v>0</v>
      </c>
      <c r="FL35" s="28">
        <v>0</v>
      </c>
      <c r="FM35" s="28">
        <v>0</v>
      </c>
      <c r="FN35" s="28">
        <v>1994735.8382736866</v>
      </c>
      <c r="FO35" s="28">
        <v>0</v>
      </c>
      <c r="FP35" s="28">
        <v>0</v>
      </c>
      <c r="FQ35" s="28">
        <v>0</v>
      </c>
      <c r="FR35" s="28">
        <v>0</v>
      </c>
      <c r="FS35" s="28">
        <v>0</v>
      </c>
      <c r="FT35" s="28">
        <v>0</v>
      </c>
      <c r="FU35" s="28">
        <v>0</v>
      </c>
      <c r="FV35" s="28">
        <v>0</v>
      </c>
      <c r="FW35" s="28">
        <v>0</v>
      </c>
      <c r="FX35" s="28">
        <v>0</v>
      </c>
      <c r="FY35" s="28">
        <v>0</v>
      </c>
      <c r="FZ35" s="28">
        <v>2141323.9005846633</v>
      </c>
      <c r="GA35" s="28">
        <v>4029194.8845932689</v>
      </c>
      <c r="GB35" s="28">
        <v>0</v>
      </c>
      <c r="GC35" s="28">
        <v>0</v>
      </c>
      <c r="GD35" s="28">
        <v>0</v>
      </c>
      <c r="GE35" s="28">
        <v>0</v>
      </c>
      <c r="GF35" s="28">
        <v>0</v>
      </c>
      <c r="GG35" s="28">
        <v>0</v>
      </c>
      <c r="GH35" s="28">
        <v>0</v>
      </c>
      <c r="GI35" s="28">
        <v>0</v>
      </c>
      <c r="GJ35" s="28">
        <v>0</v>
      </c>
      <c r="GK35" s="28">
        <v>0</v>
      </c>
      <c r="GL35" s="28">
        <v>2211729.9960230249</v>
      </c>
      <c r="GM35" s="28">
        <v>4291835.8535670638</v>
      </c>
      <c r="GN35" s="28">
        <v>0</v>
      </c>
      <c r="GO35" s="28">
        <v>0</v>
      </c>
      <c r="GP35" s="28">
        <v>0</v>
      </c>
      <c r="GQ35" s="28">
        <v>0</v>
      </c>
      <c r="GR35" s="28">
        <v>0</v>
      </c>
      <c r="GS35" s="28">
        <v>0</v>
      </c>
      <c r="GT35" s="28">
        <v>0</v>
      </c>
      <c r="GU35" s="28">
        <v>0</v>
      </c>
      <c r="GV35" s="28">
        <v>0</v>
      </c>
      <c r="GW35" s="28">
        <v>0</v>
      </c>
      <c r="GX35" s="28">
        <v>2304098.4804856898</v>
      </c>
      <c r="GY35" s="28">
        <v>4563660.6344510661</v>
      </c>
      <c r="GZ35" s="28">
        <v>0</v>
      </c>
      <c r="HA35" s="28">
        <v>0</v>
      </c>
      <c r="HB35" s="28">
        <v>0</v>
      </c>
      <c r="HC35" s="28">
        <v>0</v>
      </c>
      <c r="HD35" s="28">
        <v>0</v>
      </c>
      <c r="HE35" s="28">
        <v>0</v>
      </c>
      <c r="HF35" s="28">
        <v>0</v>
      </c>
      <c r="HG35" s="28">
        <v>0</v>
      </c>
      <c r="HH35" s="28">
        <v>0</v>
      </c>
      <c r="HI35" s="28">
        <v>0</v>
      </c>
      <c r="HJ35" s="28">
        <v>2371271.1217222991</v>
      </c>
      <c r="HK35" s="28">
        <v>4823645.5662948787</v>
      </c>
      <c r="HL35" s="28">
        <v>0</v>
      </c>
      <c r="HM35" s="28">
        <v>0</v>
      </c>
      <c r="HN35" s="28">
        <v>0</v>
      </c>
      <c r="HO35" s="28">
        <v>0</v>
      </c>
      <c r="HP35" s="28">
        <v>0</v>
      </c>
      <c r="HQ35" s="28">
        <v>0</v>
      </c>
      <c r="HR35" s="28">
        <v>0</v>
      </c>
      <c r="HS35" s="28">
        <v>0</v>
      </c>
      <c r="HT35" s="28">
        <v>0</v>
      </c>
      <c r="HU35" s="28">
        <v>0</v>
      </c>
      <c r="HV35" s="28">
        <v>2427054.7654540678</v>
      </c>
      <c r="HW35" s="28">
        <v>5074263.0362278763</v>
      </c>
      <c r="HX35" s="28">
        <v>0</v>
      </c>
      <c r="HY35" s="28">
        <v>0</v>
      </c>
      <c r="HZ35" s="28">
        <v>0</v>
      </c>
      <c r="IA35" s="28">
        <v>0</v>
      </c>
      <c r="IB35" s="28">
        <v>0</v>
      </c>
      <c r="IC35" s="28">
        <v>0</v>
      </c>
      <c r="ID35" s="28">
        <v>0</v>
      </c>
      <c r="IE35" s="28">
        <v>0</v>
      </c>
      <c r="IF35" s="28">
        <v>0</v>
      </c>
      <c r="IG35" s="28">
        <v>0</v>
      </c>
      <c r="IH35" s="28">
        <v>2459552.5319714183</v>
      </c>
      <c r="II35" s="28">
        <v>5318187.6968666092</v>
      </c>
      <c r="IJ35" s="28">
        <v>0</v>
      </c>
      <c r="IK35" s="28">
        <v>0</v>
      </c>
      <c r="IL35" s="28">
        <v>0</v>
      </c>
      <c r="IM35" s="28">
        <v>0</v>
      </c>
      <c r="IN35" s="28">
        <v>0</v>
      </c>
      <c r="IO35" s="28">
        <v>0</v>
      </c>
      <c r="IP35" s="28">
        <v>0</v>
      </c>
      <c r="IQ35" s="28">
        <v>0</v>
      </c>
      <c r="IR35" s="28">
        <v>0</v>
      </c>
      <c r="IS35" s="28">
        <v>0</v>
      </c>
      <c r="IT35" s="28">
        <v>2512486.451498725</v>
      </c>
      <c r="IU35" s="28">
        <v>5561868.4448793074</v>
      </c>
      <c r="IV35" s="28">
        <v>0</v>
      </c>
      <c r="IW35" s="28">
        <v>0</v>
      </c>
      <c r="IX35" s="28">
        <v>0</v>
      </c>
      <c r="IY35" s="28">
        <v>0</v>
      </c>
      <c r="IZ35" s="28">
        <v>0</v>
      </c>
      <c r="JA35" s="28">
        <v>0</v>
      </c>
      <c r="JB35" s="28">
        <v>0</v>
      </c>
      <c r="JC35" s="28">
        <v>0</v>
      </c>
      <c r="JD35" s="28">
        <v>0</v>
      </c>
      <c r="JE35" s="28">
        <v>0</v>
      </c>
      <c r="JF35" s="28">
        <v>2534934.1336474754</v>
      </c>
      <c r="JG35" s="28">
        <v>5813375.0449633934</v>
      </c>
      <c r="JH35" s="28">
        <v>0</v>
      </c>
      <c r="JI35" s="28">
        <v>0</v>
      </c>
      <c r="JJ35" s="28">
        <v>0</v>
      </c>
      <c r="JK35" s="28">
        <v>0</v>
      </c>
      <c r="JL35" s="28">
        <v>0</v>
      </c>
      <c r="JM35" s="28">
        <v>0</v>
      </c>
      <c r="JN35" s="28">
        <v>0</v>
      </c>
      <c r="JO35" s="28">
        <v>0</v>
      </c>
      <c r="JP35" s="28">
        <v>0</v>
      </c>
      <c r="JQ35" s="28">
        <v>0</v>
      </c>
      <c r="JR35" s="28">
        <v>2583664.5688811541</v>
      </c>
      <c r="JS35" s="28">
        <v>6076899.4718632177</v>
      </c>
      <c r="JT35" s="28">
        <v>0</v>
      </c>
      <c r="JU35" s="28">
        <v>0</v>
      </c>
      <c r="JV35" s="28">
        <v>0</v>
      </c>
      <c r="JW35" s="28">
        <v>0</v>
      </c>
      <c r="JX35" s="28">
        <v>0</v>
      </c>
      <c r="JY35" s="28">
        <v>0</v>
      </c>
      <c r="JZ35" s="28">
        <v>0</v>
      </c>
      <c r="KA35" s="28">
        <v>0</v>
      </c>
      <c r="KB35" s="28">
        <v>0</v>
      </c>
      <c r="KC35" s="28">
        <v>0</v>
      </c>
      <c r="KD35" s="28">
        <v>2600602.5476283734</v>
      </c>
      <c r="KE35" s="28">
        <v>6348745.1250684345</v>
      </c>
      <c r="KF35" s="28">
        <v>0</v>
      </c>
      <c r="KG35" s="28">
        <v>0</v>
      </c>
      <c r="KH35" s="28">
        <v>0</v>
      </c>
      <c r="KI35" s="28">
        <v>0</v>
      </c>
      <c r="KJ35" s="28">
        <v>0</v>
      </c>
      <c r="KK35" s="28">
        <v>0</v>
      </c>
      <c r="KL35" s="28">
        <v>0</v>
      </c>
      <c r="KM35" s="28">
        <v>0</v>
      </c>
      <c r="KN35" s="28">
        <v>0</v>
      </c>
      <c r="KO35" s="28">
        <v>0</v>
      </c>
      <c r="KP35" s="28">
        <v>2644013.1715584639</v>
      </c>
      <c r="KQ35" s="28">
        <v>6633431.6776220212</v>
      </c>
      <c r="KR35" s="28">
        <v>0</v>
      </c>
      <c r="KS35" s="28">
        <v>0</v>
      </c>
      <c r="KT35" s="28">
        <v>0</v>
      </c>
      <c r="KU35" s="28">
        <v>0</v>
      </c>
      <c r="KV35" s="28">
        <v>0</v>
      </c>
      <c r="KW35" s="28">
        <v>0</v>
      </c>
      <c r="KX35" s="28">
        <v>0</v>
      </c>
      <c r="KY35" s="28">
        <v>0</v>
      </c>
      <c r="KZ35" s="28">
        <v>0</v>
      </c>
      <c r="LA35" s="28">
        <v>0</v>
      </c>
      <c r="LB35" s="28">
        <v>2666237.3391813817</v>
      </c>
      <c r="LC35" s="28">
        <v>6919850.455974522</v>
      </c>
      <c r="LD35" s="28">
        <v>0</v>
      </c>
      <c r="LE35" s="28">
        <v>0</v>
      </c>
      <c r="LF35" s="28">
        <v>0</v>
      </c>
      <c r="LG35" s="28">
        <v>0</v>
      </c>
      <c r="LH35" s="28">
        <v>0</v>
      </c>
      <c r="LI35" s="28">
        <v>0</v>
      </c>
      <c r="LJ35" s="28">
        <v>0</v>
      </c>
      <c r="LK35" s="28">
        <v>0</v>
      </c>
      <c r="LL35" s="28">
        <v>0</v>
      </c>
      <c r="LM35" s="28">
        <v>0</v>
      </c>
      <c r="LN35" s="28">
        <v>2682810.5406714622</v>
      </c>
      <c r="LO35" s="28">
        <v>7211537.6205579666</v>
      </c>
      <c r="LP35" s="28">
        <v>0</v>
      </c>
      <c r="LQ35" s="28">
        <v>0</v>
      </c>
      <c r="LR35" s="28">
        <v>0</v>
      </c>
      <c r="LS35" s="28">
        <v>0</v>
      </c>
      <c r="LT35" s="28">
        <v>0</v>
      </c>
      <c r="LU35" s="28">
        <v>0</v>
      </c>
      <c r="LV35" s="28">
        <v>0</v>
      </c>
      <c r="LW35" s="28">
        <v>0</v>
      </c>
      <c r="LX35" s="28">
        <v>0</v>
      </c>
      <c r="LY35" s="28">
        <v>0</v>
      </c>
      <c r="LZ35" s="28">
        <v>2680690.5856103846</v>
      </c>
      <c r="MA35" s="28">
        <v>7513780.9089762093</v>
      </c>
      <c r="MB35" s="28">
        <v>0</v>
      </c>
      <c r="MC35" s="28">
        <v>0</v>
      </c>
      <c r="MD35" s="28">
        <v>0</v>
      </c>
      <c r="ME35" s="28">
        <v>0</v>
      </c>
      <c r="MF35" s="28">
        <v>0</v>
      </c>
      <c r="MG35" s="28">
        <v>0</v>
      </c>
      <c r="MH35" s="28">
        <v>0</v>
      </c>
      <c r="MI35" s="28">
        <v>0</v>
      </c>
      <c r="MJ35" s="28">
        <v>0</v>
      </c>
      <c r="MK35" s="28">
        <v>0</v>
      </c>
      <c r="ML35" s="28">
        <v>2704594.2129472084</v>
      </c>
      <c r="MM35" s="28">
        <v>7829331.2373657227</v>
      </c>
      <c r="MN35" s="28">
        <v>0</v>
      </c>
      <c r="MO35" s="28">
        <v>0</v>
      </c>
      <c r="MP35" s="28">
        <v>0</v>
      </c>
      <c r="MQ35" s="28">
        <v>0</v>
      </c>
      <c r="MR35" s="28">
        <v>0</v>
      </c>
      <c r="MS35" s="28">
        <v>0</v>
      </c>
      <c r="MT35" s="28">
        <v>0</v>
      </c>
      <c r="MU35" s="28">
        <v>0</v>
      </c>
      <c r="MV35" s="28">
        <v>0</v>
      </c>
      <c r="MW35" s="28">
        <v>0</v>
      </c>
      <c r="MX35" s="28">
        <v>2693505.9121129308</v>
      </c>
      <c r="MY35" s="28">
        <v>8153677.444919928</v>
      </c>
      <c r="MZ35" s="28">
        <v>0</v>
      </c>
      <c r="NA35" s="28">
        <v>0</v>
      </c>
      <c r="NB35" s="28">
        <v>0</v>
      </c>
      <c r="NC35" s="28">
        <v>0</v>
      </c>
      <c r="ND35" s="28">
        <v>0</v>
      </c>
      <c r="NE35" s="28">
        <v>0</v>
      </c>
      <c r="NF35" s="28">
        <v>0</v>
      </c>
      <c r="NG35" s="28">
        <v>0</v>
      </c>
      <c r="NH35" s="28">
        <v>0</v>
      </c>
      <c r="NI35" s="28">
        <v>0</v>
      </c>
      <c r="NJ35" s="28">
        <v>2707894.0046872837</v>
      </c>
      <c r="NK35" s="28">
        <v>8492123.8590821996</v>
      </c>
      <c r="NL35" s="28">
        <v>0</v>
      </c>
      <c r="NM35" s="28">
        <v>0</v>
      </c>
      <c r="NN35" s="28">
        <v>0</v>
      </c>
      <c r="NO35" s="28">
        <v>0</v>
      </c>
      <c r="NP35" s="28">
        <v>0</v>
      </c>
      <c r="NQ35" s="28">
        <v>0</v>
      </c>
      <c r="NR35" s="28">
        <v>0</v>
      </c>
      <c r="NS35" s="28">
        <v>0</v>
      </c>
      <c r="NT35" s="28">
        <v>0</v>
      </c>
      <c r="NU35" s="28">
        <v>0</v>
      </c>
      <c r="NV35" s="28">
        <v>2686554.2699550707</v>
      </c>
      <c r="NW35" s="28">
        <v>8839819.2405376546</v>
      </c>
      <c r="NX35" s="28">
        <v>0</v>
      </c>
      <c r="NY35" s="28">
        <v>0</v>
      </c>
      <c r="NZ35" s="28">
        <v>0</v>
      </c>
      <c r="OA35" s="28">
        <v>0</v>
      </c>
      <c r="OB35" s="28">
        <v>0</v>
      </c>
      <c r="OC35" s="28">
        <v>0</v>
      </c>
      <c r="OD35" s="28">
        <v>0</v>
      </c>
      <c r="OE35" s="28">
        <v>0</v>
      </c>
      <c r="OF35" s="28">
        <v>0</v>
      </c>
      <c r="OG35" s="28">
        <v>0</v>
      </c>
      <c r="OH35" s="28">
        <v>2689859.5846907212</v>
      </c>
      <c r="OI35" s="28">
        <v>9202436.5062200818</v>
      </c>
      <c r="OJ35" s="28">
        <v>0</v>
      </c>
      <c r="OK35" s="28">
        <v>0</v>
      </c>
      <c r="OL35" s="28">
        <v>0</v>
      </c>
      <c r="OM35" s="28">
        <v>0</v>
      </c>
      <c r="ON35" s="28">
        <v>0</v>
      </c>
      <c r="OO35" s="28">
        <v>0</v>
      </c>
      <c r="OP35" s="28">
        <v>0</v>
      </c>
      <c r="OQ35" s="28">
        <v>0</v>
      </c>
      <c r="OR35" s="28">
        <v>0</v>
      </c>
      <c r="OS35" s="28">
        <v>0</v>
      </c>
      <c r="OT35" s="28">
        <v>2672290.1141433022</v>
      </c>
      <c r="OU35" s="28">
        <v>9577677.5383059252</v>
      </c>
      <c r="OV35" s="28">
        <v>0</v>
      </c>
      <c r="OW35" s="28">
        <v>0</v>
      </c>
      <c r="OX35" s="28">
        <v>0</v>
      </c>
      <c r="OY35" s="28">
        <v>0</v>
      </c>
      <c r="OZ35" s="28">
        <v>0</v>
      </c>
      <c r="PA35" s="28">
        <v>0</v>
      </c>
      <c r="PB35" s="28">
        <v>0</v>
      </c>
      <c r="PC35" s="28">
        <v>0</v>
      </c>
      <c r="PD35" s="28">
        <v>0</v>
      </c>
      <c r="PE35" s="28">
        <v>0</v>
      </c>
      <c r="PF35" s="28">
        <v>2648192.9411369595</v>
      </c>
      <c r="PG35" s="28">
        <v>9965877.1369727906</v>
      </c>
      <c r="PH35" s="28">
        <v>0</v>
      </c>
      <c r="PI35" s="28">
        <v>0</v>
      </c>
      <c r="PJ35" s="28">
        <v>0</v>
      </c>
      <c r="PK35" s="28">
        <v>0</v>
      </c>
      <c r="PL35" s="28">
        <v>0</v>
      </c>
      <c r="PM35" s="28">
        <v>0</v>
      </c>
      <c r="PN35" s="28">
        <v>0</v>
      </c>
      <c r="PO35" s="28">
        <v>0</v>
      </c>
      <c r="PP35" s="28">
        <v>0</v>
      </c>
      <c r="PQ35" s="28">
        <v>0</v>
      </c>
      <c r="PR35" s="28">
        <v>2602053.5283987056</v>
      </c>
      <c r="PS35" s="28">
        <v>10364258.30031023</v>
      </c>
      <c r="PT35" s="28">
        <v>0</v>
      </c>
      <c r="PU35" s="28">
        <v>0</v>
      </c>
      <c r="PV35" s="28">
        <v>0</v>
      </c>
      <c r="PW35" s="28">
        <v>0</v>
      </c>
      <c r="PX35" s="28">
        <v>0</v>
      </c>
      <c r="PY35" s="28">
        <v>0</v>
      </c>
      <c r="PZ35" s="28">
        <v>0</v>
      </c>
      <c r="QA35" s="28">
        <v>0</v>
      </c>
      <c r="QB35" s="28">
        <v>0</v>
      </c>
      <c r="QC35" s="28">
        <v>0</v>
      </c>
      <c r="QD35" s="28">
        <v>2577134.1134659252</v>
      </c>
      <c r="QE35" s="28">
        <v>10776070.286914617</v>
      </c>
      <c r="QF35" s="28">
        <v>0</v>
      </c>
      <c r="QG35" s="28">
        <v>0</v>
      </c>
      <c r="QH35" s="28">
        <v>0</v>
      </c>
      <c r="QI35" s="28">
        <v>0</v>
      </c>
      <c r="QJ35" s="28">
        <v>0</v>
      </c>
      <c r="QK35" s="28">
        <v>0</v>
      </c>
      <c r="QL35" s="28">
        <v>0</v>
      </c>
      <c r="QM35" s="28">
        <v>0</v>
      </c>
      <c r="QN35" s="28">
        <v>0</v>
      </c>
      <c r="QO35" s="28">
        <v>0</v>
      </c>
      <c r="QP35" s="28">
        <v>2516259.3955473346</v>
      </c>
      <c r="QQ35" s="28">
        <v>11201652.368854854</v>
      </c>
      <c r="QR35" s="28">
        <v>0</v>
      </c>
      <c r="QS35" s="28">
        <v>0</v>
      </c>
      <c r="QT35" s="28">
        <v>0</v>
      </c>
      <c r="QU35" s="28">
        <v>0</v>
      </c>
      <c r="QV35" s="28">
        <v>0</v>
      </c>
      <c r="QW35" s="28">
        <v>0</v>
      </c>
      <c r="QX35" s="28">
        <v>0</v>
      </c>
      <c r="QY35" s="28">
        <v>0</v>
      </c>
      <c r="QZ35" s="28">
        <v>0</v>
      </c>
      <c r="RA35" s="28">
        <v>0</v>
      </c>
      <c r="RB35" s="28">
        <v>2474727.2217108803</v>
      </c>
      <c r="RC35" s="28">
        <v>11641347.50907919</v>
      </c>
      <c r="RD35" s="28">
        <v>0</v>
      </c>
      <c r="RE35" s="28">
        <v>0</v>
      </c>
      <c r="RF35" s="28">
        <v>0</v>
      </c>
      <c r="RG35" s="28">
        <v>0</v>
      </c>
      <c r="RH35" s="28">
        <v>0</v>
      </c>
      <c r="RI35" s="28">
        <v>0</v>
      </c>
      <c r="RJ35" s="28">
        <v>0</v>
      </c>
      <c r="RK35" s="28">
        <v>0</v>
      </c>
      <c r="RL35" s="28">
        <v>0</v>
      </c>
      <c r="RM35" s="28">
        <v>0</v>
      </c>
      <c r="RN35" s="28">
        <v>2397394.8094865652</v>
      </c>
      <c r="RO35" s="28">
        <v>12095502.183462545</v>
      </c>
      <c r="RP35" s="28">
        <v>0</v>
      </c>
      <c r="RQ35" s="28">
        <v>0</v>
      </c>
      <c r="RR35" s="28">
        <v>0</v>
      </c>
      <c r="RS35" s="28">
        <v>0</v>
      </c>
      <c r="RT35" s="28">
        <v>0</v>
      </c>
      <c r="RU35" s="28">
        <v>0</v>
      </c>
      <c r="RV35" s="28">
        <v>0</v>
      </c>
      <c r="RW35" s="28">
        <v>0</v>
      </c>
      <c r="RX35" s="28">
        <v>0</v>
      </c>
      <c r="RY35" s="28">
        <v>0</v>
      </c>
      <c r="RZ35" s="28">
        <v>2337775.8364146482</v>
      </c>
      <c r="SA35" s="28">
        <v>12568131.917743333</v>
      </c>
      <c r="SB35" s="28">
        <v>0</v>
      </c>
      <c r="SC35" s="28">
        <v>0</v>
      </c>
      <c r="SD35" s="28">
        <v>0</v>
      </c>
      <c r="SE35" s="28">
        <v>0</v>
      </c>
      <c r="SF35" s="28">
        <v>0</v>
      </c>
      <c r="SG35" s="28">
        <v>0</v>
      </c>
      <c r="SH35" s="28">
        <v>0</v>
      </c>
      <c r="SI35" s="28">
        <v>0</v>
      </c>
      <c r="SJ35" s="28">
        <v>0</v>
      </c>
      <c r="SK35" s="28">
        <v>0</v>
      </c>
      <c r="SL35" s="28">
        <v>2255085.1401726804</v>
      </c>
      <c r="SM35" s="28">
        <v>13056160.843909839</v>
      </c>
      <c r="SN35" s="28">
        <v>0</v>
      </c>
      <c r="SO35" s="28">
        <v>0</v>
      </c>
      <c r="SP35" s="28">
        <v>0</v>
      </c>
      <c r="SQ35" s="28">
        <v>0</v>
      </c>
      <c r="SR35" s="28">
        <v>0</v>
      </c>
      <c r="SS35" s="28">
        <v>0</v>
      </c>
      <c r="ST35" s="28">
        <v>0</v>
      </c>
      <c r="SU35" s="28">
        <v>0</v>
      </c>
      <c r="SV35" s="28">
        <v>0</v>
      </c>
      <c r="SW35" s="28">
        <v>0</v>
      </c>
      <c r="SX35" s="28">
        <v>2161939.4820226198</v>
      </c>
      <c r="SY35" s="28">
        <v>13559953.104070146</v>
      </c>
      <c r="SZ35" s="28">
        <v>0</v>
      </c>
      <c r="TA35" s="28">
        <v>0</v>
      </c>
      <c r="TB35" s="28">
        <v>0</v>
      </c>
      <c r="TC35" s="28">
        <v>0</v>
      </c>
      <c r="TD35" s="28">
        <v>0</v>
      </c>
      <c r="TE35" s="28">
        <v>0</v>
      </c>
      <c r="TF35" s="28">
        <v>0</v>
      </c>
      <c r="TG35" s="28">
        <v>0</v>
      </c>
      <c r="TH35" s="28">
        <v>0</v>
      </c>
      <c r="TI35" s="28">
        <v>0</v>
      </c>
      <c r="TJ35" s="28">
        <v>2045933.6696711101</v>
      </c>
      <c r="TK35" s="28">
        <v>14075844.710571637</v>
      </c>
      <c r="TL35" s="28">
        <v>0</v>
      </c>
      <c r="TM35" s="28">
        <v>0</v>
      </c>
      <c r="TN35" s="28">
        <v>0</v>
      </c>
      <c r="TO35" s="28">
        <v>0</v>
      </c>
      <c r="TP35" s="28">
        <v>0</v>
      </c>
      <c r="TQ35" s="28">
        <v>0</v>
      </c>
      <c r="TR35" s="28">
        <v>0</v>
      </c>
      <c r="TS35" s="28">
        <v>0</v>
      </c>
      <c r="TT35" s="28">
        <v>0</v>
      </c>
      <c r="TU35" s="28">
        <v>0</v>
      </c>
      <c r="TV35" s="28">
        <v>1941412.8952430615</v>
      </c>
      <c r="TW35" s="28">
        <v>14612139.535286512</v>
      </c>
      <c r="TX35" s="28">
        <v>0</v>
      </c>
      <c r="TY35" s="28">
        <v>0</v>
      </c>
      <c r="TZ35" s="28">
        <v>0</v>
      </c>
      <c r="UA35" s="28">
        <v>0</v>
      </c>
      <c r="UB35" s="28">
        <v>0</v>
      </c>
      <c r="UC35" s="28">
        <v>0</v>
      </c>
      <c r="UD35" s="28">
        <v>0</v>
      </c>
      <c r="UE35" s="28">
        <v>0</v>
      </c>
      <c r="UF35" s="28">
        <v>0</v>
      </c>
      <c r="UG35" s="28">
        <v>0</v>
      </c>
      <c r="UH35" s="28">
        <v>1802997.8004883807</v>
      </c>
      <c r="UI35" s="28">
        <v>15161015.439405186</v>
      </c>
      <c r="UJ35" s="28">
        <v>0</v>
      </c>
      <c r="UK35" s="28">
        <v>0</v>
      </c>
      <c r="UL35" s="28">
        <v>0</v>
      </c>
      <c r="UM35" s="28">
        <v>0</v>
      </c>
      <c r="UN35" s="28">
        <v>0</v>
      </c>
      <c r="UO35" s="28">
        <v>0</v>
      </c>
      <c r="UP35" s="28">
        <v>0</v>
      </c>
      <c r="UQ35" s="28">
        <v>0</v>
      </c>
      <c r="UR35" s="28">
        <v>0</v>
      </c>
      <c r="US35" s="28">
        <v>0</v>
      </c>
      <c r="UT35" s="28">
        <v>1672085.0631320549</v>
      </c>
      <c r="UU35" s="28">
        <v>15731287.968945306</v>
      </c>
      <c r="UV35" s="28">
        <v>0</v>
      </c>
      <c r="UW35" s="28">
        <v>0</v>
      </c>
      <c r="UX35" s="28">
        <v>0</v>
      </c>
      <c r="UY35" s="28">
        <v>0</v>
      </c>
      <c r="UZ35" s="28">
        <v>0</v>
      </c>
      <c r="VA35" s="28">
        <v>0</v>
      </c>
      <c r="VB35" s="28">
        <v>0</v>
      </c>
      <c r="VC35" s="28">
        <v>0</v>
      </c>
      <c r="VD35" s="28">
        <v>0</v>
      </c>
      <c r="VE35" s="28">
        <v>0</v>
      </c>
      <c r="VF35" s="28">
        <v>1509035.2928362996</v>
      </c>
      <c r="VG35" s="28">
        <v>16314619.88345284</v>
      </c>
      <c r="VH35" s="28">
        <v>0</v>
      </c>
      <c r="VI35" s="28">
        <v>0</v>
      </c>
      <c r="VJ35" s="28">
        <v>0</v>
      </c>
      <c r="VK35" s="28">
        <v>0</v>
      </c>
      <c r="VL35" s="28">
        <v>0</v>
      </c>
      <c r="VM35" s="28">
        <v>0</v>
      </c>
      <c r="VN35" s="28">
        <v>0</v>
      </c>
      <c r="VO35" s="28">
        <v>0</v>
      </c>
      <c r="VP35" s="28">
        <v>0</v>
      </c>
      <c r="VQ35" s="28">
        <v>0</v>
      </c>
      <c r="VR35" s="28">
        <v>1348479.8879974335</v>
      </c>
      <c r="VS35" s="28">
        <v>16915666.876965508</v>
      </c>
      <c r="VT35" s="28">
        <v>0</v>
      </c>
      <c r="VU35" s="28">
        <v>0</v>
      </c>
      <c r="VV35" s="28">
        <v>0</v>
      </c>
      <c r="VW35" s="28">
        <v>0</v>
      </c>
      <c r="VX35" s="28">
        <v>0</v>
      </c>
      <c r="VY35" s="28">
        <v>0</v>
      </c>
      <c r="VZ35" s="28">
        <v>0</v>
      </c>
      <c r="WA35" s="28">
        <v>0</v>
      </c>
      <c r="WB35" s="28">
        <v>0</v>
      </c>
      <c r="WC35" s="28">
        <v>0</v>
      </c>
      <c r="WD35" s="28">
        <v>1164863.0717858609</v>
      </c>
      <c r="WE35" s="28">
        <v>17534798.27618688</v>
      </c>
      <c r="WF35" s="28">
        <v>0</v>
      </c>
      <c r="WG35" s="28">
        <v>0</v>
      </c>
      <c r="WH35" s="28">
        <v>0</v>
      </c>
      <c r="WI35" s="28">
        <v>0</v>
      </c>
      <c r="WJ35" s="28">
        <v>0</v>
      </c>
      <c r="WK35" s="28">
        <v>0</v>
      </c>
      <c r="WL35" s="28">
        <v>0</v>
      </c>
      <c r="WM35" s="28">
        <v>0</v>
      </c>
      <c r="WN35" s="28">
        <v>0</v>
      </c>
      <c r="WO35" s="28">
        <v>0</v>
      </c>
      <c r="WP35" s="28">
        <v>966039.59483750386</v>
      </c>
      <c r="WQ35" s="28">
        <v>18177361.177218843</v>
      </c>
      <c r="WR35" s="28">
        <v>0</v>
      </c>
      <c r="WS35" s="28">
        <v>0</v>
      </c>
      <c r="WT35" s="28">
        <v>0</v>
      </c>
      <c r="WU35" s="28">
        <v>0</v>
      </c>
      <c r="WV35" s="28">
        <v>0</v>
      </c>
      <c r="WW35" s="28">
        <v>0</v>
      </c>
      <c r="WX35" s="28">
        <v>0</v>
      </c>
      <c r="WY35" s="28">
        <v>0</v>
      </c>
      <c r="WZ35" s="28">
        <v>0</v>
      </c>
      <c r="XA35" s="28">
        <v>0</v>
      </c>
      <c r="XB35" s="28">
        <v>746597.16523663572</v>
      </c>
      <c r="XC35" s="28">
        <v>18833918.398740355</v>
      </c>
      <c r="XD35" s="28">
        <v>0</v>
      </c>
      <c r="XE35" s="28">
        <v>0</v>
      </c>
      <c r="XF35" s="28">
        <v>0</v>
      </c>
      <c r="XG35" s="28">
        <v>0</v>
      </c>
      <c r="XH35" s="28">
        <v>0</v>
      </c>
      <c r="XI35" s="28">
        <v>0</v>
      </c>
      <c r="XJ35" s="28">
        <v>0</v>
      </c>
      <c r="XK35" s="28">
        <v>0</v>
      </c>
      <c r="XL35" s="28">
        <v>0</v>
      </c>
      <c r="XM35" s="28">
        <v>0</v>
      </c>
      <c r="XN35" s="28">
        <v>518562.95309556194</v>
      </c>
      <c r="XO35" s="28">
        <v>19514947.714185212</v>
      </c>
      <c r="XP35" s="28">
        <v>0</v>
      </c>
      <c r="XQ35" s="28">
        <v>0</v>
      </c>
      <c r="XR35" s="28">
        <v>0</v>
      </c>
      <c r="XS35" s="28">
        <v>0</v>
      </c>
      <c r="XT35" s="28">
        <v>0</v>
      </c>
      <c r="XU35" s="28">
        <v>0</v>
      </c>
      <c r="XV35" s="28">
        <v>0</v>
      </c>
      <c r="XW35" s="28">
        <v>0</v>
      </c>
      <c r="XX35" s="28">
        <v>0</v>
      </c>
      <c r="XY35" s="28">
        <v>0</v>
      </c>
      <c r="XZ35" s="28">
        <v>267054.45938127005</v>
      </c>
      <c r="YA35" s="28">
        <v>20210424.564413421</v>
      </c>
      <c r="YB35" s="28">
        <v>0</v>
      </c>
      <c r="YC35" s="28">
        <v>0</v>
      </c>
      <c r="YD35" s="28">
        <v>0</v>
      </c>
      <c r="YE35" s="28">
        <v>0</v>
      </c>
      <c r="YF35" s="28">
        <v>0</v>
      </c>
      <c r="YG35" s="28">
        <v>0</v>
      </c>
      <c r="YH35" s="28">
        <v>0</v>
      </c>
      <c r="YI35" s="28">
        <v>0</v>
      </c>
      <c r="YJ35" s="28">
        <v>0</v>
      </c>
      <c r="YK35" s="28">
        <v>0</v>
      </c>
      <c r="YL35" s="28">
        <v>0</v>
      </c>
      <c r="YM35" s="28">
        <v>0</v>
      </c>
      <c r="YN35" s="28">
        <v>0</v>
      </c>
      <c r="YO35" s="28">
        <v>0</v>
      </c>
      <c r="YP35" s="28">
        <v>0</v>
      </c>
      <c r="YQ35" s="28">
        <v>0</v>
      </c>
    </row>
    <row r="36" spans="1:667" ht="15.75" x14ac:dyDescent="0.25">
      <c r="A36" s="18" t="s">
        <v>74</v>
      </c>
      <c r="B36" s="18" t="s">
        <v>75</v>
      </c>
      <c r="C36" s="19">
        <v>66.367438079999729</v>
      </c>
      <c r="D36" s="20"/>
      <c r="E36" s="48">
        <f t="shared" si="73"/>
        <v>1.7283186999999931</v>
      </c>
      <c r="F36" s="22" t="s">
        <v>57</v>
      </c>
      <c r="G36" s="108" t="s">
        <v>133</v>
      </c>
      <c r="H36" s="23">
        <v>39431</v>
      </c>
      <c r="I36" s="47" t="s">
        <v>64</v>
      </c>
      <c r="J36" s="22">
        <v>132</v>
      </c>
      <c r="K36" s="22" t="s">
        <v>137</v>
      </c>
      <c r="L36" s="23">
        <f t="shared" si="74"/>
        <v>43449</v>
      </c>
      <c r="M36" s="22" t="s">
        <v>11</v>
      </c>
      <c r="N36" s="19" t="s">
        <v>65</v>
      </c>
      <c r="P36" s="25">
        <f t="shared" si="75"/>
        <v>114774439.27991095</v>
      </c>
      <c r="Q36" s="25">
        <f t="shared" si="76"/>
        <v>3491395.0911951046</v>
      </c>
      <c r="R36" s="25">
        <f t="shared" si="77"/>
        <v>0</v>
      </c>
      <c r="S36" s="25">
        <f t="shared" si="78"/>
        <v>0</v>
      </c>
      <c r="T36" s="25">
        <f t="shared" si="79"/>
        <v>0</v>
      </c>
      <c r="U36" s="25">
        <f t="shared" si="80"/>
        <v>0</v>
      </c>
      <c r="V36" s="25">
        <f t="shared" si="81"/>
        <v>0</v>
      </c>
      <c r="W36" s="25">
        <f t="shared" si="82"/>
        <v>0</v>
      </c>
      <c r="X36" s="25">
        <f t="shared" si="83"/>
        <v>0</v>
      </c>
      <c r="Y36" s="25">
        <f t="shared" si="84"/>
        <v>0</v>
      </c>
      <c r="Z36" s="25">
        <f t="shared" si="85"/>
        <v>0</v>
      </c>
      <c r="AA36" s="25">
        <f t="shared" si="86"/>
        <v>0</v>
      </c>
      <c r="AB36" s="25">
        <f t="shared" si="87"/>
        <v>0</v>
      </c>
      <c r="AC36" s="25">
        <f t="shared" si="88"/>
        <v>0</v>
      </c>
      <c r="AD36" s="25">
        <f t="shared" si="89"/>
        <v>0</v>
      </c>
      <c r="AE36" s="25">
        <f t="shared" si="90"/>
        <v>0</v>
      </c>
      <c r="AF36" s="25">
        <f t="shared" si="91"/>
        <v>0</v>
      </c>
      <c r="AG36" s="25">
        <f t="shared" si="92"/>
        <v>0</v>
      </c>
      <c r="AH36" s="25">
        <f t="shared" si="93"/>
        <v>0</v>
      </c>
      <c r="AI36" s="25">
        <f t="shared" si="94"/>
        <v>0</v>
      </c>
      <c r="AJ36" s="25">
        <f t="shared" si="95"/>
        <v>0</v>
      </c>
      <c r="AK36" s="25">
        <f t="shared" si="96"/>
        <v>0</v>
      </c>
      <c r="AL36" s="25">
        <f t="shared" si="97"/>
        <v>0</v>
      </c>
      <c r="AM36" s="25">
        <f t="shared" si="98"/>
        <v>0</v>
      </c>
      <c r="AN36" s="25">
        <f t="shared" si="99"/>
        <v>0</v>
      </c>
      <c r="AO36" s="25">
        <f t="shared" si="100"/>
        <v>0</v>
      </c>
      <c r="AP36" s="25">
        <f t="shared" si="101"/>
        <v>0</v>
      </c>
      <c r="AQ36" s="25">
        <f t="shared" si="102"/>
        <v>0</v>
      </c>
      <c r="AR36" s="25">
        <f t="shared" si="103"/>
        <v>0</v>
      </c>
      <c r="AS36" s="25">
        <f t="shared" si="104"/>
        <v>0</v>
      </c>
      <c r="AT36" s="25">
        <f t="shared" si="105"/>
        <v>0</v>
      </c>
      <c r="AU36" s="25">
        <f t="shared" si="106"/>
        <v>0</v>
      </c>
      <c r="AV36" s="25">
        <f t="shared" si="107"/>
        <v>0</v>
      </c>
      <c r="AW36" s="25">
        <f t="shared" si="108"/>
        <v>0</v>
      </c>
      <c r="AX36" s="25">
        <f t="shared" si="109"/>
        <v>0</v>
      </c>
      <c r="AY36" s="25">
        <f t="shared" si="110"/>
        <v>0</v>
      </c>
      <c r="AZ36" s="25">
        <f t="shared" si="111"/>
        <v>0</v>
      </c>
      <c r="BA36" s="25">
        <f t="shared" si="112"/>
        <v>0</v>
      </c>
      <c r="BB36" s="25">
        <f t="shared" si="113"/>
        <v>0</v>
      </c>
      <c r="BC36" s="25">
        <f t="shared" si="114"/>
        <v>0</v>
      </c>
      <c r="BD36" s="25">
        <f t="shared" si="115"/>
        <v>0</v>
      </c>
      <c r="BE36" s="25">
        <f t="shared" si="116"/>
        <v>0</v>
      </c>
      <c r="BF36" s="25">
        <f t="shared" si="117"/>
        <v>0</v>
      </c>
      <c r="BG36" s="25">
        <f t="shared" si="118"/>
        <v>0</v>
      </c>
      <c r="BH36" s="25">
        <f t="shared" si="119"/>
        <v>0</v>
      </c>
      <c r="BI36" s="25">
        <f t="shared" si="120"/>
        <v>0</v>
      </c>
      <c r="BJ36" s="25">
        <f t="shared" si="121"/>
        <v>0</v>
      </c>
      <c r="BK36" s="25">
        <f t="shared" si="122"/>
        <v>0</v>
      </c>
      <c r="BL36" s="25">
        <f t="shared" si="123"/>
        <v>0</v>
      </c>
      <c r="BM36" s="25">
        <f t="shared" si="124"/>
        <v>0</v>
      </c>
      <c r="BN36" s="26"/>
      <c r="BO36" s="27"/>
      <c r="BP36" s="28">
        <v>0</v>
      </c>
      <c r="BQ36" s="28">
        <v>0</v>
      </c>
      <c r="BR36" s="28">
        <v>0</v>
      </c>
      <c r="BS36" s="28">
        <v>0</v>
      </c>
      <c r="BT36" s="28">
        <v>0</v>
      </c>
      <c r="BU36" s="28">
        <v>0</v>
      </c>
      <c r="BV36" s="28">
        <v>0</v>
      </c>
      <c r="BW36" s="28">
        <v>0</v>
      </c>
      <c r="BX36" s="28">
        <v>0</v>
      </c>
      <c r="BY36" s="28">
        <v>0</v>
      </c>
      <c r="BZ36" s="28">
        <v>2050272.7801937147</v>
      </c>
      <c r="CA36" s="28">
        <v>47860492.079806291</v>
      </c>
      <c r="CB36" s="28">
        <v>0</v>
      </c>
      <c r="CC36" s="28">
        <v>0</v>
      </c>
      <c r="CD36" s="28">
        <v>0</v>
      </c>
      <c r="CE36" s="28">
        <v>0</v>
      </c>
      <c r="CF36" s="28">
        <v>0</v>
      </c>
      <c r="CG36" s="28">
        <v>0</v>
      </c>
      <c r="CH36" s="28">
        <v>0</v>
      </c>
      <c r="CI36" s="28">
        <v>0</v>
      </c>
      <c r="CJ36" s="28">
        <v>0</v>
      </c>
      <c r="CK36" s="28">
        <v>0</v>
      </c>
      <c r="CL36" s="28">
        <v>1441122.31100139</v>
      </c>
      <c r="CM36" s="28">
        <v>66913947.200104661</v>
      </c>
      <c r="CN36" s="28">
        <v>0</v>
      </c>
      <c r="CO36" s="28">
        <v>0</v>
      </c>
      <c r="CP36" s="28">
        <v>0</v>
      </c>
      <c r="CQ36" s="28">
        <v>0</v>
      </c>
      <c r="CR36" s="28">
        <v>0</v>
      </c>
      <c r="CS36" s="28">
        <v>0</v>
      </c>
      <c r="CT36" s="28">
        <v>0</v>
      </c>
      <c r="CU36" s="28">
        <v>0</v>
      </c>
      <c r="CV36" s="28">
        <v>0</v>
      </c>
      <c r="CW36" s="28">
        <v>0</v>
      </c>
      <c r="CX36" s="28">
        <v>0</v>
      </c>
      <c r="CY36" s="28">
        <v>0</v>
      </c>
      <c r="CZ36" s="28">
        <v>0</v>
      </c>
      <c r="DA36" s="28">
        <v>0</v>
      </c>
      <c r="DB36" s="28">
        <v>0</v>
      </c>
      <c r="DC36" s="28">
        <v>0</v>
      </c>
      <c r="DD36" s="28">
        <v>0</v>
      </c>
      <c r="DE36" s="28">
        <v>0</v>
      </c>
      <c r="DF36" s="28">
        <v>0</v>
      </c>
      <c r="DG36" s="28">
        <v>0</v>
      </c>
      <c r="DH36" s="28">
        <v>0</v>
      </c>
      <c r="DI36" s="28">
        <v>0</v>
      </c>
      <c r="DJ36" s="28">
        <v>0</v>
      </c>
      <c r="DK36" s="28">
        <v>0</v>
      </c>
      <c r="DL36" s="28">
        <v>0</v>
      </c>
      <c r="DM36" s="28">
        <v>0</v>
      </c>
      <c r="DN36" s="28">
        <v>0</v>
      </c>
      <c r="DO36" s="28">
        <v>0</v>
      </c>
      <c r="DP36" s="28">
        <v>0</v>
      </c>
      <c r="DQ36" s="28">
        <v>0</v>
      </c>
      <c r="DR36" s="28">
        <v>0</v>
      </c>
      <c r="DS36" s="28">
        <v>0</v>
      </c>
      <c r="DT36" s="28">
        <v>0</v>
      </c>
      <c r="DU36" s="28">
        <v>0</v>
      </c>
      <c r="DV36" s="28">
        <v>0</v>
      </c>
      <c r="DW36" s="28">
        <v>0</v>
      </c>
      <c r="DX36" s="28">
        <v>0</v>
      </c>
      <c r="DY36" s="28">
        <v>0</v>
      </c>
      <c r="DZ36" s="28">
        <v>0</v>
      </c>
      <c r="EA36" s="28">
        <v>0</v>
      </c>
      <c r="EB36" s="28">
        <v>0</v>
      </c>
      <c r="EC36" s="28">
        <v>0</v>
      </c>
      <c r="ED36" s="28">
        <v>0</v>
      </c>
      <c r="EE36" s="28">
        <v>0</v>
      </c>
      <c r="EF36" s="28">
        <v>0</v>
      </c>
      <c r="EG36" s="28">
        <v>0</v>
      </c>
      <c r="EH36" s="28">
        <v>0</v>
      </c>
      <c r="EI36" s="28">
        <v>0</v>
      </c>
      <c r="EJ36" s="28">
        <v>0</v>
      </c>
      <c r="EK36" s="28">
        <v>0</v>
      </c>
      <c r="EL36" s="28">
        <v>0</v>
      </c>
      <c r="EM36" s="28">
        <v>0</v>
      </c>
      <c r="EN36" s="28">
        <v>0</v>
      </c>
      <c r="EO36" s="28">
        <v>0</v>
      </c>
      <c r="EP36" s="28">
        <v>0</v>
      </c>
      <c r="EQ36" s="28">
        <v>0</v>
      </c>
      <c r="ER36" s="28">
        <v>0</v>
      </c>
      <c r="ES36" s="28">
        <v>0</v>
      </c>
      <c r="ET36" s="28">
        <v>0</v>
      </c>
      <c r="EU36" s="28">
        <v>0</v>
      </c>
      <c r="EV36" s="28">
        <v>0</v>
      </c>
      <c r="EW36" s="28">
        <v>0</v>
      </c>
      <c r="EX36" s="28">
        <v>0</v>
      </c>
      <c r="EY36" s="28">
        <v>0</v>
      </c>
      <c r="EZ36" s="28">
        <v>0</v>
      </c>
      <c r="FA36" s="28">
        <v>0</v>
      </c>
      <c r="FB36" s="28">
        <v>0</v>
      </c>
      <c r="FC36" s="28">
        <v>0</v>
      </c>
      <c r="FD36" s="28">
        <v>0</v>
      </c>
      <c r="FE36" s="28">
        <v>0</v>
      </c>
      <c r="FF36" s="28">
        <v>0</v>
      </c>
      <c r="FG36" s="28">
        <v>0</v>
      </c>
      <c r="FH36" s="28">
        <v>0</v>
      </c>
      <c r="FI36" s="28">
        <v>0</v>
      </c>
      <c r="FJ36" s="28">
        <v>0</v>
      </c>
      <c r="FK36" s="28">
        <v>0</v>
      </c>
      <c r="FL36" s="28">
        <v>0</v>
      </c>
      <c r="FM36" s="28">
        <v>0</v>
      </c>
      <c r="FN36" s="28">
        <v>0</v>
      </c>
      <c r="FO36" s="28">
        <v>0</v>
      </c>
      <c r="FP36" s="28">
        <v>0</v>
      </c>
      <c r="FQ36" s="28">
        <v>0</v>
      </c>
      <c r="FR36" s="28">
        <v>0</v>
      </c>
      <c r="FS36" s="28">
        <v>0</v>
      </c>
      <c r="FT36" s="28">
        <v>0</v>
      </c>
      <c r="FU36" s="28">
        <v>0</v>
      </c>
      <c r="FV36" s="28">
        <v>0</v>
      </c>
      <c r="FW36" s="28">
        <v>0</v>
      </c>
      <c r="FX36" s="28">
        <v>0</v>
      </c>
      <c r="FY36" s="28">
        <v>0</v>
      </c>
      <c r="FZ36" s="28">
        <v>0</v>
      </c>
      <c r="GA36" s="28">
        <v>0</v>
      </c>
      <c r="GB36" s="28">
        <v>0</v>
      </c>
      <c r="GC36" s="28">
        <v>0</v>
      </c>
      <c r="GD36" s="28">
        <v>0</v>
      </c>
      <c r="GE36" s="28">
        <v>0</v>
      </c>
      <c r="GF36" s="28">
        <v>0</v>
      </c>
      <c r="GG36" s="28">
        <v>0</v>
      </c>
      <c r="GH36" s="28">
        <v>0</v>
      </c>
      <c r="GI36" s="28">
        <v>0</v>
      </c>
      <c r="GJ36" s="28">
        <v>0</v>
      </c>
      <c r="GK36" s="28">
        <v>0</v>
      </c>
      <c r="GL36" s="28">
        <v>0</v>
      </c>
      <c r="GM36" s="28">
        <v>0</v>
      </c>
      <c r="GN36" s="28">
        <v>0</v>
      </c>
      <c r="GO36" s="28">
        <v>0</v>
      </c>
      <c r="GP36" s="28">
        <v>0</v>
      </c>
      <c r="GQ36" s="28">
        <v>0</v>
      </c>
      <c r="GR36" s="28">
        <v>0</v>
      </c>
      <c r="GS36" s="28">
        <v>0</v>
      </c>
      <c r="GT36" s="28">
        <v>0</v>
      </c>
      <c r="GU36" s="28">
        <v>0</v>
      </c>
      <c r="GV36" s="28">
        <v>0</v>
      </c>
      <c r="GW36" s="28">
        <v>0</v>
      </c>
      <c r="GX36" s="28">
        <v>0</v>
      </c>
      <c r="GY36" s="28">
        <v>0</v>
      </c>
      <c r="GZ36" s="28">
        <v>0</v>
      </c>
      <c r="HA36" s="28">
        <v>0</v>
      </c>
      <c r="HB36" s="28">
        <v>0</v>
      </c>
      <c r="HC36" s="28">
        <v>0</v>
      </c>
      <c r="HD36" s="28">
        <v>0</v>
      </c>
      <c r="HE36" s="28">
        <v>0</v>
      </c>
      <c r="HF36" s="28">
        <v>0</v>
      </c>
      <c r="HG36" s="28">
        <v>0</v>
      </c>
      <c r="HH36" s="28">
        <v>0</v>
      </c>
      <c r="HI36" s="28">
        <v>0</v>
      </c>
      <c r="HJ36" s="28">
        <v>0</v>
      </c>
      <c r="HK36" s="28">
        <v>0</v>
      </c>
      <c r="HL36" s="28">
        <v>0</v>
      </c>
      <c r="HM36" s="28">
        <v>0</v>
      </c>
      <c r="HN36" s="28">
        <v>0</v>
      </c>
      <c r="HO36" s="28">
        <v>0</v>
      </c>
      <c r="HP36" s="28">
        <v>0</v>
      </c>
      <c r="HQ36" s="28">
        <v>0</v>
      </c>
      <c r="HR36" s="28">
        <v>0</v>
      </c>
      <c r="HS36" s="28">
        <v>0</v>
      </c>
      <c r="HT36" s="28">
        <v>0</v>
      </c>
      <c r="HU36" s="28">
        <v>0</v>
      </c>
      <c r="HV36" s="28">
        <v>0</v>
      </c>
      <c r="HW36" s="28">
        <v>0</v>
      </c>
      <c r="HX36" s="28">
        <v>0</v>
      </c>
      <c r="HY36" s="28">
        <v>0</v>
      </c>
      <c r="HZ36" s="28">
        <v>0</v>
      </c>
      <c r="IA36" s="28">
        <v>0</v>
      </c>
      <c r="IB36" s="28">
        <v>0</v>
      </c>
      <c r="IC36" s="28">
        <v>0</v>
      </c>
      <c r="ID36" s="28">
        <v>0</v>
      </c>
      <c r="IE36" s="28">
        <v>0</v>
      </c>
      <c r="IF36" s="28">
        <v>0</v>
      </c>
      <c r="IG36" s="28">
        <v>0</v>
      </c>
      <c r="IH36" s="28">
        <v>0</v>
      </c>
      <c r="II36" s="28">
        <v>0</v>
      </c>
      <c r="IJ36" s="28">
        <v>0</v>
      </c>
      <c r="IK36" s="28">
        <v>0</v>
      </c>
      <c r="IL36" s="28">
        <v>0</v>
      </c>
      <c r="IM36" s="28">
        <v>0</v>
      </c>
      <c r="IN36" s="28">
        <v>0</v>
      </c>
      <c r="IO36" s="28">
        <v>0</v>
      </c>
      <c r="IP36" s="28">
        <v>0</v>
      </c>
      <c r="IQ36" s="28">
        <v>0</v>
      </c>
      <c r="IR36" s="28">
        <v>0</v>
      </c>
      <c r="IS36" s="28">
        <v>0</v>
      </c>
      <c r="IT36" s="28">
        <v>0</v>
      </c>
      <c r="IU36" s="28">
        <v>0</v>
      </c>
      <c r="IV36" s="28">
        <v>0</v>
      </c>
      <c r="IW36" s="28">
        <v>0</v>
      </c>
      <c r="IX36" s="28">
        <v>0</v>
      </c>
      <c r="IY36" s="28">
        <v>0</v>
      </c>
      <c r="IZ36" s="28">
        <v>0</v>
      </c>
      <c r="JA36" s="28">
        <v>0</v>
      </c>
      <c r="JB36" s="28">
        <v>0</v>
      </c>
      <c r="JC36" s="28">
        <v>0</v>
      </c>
      <c r="JD36" s="28">
        <v>0</v>
      </c>
      <c r="JE36" s="28">
        <v>0</v>
      </c>
      <c r="JF36" s="28">
        <v>0</v>
      </c>
      <c r="JG36" s="28">
        <v>0</v>
      </c>
      <c r="JH36" s="28">
        <v>0</v>
      </c>
      <c r="JI36" s="28">
        <v>0</v>
      </c>
      <c r="JJ36" s="28">
        <v>0</v>
      </c>
      <c r="JK36" s="28">
        <v>0</v>
      </c>
      <c r="JL36" s="28">
        <v>0</v>
      </c>
      <c r="JM36" s="28">
        <v>0</v>
      </c>
      <c r="JN36" s="28">
        <v>0</v>
      </c>
      <c r="JO36" s="28">
        <v>0</v>
      </c>
      <c r="JP36" s="28">
        <v>0</v>
      </c>
      <c r="JQ36" s="28">
        <v>0</v>
      </c>
      <c r="JR36" s="28">
        <v>0</v>
      </c>
      <c r="JS36" s="28">
        <v>0</v>
      </c>
      <c r="JT36" s="28">
        <v>0</v>
      </c>
      <c r="JU36" s="28">
        <v>0</v>
      </c>
      <c r="JV36" s="28">
        <v>0</v>
      </c>
      <c r="JW36" s="28">
        <v>0</v>
      </c>
      <c r="JX36" s="28">
        <v>0</v>
      </c>
      <c r="JY36" s="28">
        <v>0</v>
      </c>
      <c r="JZ36" s="28">
        <v>0</v>
      </c>
      <c r="KA36" s="28">
        <v>0</v>
      </c>
      <c r="KB36" s="28">
        <v>0</v>
      </c>
      <c r="KC36" s="28">
        <v>0</v>
      </c>
      <c r="KD36" s="28">
        <v>0</v>
      </c>
      <c r="KE36" s="28">
        <v>0</v>
      </c>
      <c r="KF36" s="28">
        <v>0</v>
      </c>
      <c r="KG36" s="28">
        <v>0</v>
      </c>
      <c r="KH36" s="28">
        <v>0</v>
      </c>
      <c r="KI36" s="28">
        <v>0</v>
      </c>
      <c r="KJ36" s="28">
        <v>0</v>
      </c>
      <c r="KK36" s="28">
        <v>0</v>
      </c>
      <c r="KL36" s="28">
        <v>0</v>
      </c>
      <c r="KM36" s="28">
        <v>0</v>
      </c>
      <c r="KN36" s="28">
        <v>0</v>
      </c>
      <c r="KO36" s="28">
        <v>0</v>
      </c>
      <c r="KP36" s="28">
        <v>0</v>
      </c>
      <c r="KQ36" s="28">
        <v>0</v>
      </c>
      <c r="KR36" s="28">
        <v>0</v>
      </c>
      <c r="KS36" s="28">
        <v>0</v>
      </c>
      <c r="KT36" s="28">
        <v>0</v>
      </c>
      <c r="KU36" s="28">
        <v>0</v>
      </c>
      <c r="KV36" s="28">
        <v>0</v>
      </c>
      <c r="KW36" s="28">
        <v>0</v>
      </c>
      <c r="KX36" s="28">
        <v>0</v>
      </c>
      <c r="KY36" s="28">
        <v>0</v>
      </c>
      <c r="KZ36" s="28">
        <v>0</v>
      </c>
      <c r="LA36" s="28">
        <v>0</v>
      </c>
      <c r="LB36" s="28">
        <v>0</v>
      </c>
      <c r="LC36" s="28">
        <v>0</v>
      </c>
      <c r="LD36" s="28">
        <v>0</v>
      </c>
      <c r="LE36" s="28">
        <v>0</v>
      </c>
      <c r="LF36" s="28">
        <v>0</v>
      </c>
      <c r="LG36" s="28">
        <v>0</v>
      </c>
      <c r="LH36" s="28">
        <v>0</v>
      </c>
      <c r="LI36" s="28">
        <v>0</v>
      </c>
      <c r="LJ36" s="28">
        <v>0</v>
      </c>
      <c r="LK36" s="28">
        <v>0</v>
      </c>
      <c r="LL36" s="28">
        <v>0</v>
      </c>
      <c r="LM36" s="28">
        <v>0</v>
      </c>
      <c r="LN36" s="28">
        <v>0</v>
      </c>
      <c r="LO36" s="28">
        <v>0</v>
      </c>
      <c r="LP36" s="28">
        <v>0</v>
      </c>
      <c r="LQ36" s="28">
        <v>0</v>
      </c>
      <c r="LR36" s="28">
        <v>0</v>
      </c>
      <c r="LS36" s="28">
        <v>0</v>
      </c>
      <c r="LT36" s="28">
        <v>0</v>
      </c>
      <c r="LU36" s="28">
        <v>0</v>
      </c>
      <c r="LV36" s="28">
        <v>0</v>
      </c>
      <c r="LW36" s="28">
        <v>0</v>
      </c>
      <c r="LX36" s="28">
        <v>0</v>
      </c>
      <c r="LY36" s="28">
        <v>0</v>
      </c>
      <c r="LZ36" s="28">
        <v>0</v>
      </c>
      <c r="MA36" s="28">
        <v>0</v>
      </c>
      <c r="MB36" s="28">
        <v>0</v>
      </c>
      <c r="MC36" s="28">
        <v>0</v>
      </c>
      <c r="MD36" s="28">
        <v>0</v>
      </c>
      <c r="ME36" s="28">
        <v>0</v>
      </c>
      <c r="MF36" s="28">
        <v>0</v>
      </c>
      <c r="MG36" s="28">
        <v>0</v>
      </c>
      <c r="MH36" s="28">
        <v>0</v>
      </c>
      <c r="MI36" s="28">
        <v>0</v>
      </c>
      <c r="MJ36" s="28">
        <v>0</v>
      </c>
      <c r="MK36" s="28">
        <v>0</v>
      </c>
      <c r="ML36" s="28">
        <v>0</v>
      </c>
      <c r="MM36" s="28">
        <v>0</v>
      </c>
      <c r="MN36" s="28">
        <v>0</v>
      </c>
      <c r="MO36" s="28">
        <v>0</v>
      </c>
      <c r="MP36" s="28">
        <v>0</v>
      </c>
      <c r="MQ36" s="28">
        <v>0</v>
      </c>
      <c r="MR36" s="28">
        <v>0</v>
      </c>
      <c r="MS36" s="28">
        <v>0</v>
      </c>
      <c r="MT36" s="28">
        <v>0</v>
      </c>
      <c r="MU36" s="28">
        <v>0</v>
      </c>
      <c r="MV36" s="28">
        <v>0</v>
      </c>
      <c r="MW36" s="28">
        <v>0</v>
      </c>
      <c r="MX36" s="28">
        <v>0</v>
      </c>
      <c r="MY36" s="28">
        <v>0</v>
      </c>
      <c r="MZ36" s="28">
        <v>0</v>
      </c>
      <c r="NA36" s="28">
        <v>0</v>
      </c>
      <c r="NB36" s="28">
        <v>0</v>
      </c>
      <c r="NC36" s="28">
        <v>0</v>
      </c>
      <c r="ND36" s="28">
        <v>0</v>
      </c>
      <c r="NE36" s="28">
        <v>0</v>
      </c>
      <c r="NF36" s="28">
        <v>0</v>
      </c>
      <c r="NG36" s="28">
        <v>0</v>
      </c>
      <c r="NH36" s="28">
        <v>0</v>
      </c>
      <c r="NI36" s="28">
        <v>0</v>
      </c>
      <c r="NJ36" s="28">
        <v>0</v>
      </c>
      <c r="NK36" s="28">
        <v>0</v>
      </c>
      <c r="NL36" s="28">
        <v>0</v>
      </c>
      <c r="NM36" s="28">
        <v>0</v>
      </c>
      <c r="NN36" s="28">
        <v>0</v>
      </c>
      <c r="NO36" s="28">
        <v>0</v>
      </c>
      <c r="NP36" s="28">
        <v>0</v>
      </c>
      <c r="NQ36" s="28">
        <v>0</v>
      </c>
      <c r="NR36" s="28">
        <v>0</v>
      </c>
      <c r="NS36" s="28">
        <v>0</v>
      </c>
      <c r="NT36" s="28">
        <v>0</v>
      </c>
      <c r="NU36" s="28">
        <v>0</v>
      </c>
      <c r="NV36" s="28">
        <v>0</v>
      </c>
      <c r="NW36" s="28">
        <v>0</v>
      </c>
      <c r="NX36" s="28">
        <v>0</v>
      </c>
      <c r="NY36" s="28">
        <v>0</v>
      </c>
      <c r="NZ36" s="28">
        <v>0</v>
      </c>
      <c r="OA36" s="28">
        <v>0</v>
      </c>
      <c r="OB36" s="28">
        <v>0</v>
      </c>
      <c r="OC36" s="28">
        <v>0</v>
      </c>
      <c r="OD36" s="28">
        <v>0</v>
      </c>
      <c r="OE36" s="28">
        <v>0</v>
      </c>
      <c r="OF36" s="28">
        <v>0</v>
      </c>
      <c r="OG36" s="28">
        <v>0</v>
      </c>
      <c r="OH36" s="28">
        <v>0</v>
      </c>
      <c r="OI36" s="28">
        <v>0</v>
      </c>
      <c r="OJ36" s="28">
        <v>0</v>
      </c>
      <c r="OK36" s="28">
        <v>0</v>
      </c>
      <c r="OL36" s="28">
        <v>0</v>
      </c>
      <c r="OM36" s="28">
        <v>0</v>
      </c>
      <c r="ON36" s="28">
        <v>0</v>
      </c>
      <c r="OO36" s="28">
        <v>0</v>
      </c>
      <c r="OP36" s="28">
        <v>0</v>
      </c>
      <c r="OQ36" s="28">
        <v>0</v>
      </c>
      <c r="OR36" s="28">
        <v>0</v>
      </c>
      <c r="OS36" s="28">
        <v>0</v>
      </c>
      <c r="OT36" s="28">
        <v>0</v>
      </c>
      <c r="OU36" s="28">
        <v>0</v>
      </c>
      <c r="OV36" s="28">
        <v>0</v>
      </c>
      <c r="OW36" s="28">
        <v>0</v>
      </c>
      <c r="OX36" s="28">
        <v>0</v>
      </c>
      <c r="OY36" s="28">
        <v>0</v>
      </c>
      <c r="OZ36" s="28">
        <v>0</v>
      </c>
      <c r="PA36" s="28">
        <v>0</v>
      </c>
      <c r="PB36" s="28">
        <v>0</v>
      </c>
      <c r="PC36" s="28">
        <v>0</v>
      </c>
      <c r="PD36" s="28">
        <v>0</v>
      </c>
      <c r="PE36" s="28">
        <v>0</v>
      </c>
      <c r="PF36" s="28">
        <v>0</v>
      </c>
      <c r="PG36" s="28">
        <v>0</v>
      </c>
      <c r="PH36" s="28">
        <v>0</v>
      </c>
      <c r="PI36" s="28">
        <v>0</v>
      </c>
      <c r="PJ36" s="28">
        <v>0</v>
      </c>
      <c r="PK36" s="28">
        <v>0</v>
      </c>
      <c r="PL36" s="28">
        <v>0</v>
      </c>
      <c r="PM36" s="28">
        <v>0</v>
      </c>
      <c r="PN36" s="28">
        <v>0</v>
      </c>
      <c r="PO36" s="28">
        <v>0</v>
      </c>
      <c r="PP36" s="28">
        <v>0</v>
      </c>
      <c r="PQ36" s="28">
        <v>0</v>
      </c>
      <c r="PR36" s="28">
        <v>0</v>
      </c>
      <c r="PS36" s="28">
        <v>0</v>
      </c>
      <c r="PT36" s="28">
        <v>0</v>
      </c>
      <c r="PU36" s="28">
        <v>0</v>
      </c>
      <c r="PV36" s="28">
        <v>0</v>
      </c>
      <c r="PW36" s="28">
        <v>0</v>
      </c>
      <c r="PX36" s="28">
        <v>0</v>
      </c>
      <c r="PY36" s="28">
        <v>0</v>
      </c>
      <c r="PZ36" s="28">
        <v>0</v>
      </c>
      <c r="QA36" s="28">
        <v>0</v>
      </c>
      <c r="QB36" s="28">
        <v>0</v>
      </c>
      <c r="QC36" s="28">
        <v>0</v>
      </c>
      <c r="QD36" s="28">
        <v>0</v>
      </c>
      <c r="QE36" s="28">
        <v>0</v>
      </c>
      <c r="QF36" s="28">
        <v>0</v>
      </c>
      <c r="QG36" s="28">
        <v>0</v>
      </c>
      <c r="QH36" s="28">
        <v>0</v>
      </c>
      <c r="QI36" s="28">
        <v>0</v>
      </c>
      <c r="QJ36" s="28">
        <v>0</v>
      </c>
      <c r="QK36" s="28">
        <v>0</v>
      </c>
      <c r="QL36" s="28">
        <v>0</v>
      </c>
      <c r="QM36" s="28">
        <v>0</v>
      </c>
      <c r="QN36" s="28">
        <v>0</v>
      </c>
      <c r="QO36" s="28">
        <v>0</v>
      </c>
      <c r="QP36" s="28">
        <v>0</v>
      </c>
      <c r="QQ36" s="28">
        <v>0</v>
      </c>
      <c r="QR36" s="28">
        <v>0</v>
      </c>
      <c r="QS36" s="28">
        <v>0</v>
      </c>
      <c r="QT36" s="28">
        <v>0</v>
      </c>
      <c r="QU36" s="28">
        <v>0</v>
      </c>
      <c r="QV36" s="28">
        <v>0</v>
      </c>
      <c r="QW36" s="28">
        <v>0</v>
      </c>
      <c r="QX36" s="28">
        <v>0</v>
      </c>
      <c r="QY36" s="28">
        <v>0</v>
      </c>
      <c r="QZ36" s="28">
        <v>0</v>
      </c>
      <c r="RA36" s="28">
        <v>0</v>
      </c>
      <c r="RB36" s="28">
        <v>0</v>
      </c>
      <c r="RC36" s="28">
        <v>0</v>
      </c>
      <c r="RD36" s="28">
        <v>0</v>
      </c>
      <c r="RE36" s="28">
        <v>0</v>
      </c>
      <c r="RF36" s="28">
        <v>0</v>
      </c>
      <c r="RG36" s="28">
        <v>0</v>
      </c>
      <c r="RH36" s="28">
        <v>0</v>
      </c>
      <c r="RI36" s="28">
        <v>0</v>
      </c>
      <c r="RJ36" s="28">
        <v>0</v>
      </c>
      <c r="RK36" s="28">
        <v>0</v>
      </c>
      <c r="RL36" s="28">
        <v>0</v>
      </c>
      <c r="RM36" s="28">
        <v>0</v>
      </c>
      <c r="RN36" s="28">
        <v>0</v>
      </c>
      <c r="RO36" s="28">
        <v>0</v>
      </c>
      <c r="RP36" s="28">
        <v>0</v>
      </c>
      <c r="RQ36" s="28">
        <v>0</v>
      </c>
      <c r="RR36" s="28">
        <v>0</v>
      </c>
      <c r="RS36" s="28">
        <v>0</v>
      </c>
      <c r="RT36" s="28">
        <v>0</v>
      </c>
      <c r="RU36" s="28">
        <v>0</v>
      </c>
      <c r="RV36" s="28">
        <v>0</v>
      </c>
      <c r="RW36" s="28">
        <v>0</v>
      </c>
      <c r="RX36" s="28">
        <v>0</v>
      </c>
      <c r="RY36" s="28">
        <v>0</v>
      </c>
      <c r="RZ36" s="28">
        <v>0</v>
      </c>
      <c r="SA36" s="28">
        <v>0</v>
      </c>
      <c r="SB36" s="28">
        <v>0</v>
      </c>
      <c r="SC36" s="28">
        <v>0</v>
      </c>
      <c r="SD36" s="28">
        <v>0</v>
      </c>
      <c r="SE36" s="28">
        <v>0</v>
      </c>
      <c r="SF36" s="28">
        <v>0</v>
      </c>
      <c r="SG36" s="28">
        <v>0</v>
      </c>
      <c r="SH36" s="28">
        <v>0</v>
      </c>
      <c r="SI36" s="28">
        <v>0</v>
      </c>
      <c r="SJ36" s="28">
        <v>0</v>
      </c>
      <c r="SK36" s="28">
        <v>0</v>
      </c>
      <c r="SL36" s="28">
        <v>0</v>
      </c>
      <c r="SM36" s="28">
        <v>0</v>
      </c>
      <c r="SN36" s="28">
        <v>0</v>
      </c>
      <c r="SO36" s="28">
        <v>0</v>
      </c>
      <c r="SP36" s="28">
        <v>0</v>
      </c>
      <c r="SQ36" s="28">
        <v>0</v>
      </c>
      <c r="SR36" s="28">
        <v>0</v>
      </c>
      <c r="SS36" s="28">
        <v>0</v>
      </c>
      <c r="ST36" s="28">
        <v>0</v>
      </c>
      <c r="SU36" s="28">
        <v>0</v>
      </c>
      <c r="SV36" s="28">
        <v>0</v>
      </c>
      <c r="SW36" s="28">
        <v>0</v>
      </c>
      <c r="SX36" s="28">
        <v>0</v>
      </c>
      <c r="SY36" s="28">
        <v>0</v>
      </c>
      <c r="SZ36" s="28">
        <v>0</v>
      </c>
      <c r="TA36" s="28">
        <v>0</v>
      </c>
      <c r="TB36" s="28">
        <v>0</v>
      </c>
      <c r="TC36" s="28">
        <v>0</v>
      </c>
      <c r="TD36" s="28">
        <v>0</v>
      </c>
      <c r="TE36" s="28">
        <v>0</v>
      </c>
      <c r="TF36" s="28">
        <v>0</v>
      </c>
      <c r="TG36" s="28">
        <v>0</v>
      </c>
      <c r="TH36" s="28">
        <v>0</v>
      </c>
      <c r="TI36" s="28">
        <v>0</v>
      </c>
      <c r="TJ36" s="28">
        <v>0</v>
      </c>
      <c r="TK36" s="28">
        <v>0</v>
      </c>
      <c r="TL36" s="28">
        <v>0</v>
      </c>
      <c r="TM36" s="28">
        <v>0</v>
      </c>
      <c r="TN36" s="28">
        <v>0</v>
      </c>
      <c r="TO36" s="28">
        <v>0</v>
      </c>
      <c r="TP36" s="28">
        <v>0</v>
      </c>
      <c r="TQ36" s="28">
        <v>0</v>
      </c>
      <c r="TR36" s="28">
        <v>0</v>
      </c>
      <c r="TS36" s="28">
        <v>0</v>
      </c>
      <c r="TT36" s="28">
        <v>0</v>
      </c>
      <c r="TU36" s="28">
        <v>0</v>
      </c>
      <c r="TV36" s="28">
        <v>0</v>
      </c>
      <c r="TW36" s="28">
        <v>0</v>
      </c>
      <c r="TX36" s="28">
        <v>0</v>
      </c>
      <c r="TY36" s="28">
        <v>0</v>
      </c>
      <c r="TZ36" s="28">
        <v>0</v>
      </c>
      <c r="UA36" s="28">
        <v>0</v>
      </c>
      <c r="UB36" s="28">
        <v>0</v>
      </c>
      <c r="UC36" s="28">
        <v>0</v>
      </c>
      <c r="UD36" s="28">
        <v>0</v>
      </c>
      <c r="UE36" s="28">
        <v>0</v>
      </c>
      <c r="UF36" s="28">
        <v>0</v>
      </c>
      <c r="UG36" s="28">
        <v>0</v>
      </c>
      <c r="UH36" s="28">
        <v>0</v>
      </c>
      <c r="UI36" s="28">
        <v>0</v>
      </c>
      <c r="UJ36" s="28">
        <v>0</v>
      </c>
      <c r="UK36" s="28">
        <v>0</v>
      </c>
      <c r="UL36" s="28">
        <v>0</v>
      </c>
      <c r="UM36" s="28">
        <v>0</v>
      </c>
      <c r="UN36" s="28">
        <v>0</v>
      </c>
      <c r="UO36" s="28">
        <v>0</v>
      </c>
      <c r="UP36" s="28">
        <v>0</v>
      </c>
      <c r="UQ36" s="28">
        <v>0</v>
      </c>
      <c r="UR36" s="28">
        <v>0</v>
      </c>
      <c r="US36" s="28">
        <v>0</v>
      </c>
      <c r="UT36" s="28">
        <v>0</v>
      </c>
      <c r="UU36" s="28">
        <v>0</v>
      </c>
      <c r="UV36" s="28">
        <v>0</v>
      </c>
      <c r="UW36" s="28">
        <v>0</v>
      </c>
      <c r="UX36" s="28">
        <v>0</v>
      </c>
      <c r="UY36" s="28">
        <v>0</v>
      </c>
      <c r="UZ36" s="28">
        <v>0</v>
      </c>
      <c r="VA36" s="28">
        <v>0</v>
      </c>
      <c r="VB36" s="28">
        <v>0</v>
      </c>
      <c r="VC36" s="28">
        <v>0</v>
      </c>
      <c r="VD36" s="28">
        <v>0</v>
      </c>
      <c r="VE36" s="28">
        <v>0</v>
      </c>
      <c r="VF36" s="28">
        <v>0</v>
      </c>
      <c r="VG36" s="28">
        <v>0</v>
      </c>
      <c r="VH36" s="28">
        <v>0</v>
      </c>
      <c r="VI36" s="28">
        <v>0</v>
      </c>
      <c r="VJ36" s="28">
        <v>0</v>
      </c>
      <c r="VK36" s="28">
        <v>0</v>
      </c>
      <c r="VL36" s="28">
        <v>0</v>
      </c>
      <c r="VM36" s="28">
        <v>0</v>
      </c>
      <c r="VN36" s="28">
        <v>0</v>
      </c>
      <c r="VO36" s="28">
        <v>0</v>
      </c>
      <c r="VP36" s="28">
        <v>0</v>
      </c>
      <c r="VQ36" s="28">
        <v>0</v>
      </c>
      <c r="VR36" s="28">
        <v>0</v>
      </c>
      <c r="VS36" s="28">
        <v>0</v>
      </c>
      <c r="VT36" s="28">
        <v>0</v>
      </c>
      <c r="VU36" s="28">
        <v>0</v>
      </c>
      <c r="VV36" s="28">
        <v>0</v>
      </c>
      <c r="VW36" s="28">
        <v>0</v>
      </c>
      <c r="VX36" s="28">
        <v>0</v>
      </c>
      <c r="VY36" s="28">
        <v>0</v>
      </c>
      <c r="VZ36" s="28">
        <v>0</v>
      </c>
      <c r="WA36" s="28">
        <v>0</v>
      </c>
      <c r="WB36" s="28">
        <v>0</v>
      </c>
      <c r="WC36" s="28">
        <v>0</v>
      </c>
      <c r="WD36" s="28">
        <v>0</v>
      </c>
      <c r="WE36" s="28">
        <v>0</v>
      </c>
      <c r="WF36" s="28">
        <v>0</v>
      </c>
      <c r="WG36" s="28">
        <v>0</v>
      </c>
      <c r="WH36" s="28">
        <v>0</v>
      </c>
      <c r="WI36" s="28">
        <v>0</v>
      </c>
      <c r="WJ36" s="28">
        <v>0</v>
      </c>
      <c r="WK36" s="28">
        <v>0</v>
      </c>
      <c r="WL36" s="28">
        <v>0</v>
      </c>
      <c r="WM36" s="28">
        <v>0</v>
      </c>
      <c r="WN36" s="28">
        <v>0</v>
      </c>
      <c r="WO36" s="28">
        <v>0</v>
      </c>
      <c r="WP36" s="28">
        <v>0</v>
      </c>
      <c r="WQ36" s="28">
        <v>0</v>
      </c>
      <c r="WR36" s="28">
        <v>0</v>
      </c>
      <c r="WS36" s="28">
        <v>0</v>
      </c>
      <c r="WT36" s="28">
        <v>0</v>
      </c>
      <c r="WU36" s="28">
        <v>0</v>
      </c>
      <c r="WV36" s="28">
        <v>0</v>
      </c>
      <c r="WW36" s="28">
        <v>0</v>
      </c>
      <c r="WX36" s="28">
        <v>0</v>
      </c>
      <c r="WY36" s="28">
        <v>0</v>
      </c>
      <c r="WZ36" s="28">
        <v>0</v>
      </c>
      <c r="XA36" s="28">
        <v>0</v>
      </c>
      <c r="XB36" s="28">
        <v>0</v>
      </c>
      <c r="XC36" s="28">
        <v>0</v>
      </c>
      <c r="XD36" s="28">
        <v>0</v>
      </c>
      <c r="XE36" s="28">
        <v>0</v>
      </c>
      <c r="XF36" s="28">
        <v>0</v>
      </c>
      <c r="XG36" s="28">
        <v>0</v>
      </c>
      <c r="XH36" s="28">
        <v>0</v>
      </c>
      <c r="XI36" s="28">
        <v>0</v>
      </c>
      <c r="XJ36" s="28">
        <v>0</v>
      </c>
      <c r="XK36" s="28">
        <v>0</v>
      </c>
      <c r="XL36" s="28">
        <v>0</v>
      </c>
      <c r="XM36" s="28">
        <v>0</v>
      </c>
      <c r="XN36" s="28">
        <v>0</v>
      </c>
      <c r="XO36" s="28">
        <v>0</v>
      </c>
      <c r="XP36" s="28">
        <v>0</v>
      </c>
      <c r="XQ36" s="28">
        <v>0</v>
      </c>
      <c r="XR36" s="28">
        <v>0</v>
      </c>
      <c r="XS36" s="28">
        <v>0</v>
      </c>
      <c r="XT36" s="28">
        <v>0</v>
      </c>
      <c r="XU36" s="28">
        <v>0</v>
      </c>
      <c r="XV36" s="28">
        <v>0</v>
      </c>
      <c r="XW36" s="28">
        <v>0</v>
      </c>
      <c r="XX36" s="28">
        <v>0</v>
      </c>
      <c r="XY36" s="28">
        <v>0</v>
      </c>
      <c r="XZ36" s="28">
        <v>0</v>
      </c>
      <c r="YA36" s="28">
        <v>0</v>
      </c>
      <c r="YB36" s="28">
        <v>0</v>
      </c>
      <c r="YC36" s="28">
        <v>0</v>
      </c>
      <c r="YD36" s="28">
        <v>0</v>
      </c>
      <c r="YE36" s="28">
        <v>0</v>
      </c>
      <c r="YF36" s="28">
        <v>0</v>
      </c>
      <c r="YG36" s="28">
        <v>0</v>
      </c>
      <c r="YH36" s="28">
        <v>0</v>
      </c>
      <c r="YI36" s="28">
        <v>0</v>
      </c>
      <c r="YJ36" s="28">
        <v>0</v>
      </c>
      <c r="YK36" s="28">
        <v>0</v>
      </c>
      <c r="YL36" s="28">
        <v>0</v>
      </c>
      <c r="YM36" s="28">
        <v>0</v>
      </c>
      <c r="YN36" s="28">
        <v>0</v>
      </c>
      <c r="YO36" s="28">
        <v>0</v>
      </c>
      <c r="YP36" s="28">
        <v>0</v>
      </c>
      <c r="YQ36" s="28">
        <v>0</v>
      </c>
    </row>
    <row r="37" spans="1:667" ht="15.75" x14ac:dyDescent="0.25">
      <c r="A37" s="18" t="s">
        <v>76</v>
      </c>
      <c r="B37" s="18" t="s">
        <v>77</v>
      </c>
      <c r="C37" s="19">
        <v>60.033789312000046</v>
      </c>
      <c r="D37" s="20"/>
      <c r="E37" s="48">
        <f t="shared" si="73"/>
        <v>1.5633799300000013</v>
      </c>
      <c r="F37" s="22" t="s">
        <v>57</v>
      </c>
      <c r="G37" s="108" t="s">
        <v>133</v>
      </c>
      <c r="H37" s="30">
        <v>38643</v>
      </c>
      <c r="I37" s="47" t="s">
        <v>64</v>
      </c>
      <c r="J37" s="32">
        <v>228</v>
      </c>
      <c r="K37" s="22" t="s">
        <v>137</v>
      </c>
      <c r="L37" s="23">
        <f t="shared" si="74"/>
        <v>45583</v>
      </c>
      <c r="M37" s="22" t="s">
        <v>11</v>
      </c>
      <c r="N37" s="19" t="s">
        <v>65</v>
      </c>
      <c r="P37" s="25">
        <f t="shared" si="75"/>
        <v>6803506.1894660005</v>
      </c>
      <c r="Q37" s="25">
        <f t="shared" si="76"/>
        <v>2606269.7490729764</v>
      </c>
      <c r="R37" s="25">
        <f t="shared" si="77"/>
        <v>10018709.120034063</v>
      </c>
      <c r="S37" s="25">
        <f t="shared" si="78"/>
        <v>3299777.0600129347</v>
      </c>
      <c r="T37" s="25">
        <f t="shared" si="79"/>
        <v>11167105.020845473</v>
      </c>
      <c r="U37" s="25">
        <f t="shared" si="80"/>
        <v>3042168.1165559017</v>
      </c>
      <c r="V37" s="25">
        <f t="shared" si="81"/>
        <v>13044817.320573719</v>
      </c>
      <c r="W37" s="25">
        <f t="shared" si="82"/>
        <v>2797019.1693192655</v>
      </c>
      <c r="X37" s="25">
        <f t="shared" si="83"/>
        <v>14978754.648392968</v>
      </c>
      <c r="Y37" s="25">
        <f t="shared" si="84"/>
        <v>2353769.3288404522</v>
      </c>
      <c r="Z37" s="25">
        <f t="shared" si="85"/>
        <v>17005959.814594455</v>
      </c>
      <c r="AA37" s="25">
        <f t="shared" si="86"/>
        <v>1697891.1268416261</v>
      </c>
      <c r="AB37" s="25">
        <f t="shared" si="87"/>
        <v>19007235.668002766</v>
      </c>
      <c r="AC37" s="25">
        <f t="shared" si="88"/>
        <v>812485.37652883446</v>
      </c>
      <c r="AD37" s="25">
        <f t="shared" si="89"/>
        <v>0</v>
      </c>
      <c r="AE37" s="25">
        <f t="shared" si="90"/>
        <v>0</v>
      </c>
      <c r="AF37" s="25">
        <f t="shared" si="91"/>
        <v>0</v>
      </c>
      <c r="AG37" s="25">
        <f t="shared" si="92"/>
        <v>0</v>
      </c>
      <c r="AH37" s="25">
        <f t="shared" si="93"/>
        <v>0</v>
      </c>
      <c r="AI37" s="25">
        <f t="shared" si="94"/>
        <v>0</v>
      </c>
      <c r="AJ37" s="25">
        <f t="shared" si="95"/>
        <v>0</v>
      </c>
      <c r="AK37" s="25">
        <f t="shared" si="96"/>
        <v>0</v>
      </c>
      <c r="AL37" s="25">
        <f t="shared" si="97"/>
        <v>0</v>
      </c>
      <c r="AM37" s="25">
        <f t="shared" si="98"/>
        <v>0</v>
      </c>
      <c r="AN37" s="25">
        <f t="shared" si="99"/>
        <v>0</v>
      </c>
      <c r="AO37" s="25">
        <f t="shared" si="100"/>
        <v>0</v>
      </c>
      <c r="AP37" s="25">
        <f t="shared" si="101"/>
        <v>0</v>
      </c>
      <c r="AQ37" s="25">
        <f t="shared" si="102"/>
        <v>0</v>
      </c>
      <c r="AR37" s="25">
        <f t="shared" si="103"/>
        <v>0</v>
      </c>
      <c r="AS37" s="25">
        <f t="shared" si="104"/>
        <v>0</v>
      </c>
      <c r="AT37" s="25">
        <f t="shared" si="105"/>
        <v>0</v>
      </c>
      <c r="AU37" s="25">
        <f t="shared" si="106"/>
        <v>0</v>
      </c>
      <c r="AV37" s="25">
        <f t="shared" si="107"/>
        <v>0</v>
      </c>
      <c r="AW37" s="25">
        <f t="shared" si="108"/>
        <v>0</v>
      </c>
      <c r="AX37" s="25">
        <f t="shared" si="109"/>
        <v>0</v>
      </c>
      <c r="AY37" s="25">
        <f t="shared" si="110"/>
        <v>0</v>
      </c>
      <c r="AZ37" s="25">
        <f t="shared" si="111"/>
        <v>0</v>
      </c>
      <c r="BA37" s="25">
        <f t="shared" si="112"/>
        <v>0</v>
      </c>
      <c r="BB37" s="25">
        <f t="shared" si="113"/>
        <v>0</v>
      </c>
      <c r="BC37" s="25">
        <f t="shared" si="114"/>
        <v>0</v>
      </c>
      <c r="BD37" s="25">
        <f t="shared" si="115"/>
        <v>0</v>
      </c>
      <c r="BE37" s="25">
        <f t="shared" si="116"/>
        <v>0</v>
      </c>
      <c r="BF37" s="25">
        <f t="shared" si="117"/>
        <v>0</v>
      </c>
      <c r="BG37" s="25">
        <f t="shared" si="118"/>
        <v>0</v>
      </c>
      <c r="BH37" s="25">
        <f t="shared" si="119"/>
        <v>0</v>
      </c>
      <c r="BI37" s="25">
        <f t="shared" si="120"/>
        <v>0</v>
      </c>
      <c r="BJ37" s="25">
        <f t="shared" si="121"/>
        <v>0</v>
      </c>
      <c r="BK37" s="25">
        <f t="shared" si="122"/>
        <v>0</v>
      </c>
      <c r="BL37" s="25">
        <f t="shared" si="123"/>
        <v>0</v>
      </c>
      <c r="BM37" s="25">
        <f t="shared" si="124"/>
        <v>0</v>
      </c>
      <c r="BN37" s="26"/>
      <c r="BO37" s="27"/>
      <c r="BP37" s="28">
        <v>0</v>
      </c>
      <c r="BQ37" s="28">
        <v>0</v>
      </c>
      <c r="BR37" s="28">
        <v>0</v>
      </c>
      <c r="BS37" s="28">
        <v>0</v>
      </c>
      <c r="BT37" s="28">
        <v>0</v>
      </c>
      <c r="BU37" s="28">
        <v>0</v>
      </c>
      <c r="BV37" s="28">
        <v>970166.37316849828</v>
      </c>
      <c r="BW37" s="28">
        <v>2424442.0032000002</v>
      </c>
      <c r="BX37" s="28">
        <v>0</v>
      </c>
      <c r="BY37" s="28">
        <v>0</v>
      </c>
      <c r="BZ37" s="28">
        <v>0</v>
      </c>
      <c r="CA37" s="28">
        <v>0</v>
      </c>
      <c r="CB37" s="28">
        <v>0</v>
      </c>
      <c r="CC37" s="28">
        <v>0</v>
      </c>
      <c r="CD37" s="28">
        <v>0</v>
      </c>
      <c r="CE37" s="28">
        <v>0</v>
      </c>
      <c r="CF37" s="28">
        <v>0</v>
      </c>
      <c r="CG37" s="28">
        <v>0</v>
      </c>
      <c r="CH37" s="28">
        <v>1636103.3759044781</v>
      </c>
      <c r="CI37" s="28">
        <v>4379064.1862660004</v>
      </c>
      <c r="CJ37" s="28">
        <v>0</v>
      </c>
      <c r="CK37" s="28">
        <v>0</v>
      </c>
      <c r="CL37" s="28">
        <v>0</v>
      </c>
      <c r="CM37" s="28">
        <v>0</v>
      </c>
      <c r="CN37" s="28">
        <v>0</v>
      </c>
      <c r="CO37" s="28">
        <v>0</v>
      </c>
      <c r="CP37" s="28">
        <v>0</v>
      </c>
      <c r="CQ37" s="28">
        <v>0</v>
      </c>
      <c r="CR37" s="28">
        <v>0</v>
      </c>
      <c r="CS37" s="28">
        <v>0</v>
      </c>
      <c r="CT37" s="28">
        <v>1691865.0127666104</v>
      </c>
      <c r="CU37" s="28">
        <v>4932624.9491736153</v>
      </c>
      <c r="CV37" s="28">
        <v>0</v>
      </c>
      <c r="CW37" s="28">
        <v>0</v>
      </c>
      <c r="CX37" s="28">
        <v>0</v>
      </c>
      <c r="CY37" s="28">
        <v>0</v>
      </c>
      <c r="CZ37" s="28">
        <v>0</v>
      </c>
      <c r="DA37" s="28">
        <v>0</v>
      </c>
      <c r="DB37" s="28">
        <v>0</v>
      </c>
      <c r="DC37" s="28">
        <v>0</v>
      </c>
      <c r="DD37" s="28">
        <v>0</v>
      </c>
      <c r="DE37" s="28">
        <v>0</v>
      </c>
      <c r="DF37" s="28">
        <v>1607912.0472463244</v>
      </c>
      <c r="DG37" s="28">
        <v>5086084.1708604479</v>
      </c>
      <c r="DH37" s="28">
        <v>0</v>
      </c>
      <c r="DI37" s="28">
        <v>0</v>
      </c>
      <c r="DJ37" s="28">
        <v>0</v>
      </c>
      <c r="DK37" s="28">
        <v>0</v>
      </c>
      <c r="DL37" s="28">
        <v>0</v>
      </c>
      <c r="DM37" s="28">
        <v>0</v>
      </c>
      <c r="DN37" s="28">
        <v>0</v>
      </c>
      <c r="DO37" s="28">
        <v>0</v>
      </c>
      <c r="DP37" s="28">
        <v>0</v>
      </c>
      <c r="DQ37" s="28">
        <v>0</v>
      </c>
      <c r="DR37" s="28">
        <v>1536895.2504015591</v>
      </c>
      <c r="DS37" s="28">
        <v>5347591.4277114822</v>
      </c>
      <c r="DT37" s="28">
        <v>0</v>
      </c>
      <c r="DU37" s="28">
        <v>0</v>
      </c>
      <c r="DV37" s="28">
        <v>0</v>
      </c>
      <c r="DW37" s="28">
        <v>0</v>
      </c>
      <c r="DX37" s="28">
        <v>0</v>
      </c>
      <c r="DY37" s="28">
        <v>0</v>
      </c>
      <c r="DZ37" s="28">
        <v>0</v>
      </c>
      <c r="EA37" s="28">
        <v>0</v>
      </c>
      <c r="EB37" s="28">
        <v>0</v>
      </c>
      <c r="EC37" s="28">
        <v>0</v>
      </c>
      <c r="ED37" s="28">
        <v>1505272.8661543427</v>
      </c>
      <c r="EE37" s="28">
        <v>5819513.5931339916</v>
      </c>
      <c r="EF37" s="28">
        <v>0</v>
      </c>
      <c r="EG37" s="28">
        <v>0</v>
      </c>
      <c r="EH37" s="28">
        <v>0</v>
      </c>
      <c r="EI37" s="28">
        <v>0</v>
      </c>
      <c r="EJ37" s="28">
        <v>0</v>
      </c>
      <c r="EK37" s="28">
        <v>0</v>
      </c>
      <c r="EL37" s="28">
        <v>0</v>
      </c>
      <c r="EM37" s="28">
        <v>0</v>
      </c>
      <c r="EN37" s="28">
        <v>0</v>
      </c>
      <c r="EO37" s="28">
        <v>0</v>
      </c>
      <c r="EP37" s="28">
        <v>1436592.6069714851</v>
      </c>
      <c r="EQ37" s="28">
        <v>6282569.7898559906</v>
      </c>
      <c r="ER37" s="28">
        <v>0</v>
      </c>
      <c r="ES37" s="28">
        <v>0</v>
      </c>
      <c r="ET37" s="28">
        <v>0</v>
      </c>
      <c r="EU37" s="28">
        <v>0</v>
      </c>
      <c r="EV37" s="28">
        <v>0</v>
      </c>
      <c r="EW37" s="28">
        <v>0</v>
      </c>
      <c r="EX37" s="28">
        <v>0</v>
      </c>
      <c r="EY37" s="28">
        <v>0</v>
      </c>
      <c r="EZ37" s="28">
        <v>0</v>
      </c>
      <c r="FA37" s="28">
        <v>0</v>
      </c>
      <c r="FB37" s="28">
        <v>1360426.5623477804</v>
      </c>
      <c r="FC37" s="28">
        <v>6762247.5307177287</v>
      </c>
      <c r="FD37" s="28">
        <v>0</v>
      </c>
      <c r="FE37" s="28">
        <v>0</v>
      </c>
      <c r="FF37" s="28">
        <v>0</v>
      </c>
      <c r="FG37" s="28">
        <v>0</v>
      </c>
      <c r="FH37" s="28">
        <v>0</v>
      </c>
      <c r="FI37" s="28">
        <v>0</v>
      </c>
      <c r="FJ37" s="28">
        <v>0</v>
      </c>
      <c r="FK37" s="28">
        <v>0</v>
      </c>
      <c r="FL37" s="28">
        <v>0</v>
      </c>
      <c r="FM37" s="28">
        <v>0</v>
      </c>
      <c r="FN37" s="28">
        <v>1242081.0183158701</v>
      </c>
      <c r="FO37" s="28">
        <v>7242565.0682686614</v>
      </c>
      <c r="FP37" s="28">
        <v>0</v>
      </c>
      <c r="FQ37" s="28">
        <v>0</v>
      </c>
      <c r="FR37" s="28">
        <v>0</v>
      </c>
      <c r="FS37" s="28">
        <v>0</v>
      </c>
      <c r="FT37" s="28">
        <v>0</v>
      </c>
      <c r="FU37" s="28">
        <v>0</v>
      </c>
      <c r="FV37" s="28">
        <v>0</v>
      </c>
      <c r="FW37" s="28">
        <v>0</v>
      </c>
      <c r="FX37" s="28">
        <v>0</v>
      </c>
      <c r="FY37" s="28">
        <v>0</v>
      </c>
      <c r="FZ37" s="28">
        <v>1111688.3105245822</v>
      </c>
      <c r="GA37" s="28">
        <v>7736189.5801243074</v>
      </c>
      <c r="GB37" s="28">
        <v>0</v>
      </c>
      <c r="GC37" s="28">
        <v>0</v>
      </c>
      <c r="GD37" s="28">
        <v>0</v>
      </c>
      <c r="GE37" s="28">
        <v>0</v>
      </c>
      <c r="GF37" s="28">
        <v>0</v>
      </c>
      <c r="GG37" s="28">
        <v>0</v>
      </c>
      <c r="GH37" s="28">
        <v>0</v>
      </c>
      <c r="GI37" s="28">
        <v>0</v>
      </c>
      <c r="GJ37" s="28">
        <v>0</v>
      </c>
      <c r="GK37" s="28">
        <v>0</v>
      </c>
      <c r="GL37" s="28">
        <v>942090.80042315787</v>
      </c>
      <c r="GM37" s="28">
        <v>8239988.4330329541</v>
      </c>
      <c r="GN37" s="28">
        <v>0</v>
      </c>
      <c r="GO37" s="28">
        <v>0</v>
      </c>
      <c r="GP37" s="28">
        <v>0</v>
      </c>
      <c r="GQ37" s="28">
        <v>0</v>
      </c>
      <c r="GR37" s="28">
        <v>0</v>
      </c>
      <c r="GS37" s="28">
        <v>0</v>
      </c>
      <c r="GT37" s="28">
        <v>0</v>
      </c>
      <c r="GU37" s="28">
        <v>0</v>
      </c>
      <c r="GV37" s="28">
        <v>0</v>
      </c>
      <c r="GW37" s="28">
        <v>0</v>
      </c>
      <c r="GX37" s="28">
        <v>755800.32641846815</v>
      </c>
      <c r="GY37" s="28">
        <v>8765971.3815614991</v>
      </c>
      <c r="GZ37" s="28">
        <v>0</v>
      </c>
      <c r="HA37" s="28">
        <v>0</v>
      </c>
      <c r="HB37" s="28">
        <v>0</v>
      </c>
      <c r="HC37" s="28">
        <v>0</v>
      </c>
      <c r="HD37" s="28">
        <v>0</v>
      </c>
      <c r="HE37" s="28">
        <v>0</v>
      </c>
      <c r="HF37" s="28">
        <v>0</v>
      </c>
      <c r="HG37" s="28">
        <v>0</v>
      </c>
      <c r="HH37" s="28">
        <v>0</v>
      </c>
      <c r="HI37" s="28">
        <v>0</v>
      </c>
      <c r="HJ37" s="28">
        <v>532437.07318753656</v>
      </c>
      <c r="HK37" s="28">
        <v>9263022.4891498499</v>
      </c>
      <c r="HL37" s="28">
        <v>0</v>
      </c>
      <c r="HM37" s="28">
        <v>0</v>
      </c>
      <c r="HN37" s="28">
        <v>0</v>
      </c>
      <c r="HO37" s="28">
        <v>0</v>
      </c>
      <c r="HP37" s="28">
        <v>0</v>
      </c>
      <c r="HQ37" s="28">
        <v>0</v>
      </c>
      <c r="HR37" s="28">
        <v>0</v>
      </c>
      <c r="HS37" s="28">
        <v>0</v>
      </c>
      <c r="HT37" s="28">
        <v>0</v>
      </c>
      <c r="HU37" s="28">
        <v>0</v>
      </c>
      <c r="HV37" s="28">
        <v>280048.30334129796</v>
      </c>
      <c r="HW37" s="28">
        <v>9744213.1788529158</v>
      </c>
      <c r="HX37" s="28">
        <v>0</v>
      </c>
      <c r="HY37" s="28">
        <v>0</v>
      </c>
      <c r="HZ37" s="28">
        <v>0</v>
      </c>
      <c r="IA37" s="28">
        <v>0</v>
      </c>
      <c r="IB37" s="28">
        <v>0</v>
      </c>
      <c r="IC37" s="28">
        <v>0</v>
      </c>
      <c r="ID37" s="28">
        <v>0</v>
      </c>
      <c r="IE37" s="28">
        <v>0</v>
      </c>
      <c r="IF37" s="28">
        <v>0</v>
      </c>
      <c r="IG37" s="28">
        <v>0</v>
      </c>
      <c r="IH37" s="28">
        <v>0</v>
      </c>
      <c r="II37" s="28">
        <v>0</v>
      </c>
      <c r="IJ37" s="28">
        <v>0</v>
      </c>
      <c r="IK37" s="28">
        <v>0</v>
      </c>
      <c r="IL37" s="28">
        <v>0</v>
      </c>
      <c r="IM37" s="28">
        <v>0</v>
      </c>
      <c r="IN37" s="28">
        <v>0</v>
      </c>
      <c r="IO37" s="28">
        <v>0</v>
      </c>
      <c r="IP37" s="28">
        <v>0</v>
      </c>
      <c r="IQ37" s="28">
        <v>0</v>
      </c>
      <c r="IR37" s="28">
        <v>0</v>
      </c>
      <c r="IS37" s="28">
        <v>0</v>
      </c>
      <c r="IT37" s="28">
        <v>0</v>
      </c>
      <c r="IU37" s="28">
        <v>0</v>
      </c>
      <c r="IV37" s="28">
        <v>0</v>
      </c>
      <c r="IW37" s="28">
        <v>0</v>
      </c>
      <c r="IX37" s="28">
        <v>0</v>
      </c>
      <c r="IY37" s="28">
        <v>0</v>
      </c>
      <c r="IZ37" s="28">
        <v>0</v>
      </c>
      <c r="JA37" s="28">
        <v>0</v>
      </c>
      <c r="JB37" s="28">
        <v>0</v>
      </c>
      <c r="JC37" s="28">
        <v>0</v>
      </c>
      <c r="JD37" s="28">
        <v>0</v>
      </c>
      <c r="JE37" s="28">
        <v>0</v>
      </c>
      <c r="JF37" s="28">
        <v>0</v>
      </c>
      <c r="JG37" s="28">
        <v>0</v>
      </c>
      <c r="JH37" s="28">
        <v>0</v>
      </c>
      <c r="JI37" s="28">
        <v>0</v>
      </c>
      <c r="JJ37" s="28">
        <v>0</v>
      </c>
      <c r="JK37" s="28">
        <v>0</v>
      </c>
      <c r="JL37" s="28">
        <v>0</v>
      </c>
      <c r="JM37" s="28">
        <v>0</v>
      </c>
      <c r="JN37" s="28">
        <v>0</v>
      </c>
      <c r="JO37" s="28">
        <v>0</v>
      </c>
      <c r="JP37" s="28">
        <v>0</v>
      </c>
      <c r="JQ37" s="28">
        <v>0</v>
      </c>
      <c r="JR37" s="28">
        <v>0</v>
      </c>
      <c r="JS37" s="28">
        <v>0</v>
      </c>
      <c r="JT37" s="28">
        <v>0</v>
      </c>
      <c r="JU37" s="28">
        <v>0</v>
      </c>
      <c r="JV37" s="28">
        <v>0</v>
      </c>
      <c r="JW37" s="28">
        <v>0</v>
      </c>
      <c r="JX37" s="28">
        <v>0</v>
      </c>
      <c r="JY37" s="28">
        <v>0</v>
      </c>
      <c r="JZ37" s="28">
        <v>0</v>
      </c>
      <c r="KA37" s="28">
        <v>0</v>
      </c>
      <c r="KB37" s="28">
        <v>0</v>
      </c>
      <c r="KC37" s="28">
        <v>0</v>
      </c>
      <c r="KD37" s="28">
        <v>0</v>
      </c>
      <c r="KE37" s="28">
        <v>0</v>
      </c>
      <c r="KF37" s="28">
        <v>0</v>
      </c>
      <c r="KG37" s="28">
        <v>0</v>
      </c>
      <c r="KH37" s="28">
        <v>0</v>
      </c>
      <c r="KI37" s="28">
        <v>0</v>
      </c>
      <c r="KJ37" s="28">
        <v>0</v>
      </c>
      <c r="KK37" s="28">
        <v>0</v>
      </c>
      <c r="KL37" s="28">
        <v>0</v>
      </c>
      <c r="KM37" s="28">
        <v>0</v>
      </c>
      <c r="KN37" s="28">
        <v>0</v>
      </c>
      <c r="KO37" s="28">
        <v>0</v>
      </c>
      <c r="KP37" s="28">
        <v>0</v>
      </c>
      <c r="KQ37" s="28">
        <v>0</v>
      </c>
      <c r="KR37" s="28">
        <v>0</v>
      </c>
      <c r="KS37" s="28">
        <v>0</v>
      </c>
      <c r="KT37" s="28">
        <v>0</v>
      </c>
      <c r="KU37" s="28">
        <v>0</v>
      </c>
      <c r="KV37" s="28">
        <v>0</v>
      </c>
      <c r="KW37" s="28">
        <v>0</v>
      </c>
      <c r="KX37" s="28">
        <v>0</v>
      </c>
      <c r="KY37" s="28">
        <v>0</v>
      </c>
      <c r="KZ37" s="28">
        <v>0</v>
      </c>
      <c r="LA37" s="28">
        <v>0</v>
      </c>
      <c r="LB37" s="28">
        <v>0</v>
      </c>
      <c r="LC37" s="28">
        <v>0</v>
      </c>
      <c r="LD37" s="28">
        <v>0</v>
      </c>
      <c r="LE37" s="28">
        <v>0</v>
      </c>
      <c r="LF37" s="28">
        <v>0</v>
      </c>
      <c r="LG37" s="28">
        <v>0</v>
      </c>
      <c r="LH37" s="28">
        <v>0</v>
      </c>
      <c r="LI37" s="28">
        <v>0</v>
      </c>
      <c r="LJ37" s="28">
        <v>0</v>
      </c>
      <c r="LK37" s="28">
        <v>0</v>
      </c>
      <c r="LL37" s="28">
        <v>0</v>
      </c>
      <c r="LM37" s="28">
        <v>0</v>
      </c>
      <c r="LN37" s="28">
        <v>0</v>
      </c>
      <c r="LO37" s="28">
        <v>0</v>
      </c>
      <c r="LP37" s="28">
        <v>0</v>
      </c>
      <c r="LQ37" s="28">
        <v>0</v>
      </c>
      <c r="LR37" s="28">
        <v>0</v>
      </c>
      <c r="LS37" s="28">
        <v>0</v>
      </c>
      <c r="LT37" s="28">
        <v>0</v>
      </c>
      <c r="LU37" s="28">
        <v>0</v>
      </c>
      <c r="LV37" s="28">
        <v>0</v>
      </c>
      <c r="LW37" s="28">
        <v>0</v>
      </c>
      <c r="LX37" s="28">
        <v>0</v>
      </c>
      <c r="LY37" s="28">
        <v>0</v>
      </c>
      <c r="LZ37" s="28">
        <v>0</v>
      </c>
      <c r="MA37" s="28">
        <v>0</v>
      </c>
      <c r="MB37" s="28">
        <v>0</v>
      </c>
      <c r="MC37" s="28">
        <v>0</v>
      </c>
      <c r="MD37" s="28">
        <v>0</v>
      </c>
      <c r="ME37" s="28">
        <v>0</v>
      </c>
      <c r="MF37" s="28">
        <v>0</v>
      </c>
      <c r="MG37" s="28">
        <v>0</v>
      </c>
      <c r="MH37" s="28">
        <v>0</v>
      </c>
      <c r="MI37" s="28">
        <v>0</v>
      </c>
      <c r="MJ37" s="28">
        <v>0</v>
      </c>
      <c r="MK37" s="28">
        <v>0</v>
      </c>
      <c r="ML37" s="28">
        <v>0</v>
      </c>
      <c r="MM37" s="28">
        <v>0</v>
      </c>
      <c r="MN37" s="28">
        <v>0</v>
      </c>
      <c r="MO37" s="28">
        <v>0</v>
      </c>
      <c r="MP37" s="28">
        <v>0</v>
      </c>
      <c r="MQ37" s="28">
        <v>0</v>
      </c>
      <c r="MR37" s="28">
        <v>0</v>
      </c>
      <c r="MS37" s="28">
        <v>0</v>
      </c>
      <c r="MT37" s="28">
        <v>0</v>
      </c>
      <c r="MU37" s="28">
        <v>0</v>
      </c>
      <c r="MV37" s="28">
        <v>0</v>
      </c>
      <c r="MW37" s="28">
        <v>0</v>
      </c>
      <c r="MX37" s="28">
        <v>0</v>
      </c>
      <c r="MY37" s="28">
        <v>0</v>
      </c>
      <c r="MZ37" s="28">
        <v>0</v>
      </c>
      <c r="NA37" s="28">
        <v>0</v>
      </c>
      <c r="NB37" s="28">
        <v>0</v>
      </c>
      <c r="NC37" s="28">
        <v>0</v>
      </c>
      <c r="ND37" s="28">
        <v>0</v>
      </c>
      <c r="NE37" s="28">
        <v>0</v>
      </c>
      <c r="NF37" s="28">
        <v>0</v>
      </c>
      <c r="NG37" s="28">
        <v>0</v>
      </c>
      <c r="NH37" s="28">
        <v>0</v>
      </c>
      <c r="NI37" s="28">
        <v>0</v>
      </c>
      <c r="NJ37" s="28">
        <v>0</v>
      </c>
      <c r="NK37" s="28">
        <v>0</v>
      </c>
      <c r="NL37" s="28">
        <v>0</v>
      </c>
      <c r="NM37" s="28">
        <v>0</v>
      </c>
      <c r="NN37" s="28">
        <v>0</v>
      </c>
      <c r="NO37" s="28">
        <v>0</v>
      </c>
      <c r="NP37" s="28">
        <v>0</v>
      </c>
      <c r="NQ37" s="28">
        <v>0</v>
      </c>
      <c r="NR37" s="28">
        <v>0</v>
      </c>
      <c r="NS37" s="28">
        <v>0</v>
      </c>
      <c r="NT37" s="28">
        <v>0</v>
      </c>
      <c r="NU37" s="28">
        <v>0</v>
      </c>
      <c r="NV37" s="28">
        <v>0</v>
      </c>
      <c r="NW37" s="28">
        <v>0</v>
      </c>
      <c r="NX37" s="28">
        <v>0</v>
      </c>
      <c r="NY37" s="28">
        <v>0</v>
      </c>
      <c r="NZ37" s="28">
        <v>0</v>
      </c>
      <c r="OA37" s="28">
        <v>0</v>
      </c>
      <c r="OB37" s="28">
        <v>0</v>
      </c>
      <c r="OC37" s="28">
        <v>0</v>
      </c>
      <c r="OD37" s="28">
        <v>0</v>
      </c>
      <c r="OE37" s="28">
        <v>0</v>
      </c>
      <c r="OF37" s="28">
        <v>0</v>
      </c>
      <c r="OG37" s="28">
        <v>0</v>
      </c>
      <c r="OH37" s="28">
        <v>0</v>
      </c>
      <c r="OI37" s="28">
        <v>0</v>
      </c>
      <c r="OJ37" s="28">
        <v>0</v>
      </c>
      <c r="OK37" s="28">
        <v>0</v>
      </c>
      <c r="OL37" s="28">
        <v>0</v>
      </c>
      <c r="OM37" s="28">
        <v>0</v>
      </c>
      <c r="ON37" s="28">
        <v>0</v>
      </c>
      <c r="OO37" s="28">
        <v>0</v>
      </c>
      <c r="OP37" s="28">
        <v>0</v>
      </c>
      <c r="OQ37" s="28">
        <v>0</v>
      </c>
      <c r="OR37" s="28">
        <v>0</v>
      </c>
      <c r="OS37" s="28">
        <v>0</v>
      </c>
      <c r="OT37" s="28">
        <v>0</v>
      </c>
      <c r="OU37" s="28">
        <v>0</v>
      </c>
      <c r="OV37" s="28">
        <v>0</v>
      </c>
      <c r="OW37" s="28">
        <v>0</v>
      </c>
      <c r="OX37" s="28">
        <v>0</v>
      </c>
      <c r="OY37" s="28">
        <v>0</v>
      </c>
      <c r="OZ37" s="28">
        <v>0</v>
      </c>
      <c r="PA37" s="28">
        <v>0</v>
      </c>
      <c r="PB37" s="28">
        <v>0</v>
      </c>
      <c r="PC37" s="28">
        <v>0</v>
      </c>
      <c r="PD37" s="28">
        <v>0</v>
      </c>
      <c r="PE37" s="28">
        <v>0</v>
      </c>
      <c r="PF37" s="28">
        <v>0</v>
      </c>
      <c r="PG37" s="28">
        <v>0</v>
      </c>
      <c r="PH37" s="28">
        <v>0</v>
      </c>
      <c r="PI37" s="28">
        <v>0</v>
      </c>
      <c r="PJ37" s="28">
        <v>0</v>
      </c>
      <c r="PK37" s="28">
        <v>0</v>
      </c>
      <c r="PL37" s="28">
        <v>0</v>
      </c>
      <c r="PM37" s="28">
        <v>0</v>
      </c>
      <c r="PN37" s="28">
        <v>0</v>
      </c>
      <c r="PO37" s="28">
        <v>0</v>
      </c>
      <c r="PP37" s="28">
        <v>0</v>
      </c>
      <c r="PQ37" s="28">
        <v>0</v>
      </c>
      <c r="PR37" s="28">
        <v>0</v>
      </c>
      <c r="PS37" s="28">
        <v>0</v>
      </c>
      <c r="PT37" s="28">
        <v>0</v>
      </c>
      <c r="PU37" s="28">
        <v>0</v>
      </c>
      <c r="PV37" s="28">
        <v>0</v>
      </c>
      <c r="PW37" s="28">
        <v>0</v>
      </c>
      <c r="PX37" s="28">
        <v>0</v>
      </c>
      <c r="PY37" s="28">
        <v>0</v>
      </c>
      <c r="PZ37" s="28">
        <v>0</v>
      </c>
      <c r="QA37" s="28">
        <v>0</v>
      </c>
      <c r="QB37" s="28">
        <v>0</v>
      </c>
      <c r="QC37" s="28">
        <v>0</v>
      </c>
      <c r="QD37" s="28">
        <v>0</v>
      </c>
      <c r="QE37" s="28">
        <v>0</v>
      </c>
      <c r="QF37" s="28">
        <v>0</v>
      </c>
      <c r="QG37" s="28">
        <v>0</v>
      </c>
      <c r="QH37" s="28">
        <v>0</v>
      </c>
      <c r="QI37" s="28">
        <v>0</v>
      </c>
      <c r="QJ37" s="28">
        <v>0</v>
      </c>
      <c r="QK37" s="28">
        <v>0</v>
      </c>
      <c r="QL37" s="28">
        <v>0</v>
      </c>
      <c r="QM37" s="28">
        <v>0</v>
      </c>
      <c r="QN37" s="28">
        <v>0</v>
      </c>
      <c r="QO37" s="28">
        <v>0</v>
      </c>
      <c r="QP37" s="28">
        <v>0</v>
      </c>
      <c r="QQ37" s="28">
        <v>0</v>
      </c>
      <c r="QR37" s="28">
        <v>0</v>
      </c>
      <c r="QS37" s="28">
        <v>0</v>
      </c>
      <c r="QT37" s="28">
        <v>0</v>
      </c>
      <c r="QU37" s="28">
        <v>0</v>
      </c>
      <c r="QV37" s="28">
        <v>0</v>
      </c>
      <c r="QW37" s="28">
        <v>0</v>
      </c>
      <c r="QX37" s="28">
        <v>0</v>
      </c>
      <c r="QY37" s="28">
        <v>0</v>
      </c>
      <c r="QZ37" s="28">
        <v>0</v>
      </c>
      <c r="RA37" s="28">
        <v>0</v>
      </c>
      <c r="RB37" s="28">
        <v>0</v>
      </c>
      <c r="RC37" s="28">
        <v>0</v>
      </c>
      <c r="RD37" s="28">
        <v>0</v>
      </c>
      <c r="RE37" s="28">
        <v>0</v>
      </c>
      <c r="RF37" s="28">
        <v>0</v>
      </c>
      <c r="RG37" s="28">
        <v>0</v>
      </c>
      <c r="RH37" s="28">
        <v>0</v>
      </c>
      <c r="RI37" s="28">
        <v>0</v>
      </c>
      <c r="RJ37" s="28">
        <v>0</v>
      </c>
      <c r="RK37" s="28">
        <v>0</v>
      </c>
      <c r="RL37" s="28">
        <v>0</v>
      </c>
      <c r="RM37" s="28">
        <v>0</v>
      </c>
      <c r="RN37" s="28">
        <v>0</v>
      </c>
      <c r="RO37" s="28">
        <v>0</v>
      </c>
      <c r="RP37" s="28">
        <v>0</v>
      </c>
      <c r="RQ37" s="28">
        <v>0</v>
      </c>
      <c r="RR37" s="28">
        <v>0</v>
      </c>
      <c r="RS37" s="28">
        <v>0</v>
      </c>
      <c r="RT37" s="28">
        <v>0</v>
      </c>
      <c r="RU37" s="28">
        <v>0</v>
      </c>
      <c r="RV37" s="28">
        <v>0</v>
      </c>
      <c r="RW37" s="28">
        <v>0</v>
      </c>
      <c r="RX37" s="28">
        <v>0</v>
      </c>
      <c r="RY37" s="28">
        <v>0</v>
      </c>
      <c r="RZ37" s="28">
        <v>0</v>
      </c>
      <c r="SA37" s="28">
        <v>0</v>
      </c>
      <c r="SB37" s="28">
        <v>0</v>
      </c>
      <c r="SC37" s="28">
        <v>0</v>
      </c>
      <c r="SD37" s="28">
        <v>0</v>
      </c>
      <c r="SE37" s="28">
        <v>0</v>
      </c>
      <c r="SF37" s="28">
        <v>0</v>
      </c>
      <c r="SG37" s="28">
        <v>0</v>
      </c>
      <c r="SH37" s="28">
        <v>0</v>
      </c>
      <c r="SI37" s="28">
        <v>0</v>
      </c>
      <c r="SJ37" s="28">
        <v>0</v>
      </c>
      <c r="SK37" s="28">
        <v>0</v>
      </c>
      <c r="SL37" s="28">
        <v>0</v>
      </c>
      <c r="SM37" s="28">
        <v>0</v>
      </c>
      <c r="SN37" s="28">
        <v>0</v>
      </c>
      <c r="SO37" s="28">
        <v>0</v>
      </c>
      <c r="SP37" s="28">
        <v>0</v>
      </c>
      <c r="SQ37" s="28">
        <v>0</v>
      </c>
      <c r="SR37" s="28">
        <v>0</v>
      </c>
      <c r="SS37" s="28">
        <v>0</v>
      </c>
      <c r="ST37" s="28">
        <v>0</v>
      </c>
      <c r="SU37" s="28">
        <v>0</v>
      </c>
      <c r="SV37" s="28">
        <v>0</v>
      </c>
      <c r="SW37" s="28">
        <v>0</v>
      </c>
      <c r="SX37" s="28">
        <v>0</v>
      </c>
      <c r="SY37" s="28">
        <v>0</v>
      </c>
      <c r="SZ37" s="28">
        <v>0</v>
      </c>
      <c r="TA37" s="28">
        <v>0</v>
      </c>
      <c r="TB37" s="28">
        <v>0</v>
      </c>
      <c r="TC37" s="28">
        <v>0</v>
      </c>
      <c r="TD37" s="28">
        <v>0</v>
      </c>
      <c r="TE37" s="28">
        <v>0</v>
      </c>
      <c r="TF37" s="28">
        <v>0</v>
      </c>
      <c r="TG37" s="28">
        <v>0</v>
      </c>
      <c r="TH37" s="28">
        <v>0</v>
      </c>
      <c r="TI37" s="28">
        <v>0</v>
      </c>
      <c r="TJ37" s="28">
        <v>0</v>
      </c>
      <c r="TK37" s="28">
        <v>0</v>
      </c>
      <c r="TL37" s="28">
        <v>0</v>
      </c>
      <c r="TM37" s="28">
        <v>0</v>
      </c>
      <c r="TN37" s="28">
        <v>0</v>
      </c>
      <c r="TO37" s="28">
        <v>0</v>
      </c>
      <c r="TP37" s="28">
        <v>0</v>
      </c>
      <c r="TQ37" s="28">
        <v>0</v>
      </c>
      <c r="TR37" s="28">
        <v>0</v>
      </c>
      <c r="TS37" s="28">
        <v>0</v>
      </c>
      <c r="TT37" s="28">
        <v>0</v>
      </c>
      <c r="TU37" s="28">
        <v>0</v>
      </c>
      <c r="TV37" s="28">
        <v>0</v>
      </c>
      <c r="TW37" s="28">
        <v>0</v>
      </c>
      <c r="TX37" s="28">
        <v>0</v>
      </c>
      <c r="TY37" s="28">
        <v>0</v>
      </c>
      <c r="TZ37" s="28">
        <v>0</v>
      </c>
      <c r="UA37" s="28">
        <v>0</v>
      </c>
      <c r="UB37" s="28">
        <v>0</v>
      </c>
      <c r="UC37" s="28">
        <v>0</v>
      </c>
      <c r="UD37" s="28">
        <v>0</v>
      </c>
      <c r="UE37" s="28">
        <v>0</v>
      </c>
      <c r="UF37" s="28">
        <v>0</v>
      </c>
      <c r="UG37" s="28">
        <v>0</v>
      </c>
      <c r="UH37" s="28">
        <v>0</v>
      </c>
      <c r="UI37" s="28">
        <v>0</v>
      </c>
      <c r="UJ37" s="28">
        <v>0</v>
      </c>
      <c r="UK37" s="28">
        <v>0</v>
      </c>
      <c r="UL37" s="28">
        <v>0</v>
      </c>
      <c r="UM37" s="28">
        <v>0</v>
      </c>
      <c r="UN37" s="28">
        <v>0</v>
      </c>
      <c r="UO37" s="28">
        <v>0</v>
      </c>
      <c r="UP37" s="28">
        <v>0</v>
      </c>
      <c r="UQ37" s="28">
        <v>0</v>
      </c>
      <c r="UR37" s="28">
        <v>0</v>
      </c>
      <c r="US37" s="28">
        <v>0</v>
      </c>
      <c r="UT37" s="28">
        <v>0</v>
      </c>
      <c r="UU37" s="28">
        <v>0</v>
      </c>
      <c r="UV37" s="28">
        <v>0</v>
      </c>
      <c r="UW37" s="28">
        <v>0</v>
      </c>
      <c r="UX37" s="28">
        <v>0</v>
      </c>
      <c r="UY37" s="28">
        <v>0</v>
      </c>
      <c r="UZ37" s="28">
        <v>0</v>
      </c>
      <c r="VA37" s="28">
        <v>0</v>
      </c>
      <c r="VB37" s="28">
        <v>0</v>
      </c>
      <c r="VC37" s="28">
        <v>0</v>
      </c>
      <c r="VD37" s="28">
        <v>0</v>
      </c>
      <c r="VE37" s="28">
        <v>0</v>
      </c>
      <c r="VF37" s="28">
        <v>0</v>
      </c>
      <c r="VG37" s="28">
        <v>0</v>
      </c>
      <c r="VH37" s="28">
        <v>0</v>
      </c>
      <c r="VI37" s="28">
        <v>0</v>
      </c>
      <c r="VJ37" s="28">
        <v>0</v>
      </c>
      <c r="VK37" s="28">
        <v>0</v>
      </c>
      <c r="VL37" s="28">
        <v>0</v>
      </c>
      <c r="VM37" s="28">
        <v>0</v>
      </c>
      <c r="VN37" s="28">
        <v>0</v>
      </c>
      <c r="VO37" s="28">
        <v>0</v>
      </c>
      <c r="VP37" s="28">
        <v>0</v>
      </c>
      <c r="VQ37" s="28">
        <v>0</v>
      </c>
      <c r="VR37" s="28">
        <v>0</v>
      </c>
      <c r="VS37" s="28">
        <v>0</v>
      </c>
      <c r="VT37" s="28">
        <v>0</v>
      </c>
      <c r="VU37" s="28">
        <v>0</v>
      </c>
      <c r="VV37" s="28">
        <v>0</v>
      </c>
      <c r="VW37" s="28">
        <v>0</v>
      </c>
      <c r="VX37" s="28">
        <v>0</v>
      </c>
      <c r="VY37" s="28">
        <v>0</v>
      </c>
      <c r="VZ37" s="28">
        <v>0</v>
      </c>
      <c r="WA37" s="28">
        <v>0</v>
      </c>
      <c r="WB37" s="28">
        <v>0</v>
      </c>
      <c r="WC37" s="28">
        <v>0</v>
      </c>
      <c r="WD37" s="28">
        <v>0</v>
      </c>
      <c r="WE37" s="28">
        <v>0</v>
      </c>
      <c r="WF37" s="28">
        <v>0</v>
      </c>
      <c r="WG37" s="28">
        <v>0</v>
      </c>
      <c r="WH37" s="28">
        <v>0</v>
      </c>
      <c r="WI37" s="28">
        <v>0</v>
      </c>
      <c r="WJ37" s="28">
        <v>0</v>
      </c>
      <c r="WK37" s="28">
        <v>0</v>
      </c>
      <c r="WL37" s="28">
        <v>0</v>
      </c>
      <c r="WM37" s="28">
        <v>0</v>
      </c>
      <c r="WN37" s="28">
        <v>0</v>
      </c>
      <c r="WO37" s="28">
        <v>0</v>
      </c>
      <c r="WP37" s="28">
        <v>0</v>
      </c>
      <c r="WQ37" s="28">
        <v>0</v>
      </c>
      <c r="WR37" s="28">
        <v>0</v>
      </c>
      <c r="WS37" s="28">
        <v>0</v>
      </c>
      <c r="WT37" s="28">
        <v>0</v>
      </c>
      <c r="WU37" s="28">
        <v>0</v>
      </c>
      <c r="WV37" s="28">
        <v>0</v>
      </c>
      <c r="WW37" s="28">
        <v>0</v>
      </c>
      <c r="WX37" s="28">
        <v>0</v>
      </c>
      <c r="WY37" s="28">
        <v>0</v>
      </c>
      <c r="WZ37" s="28">
        <v>0</v>
      </c>
      <c r="XA37" s="28">
        <v>0</v>
      </c>
      <c r="XB37" s="28">
        <v>0</v>
      </c>
      <c r="XC37" s="28">
        <v>0</v>
      </c>
      <c r="XD37" s="28">
        <v>0</v>
      </c>
      <c r="XE37" s="28">
        <v>0</v>
      </c>
      <c r="XF37" s="28">
        <v>0</v>
      </c>
      <c r="XG37" s="28">
        <v>0</v>
      </c>
      <c r="XH37" s="28">
        <v>0</v>
      </c>
      <c r="XI37" s="28">
        <v>0</v>
      </c>
      <c r="XJ37" s="28">
        <v>0</v>
      </c>
      <c r="XK37" s="28">
        <v>0</v>
      </c>
      <c r="XL37" s="28">
        <v>0</v>
      </c>
      <c r="XM37" s="28">
        <v>0</v>
      </c>
      <c r="XN37" s="28">
        <v>0</v>
      </c>
      <c r="XO37" s="28">
        <v>0</v>
      </c>
      <c r="XP37" s="28">
        <v>0</v>
      </c>
      <c r="XQ37" s="28">
        <v>0</v>
      </c>
      <c r="XR37" s="28">
        <v>0</v>
      </c>
      <c r="XS37" s="28">
        <v>0</v>
      </c>
      <c r="XT37" s="28">
        <v>0</v>
      </c>
      <c r="XU37" s="28">
        <v>0</v>
      </c>
      <c r="XV37" s="28">
        <v>0</v>
      </c>
      <c r="XW37" s="28">
        <v>0</v>
      </c>
      <c r="XX37" s="28">
        <v>0</v>
      </c>
      <c r="XY37" s="28">
        <v>0</v>
      </c>
      <c r="XZ37" s="28">
        <v>0</v>
      </c>
      <c r="YA37" s="28">
        <v>0</v>
      </c>
      <c r="YB37" s="28">
        <v>0</v>
      </c>
      <c r="YC37" s="28">
        <v>0</v>
      </c>
      <c r="YD37" s="28">
        <v>0</v>
      </c>
      <c r="YE37" s="28">
        <v>0</v>
      </c>
      <c r="YF37" s="28">
        <v>0</v>
      </c>
      <c r="YG37" s="28">
        <v>0</v>
      </c>
      <c r="YH37" s="28">
        <v>0</v>
      </c>
      <c r="YI37" s="28">
        <v>0</v>
      </c>
      <c r="YJ37" s="28">
        <v>0</v>
      </c>
      <c r="YK37" s="28">
        <v>0</v>
      </c>
      <c r="YL37" s="28">
        <v>0</v>
      </c>
      <c r="YM37" s="28">
        <v>0</v>
      </c>
      <c r="YN37" s="28">
        <v>0</v>
      </c>
      <c r="YO37" s="28">
        <v>0</v>
      </c>
      <c r="YP37" s="28">
        <v>0</v>
      </c>
      <c r="YQ37" s="28">
        <v>0</v>
      </c>
    </row>
    <row r="38" spans="1:667" ht="15.75" x14ac:dyDescent="0.25">
      <c r="A38" s="18" t="s">
        <v>82</v>
      </c>
      <c r="B38" s="18" t="s">
        <v>83</v>
      </c>
      <c r="C38" s="19">
        <v>20.720948352000001</v>
      </c>
      <c r="D38" s="20"/>
      <c r="E38" s="48">
        <f t="shared" si="73"/>
        <v>0.53960803000000002</v>
      </c>
      <c r="F38" s="22" t="s">
        <v>57</v>
      </c>
      <c r="G38" s="108" t="s">
        <v>133</v>
      </c>
      <c r="H38" s="30">
        <v>40360</v>
      </c>
      <c r="I38" s="47" t="s">
        <v>64</v>
      </c>
      <c r="J38" s="32">
        <v>290</v>
      </c>
      <c r="K38" s="22" t="s">
        <v>138</v>
      </c>
      <c r="L38" s="23">
        <v>49188</v>
      </c>
      <c r="M38" s="22" t="s">
        <v>11</v>
      </c>
      <c r="N38" s="19" t="s">
        <v>65</v>
      </c>
      <c r="P38" s="25">
        <f t="shared" si="75"/>
        <v>246343.75253282886</v>
      </c>
      <c r="Q38" s="25">
        <f t="shared" si="76"/>
        <v>61880.32984804079</v>
      </c>
      <c r="R38" s="25">
        <f t="shared" si="77"/>
        <v>1056868.8565647581</v>
      </c>
      <c r="S38" s="25">
        <f t="shared" si="78"/>
        <v>255798.34225629544</v>
      </c>
      <c r="T38" s="25">
        <f t="shared" si="79"/>
        <v>1204876.0145768693</v>
      </c>
      <c r="U38" s="25">
        <f t="shared" si="80"/>
        <v>274072.98037461366</v>
      </c>
      <c r="V38" s="25">
        <f t="shared" si="81"/>
        <v>1422095.4979897584</v>
      </c>
      <c r="W38" s="25">
        <f t="shared" si="82"/>
        <v>303243.3177742578</v>
      </c>
      <c r="X38" s="25">
        <f t="shared" si="83"/>
        <v>1650084.8918462193</v>
      </c>
      <c r="Y38" s="25">
        <f t="shared" si="84"/>
        <v>328633.93311690231</v>
      </c>
      <c r="Z38" s="25">
        <f t="shared" si="85"/>
        <v>1893725.4781947574</v>
      </c>
      <c r="AA38" s="25">
        <f t="shared" si="86"/>
        <v>350800.12770907331</v>
      </c>
      <c r="AB38" s="25">
        <f t="shared" si="87"/>
        <v>2136679.9358201195</v>
      </c>
      <c r="AC38" s="25">
        <f t="shared" si="88"/>
        <v>366442.76247270143</v>
      </c>
      <c r="AD38" s="25">
        <f t="shared" si="89"/>
        <v>2373754.6446789606</v>
      </c>
      <c r="AE38" s="25">
        <f t="shared" si="90"/>
        <v>374830.16827159206</v>
      </c>
      <c r="AF38" s="25">
        <f t="shared" si="91"/>
        <v>2624439.6232593013</v>
      </c>
      <c r="AG38" s="25">
        <f t="shared" si="92"/>
        <v>379120.60953218245</v>
      </c>
      <c r="AH38" s="25">
        <f t="shared" si="93"/>
        <v>2898893.8319955594</v>
      </c>
      <c r="AI38" s="25">
        <f t="shared" si="94"/>
        <v>380235.25883480877</v>
      </c>
      <c r="AJ38" s="25">
        <f t="shared" si="95"/>
        <v>3192399.6089624232</v>
      </c>
      <c r="AK38" s="25">
        <f t="shared" si="96"/>
        <v>376806.39644330216</v>
      </c>
      <c r="AL38" s="25">
        <f t="shared" si="97"/>
        <v>3506291.7918218472</v>
      </c>
      <c r="AM38" s="25">
        <f t="shared" si="98"/>
        <v>368328.98917475936</v>
      </c>
      <c r="AN38" s="25">
        <f t="shared" si="99"/>
        <v>3847796.6395652294</v>
      </c>
      <c r="AO38" s="25">
        <f t="shared" si="100"/>
        <v>354817.24277494266</v>
      </c>
      <c r="AP38" s="25">
        <f t="shared" si="101"/>
        <v>4218962.6386399744</v>
      </c>
      <c r="AQ38" s="25">
        <f t="shared" si="102"/>
        <v>335525.71004579309</v>
      </c>
      <c r="AR38" s="25">
        <f t="shared" si="103"/>
        <v>4623363.2438581064</v>
      </c>
      <c r="AS38" s="25">
        <f t="shared" si="104"/>
        <v>309719.99953003367</v>
      </c>
      <c r="AT38" s="25">
        <f t="shared" si="105"/>
        <v>5060255.5773101822</v>
      </c>
      <c r="AU38" s="25">
        <f t="shared" si="106"/>
        <v>276279.89891756134</v>
      </c>
      <c r="AV38" s="25">
        <f t="shared" si="107"/>
        <v>4102973.3631818276</v>
      </c>
      <c r="AW38" s="25">
        <f t="shared" si="108"/>
        <v>180164.01983689447</v>
      </c>
      <c r="AX38" s="25">
        <f t="shared" si="109"/>
        <v>0</v>
      </c>
      <c r="AY38" s="25">
        <f t="shared" si="110"/>
        <v>0</v>
      </c>
      <c r="AZ38" s="25">
        <f t="shared" si="111"/>
        <v>0</v>
      </c>
      <c r="BA38" s="25">
        <f t="shared" si="112"/>
        <v>0</v>
      </c>
      <c r="BB38" s="25">
        <f t="shared" si="113"/>
        <v>0</v>
      </c>
      <c r="BC38" s="25">
        <f t="shared" si="114"/>
        <v>0</v>
      </c>
      <c r="BD38" s="25">
        <f t="shared" si="115"/>
        <v>0</v>
      </c>
      <c r="BE38" s="25">
        <f t="shared" si="116"/>
        <v>0</v>
      </c>
      <c r="BF38" s="25">
        <f t="shared" si="117"/>
        <v>0</v>
      </c>
      <c r="BG38" s="25">
        <f t="shared" si="118"/>
        <v>0</v>
      </c>
      <c r="BH38" s="25">
        <f t="shared" si="119"/>
        <v>0</v>
      </c>
      <c r="BI38" s="25">
        <f t="shared" si="120"/>
        <v>0</v>
      </c>
      <c r="BJ38" s="25">
        <f t="shared" si="121"/>
        <v>0</v>
      </c>
      <c r="BK38" s="25">
        <f t="shared" si="122"/>
        <v>0</v>
      </c>
      <c r="BL38" s="25">
        <f t="shared" si="123"/>
        <v>0</v>
      </c>
      <c r="BM38" s="25">
        <f t="shared" si="124"/>
        <v>0</v>
      </c>
      <c r="BN38" s="26"/>
      <c r="BO38" s="27"/>
      <c r="BP38" s="28">
        <v>0</v>
      </c>
      <c r="BQ38" s="28">
        <v>0</v>
      </c>
      <c r="BR38" s="28">
        <v>0</v>
      </c>
      <c r="BS38" s="28">
        <v>0</v>
      </c>
      <c r="BT38" s="28">
        <v>0</v>
      </c>
      <c r="BU38" s="28">
        <v>0</v>
      </c>
      <c r="BV38" s="28">
        <v>0</v>
      </c>
      <c r="BW38" s="28">
        <v>0</v>
      </c>
      <c r="BX38" s="28">
        <v>0</v>
      </c>
      <c r="BY38" s="28">
        <v>0</v>
      </c>
      <c r="BZ38" s="28">
        <v>0</v>
      </c>
      <c r="CA38" s="28">
        <v>0</v>
      </c>
      <c r="CB38" s="28">
        <v>0</v>
      </c>
      <c r="CC38" s="28">
        <v>0</v>
      </c>
      <c r="CD38" s="28">
        <v>0</v>
      </c>
      <c r="CE38" s="28">
        <v>0</v>
      </c>
      <c r="CF38" s="28">
        <v>0</v>
      </c>
      <c r="CG38" s="28">
        <v>0</v>
      </c>
      <c r="CH38" s="28">
        <v>0</v>
      </c>
      <c r="CI38" s="28">
        <v>0</v>
      </c>
      <c r="CJ38" s="28">
        <v>0</v>
      </c>
      <c r="CK38" s="28">
        <v>0</v>
      </c>
      <c r="CL38" s="28">
        <v>61880.32984804079</v>
      </c>
      <c r="CM38" s="28">
        <v>246343.75253282886</v>
      </c>
      <c r="CN38" s="28">
        <v>0</v>
      </c>
      <c r="CO38" s="28">
        <v>0</v>
      </c>
      <c r="CP38" s="28">
        <v>0</v>
      </c>
      <c r="CQ38" s="28">
        <v>0</v>
      </c>
      <c r="CR38" s="28">
        <v>63571.535932943276</v>
      </c>
      <c r="CS38" s="28">
        <v>256807.02139831733</v>
      </c>
      <c r="CT38" s="28">
        <v>0</v>
      </c>
      <c r="CU38" s="28">
        <v>0</v>
      </c>
      <c r="CV38" s="28">
        <v>0</v>
      </c>
      <c r="CW38" s="28">
        <v>0</v>
      </c>
      <c r="CX38" s="28">
        <v>64399.470016824824</v>
      </c>
      <c r="CY38" s="28">
        <v>264032.09775499604</v>
      </c>
      <c r="CZ38" s="28">
        <v>0</v>
      </c>
      <c r="DA38" s="28">
        <v>0</v>
      </c>
      <c r="DB38" s="28">
        <v>0</v>
      </c>
      <c r="DC38" s="28">
        <v>0</v>
      </c>
      <c r="DD38" s="28">
        <v>64369.151494154365</v>
      </c>
      <c r="DE38" s="28">
        <v>267891.34040421079</v>
      </c>
      <c r="DF38" s="28">
        <v>0</v>
      </c>
      <c r="DG38" s="28">
        <v>0</v>
      </c>
      <c r="DH38" s="28">
        <v>0</v>
      </c>
      <c r="DI38" s="28">
        <v>0</v>
      </c>
      <c r="DJ38" s="28">
        <v>63458.184812372994</v>
      </c>
      <c r="DK38" s="28">
        <v>268138.39700723387</v>
      </c>
      <c r="DL38" s="28">
        <v>0</v>
      </c>
      <c r="DM38" s="28">
        <v>0</v>
      </c>
      <c r="DN38" s="28">
        <v>0</v>
      </c>
      <c r="DO38" s="28">
        <v>0</v>
      </c>
      <c r="DP38" s="28">
        <v>65457.157737395588</v>
      </c>
      <c r="DQ38" s="28">
        <v>280864.30855388462</v>
      </c>
      <c r="DR38" s="28">
        <v>0</v>
      </c>
      <c r="DS38" s="28">
        <v>0</v>
      </c>
      <c r="DT38" s="28">
        <v>0</v>
      </c>
      <c r="DU38" s="28">
        <v>0</v>
      </c>
      <c r="DV38" s="28">
        <v>67527.320325654349</v>
      </c>
      <c r="DW38" s="28">
        <v>294288.00462943467</v>
      </c>
      <c r="DX38" s="28">
        <v>0</v>
      </c>
      <c r="DY38" s="28">
        <v>0</v>
      </c>
      <c r="DZ38" s="28">
        <v>0</v>
      </c>
      <c r="EA38" s="28">
        <v>0</v>
      </c>
      <c r="EB38" s="28">
        <v>69566.278100432959</v>
      </c>
      <c r="EC38" s="28">
        <v>307985.62479451793</v>
      </c>
      <c r="ED38" s="28">
        <v>0</v>
      </c>
      <c r="EE38" s="28">
        <v>0</v>
      </c>
      <c r="EF38" s="28">
        <v>0</v>
      </c>
      <c r="EG38" s="28">
        <v>0</v>
      </c>
      <c r="EH38" s="28">
        <v>71522.224211130786</v>
      </c>
      <c r="EI38" s="28">
        <v>321738.07659903215</v>
      </c>
      <c r="EJ38" s="28">
        <v>0</v>
      </c>
      <c r="EK38" s="28">
        <v>0</v>
      </c>
      <c r="EL38" s="28">
        <v>0</v>
      </c>
      <c r="EM38" s="28">
        <v>0</v>
      </c>
      <c r="EN38" s="28">
        <v>73175.63776672454</v>
      </c>
      <c r="EO38" s="28">
        <v>334539.73829293385</v>
      </c>
      <c r="EP38" s="28">
        <v>0</v>
      </c>
      <c r="EQ38" s="28">
        <v>0</v>
      </c>
      <c r="ER38" s="28">
        <v>0</v>
      </c>
      <c r="ES38" s="28">
        <v>0</v>
      </c>
      <c r="ET38" s="28">
        <v>74926.592544669664</v>
      </c>
      <c r="EU38" s="28">
        <v>348203.6646579128</v>
      </c>
      <c r="EV38" s="28">
        <v>0</v>
      </c>
      <c r="EW38" s="28">
        <v>0</v>
      </c>
      <c r="EX38" s="28">
        <v>0</v>
      </c>
      <c r="EY38" s="28">
        <v>0</v>
      </c>
      <c r="EZ38" s="28">
        <v>76697.422985720739</v>
      </c>
      <c r="FA38" s="28">
        <v>362403.31121571717</v>
      </c>
      <c r="FB38" s="28">
        <v>0</v>
      </c>
      <c r="FC38" s="28">
        <v>0</v>
      </c>
      <c r="FD38" s="28">
        <v>0</v>
      </c>
      <c r="FE38" s="28">
        <v>0</v>
      </c>
      <c r="FF38" s="28">
        <v>78443.66447714284</v>
      </c>
      <c r="FG38" s="28">
        <v>376948.7838231948</v>
      </c>
      <c r="FH38" s="28">
        <v>0</v>
      </c>
      <c r="FI38" s="28">
        <v>0</v>
      </c>
      <c r="FJ38" s="28">
        <v>0</v>
      </c>
      <c r="FK38" s="28">
        <v>0</v>
      </c>
      <c r="FL38" s="28">
        <v>79885.328970295013</v>
      </c>
      <c r="FM38" s="28">
        <v>390486.42939833988</v>
      </c>
      <c r="FN38" s="28">
        <v>0</v>
      </c>
      <c r="FO38" s="28">
        <v>0</v>
      </c>
      <c r="FP38" s="28">
        <v>0</v>
      </c>
      <c r="FQ38" s="28">
        <v>0</v>
      </c>
      <c r="FR38" s="28">
        <v>81406.174120930547</v>
      </c>
      <c r="FS38" s="28">
        <v>404873.35290699132</v>
      </c>
      <c r="FT38" s="28">
        <v>0</v>
      </c>
      <c r="FU38" s="28">
        <v>0</v>
      </c>
      <c r="FV38" s="28">
        <v>0</v>
      </c>
      <c r="FW38" s="28">
        <v>0</v>
      </c>
      <c r="FX38" s="28">
        <v>82929.736497321457</v>
      </c>
      <c r="FY38" s="28">
        <v>419765.06833665195</v>
      </c>
      <c r="FZ38" s="28">
        <v>0</v>
      </c>
      <c r="GA38" s="28">
        <v>0</v>
      </c>
      <c r="GB38" s="28">
        <v>0</v>
      </c>
      <c r="GC38" s="28">
        <v>0</v>
      </c>
      <c r="GD38" s="28">
        <v>84412.693528355288</v>
      </c>
      <c r="GE38" s="28">
        <v>434960.04120423621</v>
      </c>
      <c r="GF38" s="28">
        <v>0</v>
      </c>
      <c r="GG38" s="28">
        <v>0</v>
      </c>
      <c r="GH38" s="28">
        <v>0</v>
      </c>
      <c r="GI38" s="28">
        <v>0</v>
      </c>
      <c r="GJ38" s="28">
        <v>85700.371173043241</v>
      </c>
      <c r="GK38" s="28">
        <v>449665.01323319093</v>
      </c>
      <c r="GL38" s="28">
        <v>0</v>
      </c>
      <c r="GM38" s="28">
        <v>0</v>
      </c>
      <c r="GN38" s="28">
        <v>0</v>
      </c>
      <c r="GO38" s="28">
        <v>0</v>
      </c>
      <c r="GP38" s="28">
        <v>87061.166150148696</v>
      </c>
      <c r="GQ38" s="28">
        <v>465280.27839847765</v>
      </c>
      <c r="GR38" s="28">
        <v>0</v>
      </c>
      <c r="GS38" s="28">
        <v>0</v>
      </c>
      <c r="GT38" s="28">
        <v>0</v>
      </c>
      <c r="GU38" s="28">
        <v>0</v>
      </c>
      <c r="GV38" s="28">
        <v>88370.781664773822</v>
      </c>
      <c r="GW38" s="28">
        <v>481181.78494043997</v>
      </c>
      <c r="GX38" s="28">
        <v>0</v>
      </c>
      <c r="GY38" s="28">
        <v>0</v>
      </c>
      <c r="GZ38" s="28">
        <v>0</v>
      </c>
      <c r="HA38" s="28">
        <v>0</v>
      </c>
      <c r="HB38" s="28">
        <v>89667.808721107562</v>
      </c>
      <c r="HC38" s="28">
        <v>497598.40162264893</v>
      </c>
      <c r="HD38" s="28">
        <v>0</v>
      </c>
      <c r="HE38" s="28">
        <v>0</v>
      </c>
      <c r="HF38" s="28">
        <v>0</v>
      </c>
      <c r="HG38" s="28">
        <v>0</v>
      </c>
      <c r="HH38" s="28">
        <v>90466.522346275058</v>
      </c>
      <c r="HI38" s="28">
        <v>511805.34401459584</v>
      </c>
      <c r="HJ38" s="28">
        <v>0</v>
      </c>
      <c r="HK38" s="28">
        <v>0</v>
      </c>
      <c r="HL38" s="28">
        <v>0</v>
      </c>
      <c r="HM38" s="28">
        <v>0</v>
      </c>
      <c r="HN38" s="28">
        <v>91237.521401117439</v>
      </c>
      <c r="HO38" s="28">
        <v>526387.07054608979</v>
      </c>
      <c r="HP38" s="28">
        <v>0</v>
      </c>
      <c r="HQ38" s="28">
        <v>0</v>
      </c>
      <c r="HR38" s="28">
        <v>0</v>
      </c>
      <c r="HS38" s="28">
        <v>0</v>
      </c>
      <c r="HT38" s="28">
        <v>92014.390523698632</v>
      </c>
      <c r="HU38" s="28">
        <v>541561.4709560218</v>
      </c>
      <c r="HV38" s="28">
        <v>0</v>
      </c>
      <c r="HW38" s="28">
        <v>0</v>
      </c>
      <c r="HX38" s="28">
        <v>0</v>
      </c>
      <c r="HY38" s="28">
        <v>0</v>
      </c>
      <c r="HZ38" s="28">
        <v>92724.328201610289</v>
      </c>
      <c r="IA38" s="28">
        <v>556926.05030341237</v>
      </c>
      <c r="IB38" s="28">
        <v>0</v>
      </c>
      <c r="IC38" s="28">
        <v>0</v>
      </c>
      <c r="ID38" s="28">
        <v>0</v>
      </c>
      <c r="IE38" s="28">
        <v>0</v>
      </c>
      <c r="IF38" s="28">
        <v>93124.220890436103</v>
      </c>
      <c r="IG38" s="28">
        <v>570993.30002355576</v>
      </c>
      <c r="IH38" s="28">
        <v>0</v>
      </c>
      <c r="II38" s="28">
        <v>0</v>
      </c>
      <c r="IJ38" s="28">
        <v>0</v>
      </c>
      <c r="IK38" s="28">
        <v>0</v>
      </c>
      <c r="IL38" s="28">
        <v>93545.669874438943</v>
      </c>
      <c r="IM38" s="28">
        <v>585760.1326169502</v>
      </c>
      <c r="IN38" s="28">
        <v>0</v>
      </c>
      <c r="IO38" s="28">
        <v>0</v>
      </c>
      <c r="IP38" s="28">
        <v>0</v>
      </c>
      <c r="IQ38" s="28">
        <v>0</v>
      </c>
      <c r="IR38" s="28">
        <v>93926.784074419615</v>
      </c>
      <c r="IS38" s="28">
        <v>600872.51295355894</v>
      </c>
      <c r="IT38" s="28">
        <v>0</v>
      </c>
      <c r="IU38" s="28">
        <v>0</v>
      </c>
      <c r="IV38" s="28">
        <v>0</v>
      </c>
      <c r="IW38" s="28">
        <v>0</v>
      </c>
      <c r="IX38" s="28">
        <v>94233.493432297415</v>
      </c>
      <c r="IY38" s="28">
        <v>616128.6990848959</v>
      </c>
      <c r="IZ38" s="28">
        <v>0</v>
      </c>
      <c r="JA38" s="28">
        <v>0</v>
      </c>
      <c r="JB38" s="28">
        <v>0</v>
      </c>
      <c r="JC38" s="28">
        <v>0</v>
      </c>
      <c r="JD38" s="28">
        <v>94464.655945713443</v>
      </c>
      <c r="JE38" s="28">
        <v>631521.67248178355</v>
      </c>
      <c r="JF38" s="28">
        <v>0</v>
      </c>
      <c r="JG38" s="28">
        <v>0</v>
      </c>
      <c r="JH38" s="28">
        <v>0</v>
      </c>
      <c r="JI38" s="28">
        <v>0</v>
      </c>
      <c r="JJ38" s="28">
        <v>94712.606179976268</v>
      </c>
      <c r="JK38" s="28">
        <v>647700.78647309844</v>
      </c>
      <c r="JL38" s="28">
        <v>0</v>
      </c>
      <c r="JM38" s="28">
        <v>0</v>
      </c>
      <c r="JN38" s="28">
        <v>0</v>
      </c>
      <c r="JO38" s="28">
        <v>0</v>
      </c>
      <c r="JP38" s="28">
        <v>94912.917731586815</v>
      </c>
      <c r="JQ38" s="28">
        <v>664255.16566775285</v>
      </c>
      <c r="JR38" s="28">
        <v>0</v>
      </c>
      <c r="JS38" s="28">
        <v>0</v>
      </c>
      <c r="JT38" s="28">
        <v>0</v>
      </c>
      <c r="JU38" s="28">
        <v>0</v>
      </c>
      <c r="JV38" s="28">
        <v>95030.429674905987</v>
      </c>
      <c r="JW38" s="28">
        <v>680961.99863666645</v>
      </c>
      <c r="JX38" s="28">
        <v>0</v>
      </c>
      <c r="JY38" s="28">
        <v>0</v>
      </c>
      <c r="JZ38" s="28">
        <v>0</v>
      </c>
      <c r="KA38" s="28">
        <v>0</v>
      </c>
      <c r="KB38" s="28">
        <v>95063.04036444769</v>
      </c>
      <c r="KC38" s="28">
        <v>697814.58113259031</v>
      </c>
      <c r="KD38" s="28">
        <v>0</v>
      </c>
      <c r="KE38" s="28">
        <v>0</v>
      </c>
      <c r="KF38" s="28">
        <v>0</v>
      </c>
      <c r="KG38" s="28">
        <v>0</v>
      </c>
      <c r="KH38" s="28">
        <v>95104.26347552659</v>
      </c>
      <c r="KI38" s="28">
        <v>715523.75962867623</v>
      </c>
      <c r="KJ38" s="28">
        <v>0</v>
      </c>
      <c r="KK38" s="28">
        <v>0</v>
      </c>
      <c r="KL38" s="28">
        <v>0</v>
      </c>
      <c r="KM38" s="28">
        <v>0</v>
      </c>
      <c r="KN38" s="28">
        <v>95087.690979001942</v>
      </c>
      <c r="KO38" s="28">
        <v>733638.95253074053</v>
      </c>
      <c r="KP38" s="28">
        <v>0</v>
      </c>
      <c r="KQ38" s="28">
        <v>0</v>
      </c>
      <c r="KR38" s="28">
        <v>0</v>
      </c>
      <c r="KS38" s="28">
        <v>0</v>
      </c>
      <c r="KT38" s="28">
        <v>94980.264015832567</v>
      </c>
      <c r="KU38" s="28">
        <v>751916.53870355198</v>
      </c>
      <c r="KV38" s="28">
        <v>0</v>
      </c>
      <c r="KW38" s="28">
        <v>0</v>
      </c>
      <c r="KX38" s="28">
        <v>0</v>
      </c>
      <c r="KY38" s="28">
        <v>0</v>
      </c>
      <c r="KZ38" s="28">
        <v>94726.253583343307</v>
      </c>
      <c r="LA38" s="28">
        <v>769929.67715053551</v>
      </c>
      <c r="LB38" s="28">
        <v>0</v>
      </c>
      <c r="LC38" s="28">
        <v>0</v>
      </c>
      <c r="LD38" s="28">
        <v>0</v>
      </c>
      <c r="LE38" s="28">
        <v>0</v>
      </c>
      <c r="LF38" s="28">
        <v>94436.328600386842</v>
      </c>
      <c r="LG38" s="28">
        <v>788569.9665527693</v>
      </c>
      <c r="LH38" s="28">
        <v>0</v>
      </c>
      <c r="LI38" s="28">
        <v>0</v>
      </c>
      <c r="LJ38" s="28">
        <v>0</v>
      </c>
      <c r="LK38" s="28">
        <v>0</v>
      </c>
      <c r="LL38" s="28">
        <v>94050.282436788606</v>
      </c>
      <c r="LM38" s="28">
        <v>807356.63096934103</v>
      </c>
      <c r="LN38" s="28">
        <v>0</v>
      </c>
      <c r="LO38" s="28">
        <v>0</v>
      </c>
      <c r="LP38" s="28">
        <v>0</v>
      </c>
      <c r="LQ38" s="28">
        <v>0</v>
      </c>
      <c r="LR38" s="28">
        <v>93593.531822783378</v>
      </c>
      <c r="LS38" s="28">
        <v>826543.33428977779</v>
      </c>
      <c r="LT38" s="28">
        <v>0</v>
      </c>
      <c r="LU38" s="28">
        <v>0</v>
      </c>
      <c r="LV38" s="28">
        <v>0</v>
      </c>
      <c r="LW38" s="28">
        <v>0</v>
      </c>
      <c r="LX38" s="28">
        <v>93065.83302939478</v>
      </c>
      <c r="LY38" s="28">
        <v>846137.3270115772</v>
      </c>
      <c r="LZ38" s="28">
        <v>0</v>
      </c>
      <c r="MA38" s="28">
        <v>0</v>
      </c>
      <c r="MB38" s="28">
        <v>0</v>
      </c>
      <c r="MC38" s="28">
        <v>0</v>
      </c>
      <c r="MD38" s="28">
        <v>92462.199201067066</v>
      </c>
      <c r="ME38" s="28">
        <v>866144.68757925986</v>
      </c>
      <c r="MF38" s="28">
        <v>0</v>
      </c>
      <c r="MG38" s="28">
        <v>0</v>
      </c>
      <c r="MH38" s="28">
        <v>0</v>
      </c>
      <c r="MI38" s="28">
        <v>0</v>
      </c>
      <c r="MJ38" s="28">
        <v>91781.116943682326</v>
      </c>
      <c r="MK38" s="28">
        <v>886575.38309789461</v>
      </c>
      <c r="ML38" s="28">
        <v>0</v>
      </c>
      <c r="MM38" s="28">
        <v>0</v>
      </c>
      <c r="MN38" s="28">
        <v>0</v>
      </c>
      <c r="MO38" s="28">
        <v>0</v>
      </c>
      <c r="MP38" s="28">
        <v>91019.840000615251</v>
      </c>
      <c r="MQ38" s="28">
        <v>907434.39413311554</v>
      </c>
      <c r="MR38" s="28">
        <v>0</v>
      </c>
      <c r="MS38" s="28">
        <v>0</v>
      </c>
      <c r="MT38" s="28">
        <v>0</v>
      </c>
      <c r="MU38" s="28">
        <v>0</v>
      </c>
      <c r="MV38" s="28">
        <v>90175.558762601024</v>
      </c>
      <c r="MW38" s="28">
        <v>928730.64296519523</v>
      </c>
      <c r="MX38" s="28">
        <v>0</v>
      </c>
      <c r="MY38" s="28">
        <v>0</v>
      </c>
      <c r="MZ38" s="28">
        <v>0</v>
      </c>
      <c r="NA38" s="28">
        <v>0</v>
      </c>
      <c r="NB38" s="28">
        <v>89245.399375340581</v>
      </c>
      <c r="NC38" s="28">
        <v>950471.88207938534</v>
      </c>
      <c r="ND38" s="28">
        <v>0</v>
      </c>
      <c r="NE38" s="28">
        <v>0</v>
      </c>
      <c r="NF38" s="28">
        <v>0</v>
      </c>
      <c r="NG38" s="28">
        <v>0</v>
      </c>
      <c r="NH38" s="28">
        <v>88253.752492357104</v>
      </c>
      <c r="NI38" s="28">
        <v>972967.26620984857</v>
      </c>
      <c r="NJ38" s="28">
        <v>0</v>
      </c>
      <c r="NK38" s="28">
        <v>0</v>
      </c>
      <c r="NL38" s="28">
        <v>0</v>
      </c>
      <c r="NM38" s="28">
        <v>0</v>
      </c>
      <c r="NN38" s="28">
        <v>87142.532144643948</v>
      </c>
      <c r="NO38" s="28">
        <v>995626.84831080004</v>
      </c>
      <c r="NP38" s="28">
        <v>0</v>
      </c>
      <c r="NQ38" s="28">
        <v>0</v>
      </c>
      <c r="NR38" s="28">
        <v>0</v>
      </c>
      <c r="NS38" s="28">
        <v>0</v>
      </c>
      <c r="NT38" s="28">
        <v>85908.526642614597</v>
      </c>
      <c r="NU38" s="28">
        <v>1018443.1387495678</v>
      </c>
      <c r="NV38" s="28">
        <v>0</v>
      </c>
      <c r="NW38" s="28">
        <v>0</v>
      </c>
      <c r="NX38" s="28">
        <v>0</v>
      </c>
      <c r="NY38" s="28">
        <v>0</v>
      </c>
      <c r="NZ38" s="28">
        <v>84630.753412582519</v>
      </c>
      <c r="OA38" s="28">
        <v>1042363.8953861467</v>
      </c>
      <c r="OB38" s="28">
        <v>0</v>
      </c>
      <c r="OC38" s="28">
        <v>0</v>
      </c>
      <c r="OD38" s="28">
        <v>0</v>
      </c>
      <c r="OE38" s="28">
        <v>0</v>
      </c>
      <c r="OF38" s="28">
        <v>83249.270125044131</v>
      </c>
      <c r="OG38" s="28">
        <v>1066781.4034719458</v>
      </c>
      <c r="OH38" s="28">
        <v>0</v>
      </c>
      <c r="OI38" s="28">
        <v>0</v>
      </c>
      <c r="OJ38" s="28">
        <v>0</v>
      </c>
      <c r="OK38" s="28">
        <v>0</v>
      </c>
      <c r="OL38" s="28">
        <v>81737.159865551803</v>
      </c>
      <c r="OM38" s="28">
        <v>1091374.201032314</v>
      </c>
      <c r="ON38" s="28">
        <v>0</v>
      </c>
      <c r="OO38" s="28">
        <v>0</v>
      </c>
      <c r="OP38" s="28">
        <v>0</v>
      </c>
      <c r="OQ38" s="28">
        <v>0</v>
      </c>
      <c r="OR38" s="28">
        <v>80115.53769927613</v>
      </c>
      <c r="OS38" s="28">
        <v>1116467.7779517411</v>
      </c>
      <c r="OT38" s="28">
        <v>0</v>
      </c>
      <c r="OU38" s="28">
        <v>0</v>
      </c>
      <c r="OV38" s="28">
        <v>0</v>
      </c>
      <c r="OW38" s="28">
        <v>0</v>
      </c>
      <c r="OX38" s="28">
        <v>78407.784527919255</v>
      </c>
      <c r="OY38" s="28">
        <v>1142418.8714861802</v>
      </c>
      <c r="OZ38" s="28">
        <v>0</v>
      </c>
      <c r="PA38" s="28">
        <v>0</v>
      </c>
      <c r="PB38" s="28">
        <v>0</v>
      </c>
      <c r="PC38" s="28">
        <v>0</v>
      </c>
      <c r="PD38" s="28">
        <v>76582.287520753016</v>
      </c>
      <c r="PE38" s="28">
        <v>1168905.0660679471</v>
      </c>
      <c r="PF38" s="28">
        <v>0</v>
      </c>
      <c r="PG38" s="28">
        <v>0</v>
      </c>
      <c r="PH38" s="28">
        <v>0</v>
      </c>
      <c r="PI38" s="28">
        <v>0</v>
      </c>
      <c r="PJ38" s="28">
        <v>74614.389782085258</v>
      </c>
      <c r="PK38" s="28">
        <v>1195571.5283522378</v>
      </c>
      <c r="PL38" s="28">
        <v>0</v>
      </c>
      <c r="PM38" s="28">
        <v>0</v>
      </c>
      <c r="PN38" s="28">
        <v>0</v>
      </c>
      <c r="PO38" s="28">
        <v>0</v>
      </c>
      <c r="PP38" s="28">
        <v>72500.784636623692</v>
      </c>
      <c r="PQ38" s="28">
        <v>1222409.4910251645</v>
      </c>
      <c r="PR38" s="28">
        <v>0</v>
      </c>
      <c r="PS38" s="28">
        <v>0</v>
      </c>
      <c r="PT38" s="28">
        <v>0</v>
      </c>
      <c r="PU38" s="28">
        <v>0</v>
      </c>
      <c r="PV38" s="28">
        <v>70306.443891121147</v>
      </c>
      <c r="PW38" s="28">
        <v>1250529.4988907687</v>
      </c>
      <c r="PX38" s="28">
        <v>0</v>
      </c>
      <c r="PY38" s="28">
        <v>0</v>
      </c>
      <c r="PZ38" s="28">
        <v>0</v>
      </c>
      <c r="QA38" s="28">
        <v>0</v>
      </c>
      <c r="QB38" s="28">
        <v>67977.421048299861</v>
      </c>
      <c r="QC38" s="28">
        <v>1279218.1108689827</v>
      </c>
      <c r="QD38" s="28">
        <v>0</v>
      </c>
      <c r="QE38" s="28">
        <v>0</v>
      </c>
      <c r="QF38" s="28">
        <v>0</v>
      </c>
      <c r="QG38" s="28">
        <v>0</v>
      </c>
      <c r="QH38" s="28">
        <v>65495.249341516646</v>
      </c>
      <c r="QI38" s="28">
        <v>1308098.4765252655</v>
      </c>
      <c r="QJ38" s="28">
        <v>0</v>
      </c>
      <c r="QK38" s="28">
        <v>0</v>
      </c>
      <c r="QL38" s="28">
        <v>0</v>
      </c>
      <c r="QM38" s="28">
        <v>0</v>
      </c>
      <c r="QN38" s="28">
        <v>62854.916800258201</v>
      </c>
      <c r="QO38" s="28">
        <v>1337155.7714780837</v>
      </c>
      <c r="QP38" s="28">
        <v>0</v>
      </c>
      <c r="QQ38" s="28">
        <v>0</v>
      </c>
      <c r="QR38" s="28">
        <v>0</v>
      </c>
      <c r="QS38" s="28">
        <v>0</v>
      </c>
      <c r="QT38" s="28">
        <v>60110.15441848569</v>
      </c>
      <c r="QU38" s="28">
        <v>1367591.8353676908</v>
      </c>
      <c r="QV38" s="28">
        <v>0</v>
      </c>
      <c r="QW38" s="28">
        <v>0</v>
      </c>
      <c r="QX38" s="28">
        <v>0</v>
      </c>
      <c r="QY38" s="28">
        <v>0</v>
      </c>
      <c r="QZ38" s="28">
        <v>57198.948618150578</v>
      </c>
      <c r="RA38" s="28">
        <v>1398225.7563360529</v>
      </c>
      <c r="RB38" s="28">
        <v>0</v>
      </c>
      <c r="RC38" s="28">
        <v>0</v>
      </c>
      <c r="RD38" s="28">
        <v>0</v>
      </c>
      <c r="RE38" s="28">
        <v>0</v>
      </c>
      <c r="RF38" s="28">
        <v>0</v>
      </c>
      <c r="RG38" s="28">
        <v>0</v>
      </c>
      <c r="RH38" s="28">
        <v>0</v>
      </c>
      <c r="RI38" s="28">
        <v>0</v>
      </c>
      <c r="RJ38" s="28">
        <v>0</v>
      </c>
      <c r="RK38" s="28">
        <v>0</v>
      </c>
      <c r="RL38" s="28">
        <v>0</v>
      </c>
      <c r="RM38" s="28">
        <v>0</v>
      </c>
      <c r="RN38" s="28">
        <v>0</v>
      </c>
      <c r="RO38" s="28">
        <v>0</v>
      </c>
      <c r="RP38" s="28">
        <v>0</v>
      </c>
      <c r="RQ38" s="28">
        <v>0</v>
      </c>
      <c r="RR38" s="28">
        <v>0</v>
      </c>
      <c r="RS38" s="28">
        <v>0</v>
      </c>
      <c r="RT38" s="28">
        <v>0</v>
      </c>
      <c r="RU38" s="28">
        <v>0</v>
      </c>
      <c r="RV38" s="28">
        <v>0</v>
      </c>
      <c r="RW38" s="28">
        <v>0</v>
      </c>
      <c r="RX38" s="28">
        <v>0</v>
      </c>
      <c r="RY38" s="28">
        <v>0</v>
      </c>
      <c r="RZ38" s="28">
        <v>0</v>
      </c>
      <c r="SA38" s="28">
        <v>0</v>
      </c>
      <c r="SB38" s="28">
        <v>0</v>
      </c>
      <c r="SC38" s="28">
        <v>0</v>
      </c>
      <c r="SD38" s="28">
        <v>0</v>
      </c>
      <c r="SE38" s="28">
        <v>0</v>
      </c>
      <c r="SF38" s="28">
        <v>0</v>
      </c>
      <c r="SG38" s="28">
        <v>0</v>
      </c>
      <c r="SH38" s="28">
        <v>0</v>
      </c>
      <c r="SI38" s="28">
        <v>0</v>
      </c>
      <c r="SJ38" s="28">
        <v>0</v>
      </c>
      <c r="SK38" s="28">
        <v>0</v>
      </c>
      <c r="SL38" s="28">
        <v>0</v>
      </c>
      <c r="SM38" s="28">
        <v>0</v>
      </c>
      <c r="SN38" s="28">
        <v>0</v>
      </c>
      <c r="SO38" s="28">
        <v>0</v>
      </c>
      <c r="SP38" s="28">
        <v>0</v>
      </c>
      <c r="SQ38" s="28">
        <v>0</v>
      </c>
      <c r="SR38" s="28">
        <v>0</v>
      </c>
      <c r="SS38" s="28">
        <v>0</v>
      </c>
      <c r="ST38" s="28">
        <v>0</v>
      </c>
      <c r="SU38" s="28">
        <v>0</v>
      </c>
      <c r="SV38" s="28">
        <v>0</v>
      </c>
      <c r="SW38" s="28">
        <v>0</v>
      </c>
      <c r="SX38" s="28">
        <v>0</v>
      </c>
      <c r="SY38" s="28">
        <v>0</v>
      </c>
      <c r="SZ38" s="28">
        <v>0</v>
      </c>
      <c r="TA38" s="28">
        <v>0</v>
      </c>
      <c r="TB38" s="28">
        <v>0</v>
      </c>
      <c r="TC38" s="28">
        <v>0</v>
      </c>
      <c r="TD38" s="28">
        <v>0</v>
      </c>
      <c r="TE38" s="28">
        <v>0</v>
      </c>
      <c r="TF38" s="28">
        <v>0</v>
      </c>
      <c r="TG38" s="28">
        <v>0</v>
      </c>
      <c r="TH38" s="28">
        <v>0</v>
      </c>
      <c r="TI38" s="28">
        <v>0</v>
      </c>
      <c r="TJ38" s="28">
        <v>0</v>
      </c>
      <c r="TK38" s="28">
        <v>0</v>
      </c>
      <c r="TL38" s="28">
        <v>0</v>
      </c>
      <c r="TM38" s="28">
        <v>0</v>
      </c>
      <c r="TN38" s="28">
        <v>0</v>
      </c>
      <c r="TO38" s="28">
        <v>0</v>
      </c>
      <c r="TP38" s="28">
        <v>0</v>
      </c>
      <c r="TQ38" s="28">
        <v>0</v>
      </c>
      <c r="TR38" s="28">
        <v>0</v>
      </c>
      <c r="TS38" s="28">
        <v>0</v>
      </c>
      <c r="TT38" s="28">
        <v>0</v>
      </c>
      <c r="TU38" s="28">
        <v>0</v>
      </c>
      <c r="TV38" s="28">
        <v>0</v>
      </c>
      <c r="TW38" s="28">
        <v>0</v>
      </c>
      <c r="TX38" s="28">
        <v>0</v>
      </c>
      <c r="TY38" s="28">
        <v>0</v>
      </c>
      <c r="TZ38" s="28">
        <v>0</v>
      </c>
      <c r="UA38" s="28">
        <v>0</v>
      </c>
      <c r="UB38" s="28">
        <v>0</v>
      </c>
      <c r="UC38" s="28">
        <v>0</v>
      </c>
      <c r="UD38" s="28">
        <v>0</v>
      </c>
      <c r="UE38" s="28">
        <v>0</v>
      </c>
      <c r="UF38" s="28">
        <v>0</v>
      </c>
      <c r="UG38" s="28">
        <v>0</v>
      </c>
      <c r="UH38" s="28">
        <v>0</v>
      </c>
      <c r="UI38" s="28">
        <v>0</v>
      </c>
      <c r="UJ38" s="28">
        <v>0</v>
      </c>
      <c r="UK38" s="28">
        <v>0</v>
      </c>
      <c r="UL38" s="28">
        <v>0</v>
      </c>
      <c r="UM38" s="28">
        <v>0</v>
      </c>
      <c r="UN38" s="28">
        <v>0</v>
      </c>
      <c r="UO38" s="28">
        <v>0</v>
      </c>
      <c r="UP38" s="28">
        <v>0</v>
      </c>
      <c r="UQ38" s="28">
        <v>0</v>
      </c>
      <c r="UR38" s="28">
        <v>0</v>
      </c>
      <c r="US38" s="28">
        <v>0</v>
      </c>
      <c r="UT38" s="28">
        <v>0</v>
      </c>
      <c r="UU38" s="28">
        <v>0</v>
      </c>
      <c r="UV38" s="28">
        <v>0</v>
      </c>
      <c r="UW38" s="28">
        <v>0</v>
      </c>
      <c r="UX38" s="28">
        <v>0</v>
      </c>
      <c r="UY38" s="28">
        <v>0</v>
      </c>
      <c r="UZ38" s="28">
        <v>0</v>
      </c>
      <c r="VA38" s="28">
        <v>0</v>
      </c>
      <c r="VB38" s="28">
        <v>0</v>
      </c>
      <c r="VC38" s="28">
        <v>0</v>
      </c>
      <c r="VD38" s="28">
        <v>0</v>
      </c>
      <c r="VE38" s="28">
        <v>0</v>
      </c>
      <c r="VF38" s="28">
        <v>0</v>
      </c>
      <c r="VG38" s="28">
        <v>0</v>
      </c>
      <c r="VH38" s="28">
        <v>0</v>
      </c>
      <c r="VI38" s="28">
        <v>0</v>
      </c>
      <c r="VJ38" s="28">
        <v>0</v>
      </c>
      <c r="VK38" s="28">
        <v>0</v>
      </c>
      <c r="VL38" s="28">
        <v>0</v>
      </c>
      <c r="VM38" s="28">
        <v>0</v>
      </c>
      <c r="VN38" s="28">
        <v>0</v>
      </c>
      <c r="VO38" s="28">
        <v>0</v>
      </c>
      <c r="VP38" s="28">
        <v>0</v>
      </c>
      <c r="VQ38" s="28">
        <v>0</v>
      </c>
      <c r="VR38" s="28">
        <v>0</v>
      </c>
      <c r="VS38" s="28">
        <v>0</v>
      </c>
      <c r="VT38" s="28">
        <v>0</v>
      </c>
      <c r="VU38" s="28">
        <v>0</v>
      </c>
      <c r="VV38" s="28">
        <v>0</v>
      </c>
      <c r="VW38" s="28">
        <v>0</v>
      </c>
      <c r="VX38" s="28">
        <v>0</v>
      </c>
      <c r="VY38" s="28">
        <v>0</v>
      </c>
      <c r="VZ38" s="28">
        <v>0</v>
      </c>
      <c r="WA38" s="28">
        <v>0</v>
      </c>
      <c r="WB38" s="28">
        <v>0</v>
      </c>
      <c r="WC38" s="28">
        <v>0</v>
      </c>
      <c r="WD38" s="28">
        <v>0</v>
      </c>
      <c r="WE38" s="28">
        <v>0</v>
      </c>
      <c r="WF38" s="28">
        <v>0</v>
      </c>
      <c r="WG38" s="28">
        <v>0</v>
      </c>
      <c r="WH38" s="28">
        <v>0</v>
      </c>
      <c r="WI38" s="28">
        <v>0</v>
      </c>
      <c r="WJ38" s="28">
        <v>0</v>
      </c>
      <c r="WK38" s="28">
        <v>0</v>
      </c>
      <c r="WL38" s="28">
        <v>0</v>
      </c>
      <c r="WM38" s="28">
        <v>0</v>
      </c>
      <c r="WN38" s="28">
        <v>0</v>
      </c>
      <c r="WO38" s="28">
        <v>0</v>
      </c>
      <c r="WP38" s="28">
        <v>0</v>
      </c>
      <c r="WQ38" s="28">
        <v>0</v>
      </c>
      <c r="WR38" s="28">
        <v>0</v>
      </c>
      <c r="WS38" s="28">
        <v>0</v>
      </c>
      <c r="WT38" s="28">
        <v>0</v>
      </c>
      <c r="WU38" s="28">
        <v>0</v>
      </c>
      <c r="WV38" s="28">
        <v>0</v>
      </c>
      <c r="WW38" s="28">
        <v>0</v>
      </c>
      <c r="WX38" s="28">
        <v>0</v>
      </c>
      <c r="WY38" s="28">
        <v>0</v>
      </c>
      <c r="WZ38" s="28">
        <v>0</v>
      </c>
      <c r="XA38" s="28">
        <v>0</v>
      </c>
      <c r="XB38" s="28">
        <v>0</v>
      </c>
      <c r="XC38" s="28">
        <v>0</v>
      </c>
      <c r="XD38" s="28">
        <v>0</v>
      </c>
      <c r="XE38" s="28">
        <v>0</v>
      </c>
      <c r="XF38" s="28">
        <v>0</v>
      </c>
      <c r="XG38" s="28">
        <v>0</v>
      </c>
      <c r="XH38" s="28">
        <v>0</v>
      </c>
      <c r="XI38" s="28">
        <v>0</v>
      </c>
      <c r="XJ38" s="28">
        <v>0</v>
      </c>
      <c r="XK38" s="28">
        <v>0</v>
      </c>
      <c r="XL38" s="28">
        <v>0</v>
      </c>
      <c r="XM38" s="28">
        <v>0</v>
      </c>
      <c r="XN38" s="28">
        <v>0</v>
      </c>
      <c r="XO38" s="28">
        <v>0</v>
      </c>
      <c r="XP38" s="28">
        <v>0</v>
      </c>
      <c r="XQ38" s="28">
        <v>0</v>
      </c>
      <c r="XR38" s="28">
        <v>0</v>
      </c>
      <c r="XS38" s="28">
        <v>0</v>
      </c>
      <c r="XT38" s="28">
        <v>0</v>
      </c>
      <c r="XU38" s="28">
        <v>0</v>
      </c>
      <c r="XV38" s="28">
        <v>0</v>
      </c>
      <c r="XW38" s="28">
        <v>0</v>
      </c>
      <c r="XX38" s="28">
        <v>0</v>
      </c>
      <c r="XY38" s="28">
        <v>0</v>
      </c>
      <c r="XZ38" s="28">
        <v>0</v>
      </c>
      <c r="YA38" s="28">
        <v>0</v>
      </c>
      <c r="YB38" s="28">
        <v>0</v>
      </c>
      <c r="YC38" s="28">
        <v>0</v>
      </c>
      <c r="YD38" s="28">
        <v>0</v>
      </c>
      <c r="YE38" s="28">
        <v>0</v>
      </c>
      <c r="YF38" s="28">
        <v>0</v>
      </c>
      <c r="YG38" s="28">
        <v>0</v>
      </c>
      <c r="YH38" s="28">
        <v>0</v>
      </c>
      <c r="YI38" s="28">
        <v>0</v>
      </c>
      <c r="YJ38" s="28">
        <v>0</v>
      </c>
      <c r="YK38" s="28">
        <v>0</v>
      </c>
      <c r="YL38" s="28">
        <v>0</v>
      </c>
      <c r="YM38" s="28">
        <v>0</v>
      </c>
      <c r="YN38" s="28">
        <v>0</v>
      </c>
      <c r="YO38" s="28">
        <v>0</v>
      </c>
      <c r="YP38" s="28">
        <v>0</v>
      </c>
      <c r="YQ38" s="28">
        <v>0</v>
      </c>
    </row>
    <row r="39" spans="1:667" ht="15.75" x14ac:dyDescent="0.25">
      <c r="A39" s="18" t="s">
        <v>80</v>
      </c>
      <c r="B39" s="18" t="s">
        <v>81</v>
      </c>
      <c r="C39" s="19">
        <v>18.57159398399995</v>
      </c>
      <c r="D39" s="20"/>
      <c r="E39" s="48">
        <f t="shared" si="73"/>
        <v>0.48363525999999873</v>
      </c>
      <c r="F39" s="22" t="s">
        <v>57</v>
      </c>
      <c r="G39" s="108" t="s">
        <v>133</v>
      </c>
      <c r="H39" s="23">
        <v>37672</v>
      </c>
      <c r="I39" s="47" t="s">
        <v>64</v>
      </c>
      <c r="J39" s="22">
        <v>228</v>
      </c>
      <c r="K39" s="22" t="s">
        <v>137</v>
      </c>
      <c r="L39" s="23">
        <f>+EDATE(H39,J39)</f>
        <v>44612</v>
      </c>
      <c r="M39" s="22" t="s">
        <v>11</v>
      </c>
      <c r="N39" s="19" t="s">
        <v>65</v>
      </c>
      <c r="P39" s="25">
        <f t="shared" si="75"/>
        <v>3531988.2311406676</v>
      </c>
      <c r="Q39" s="25">
        <f t="shared" si="76"/>
        <v>811508.28168035683</v>
      </c>
      <c r="R39" s="25">
        <f t="shared" si="77"/>
        <v>5685875.283463316</v>
      </c>
      <c r="S39" s="25">
        <f t="shared" si="78"/>
        <v>994650.49792723195</v>
      </c>
      <c r="T39" s="25">
        <f t="shared" si="79"/>
        <v>6245528.7161642173</v>
      </c>
      <c r="U39" s="25">
        <f t="shared" si="80"/>
        <v>756156.64145668352</v>
      </c>
      <c r="V39" s="25">
        <f t="shared" si="81"/>
        <v>7325701.6893887948</v>
      </c>
      <c r="W39" s="25">
        <f t="shared" si="82"/>
        <v>490626.61956856947</v>
      </c>
      <c r="X39" s="25">
        <f t="shared" si="83"/>
        <v>4075755.5879573389</v>
      </c>
      <c r="Y39" s="25">
        <f t="shared" si="84"/>
        <v>110744.42087431486</v>
      </c>
      <c r="Z39" s="25">
        <f t="shared" si="85"/>
        <v>0</v>
      </c>
      <c r="AA39" s="25">
        <f t="shared" si="86"/>
        <v>0</v>
      </c>
      <c r="AB39" s="25">
        <f t="shared" si="87"/>
        <v>0</v>
      </c>
      <c r="AC39" s="25">
        <f t="shared" si="88"/>
        <v>0</v>
      </c>
      <c r="AD39" s="25">
        <f t="shared" si="89"/>
        <v>0</v>
      </c>
      <c r="AE39" s="25">
        <f t="shared" si="90"/>
        <v>0</v>
      </c>
      <c r="AF39" s="25">
        <f t="shared" si="91"/>
        <v>0</v>
      </c>
      <c r="AG39" s="25">
        <f t="shared" si="92"/>
        <v>0</v>
      </c>
      <c r="AH39" s="25">
        <f t="shared" si="93"/>
        <v>0</v>
      </c>
      <c r="AI39" s="25">
        <f t="shared" si="94"/>
        <v>0</v>
      </c>
      <c r="AJ39" s="25">
        <f t="shared" si="95"/>
        <v>0</v>
      </c>
      <c r="AK39" s="25">
        <f t="shared" si="96"/>
        <v>0</v>
      </c>
      <c r="AL39" s="25">
        <f t="shared" si="97"/>
        <v>0</v>
      </c>
      <c r="AM39" s="25">
        <f t="shared" si="98"/>
        <v>0</v>
      </c>
      <c r="AN39" s="25">
        <f t="shared" si="99"/>
        <v>0</v>
      </c>
      <c r="AO39" s="25">
        <f t="shared" si="100"/>
        <v>0</v>
      </c>
      <c r="AP39" s="25">
        <f t="shared" si="101"/>
        <v>0</v>
      </c>
      <c r="AQ39" s="25">
        <f t="shared" si="102"/>
        <v>0</v>
      </c>
      <c r="AR39" s="25">
        <f t="shared" si="103"/>
        <v>0</v>
      </c>
      <c r="AS39" s="25">
        <f t="shared" si="104"/>
        <v>0</v>
      </c>
      <c r="AT39" s="25">
        <f t="shared" si="105"/>
        <v>0</v>
      </c>
      <c r="AU39" s="25">
        <f t="shared" si="106"/>
        <v>0</v>
      </c>
      <c r="AV39" s="25">
        <f t="shared" si="107"/>
        <v>0</v>
      </c>
      <c r="AW39" s="25">
        <f t="shared" si="108"/>
        <v>0</v>
      </c>
      <c r="AX39" s="25">
        <f t="shared" si="109"/>
        <v>0</v>
      </c>
      <c r="AY39" s="25">
        <f t="shared" si="110"/>
        <v>0</v>
      </c>
      <c r="AZ39" s="25">
        <f t="shared" si="111"/>
        <v>0</v>
      </c>
      <c r="BA39" s="25">
        <f t="shared" si="112"/>
        <v>0</v>
      </c>
      <c r="BB39" s="25">
        <f t="shared" si="113"/>
        <v>0</v>
      </c>
      <c r="BC39" s="25">
        <f t="shared" si="114"/>
        <v>0</v>
      </c>
      <c r="BD39" s="25">
        <f t="shared" si="115"/>
        <v>0</v>
      </c>
      <c r="BE39" s="25">
        <f t="shared" si="116"/>
        <v>0</v>
      </c>
      <c r="BF39" s="25">
        <f t="shared" si="117"/>
        <v>0</v>
      </c>
      <c r="BG39" s="25">
        <f t="shared" si="118"/>
        <v>0</v>
      </c>
      <c r="BH39" s="25">
        <f t="shared" si="119"/>
        <v>0</v>
      </c>
      <c r="BI39" s="25">
        <f t="shared" si="120"/>
        <v>0</v>
      </c>
      <c r="BJ39" s="25">
        <f t="shared" si="121"/>
        <v>0</v>
      </c>
      <c r="BK39" s="25">
        <f t="shared" si="122"/>
        <v>0</v>
      </c>
      <c r="BL39" s="25">
        <f t="shared" si="123"/>
        <v>0</v>
      </c>
      <c r="BM39" s="25">
        <f t="shared" si="124"/>
        <v>0</v>
      </c>
      <c r="BN39" s="26"/>
      <c r="BO39" s="27"/>
      <c r="BP39" s="28">
        <v>0</v>
      </c>
      <c r="BQ39" s="28">
        <v>0</v>
      </c>
      <c r="BR39" s="28">
        <v>353971.95313432987</v>
      </c>
      <c r="BS39" s="28">
        <v>1392247.7036406675</v>
      </c>
      <c r="BT39" s="28">
        <v>0</v>
      </c>
      <c r="BU39" s="28">
        <v>0</v>
      </c>
      <c r="BV39" s="28">
        <v>0</v>
      </c>
      <c r="BW39" s="28">
        <v>0</v>
      </c>
      <c r="BX39" s="28">
        <v>0</v>
      </c>
      <c r="BY39" s="28">
        <v>0</v>
      </c>
      <c r="BZ39" s="28">
        <v>0</v>
      </c>
      <c r="CA39" s="28">
        <v>0</v>
      </c>
      <c r="CB39" s="28">
        <v>0</v>
      </c>
      <c r="CC39" s="28">
        <v>0</v>
      </c>
      <c r="CD39" s="28">
        <v>457536.32854602695</v>
      </c>
      <c r="CE39" s="28">
        <v>2139740.5274999999</v>
      </c>
      <c r="CF39" s="28">
        <v>0</v>
      </c>
      <c r="CG39" s="28">
        <v>0</v>
      </c>
      <c r="CH39" s="28">
        <v>0</v>
      </c>
      <c r="CI39" s="28">
        <v>0</v>
      </c>
      <c r="CJ39" s="28">
        <v>0</v>
      </c>
      <c r="CK39" s="28">
        <v>0</v>
      </c>
      <c r="CL39" s="28">
        <v>0</v>
      </c>
      <c r="CM39" s="28">
        <v>0</v>
      </c>
      <c r="CN39" s="28">
        <v>0</v>
      </c>
      <c r="CO39" s="28">
        <v>0</v>
      </c>
      <c r="CP39" s="28">
        <v>527960.16528789874</v>
      </c>
      <c r="CQ39" s="28">
        <v>2775807.7464819122</v>
      </c>
      <c r="CR39" s="28">
        <v>0</v>
      </c>
      <c r="CS39" s="28">
        <v>0</v>
      </c>
      <c r="CT39" s="28">
        <v>0</v>
      </c>
      <c r="CU39" s="28">
        <v>0</v>
      </c>
      <c r="CV39" s="28">
        <v>0</v>
      </c>
      <c r="CW39" s="28">
        <v>0</v>
      </c>
      <c r="CX39" s="28">
        <v>0</v>
      </c>
      <c r="CY39" s="28">
        <v>0</v>
      </c>
      <c r="CZ39" s="28">
        <v>0</v>
      </c>
      <c r="DA39" s="28">
        <v>0</v>
      </c>
      <c r="DB39" s="28">
        <v>466690.33263933321</v>
      </c>
      <c r="DC39" s="28">
        <v>2910067.5369814043</v>
      </c>
      <c r="DD39" s="28">
        <v>0</v>
      </c>
      <c r="DE39" s="28">
        <v>0</v>
      </c>
      <c r="DF39" s="28">
        <v>0</v>
      </c>
      <c r="DG39" s="28">
        <v>0</v>
      </c>
      <c r="DH39" s="28">
        <v>0</v>
      </c>
      <c r="DI39" s="28">
        <v>0</v>
      </c>
      <c r="DJ39" s="28">
        <v>0</v>
      </c>
      <c r="DK39" s="28">
        <v>0</v>
      </c>
      <c r="DL39" s="28">
        <v>0</v>
      </c>
      <c r="DM39" s="28">
        <v>0</v>
      </c>
      <c r="DN39" s="28">
        <v>406013.21998128679</v>
      </c>
      <c r="DO39" s="28">
        <v>2988521.8400280364</v>
      </c>
      <c r="DP39" s="28">
        <v>0</v>
      </c>
      <c r="DQ39" s="28">
        <v>0</v>
      </c>
      <c r="DR39" s="28">
        <v>0</v>
      </c>
      <c r="DS39" s="28">
        <v>0</v>
      </c>
      <c r="DT39" s="28">
        <v>0</v>
      </c>
      <c r="DU39" s="28">
        <v>0</v>
      </c>
      <c r="DV39" s="28">
        <v>0</v>
      </c>
      <c r="DW39" s="28">
        <v>0</v>
      </c>
      <c r="DX39" s="28">
        <v>0</v>
      </c>
      <c r="DY39" s="28">
        <v>0</v>
      </c>
      <c r="DZ39" s="28">
        <v>350143.42147539672</v>
      </c>
      <c r="EA39" s="28">
        <v>3257006.8761361809</v>
      </c>
      <c r="EB39" s="28">
        <v>0</v>
      </c>
      <c r="EC39" s="28">
        <v>0</v>
      </c>
      <c r="ED39" s="28">
        <v>0</v>
      </c>
      <c r="EE39" s="28">
        <v>0</v>
      </c>
      <c r="EF39" s="28">
        <v>0</v>
      </c>
      <c r="EG39" s="28">
        <v>0</v>
      </c>
      <c r="EH39" s="28">
        <v>0</v>
      </c>
      <c r="EI39" s="28">
        <v>0</v>
      </c>
      <c r="EJ39" s="28">
        <v>0</v>
      </c>
      <c r="EK39" s="28">
        <v>0</v>
      </c>
      <c r="EL39" s="28">
        <v>287669.45699322526</v>
      </c>
      <c r="EM39" s="28">
        <v>3529057.659674326</v>
      </c>
      <c r="EN39" s="28">
        <v>0</v>
      </c>
      <c r="EO39" s="28">
        <v>0</v>
      </c>
      <c r="EP39" s="28">
        <v>0</v>
      </c>
      <c r="EQ39" s="28">
        <v>0</v>
      </c>
      <c r="ER39" s="28">
        <v>0</v>
      </c>
      <c r="ES39" s="28">
        <v>0</v>
      </c>
      <c r="ET39" s="28">
        <v>0</v>
      </c>
      <c r="EU39" s="28">
        <v>0</v>
      </c>
      <c r="EV39" s="28">
        <v>0</v>
      </c>
      <c r="EW39" s="28">
        <v>0</v>
      </c>
      <c r="EX39" s="28">
        <v>202957.16257534421</v>
      </c>
      <c r="EY39" s="28">
        <v>3796644.0297144689</v>
      </c>
      <c r="EZ39" s="28">
        <v>0</v>
      </c>
      <c r="FA39" s="28">
        <v>0</v>
      </c>
      <c r="FB39" s="28">
        <v>0</v>
      </c>
      <c r="FC39" s="28">
        <v>0</v>
      </c>
      <c r="FD39" s="28">
        <v>0</v>
      </c>
      <c r="FE39" s="28">
        <v>0</v>
      </c>
      <c r="FF39" s="28">
        <v>0</v>
      </c>
      <c r="FG39" s="28">
        <v>0</v>
      </c>
      <c r="FH39" s="28">
        <v>0</v>
      </c>
      <c r="FI39" s="28">
        <v>0</v>
      </c>
      <c r="FJ39" s="28">
        <v>110744.42087431486</v>
      </c>
      <c r="FK39" s="28">
        <v>4075755.5879573389</v>
      </c>
      <c r="FL39" s="28">
        <v>0</v>
      </c>
      <c r="FM39" s="28">
        <v>0</v>
      </c>
      <c r="FN39" s="28">
        <v>0</v>
      </c>
      <c r="FO39" s="28">
        <v>0</v>
      </c>
      <c r="FP39" s="28">
        <v>0</v>
      </c>
      <c r="FQ39" s="28">
        <v>0</v>
      </c>
      <c r="FR39" s="28">
        <v>0</v>
      </c>
      <c r="FS39" s="28">
        <v>0</v>
      </c>
      <c r="FT39" s="28">
        <v>0</v>
      </c>
      <c r="FU39" s="28">
        <v>0</v>
      </c>
      <c r="FV39" s="28">
        <v>0</v>
      </c>
      <c r="FW39" s="28">
        <v>0</v>
      </c>
      <c r="FX39" s="28">
        <v>0</v>
      </c>
      <c r="FY39" s="28">
        <v>0</v>
      </c>
      <c r="FZ39" s="28">
        <v>0</v>
      </c>
      <c r="GA39" s="28">
        <v>0</v>
      </c>
      <c r="GB39" s="28">
        <v>0</v>
      </c>
      <c r="GC39" s="28">
        <v>0</v>
      </c>
      <c r="GD39" s="28">
        <v>0</v>
      </c>
      <c r="GE39" s="28">
        <v>0</v>
      </c>
      <c r="GF39" s="28">
        <v>0</v>
      </c>
      <c r="GG39" s="28">
        <v>0</v>
      </c>
      <c r="GH39" s="28">
        <v>0</v>
      </c>
      <c r="GI39" s="28">
        <v>0</v>
      </c>
      <c r="GJ39" s="28">
        <v>0</v>
      </c>
      <c r="GK39" s="28">
        <v>0</v>
      </c>
      <c r="GL39" s="28">
        <v>0</v>
      </c>
      <c r="GM39" s="28">
        <v>0</v>
      </c>
      <c r="GN39" s="28">
        <v>0</v>
      </c>
      <c r="GO39" s="28">
        <v>0</v>
      </c>
      <c r="GP39" s="28">
        <v>0</v>
      </c>
      <c r="GQ39" s="28">
        <v>0</v>
      </c>
      <c r="GR39" s="28">
        <v>0</v>
      </c>
      <c r="GS39" s="28">
        <v>0</v>
      </c>
      <c r="GT39" s="28">
        <v>0</v>
      </c>
      <c r="GU39" s="28">
        <v>0</v>
      </c>
      <c r="GV39" s="28">
        <v>0</v>
      </c>
      <c r="GW39" s="28">
        <v>0</v>
      </c>
      <c r="GX39" s="28">
        <v>0</v>
      </c>
      <c r="GY39" s="28">
        <v>0</v>
      </c>
      <c r="GZ39" s="28">
        <v>0</v>
      </c>
      <c r="HA39" s="28">
        <v>0</v>
      </c>
      <c r="HB39" s="28">
        <v>0</v>
      </c>
      <c r="HC39" s="28">
        <v>0</v>
      </c>
      <c r="HD39" s="28">
        <v>0</v>
      </c>
      <c r="HE39" s="28">
        <v>0</v>
      </c>
      <c r="HF39" s="28">
        <v>0</v>
      </c>
      <c r="HG39" s="28">
        <v>0</v>
      </c>
      <c r="HH39" s="28">
        <v>0</v>
      </c>
      <c r="HI39" s="28">
        <v>0</v>
      </c>
      <c r="HJ39" s="28">
        <v>0</v>
      </c>
      <c r="HK39" s="28">
        <v>0</v>
      </c>
      <c r="HL39" s="28">
        <v>0</v>
      </c>
      <c r="HM39" s="28">
        <v>0</v>
      </c>
      <c r="HN39" s="28">
        <v>0</v>
      </c>
      <c r="HO39" s="28">
        <v>0</v>
      </c>
      <c r="HP39" s="28">
        <v>0</v>
      </c>
      <c r="HQ39" s="28">
        <v>0</v>
      </c>
      <c r="HR39" s="28">
        <v>0</v>
      </c>
      <c r="HS39" s="28">
        <v>0</v>
      </c>
      <c r="HT39" s="28">
        <v>0</v>
      </c>
      <c r="HU39" s="28">
        <v>0</v>
      </c>
      <c r="HV39" s="28">
        <v>0</v>
      </c>
      <c r="HW39" s="28">
        <v>0</v>
      </c>
      <c r="HX39" s="28">
        <v>0</v>
      </c>
      <c r="HY39" s="28">
        <v>0</v>
      </c>
      <c r="HZ39" s="28">
        <v>0</v>
      </c>
      <c r="IA39" s="28">
        <v>0</v>
      </c>
      <c r="IB39" s="28">
        <v>0</v>
      </c>
      <c r="IC39" s="28">
        <v>0</v>
      </c>
      <c r="ID39" s="28">
        <v>0</v>
      </c>
      <c r="IE39" s="28">
        <v>0</v>
      </c>
      <c r="IF39" s="28">
        <v>0</v>
      </c>
      <c r="IG39" s="28">
        <v>0</v>
      </c>
      <c r="IH39" s="28">
        <v>0</v>
      </c>
      <c r="II39" s="28">
        <v>0</v>
      </c>
      <c r="IJ39" s="28">
        <v>0</v>
      </c>
      <c r="IK39" s="28">
        <v>0</v>
      </c>
      <c r="IL39" s="28">
        <v>0</v>
      </c>
      <c r="IM39" s="28">
        <v>0</v>
      </c>
      <c r="IN39" s="28">
        <v>0</v>
      </c>
      <c r="IO39" s="28">
        <v>0</v>
      </c>
      <c r="IP39" s="28">
        <v>0</v>
      </c>
      <c r="IQ39" s="28">
        <v>0</v>
      </c>
      <c r="IR39" s="28">
        <v>0</v>
      </c>
      <c r="IS39" s="28">
        <v>0</v>
      </c>
      <c r="IT39" s="28">
        <v>0</v>
      </c>
      <c r="IU39" s="28">
        <v>0</v>
      </c>
      <c r="IV39" s="28">
        <v>0</v>
      </c>
      <c r="IW39" s="28">
        <v>0</v>
      </c>
      <c r="IX39" s="28">
        <v>0</v>
      </c>
      <c r="IY39" s="28">
        <v>0</v>
      </c>
      <c r="IZ39" s="28">
        <v>0</v>
      </c>
      <c r="JA39" s="28">
        <v>0</v>
      </c>
      <c r="JB39" s="28">
        <v>0</v>
      </c>
      <c r="JC39" s="28">
        <v>0</v>
      </c>
      <c r="JD39" s="28">
        <v>0</v>
      </c>
      <c r="JE39" s="28">
        <v>0</v>
      </c>
      <c r="JF39" s="28">
        <v>0</v>
      </c>
      <c r="JG39" s="28">
        <v>0</v>
      </c>
      <c r="JH39" s="28">
        <v>0</v>
      </c>
      <c r="JI39" s="28">
        <v>0</v>
      </c>
      <c r="JJ39" s="28">
        <v>0</v>
      </c>
      <c r="JK39" s="28">
        <v>0</v>
      </c>
      <c r="JL39" s="28">
        <v>0</v>
      </c>
      <c r="JM39" s="28">
        <v>0</v>
      </c>
      <c r="JN39" s="28">
        <v>0</v>
      </c>
      <c r="JO39" s="28">
        <v>0</v>
      </c>
      <c r="JP39" s="28">
        <v>0</v>
      </c>
      <c r="JQ39" s="28">
        <v>0</v>
      </c>
      <c r="JR39" s="28">
        <v>0</v>
      </c>
      <c r="JS39" s="28">
        <v>0</v>
      </c>
      <c r="JT39" s="28">
        <v>0</v>
      </c>
      <c r="JU39" s="28">
        <v>0</v>
      </c>
      <c r="JV39" s="28">
        <v>0</v>
      </c>
      <c r="JW39" s="28">
        <v>0</v>
      </c>
      <c r="JX39" s="28">
        <v>0</v>
      </c>
      <c r="JY39" s="28">
        <v>0</v>
      </c>
      <c r="JZ39" s="28">
        <v>0</v>
      </c>
      <c r="KA39" s="28">
        <v>0</v>
      </c>
      <c r="KB39" s="28">
        <v>0</v>
      </c>
      <c r="KC39" s="28">
        <v>0</v>
      </c>
      <c r="KD39" s="28">
        <v>0</v>
      </c>
      <c r="KE39" s="28">
        <v>0</v>
      </c>
      <c r="KF39" s="28">
        <v>0</v>
      </c>
      <c r="KG39" s="28">
        <v>0</v>
      </c>
      <c r="KH39" s="28">
        <v>0</v>
      </c>
      <c r="KI39" s="28">
        <v>0</v>
      </c>
      <c r="KJ39" s="28">
        <v>0</v>
      </c>
      <c r="KK39" s="28">
        <v>0</v>
      </c>
      <c r="KL39" s="28">
        <v>0</v>
      </c>
      <c r="KM39" s="28">
        <v>0</v>
      </c>
      <c r="KN39" s="28">
        <v>0</v>
      </c>
      <c r="KO39" s="28">
        <v>0</v>
      </c>
      <c r="KP39" s="28">
        <v>0</v>
      </c>
      <c r="KQ39" s="28">
        <v>0</v>
      </c>
      <c r="KR39" s="28">
        <v>0</v>
      </c>
      <c r="KS39" s="28">
        <v>0</v>
      </c>
      <c r="KT39" s="28">
        <v>0</v>
      </c>
      <c r="KU39" s="28">
        <v>0</v>
      </c>
      <c r="KV39" s="28">
        <v>0</v>
      </c>
      <c r="KW39" s="28">
        <v>0</v>
      </c>
      <c r="KX39" s="28">
        <v>0</v>
      </c>
      <c r="KY39" s="28">
        <v>0</v>
      </c>
      <c r="KZ39" s="28">
        <v>0</v>
      </c>
      <c r="LA39" s="28">
        <v>0</v>
      </c>
      <c r="LB39" s="28">
        <v>0</v>
      </c>
      <c r="LC39" s="28">
        <v>0</v>
      </c>
      <c r="LD39" s="28">
        <v>0</v>
      </c>
      <c r="LE39" s="28">
        <v>0</v>
      </c>
      <c r="LF39" s="28">
        <v>0</v>
      </c>
      <c r="LG39" s="28">
        <v>0</v>
      </c>
      <c r="LH39" s="28">
        <v>0</v>
      </c>
      <c r="LI39" s="28">
        <v>0</v>
      </c>
      <c r="LJ39" s="28">
        <v>0</v>
      </c>
      <c r="LK39" s="28">
        <v>0</v>
      </c>
      <c r="LL39" s="28">
        <v>0</v>
      </c>
      <c r="LM39" s="28">
        <v>0</v>
      </c>
      <c r="LN39" s="28">
        <v>0</v>
      </c>
      <c r="LO39" s="28">
        <v>0</v>
      </c>
      <c r="LP39" s="28">
        <v>0</v>
      </c>
      <c r="LQ39" s="28">
        <v>0</v>
      </c>
      <c r="LR39" s="28">
        <v>0</v>
      </c>
      <c r="LS39" s="28">
        <v>0</v>
      </c>
      <c r="LT39" s="28">
        <v>0</v>
      </c>
      <c r="LU39" s="28">
        <v>0</v>
      </c>
      <c r="LV39" s="28">
        <v>0</v>
      </c>
      <c r="LW39" s="28">
        <v>0</v>
      </c>
      <c r="LX39" s="28">
        <v>0</v>
      </c>
      <c r="LY39" s="28">
        <v>0</v>
      </c>
      <c r="LZ39" s="28">
        <v>0</v>
      </c>
      <c r="MA39" s="28">
        <v>0</v>
      </c>
      <c r="MB39" s="28">
        <v>0</v>
      </c>
      <c r="MC39" s="28">
        <v>0</v>
      </c>
      <c r="MD39" s="28">
        <v>0</v>
      </c>
      <c r="ME39" s="28">
        <v>0</v>
      </c>
      <c r="MF39" s="28">
        <v>0</v>
      </c>
      <c r="MG39" s="28">
        <v>0</v>
      </c>
      <c r="MH39" s="28">
        <v>0</v>
      </c>
      <c r="MI39" s="28">
        <v>0</v>
      </c>
      <c r="MJ39" s="28">
        <v>0</v>
      </c>
      <c r="MK39" s="28">
        <v>0</v>
      </c>
      <c r="ML39" s="28">
        <v>0</v>
      </c>
      <c r="MM39" s="28">
        <v>0</v>
      </c>
      <c r="MN39" s="28">
        <v>0</v>
      </c>
      <c r="MO39" s="28">
        <v>0</v>
      </c>
      <c r="MP39" s="28">
        <v>0</v>
      </c>
      <c r="MQ39" s="28">
        <v>0</v>
      </c>
      <c r="MR39" s="28">
        <v>0</v>
      </c>
      <c r="MS39" s="28">
        <v>0</v>
      </c>
      <c r="MT39" s="28">
        <v>0</v>
      </c>
      <c r="MU39" s="28">
        <v>0</v>
      </c>
      <c r="MV39" s="28">
        <v>0</v>
      </c>
      <c r="MW39" s="28">
        <v>0</v>
      </c>
      <c r="MX39" s="28">
        <v>0</v>
      </c>
      <c r="MY39" s="28">
        <v>0</v>
      </c>
      <c r="MZ39" s="28">
        <v>0</v>
      </c>
      <c r="NA39" s="28">
        <v>0</v>
      </c>
      <c r="NB39" s="28">
        <v>0</v>
      </c>
      <c r="NC39" s="28">
        <v>0</v>
      </c>
      <c r="ND39" s="28">
        <v>0</v>
      </c>
      <c r="NE39" s="28">
        <v>0</v>
      </c>
      <c r="NF39" s="28">
        <v>0</v>
      </c>
      <c r="NG39" s="28">
        <v>0</v>
      </c>
      <c r="NH39" s="28">
        <v>0</v>
      </c>
      <c r="NI39" s="28">
        <v>0</v>
      </c>
      <c r="NJ39" s="28">
        <v>0</v>
      </c>
      <c r="NK39" s="28">
        <v>0</v>
      </c>
      <c r="NL39" s="28">
        <v>0</v>
      </c>
      <c r="NM39" s="28">
        <v>0</v>
      </c>
      <c r="NN39" s="28">
        <v>0</v>
      </c>
      <c r="NO39" s="28">
        <v>0</v>
      </c>
      <c r="NP39" s="28">
        <v>0</v>
      </c>
      <c r="NQ39" s="28">
        <v>0</v>
      </c>
      <c r="NR39" s="28">
        <v>0</v>
      </c>
      <c r="NS39" s="28">
        <v>0</v>
      </c>
      <c r="NT39" s="28">
        <v>0</v>
      </c>
      <c r="NU39" s="28">
        <v>0</v>
      </c>
      <c r="NV39" s="28">
        <v>0</v>
      </c>
      <c r="NW39" s="28">
        <v>0</v>
      </c>
      <c r="NX39" s="28">
        <v>0</v>
      </c>
      <c r="NY39" s="28">
        <v>0</v>
      </c>
      <c r="NZ39" s="28">
        <v>0</v>
      </c>
      <c r="OA39" s="28">
        <v>0</v>
      </c>
      <c r="OB39" s="28">
        <v>0</v>
      </c>
      <c r="OC39" s="28">
        <v>0</v>
      </c>
      <c r="OD39" s="28">
        <v>0</v>
      </c>
      <c r="OE39" s="28">
        <v>0</v>
      </c>
      <c r="OF39" s="28">
        <v>0</v>
      </c>
      <c r="OG39" s="28">
        <v>0</v>
      </c>
      <c r="OH39" s="28">
        <v>0</v>
      </c>
      <c r="OI39" s="28">
        <v>0</v>
      </c>
      <c r="OJ39" s="28">
        <v>0</v>
      </c>
      <c r="OK39" s="28">
        <v>0</v>
      </c>
      <c r="OL39" s="28">
        <v>0</v>
      </c>
      <c r="OM39" s="28">
        <v>0</v>
      </c>
      <c r="ON39" s="28">
        <v>0</v>
      </c>
      <c r="OO39" s="28">
        <v>0</v>
      </c>
      <c r="OP39" s="28">
        <v>0</v>
      </c>
      <c r="OQ39" s="28">
        <v>0</v>
      </c>
      <c r="OR39" s="28">
        <v>0</v>
      </c>
      <c r="OS39" s="28">
        <v>0</v>
      </c>
      <c r="OT39" s="28">
        <v>0</v>
      </c>
      <c r="OU39" s="28">
        <v>0</v>
      </c>
      <c r="OV39" s="28">
        <v>0</v>
      </c>
      <c r="OW39" s="28">
        <v>0</v>
      </c>
      <c r="OX39" s="28">
        <v>0</v>
      </c>
      <c r="OY39" s="28">
        <v>0</v>
      </c>
      <c r="OZ39" s="28">
        <v>0</v>
      </c>
      <c r="PA39" s="28">
        <v>0</v>
      </c>
      <c r="PB39" s="28">
        <v>0</v>
      </c>
      <c r="PC39" s="28">
        <v>0</v>
      </c>
      <c r="PD39" s="28">
        <v>0</v>
      </c>
      <c r="PE39" s="28">
        <v>0</v>
      </c>
      <c r="PF39" s="28">
        <v>0</v>
      </c>
      <c r="PG39" s="28">
        <v>0</v>
      </c>
      <c r="PH39" s="28">
        <v>0</v>
      </c>
      <c r="PI39" s="28">
        <v>0</v>
      </c>
      <c r="PJ39" s="28">
        <v>0</v>
      </c>
      <c r="PK39" s="28">
        <v>0</v>
      </c>
      <c r="PL39" s="28">
        <v>0</v>
      </c>
      <c r="PM39" s="28">
        <v>0</v>
      </c>
      <c r="PN39" s="28">
        <v>0</v>
      </c>
      <c r="PO39" s="28">
        <v>0</v>
      </c>
      <c r="PP39" s="28">
        <v>0</v>
      </c>
      <c r="PQ39" s="28">
        <v>0</v>
      </c>
      <c r="PR39" s="28">
        <v>0</v>
      </c>
      <c r="PS39" s="28">
        <v>0</v>
      </c>
      <c r="PT39" s="28">
        <v>0</v>
      </c>
      <c r="PU39" s="28">
        <v>0</v>
      </c>
      <c r="PV39" s="28">
        <v>0</v>
      </c>
      <c r="PW39" s="28">
        <v>0</v>
      </c>
      <c r="PX39" s="28">
        <v>0</v>
      </c>
      <c r="PY39" s="28">
        <v>0</v>
      </c>
      <c r="PZ39" s="28">
        <v>0</v>
      </c>
      <c r="QA39" s="28">
        <v>0</v>
      </c>
      <c r="QB39" s="28">
        <v>0</v>
      </c>
      <c r="QC39" s="28">
        <v>0</v>
      </c>
      <c r="QD39" s="28">
        <v>0</v>
      </c>
      <c r="QE39" s="28">
        <v>0</v>
      </c>
      <c r="QF39" s="28">
        <v>0</v>
      </c>
      <c r="QG39" s="28">
        <v>0</v>
      </c>
      <c r="QH39" s="28">
        <v>0</v>
      </c>
      <c r="QI39" s="28">
        <v>0</v>
      </c>
      <c r="QJ39" s="28">
        <v>0</v>
      </c>
      <c r="QK39" s="28">
        <v>0</v>
      </c>
      <c r="QL39" s="28">
        <v>0</v>
      </c>
      <c r="QM39" s="28">
        <v>0</v>
      </c>
      <c r="QN39" s="28">
        <v>0</v>
      </c>
      <c r="QO39" s="28">
        <v>0</v>
      </c>
      <c r="QP39" s="28">
        <v>0</v>
      </c>
      <c r="QQ39" s="28">
        <v>0</v>
      </c>
      <c r="QR39" s="28">
        <v>0</v>
      </c>
      <c r="QS39" s="28">
        <v>0</v>
      </c>
      <c r="QT39" s="28">
        <v>0</v>
      </c>
      <c r="QU39" s="28">
        <v>0</v>
      </c>
      <c r="QV39" s="28">
        <v>0</v>
      </c>
      <c r="QW39" s="28">
        <v>0</v>
      </c>
      <c r="QX39" s="28">
        <v>0</v>
      </c>
      <c r="QY39" s="28">
        <v>0</v>
      </c>
      <c r="QZ39" s="28">
        <v>0</v>
      </c>
      <c r="RA39" s="28">
        <v>0</v>
      </c>
      <c r="RB39" s="28">
        <v>0</v>
      </c>
      <c r="RC39" s="28">
        <v>0</v>
      </c>
      <c r="RD39" s="28">
        <v>0</v>
      </c>
      <c r="RE39" s="28">
        <v>0</v>
      </c>
      <c r="RF39" s="28">
        <v>0</v>
      </c>
      <c r="RG39" s="28">
        <v>0</v>
      </c>
      <c r="RH39" s="28">
        <v>0</v>
      </c>
      <c r="RI39" s="28">
        <v>0</v>
      </c>
      <c r="RJ39" s="28">
        <v>0</v>
      </c>
      <c r="RK39" s="28">
        <v>0</v>
      </c>
      <c r="RL39" s="28">
        <v>0</v>
      </c>
      <c r="RM39" s="28">
        <v>0</v>
      </c>
      <c r="RN39" s="28">
        <v>0</v>
      </c>
      <c r="RO39" s="28">
        <v>0</v>
      </c>
      <c r="RP39" s="28">
        <v>0</v>
      </c>
      <c r="RQ39" s="28">
        <v>0</v>
      </c>
      <c r="RR39" s="28">
        <v>0</v>
      </c>
      <c r="RS39" s="28">
        <v>0</v>
      </c>
      <c r="RT39" s="28">
        <v>0</v>
      </c>
      <c r="RU39" s="28">
        <v>0</v>
      </c>
      <c r="RV39" s="28">
        <v>0</v>
      </c>
      <c r="RW39" s="28">
        <v>0</v>
      </c>
      <c r="RX39" s="28">
        <v>0</v>
      </c>
      <c r="RY39" s="28">
        <v>0</v>
      </c>
      <c r="RZ39" s="28">
        <v>0</v>
      </c>
      <c r="SA39" s="28">
        <v>0</v>
      </c>
      <c r="SB39" s="28">
        <v>0</v>
      </c>
      <c r="SC39" s="28">
        <v>0</v>
      </c>
      <c r="SD39" s="28">
        <v>0</v>
      </c>
      <c r="SE39" s="28">
        <v>0</v>
      </c>
      <c r="SF39" s="28">
        <v>0</v>
      </c>
      <c r="SG39" s="28">
        <v>0</v>
      </c>
      <c r="SH39" s="28">
        <v>0</v>
      </c>
      <c r="SI39" s="28">
        <v>0</v>
      </c>
      <c r="SJ39" s="28">
        <v>0</v>
      </c>
      <c r="SK39" s="28">
        <v>0</v>
      </c>
      <c r="SL39" s="28">
        <v>0</v>
      </c>
      <c r="SM39" s="28">
        <v>0</v>
      </c>
      <c r="SN39" s="28">
        <v>0</v>
      </c>
      <c r="SO39" s="28">
        <v>0</v>
      </c>
      <c r="SP39" s="28">
        <v>0</v>
      </c>
      <c r="SQ39" s="28">
        <v>0</v>
      </c>
      <c r="SR39" s="28">
        <v>0</v>
      </c>
      <c r="SS39" s="28">
        <v>0</v>
      </c>
      <c r="ST39" s="28">
        <v>0</v>
      </c>
      <c r="SU39" s="28">
        <v>0</v>
      </c>
      <c r="SV39" s="28">
        <v>0</v>
      </c>
      <c r="SW39" s="28">
        <v>0</v>
      </c>
      <c r="SX39" s="28">
        <v>0</v>
      </c>
      <c r="SY39" s="28">
        <v>0</v>
      </c>
      <c r="SZ39" s="28">
        <v>0</v>
      </c>
      <c r="TA39" s="28">
        <v>0</v>
      </c>
      <c r="TB39" s="28">
        <v>0</v>
      </c>
      <c r="TC39" s="28">
        <v>0</v>
      </c>
      <c r="TD39" s="28">
        <v>0</v>
      </c>
      <c r="TE39" s="28">
        <v>0</v>
      </c>
      <c r="TF39" s="28">
        <v>0</v>
      </c>
      <c r="TG39" s="28">
        <v>0</v>
      </c>
      <c r="TH39" s="28">
        <v>0</v>
      </c>
      <c r="TI39" s="28">
        <v>0</v>
      </c>
      <c r="TJ39" s="28">
        <v>0</v>
      </c>
      <c r="TK39" s="28">
        <v>0</v>
      </c>
      <c r="TL39" s="28">
        <v>0</v>
      </c>
      <c r="TM39" s="28">
        <v>0</v>
      </c>
      <c r="TN39" s="28">
        <v>0</v>
      </c>
      <c r="TO39" s="28">
        <v>0</v>
      </c>
      <c r="TP39" s="28">
        <v>0</v>
      </c>
      <c r="TQ39" s="28">
        <v>0</v>
      </c>
      <c r="TR39" s="28">
        <v>0</v>
      </c>
      <c r="TS39" s="28">
        <v>0</v>
      </c>
      <c r="TT39" s="28">
        <v>0</v>
      </c>
      <c r="TU39" s="28">
        <v>0</v>
      </c>
      <c r="TV39" s="28">
        <v>0</v>
      </c>
      <c r="TW39" s="28">
        <v>0</v>
      </c>
      <c r="TX39" s="28">
        <v>0</v>
      </c>
      <c r="TY39" s="28">
        <v>0</v>
      </c>
      <c r="TZ39" s="28">
        <v>0</v>
      </c>
      <c r="UA39" s="28">
        <v>0</v>
      </c>
      <c r="UB39" s="28">
        <v>0</v>
      </c>
      <c r="UC39" s="28">
        <v>0</v>
      </c>
      <c r="UD39" s="28">
        <v>0</v>
      </c>
      <c r="UE39" s="28">
        <v>0</v>
      </c>
      <c r="UF39" s="28">
        <v>0</v>
      </c>
      <c r="UG39" s="28">
        <v>0</v>
      </c>
      <c r="UH39" s="28">
        <v>0</v>
      </c>
      <c r="UI39" s="28">
        <v>0</v>
      </c>
      <c r="UJ39" s="28">
        <v>0</v>
      </c>
      <c r="UK39" s="28">
        <v>0</v>
      </c>
      <c r="UL39" s="28">
        <v>0</v>
      </c>
      <c r="UM39" s="28">
        <v>0</v>
      </c>
      <c r="UN39" s="28">
        <v>0</v>
      </c>
      <c r="UO39" s="28">
        <v>0</v>
      </c>
      <c r="UP39" s="28">
        <v>0</v>
      </c>
      <c r="UQ39" s="28">
        <v>0</v>
      </c>
      <c r="UR39" s="28">
        <v>0</v>
      </c>
      <c r="US39" s="28">
        <v>0</v>
      </c>
      <c r="UT39" s="28">
        <v>0</v>
      </c>
      <c r="UU39" s="28">
        <v>0</v>
      </c>
      <c r="UV39" s="28">
        <v>0</v>
      </c>
      <c r="UW39" s="28">
        <v>0</v>
      </c>
      <c r="UX39" s="28">
        <v>0</v>
      </c>
      <c r="UY39" s="28">
        <v>0</v>
      </c>
      <c r="UZ39" s="28">
        <v>0</v>
      </c>
      <c r="VA39" s="28">
        <v>0</v>
      </c>
      <c r="VB39" s="28">
        <v>0</v>
      </c>
      <c r="VC39" s="28">
        <v>0</v>
      </c>
      <c r="VD39" s="28">
        <v>0</v>
      </c>
      <c r="VE39" s="28">
        <v>0</v>
      </c>
      <c r="VF39" s="28">
        <v>0</v>
      </c>
      <c r="VG39" s="28">
        <v>0</v>
      </c>
      <c r="VH39" s="28">
        <v>0</v>
      </c>
      <c r="VI39" s="28">
        <v>0</v>
      </c>
      <c r="VJ39" s="28">
        <v>0</v>
      </c>
      <c r="VK39" s="28">
        <v>0</v>
      </c>
      <c r="VL39" s="28">
        <v>0</v>
      </c>
      <c r="VM39" s="28">
        <v>0</v>
      </c>
      <c r="VN39" s="28">
        <v>0</v>
      </c>
      <c r="VO39" s="28">
        <v>0</v>
      </c>
      <c r="VP39" s="28">
        <v>0</v>
      </c>
      <c r="VQ39" s="28">
        <v>0</v>
      </c>
      <c r="VR39" s="28">
        <v>0</v>
      </c>
      <c r="VS39" s="28">
        <v>0</v>
      </c>
      <c r="VT39" s="28">
        <v>0</v>
      </c>
      <c r="VU39" s="28">
        <v>0</v>
      </c>
      <c r="VV39" s="28">
        <v>0</v>
      </c>
      <c r="VW39" s="28">
        <v>0</v>
      </c>
      <c r="VX39" s="28">
        <v>0</v>
      </c>
      <c r="VY39" s="28">
        <v>0</v>
      </c>
      <c r="VZ39" s="28">
        <v>0</v>
      </c>
      <c r="WA39" s="28">
        <v>0</v>
      </c>
      <c r="WB39" s="28">
        <v>0</v>
      </c>
      <c r="WC39" s="28">
        <v>0</v>
      </c>
      <c r="WD39" s="28">
        <v>0</v>
      </c>
      <c r="WE39" s="28">
        <v>0</v>
      </c>
      <c r="WF39" s="28">
        <v>0</v>
      </c>
      <c r="WG39" s="28">
        <v>0</v>
      </c>
      <c r="WH39" s="28">
        <v>0</v>
      </c>
      <c r="WI39" s="28">
        <v>0</v>
      </c>
      <c r="WJ39" s="28">
        <v>0</v>
      </c>
      <c r="WK39" s="28">
        <v>0</v>
      </c>
      <c r="WL39" s="28">
        <v>0</v>
      </c>
      <c r="WM39" s="28">
        <v>0</v>
      </c>
      <c r="WN39" s="28">
        <v>0</v>
      </c>
      <c r="WO39" s="28">
        <v>0</v>
      </c>
      <c r="WP39" s="28">
        <v>0</v>
      </c>
      <c r="WQ39" s="28">
        <v>0</v>
      </c>
      <c r="WR39" s="28">
        <v>0</v>
      </c>
      <c r="WS39" s="28">
        <v>0</v>
      </c>
      <c r="WT39" s="28">
        <v>0</v>
      </c>
      <c r="WU39" s="28">
        <v>0</v>
      </c>
      <c r="WV39" s="28">
        <v>0</v>
      </c>
      <c r="WW39" s="28">
        <v>0</v>
      </c>
      <c r="WX39" s="28">
        <v>0</v>
      </c>
      <c r="WY39" s="28">
        <v>0</v>
      </c>
      <c r="WZ39" s="28">
        <v>0</v>
      </c>
      <c r="XA39" s="28">
        <v>0</v>
      </c>
      <c r="XB39" s="28">
        <v>0</v>
      </c>
      <c r="XC39" s="28">
        <v>0</v>
      </c>
      <c r="XD39" s="28">
        <v>0</v>
      </c>
      <c r="XE39" s="28">
        <v>0</v>
      </c>
      <c r="XF39" s="28">
        <v>0</v>
      </c>
      <c r="XG39" s="28">
        <v>0</v>
      </c>
      <c r="XH39" s="28">
        <v>0</v>
      </c>
      <c r="XI39" s="28">
        <v>0</v>
      </c>
      <c r="XJ39" s="28">
        <v>0</v>
      </c>
      <c r="XK39" s="28">
        <v>0</v>
      </c>
      <c r="XL39" s="28">
        <v>0</v>
      </c>
      <c r="XM39" s="28">
        <v>0</v>
      </c>
      <c r="XN39" s="28">
        <v>0</v>
      </c>
      <c r="XO39" s="28">
        <v>0</v>
      </c>
      <c r="XP39" s="28">
        <v>0</v>
      </c>
      <c r="XQ39" s="28">
        <v>0</v>
      </c>
      <c r="XR39" s="28">
        <v>0</v>
      </c>
      <c r="XS39" s="28">
        <v>0</v>
      </c>
      <c r="XT39" s="28">
        <v>0</v>
      </c>
      <c r="XU39" s="28">
        <v>0</v>
      </c>
      <c r="XV39" s="28">
        <v>0</v>
      </c>
      <c r="XW39" s="28">
        <v>0</v>
      </c>
      <c r="XX39" s="28">
        <v>0</v>
      </c>
      <c r="XY39" s="28">
        <v>0</v>
      </c>
      <c r="XZ39" s="28">
        <v>0</v>
      </c>
      <c r="YA39" s="28">
        <v>0</v>
      </c>
      <c r="YB39" s="28">
        <v>0</v>
      </c>
      <c r="YC39" s="28">
        <v>0</v>
      </c>
      <c r="YD39" s="28">
        <v>0</v>
      </c>
      <c r="YE39" s="28">
        <v>0</v>
      </c>
      <c r="YF39" s="28">
        <v>0</v>
      </c>
      <c r="YG39" s="28">
        <v>0</v>
      </c>
      <c r="YH39" s="28">
        <v>0</v>
      </c>
      <c r="YI39" s="28">
        <v>0</v>
      </c>
      <c r="YJ39" s="28">
        <v>0</v>
      </c>
      <c r="YK39" s="28">
        <v>0</v>
      </c>
      <c r="YL39" s="28">
        <v>0</v>
      </c>
      <c r="YM39" s="28">
        <v>0</v>
      </c>
      <c r="YN39" s="28">
        <v>0</v>
      </c>
      <c r="YO39" s="28">
        <v>0</v>
      </c>
      <c r="YP39" s="28">
        <v>0</v>
      </c>
      <c r="YQ39" s="28">
        <v>0</v>
      </c>
    </row>
    <row r="40" spans="1:667" ht="15.75" x14ac:dyDescent="0.25">
      <c r="A40" s="18" t="s">
        <v>84</v>
      </c>
      <c r="B40" s="18" t="s">
        <v>85</v>
      </c>
      <c r="C40" s="19">
        <v>12.955804799999997</v>
      </c>
      <c r="D40" s="20"/>
      <c r="E40" s="48">
        <f t="shared" si="73"/>
        <v>0.33739074999999996</v>
      </c>
      <c r="F40" s="22" t="s">
        <v>57</v>
      </c>
      <c r="G40" s="108" t="s">
        <v>133</v>
      </c>
      <c r="H40" s="30">
        <v>40360</v>
      </c>
      <c r="I40" s="47" t="s">
        <v>64</v>
      </c>
      <c r="J40" s="32">
        <v>158</v>
      </c>
      <c r="K40" s="22" t="s">
        <v>138</v>
      </c>
      <c r="L40" s="23">
        <v>45170</v>
      </c>
      <c r="M40" s="22" t="s">
        <v>11</v>
      </c>
      <c r="N40" s="19" t="s">
        <v>65</v>
      </c>
      <c r="P40" s="25">
        <f t="shared" si="75"/>
        <v>330986.04860266502</v>
      </c>
      <c r="Q40" s="25">
        <f t="shared" si="76"/>
        <v>38690.937445519703</v>
      </c>
      <c r="R40" s="25">
        <f t="shared" si="77"/>
        <v>1420003.3354215787</v>
      </c>
      <c r="S40" s="25">
        <f t="shared" si="78"/>
        <v>154379.70374390637</v>
      </c>
      <c r="T40" s="25">
        <f t="shared" si="79"/>
        <v>1618865.5562440087</v>
      </c>
      <c r="U40" s="25">
        <f t="shared" si="80"/>
        <v>154951.8712401237</v>
      </c>
      <c r="V40" s="25">
        <f t="shared" si="81"/>
        <v>1910719.746346205</v>
      </c>
      <c r="W40" s="25">
        <f t="shared" si="82"/>
        <v>158611.63959237328</v>
      </c>
      <c r="X40" s="25">
        <f t="shared" si="83"/>
        <v>2217045.8235851638</v>
      </c>
      <c r="Y40" s="25">
        <f t="shared" si="84"/>
        <v>156184.6773618802</v>
      </c>
      <c r="Z40" s="25">
        <f t="shared" si="85"/>
        <v>1875829.1588309542</v>
      </c>
      <c r="AA40" s="25">
        <f t="shared" si="86"/>
        <v>111850.52666168123</v>
      </c>
      <c r="AB40" s="25">
        <f t="shared" si="87"/>
        <v>0</v>
      </c>
      <c r="AC40" s="25">
        <f t="shared" si="88"/>
        <v>0</v>
      </c>
      <c r="AD40" s="25">
        <f t="shared" si="89"/>
        <v>0</v>
      </c>
      <c r="AE40" s="25">
        <f t="shared" si="90"/>
        <v>0</v>
      </c>
      <c r="AF40" s="25">
        <f t="shared" si="91"/>
        <v>0</v>
      </c>
      <c r="AG40" s="25">
        <f t="shared" si="92"/>
        <v>0</v>
      </c>
      <c r="AH40" s="25">
        <f t="shared" si="93"/>
        <v>0</v>
      </c>
      <c r="AI40" s="25">
        <f t="shared" si="94"/>
        <v>0</v>
      </c>
      <c r="AJ40" s="25">
        <f t="shared" si="95"/>
        <v>0</v>
      </c>
      <c r="AK40" s="25">
        <f t="shared" si="96"/>
        <v>0</v>
      </c>
      <c r="AL40" s="25">
        <f t="shared" si="97"/>
        <v>0</v>
      </c>
      <c r="AM40" s="25">
        <f t="shared" si="98"/>
        <v>0</v>
      </c>
      <c r="AN40" s="25">
        <f t="shared" si="99"/>
        <v>0</v>
      </c>
      <c r="AO40" s="25">
        <f t="shared" si="100"/>
        <v>0</v>
      </c>
      <c r="AP40" s="25">
        <f t="shared" si="101"/>
        <v>0</v>
      </c>
      <c r="AQ40" s="25">
        <f t="shared" si="102"/>
        <v>0</v>
      </c>
      <c r="AR40" s="25">
        <f t="shared" si="103"/>
        <v>0</v>
      </c>
      <c r="AS40" s="25">
        <f t="shared" si="104"/>
        <v>0</v>
      </c>
      <c r="AT40" s="25">
        <f t="shared" si="105"/>
        <v>0</v>
      </c>
      <c r="AU40" s="25">
        <f t="shared" si="106"/>
        <v>0</v>
      </c>
      <c r="AV40" s="25">
        <f t="shared" si="107"/>
        <v>0</v>
      </c>
      <c r="AW40" s="25">
        <f t="shared" si="108"/>
        <v>0</v>
      </c>
      <c r="AX40" s="25">
        <f t="shared" si="109"/>
        <v>0</v>
      </c>
      <c r="AY40" s="25">
        <f t="shared" si="110"/>
        <v>0</v>
      </c>
      <c r="AZ40" s="25">
        <f t="shared" si="111"/>
        <v>0</v>
      </c>
      <c r="BA40" s="25">
        <f t="shared" si="112"/>
        <v>0</v>
      </c>
      <c r="BB40" s="25">
        <f t="shared" si="113"/>
        <v>0</v>
      </c>
      <c r="BC40" s="25">
        <f t="shared" si="114"/>
        <v>0</v>
      </c>
      <c r="BD40" s="25">
        <f t="shared" si="115"/>
        <v>0</v>
      </c>
      <c r="BE40" s="25">
        <f t="shared" si="116"/>
        <v>0</v>
      </c>
      <c r="BF40" s="25">
        <f t="shared" si="117"/>
        <v>0</v>
      </c>
      <c r="BG40" s="25">
        <f t="shared" si="118"/>
        <v>0</v>
      </c>
      <c r="BH40" s="25">
        <f t="shared" si="119"/>
        <v>0</v>
      </c>
      <c r="BI40" s="25">
        <f t="shared" si="120"/>
        <v>0</v>
      </c>
      <c r="BJ40" s="25">
        <f t="shared" si="121"/>
        <v>0</v>
      </c>
      <c r="BK40" s="25">
        <f t="shared" si="122"/>
        <v>0</v>
      </c>
      <c r="BL40" s="25">
        <f t="shared" si="123"/>
        <v>0</v>
      </c>
      <c r="BM40" s="25">
        <f t="shared" si="124"/>
        <v>0</v>
      </c>
      <c r="BN40" s="26"/>
      <c r="BO40" s="27"/>
      <c r="BP40" s="28">
        <v>0</v>
      </c>
      <c r="BQ40" s="28">
        <v>0</v>
      </c>
      <c r="BR40" s="28">
        <v>0</v>
      </c>
      <c r="BS40" s="28">
        <v>0</v>
      </c>
      <c r="BT40" s="28">
        <v>0</v>
      </c>
      <c r="BU40" s="28">
        <v>0</v>
      </c>
      <c r="BV40" s="28">
        <v>0</v>
      </c>
      <c r="BW40" s="28">
        <v>0</v>
      </c>
      <c r="BX40" s="28">
        <v>0</v>
      </c>
      <c r="BY40" s="28">
        <v>0</v>
      </c>
      <c r="BZ40" s="28">
        <v>0</v>
      </c>
      <c r="CA40" s="28">
        <v>0</v>
      </c>
      <c r="CB40" s="28">
        <v>0</v>
      </c>
      <c r="CC40" s="28">
        <v>0</v>
      </c>
      <c r="CD40" s="28">
        <v>0</v>
      </c>
      <c r="CE40" s="28">
        <v>0</v>
      </c>
      <c r="CF40" s="28">
        <v>0</v>
      </c>
      <c r="CG40" s="28">
        <v>0</v>
      </c>
      <c r="CH40" s="28">
        <v>0</v>
      </c>
      <c r="CI40" s="28">
        <v>0</v>
      </c>
      <c r="CJ40" s="28">
        <v>0</v>
      </c>
      <c r="CK40" s="28">
        <v>0</v>
      </c>
      <c r="CL40" s="28">
        <v>38690.937445519703</v>
      </c>
      <c r="CM40" s="28">
        <v>330986.04860266502</v>
      </c>
      <c r="CN40" s="28">
        <v>0</v>
      </c>
      <c r="CO40" s="28">
        <v>0</v>
      </c>
      <c r="CP40" s="28">
        <v>0</v>
      </c>
      <c r="CQ40" s="28">
        <v>0</v>
      </c>
      <c r="CR40" s="28">
        <v>39210.12886696541</v>
      </c>
      <c r="CS40" s="28">
        <v>345044.77983476489</v>
      </c>
      <c r="CT40" s="28">
        <v>0</v>
      </c>
      <c r="CU40" s="28">
        <v>0</v>
      </c>
      <c r="CV40" s="28">
        <v>0</v>
      </c>
      <c r="CW40" s="28">
        <v>0</v>
      </c>
      <c r="CX40" s="28">
        <v>39161.297915377974</v>
      </c>
      <c r="CY40" s="28">
        <v>354752.25576097856</v>
      </c>
      <c r="CZ40" s="28">
        <v>0</v>
      </c>
      <c r="DA40" s="28">
        <v>0</v>
      </c>
      <c r="DB40" s="28">
        <v>0</v>
      </c>
      <c r="DC40" s="28">
        <v>0</v>
      </c>
      <c r="DD40" s="28">
        <v>38567.985883038396</v>
      </c>
      <c r="DE40" s="28">
        <v>359937.09934224596</v>
      </c>
      <c r="DF40" s="28">
        <v>0</v>
      </c>
      <c r="DG40" s="28">
        <v>0</v>
      </c>
      <c r="DH40" s="28">
        <v>0</v>
      </c>
      <c r="DI40" s="28">
        <v>0</v>
      </c>
      <c r="DJ40" s="28">
        <v>37440.291078524577</v>
      </c>
      <c r="DK40" s="28">
        <v>360269.2004835892</v>
      </c>
      <c r="DL40" s="28">
        <v>0</v>
      </c>
      <c r="DM40" s="28">
        <v>0</v>
      </c>
      <c r="DN40" s="28">
        <v>0</v>
      </c>
      <c r="DO40" s="28">
        <v>0</v>
      </c>
      <c r="DP40" s="28">
        <v>38001.996248330361</v>
      </c>
      <c r="DQ40" s="28">
        <v>377367.50192313269</v>
      </c>
      <c r="DR40" s="28">
        <v>0</v>
      </c>
      <c r="DS40" s="28">
        <v>0</v>
      </c>
      <c r="DT40" s="28">
        <v>0</v>
      </c>
      <c r="DU40" s="28">
        <v>0</v>
      </c>
      <c r="DV40" s="28">
        <v>38549.301799378845</v>
      </c>
      <c r="DW40" s="28">
        <v>395403.95211159339</v>
      </c>
      <c r="DX40" s="28">
        <v>0</v>
      </c>
      <c r="DY40" s="28">
        <v>0</v>
      </c>
      <c r="DZ40" s="28">
        <v>0</v>
      </c>
      <c r="EA40" s="28">
        <v>0</v>
      </c>
      <c r="EB40" s="28">
        <v>39019.105251262125</v>
      </c>
      <c r="EC40" s="28">
        <v>413808.13182074879</v>
      </c>
      <c r="ED40" s="28">
        <v>0</v>
      </c>
      <c r="EE40" s="28">
        <v>0</v>
      </c>
      <c r="EF40" s="28">
        <v>0</v>
      </c>
      <c r="EG40" s="28">
        <v>0</v>
      </c>
      <c r="EH40" s="28">
        <v>39381.467941152354</v>
      </c>
      <c r="EI40" s="28">
        <v>432285.97038853366</v>
      </c>
      <c r="EJ40" s="28">
        <v>0</v>
      </c>
      <c r="EK40" s="28">
        <v>0</v>
      </c>
      <c r="EL40" s="28">
        <v>0</v>
      </c>
      <c r="EM40" s="28">
        <v>0</v>
      </c>
      <c r="EN40" s="28">
        <v>39518.474652460507</v>
      </c>
      <c r="EO40" s="28">
        <v>449485.9581112322</v>
      </c>
      <c r="EP40" s="28">
        <v>0</v>
      </c>
      <c r="EQ40" s="28">
        <v>0</v>
      </c>
      <c r="ER40" s="28">
        <v>0</v>
      </c>
      <c r="ES40" s="28">
        <v>0</v>
      </c>
      <c r="ET40" s="28">
        <v>39647.643824952342</v>
      </c>
      <c r="EU40" s="28">
        <v>467844.4358671669</v>
      </c>
      <c r="EV40" s="28">
        <v>0</v>
      </c>
      <c r="EW40" s="28">
        <v>0</v>
      </c>
      <c r="EX40" s="28">
        <v>0</v>
      </c>
      <c r="EY40" s="28">
        <v>0</v>
      </c>
      <c r="EZ40" s="28">
        <v>39724.372378483953</v>
      </c>
      <c r="FA40" s="28">
        <v>486923.05360549304</v>
      </c>
      <c r="FB40" s="28">
        <v>0</v>
      </c>
      <c r="FC40" s="28">
        <v>0</v>
      </c>
      <c r="FD40" s="28">
        <v>0</v>
      </c>
      <c r="FE40" s="28">
        <v>0</v>
      </c>
      <c r="FF40" s="28">
        <v>39721.148736476469</v>
      </c>
      <c r="FG40" s="28">
        <v>506466.2987623128</v>
      </c>
      <c r="FH40" s="28">
        <v>0</v>
      </c>
      <c r="FI40" s="28">
        <v>0</v>
      </c>
      <c r="FJ40" s="28">
        <v>0</v>
      </c>
      <c r="FK40" s="28">
        <v>0</v>
      </c>
      <c r="FL40" s="28">
        <v>39497.225053917609</v>
      </c>
      <c r="FM40" s="28">
        <v>524655.62076185399</v>
      </c>
      <c r="FN40" s="28">
        <v>0</v>
      </c>
      <c r="FO40" s="28">
        <v>0</v>
      </c>
      <c r="FP40" s="28">
        <v>0</v>
      </c>
      <c r="FQ40" s="28">
        <v>0</v>
      </c>
      <c r="FR40" s="28">
        <v>39247.041669684404</v>
      </c>
      <c r="FS40" s="28">
        <v>543986.0142133421</v>
      </c>
      <c r="FT40" s="28">
        <v>0</v>
      </c>
      <c r="FU40" s="28">
        <v>0</v>
      </c>
      <c r="FV40" s="28">
        <v>0</v>
      </c>
      <c r="FW40" s="28">
        <v>0</v>
      </c>
      <c r="FX40" s="28">
        <v>38926.68567395764</v>
      </c>
      <c r="FY40" s="28">
        <v>563994.18680217688</v>
      </c>
      <c r="FZ40" s="28">
        <v>0</v>
      </c>
      <c r="GA40" s="28">
        <v>0</v>
      </c>
      <c r="GB40" s="28">
        <v>0</v>
      </c>
      <c r="GC40" s="28">
        <v>0</v>
      </c>
      <c r="GD40" s="28">
        <v>38513.724964320543</v>
      </c>
      <c r="GE40" s="28">
        <v>584410.00180779048</v>
      </c>
      <c r="GF40" s="28">
        <v>0</v>
      </c>
      <c r="GG40" s="28">
        <v>0</v>
      </c>
      <c r="GH40" s="28">
        <v>0</v>
      </c>
      <c r="GI40" s="28">
        <v>0</v>
      </c>
      <c r="GJ40" s="28">
        <v>37937.952454301681</v>
      </c>
      <c r="GK40" s="28">
        <v>604167.41857819923</v>
      </c>
      <c r="GL40" s="28">
        <v>0</v>
      </c>
      <c r="GM40" s="28">
        <v>0</v>
      </c>
      <c r="GN40" s="28">
        <v>0</v>
      </c>
      <c r="GO40" s="28">
        <v>0</v>
      </c>
      <c r="GP40" s="28">
        <v>37317.749650827951</v>
      </c>
      <c r="GQ40" s="28">
        <v>625148.1116434189</v>
      </c>
      <c r="GR40" s="28">
        <v>0</v>
      </c>
      <c r="GS40" s="28">
        <v>0</v>
      </c>
      <c r="GT40" s="28">
        <v>0</v>
      </c>
      <c r="GU40" s="28">
        <v>0</v>
      </c>
      <c r="GV40" s="28">
        <v>36594.824556551597</v>
      </c>
      <c r="GW40" s="28">
        <v>646513.6286093361</v>
      </c>
      <c r="GX40" s="28">
        <v>0</v>
      </c>
      <c r="GY40" s="28">
        <v>0</v>
      </c>
      <c r="GZ40" s="28">
        <v>0</v>
      </c>
      <c r="HA40" s="28">
        <v>0</v>
      </c>
      <c r="HB40" s="28">
        <v>0</v>
      </c>
      <c r="HC40" s="28">
        <v>0</v>
      </c>
      <c r="HD40" s="28">
        <v>0</v>
      </c>
      <c r="HE40" s="28">
        <v>0</v>
      </c>
      <c r="HF40" s="28">
        <v>0</v>
      </c>
      <c r="HG40" s="28">
        <v>0</v>
      </c>
      <c r="HH40" s="28">
        <v>0</v>
      </c>
      <c r="HI40" s="28">
        <v>0</v>
      </c>
      <c r="HJ40" s="28">
        <v>0</v>
      </c>
      <c r="HK40" s="28">
        <v>0</v>
      </c>
      <c r="HL40" s="28">
        <v>0</v>
      </c>
      <c r="HM40" s="28">
        <v>0</v>
      </c>
      <c r="HN40" s="28">
        <v>0</v>
      </c>
      <c r="HO40" s="28">
        <v>0</v>
      </c>
      <c r="HP40" s="28">
        <v>0</v>
      </c>
      <c r="HQ40" s="28">
        <v>0</v>
      </c>
      <c r="HR40" s="28">
        <v>0</v>
      </c>
      <c r="HS40" s="28">
        <v>0</v>
      </c>
      <c r="HT40" s="28">
        <v>0</v>
      </c>
      <c r="HU40" s="28">
        <v>0</v>
      </c>
      <c r="HV40" s="28">
        <v>0</v>
      </c>
      <c r="HW40" s="28">
        <v>0</v>
      </c>
      <c r="HX40" s="28">
        <v>0</v>
      </c>
      <c r="HY40" s="28">
        <v>0</v>
      </c>
      <c r="HZ40" s="28">
        <v>0</v>
      </c>
      <c r="IA40" s="28">
        <v>0</v>
      </c>
      <c r="IB40" s="28">
        <v>0</v>
      </c>
      <c r="IC40" s="28">
        <v>0</v>
      </c>
      <c r="ID40" s="28">
        <v>0</v>
      </c>
      <c r="IE40" s="28">
        <v>0</v>
      </c>
      <c r="IF40" s="28">
        <v>0</v>
      </c>
      <c r="IG40" s="28">
        <v>0</v>
      </c>
      <c r="IH40" s="28">
        <v>0</v>
      </c>
      <c r="II40" s="28">
        <v>0</v>
      </c>
      <c r="IJ40" s="28">
        <v>0</v>
      </c>
      <c r="IK40" s="28">
        <v>0</v>
      </c>
      <c r="IL40" s="28">
        <v>0</v>
      </c>
      <c r="IM40" s="28">
        <v>0</v>
      </c>
      <c r="IN40" s="28">
        <v>0</v>
      </c>
      <c r="IO40" s="28">
        <v>0</v>
      </c>
      <c r="IP40" s="28">
        <v>0</v>
      </c>
      <c r="IQ40" s="28">
        <v>0</v>
      </c>
      <c r="IR40" s="28">
        <v>0</v>
      </c>
      <c r="IS40" s="28">
        <v>0</v>
      </c>
      <c r="IT40" s="28">
        <v>0</v>
      </c>
      <c r="IU40" s="28">
        <v>0</v>
      </c>
      <c r="IV40" s="28">
        <v>0</v>
      </c>
      <c r="IW40" s="28">
        <v>0</v>
      </c>
      <c r="IX40" s="28">
        <v>0</v>
      </c>
      <c r="IY40" s="28">
        <v>0</v>
      </c>
      <c r="IZ40" s="28">
        <v>0</v>
      </c>
      <c r="JA40" s="28">
        <v>0</v>
      </c>
      <c r="JB40" s="28">
        <v>0</v>
      </c>
      <c r="JC40" s="28">
        <v>0</v>
      </c>
      <c r="JD40" s="28">
        <v>0</v>
      </c>
      <c r="JE40" s="28">
        <v>0</v>
      </c>
      <c r="JF40" s="28">
        <v>0</v>
      </c>
      <c r="JG40" s="28">
        <v>0</v>
      </c>
      <c r="JH40" s="28">
        <v>0</v>
      </c>
      <c r="JI40" s="28">
        <v>0</v>
      </c>
      <c r="JJ40" s="28">
        <v>0</v>
      </c>
      <c r="JK40" s="28">
        <v>0</v>
      </c>
      <c r="JL40" s="28">
        <v>0</v>
      </c>
      <c r="JM40" s="28">
        <v>0</v>
      </c>
      <c r="JN40" s="28">
        <v>0</v>
      </c>
      <c r="JO40" s="28">
        <v>0</v>
      </c>
      <c r="JP40" s="28">
        <v>0</v>
      </c>
      <c r="JQ40" s="28">
        <v>0</v>
      </c>
      <c r="JR40" s="28">
        <v>0</v>
      </c>
      <c r="JS40" s="28">
        <v>0</v>
      </c>
      <c r="JT40" s="28">
        <v>0</v>
      </c>
      <c r="JU40" s="28">
        <v>0</v>
      </c>
      <c r="JV40" s="28">
        <v>0</v>
      </c>
      <c r="JW40" s="28">
        <v>0</v>
      </c>
      <c r="JX40" s="28">
        <v>0</v>
      </c>
      <c r="JY40" s="28">
        <v>0</v>
      </c>
      <c r="JZ40" s="28">
        <v>0</v>
      </c>
      <c r="KA40" s="28">
        <v>0</v>
      </c>
      <c r="KB40" s="28">
        <v>0</v>
      </c>
      <c r="KC40" s="28">
        <v>0</v>
      </c>
      <c r="KD40" s="28">
        <v>0</v>
      </c>
      <c r="KE40" s="28">
        <v>0</v>
      </c>
      <c r="KF40" s="28">
        <v>0</v>
      </c>
      <c r="KG40" s="28">
        <v>0</v>
      </c>
      <c r="KH40" s="28">
        <v>0</v>
      </c>
      <c r="KI40" s="28">
        <v>0</v>
      </c>
      <c r="KJ40" s="28">
        <v>0</v>
      </c>
      <c r="KK40" s="28">
        <v>0</v>
      </c>
      <c r="KL40" s="28">
        <v>0</v>
      </c>
      <c r="KM40" s="28">
        <v>0</v>
      </c>
      <c r="KN40" s="28">
        <v>0</v>
      </c>
      <c r="KO40" s="28">
        <v>0</v>
      </c>
      <c r="KP40" s="28">
        <v>0</v>
      </c>
      <c r="KQ40" s="28">
        <v>0</v>
      </c>
      <c r="KR40" s="28">
        <v>0</v>
      </c>
      <c r="KS40" s="28">
        <v>0</v>
      </c>
      <c r="KT40" s="28">
        <v>0</v>
      </c>
      <c r="KU40" s="28">
        <v>0</v>
      </c>
      <c r="KV40" s="28">
        <v>0</v>
      </c>
      <c r="KW40" s="28">
        <v>0</v>
      </c>
      <c r="KX40" s="28">
        <v>0</v>
      </c>
      <c r="KY40" s="28">
        <v>0</v>
      </c>
      <c r="KZ40" s="28">
        <v>0</v>
      </c>
      <c r="LA40" s="28">
        <v>0</v>
      </c>
      <c r="LB40" s="28">
        <v>0</v>
      </c>
      <c r="LC40" s="28">
        <v>0</v>
      </c>
      <c r="LD40" s="28">
        <v>0</v>
      </c>
      <c r="LE40" s="28">
        <v>0</v>
      </c>
      <c r="LF40" s="28">
        <v>0</v>
      </c>
      <c r="LG40" s="28">
        <v>0</v>
      </c>
      <c r="LH40" s="28">
        <v>0</v>
      </c>
      <c r="LI40" s="28">
        <v>0</v>
      </c>
      <c r="LJ40" s="28">
        <v>0</v>
      </c>
      <c r="LK40" s="28">
        <v>0</v>
      </c>
      <c r="LL40" s="28">
        <v>0</v>
      </c>
      <c r="LM40" s="28">
        <v>0</v>
      </c>
      <c r="LN40" s="28">
        <v>0</v>
      </c>
      <c r="LO40" s="28">
        <v>0</v>
      </c>
      <c r="LP40" s="28">
        <v>0</v>
      </c>
      <c r="LQ40" s="28">
        <v>0</v>
      </c>
      <c r="LR40" s="28">
        <v>0</v>
      </c>
      <c r="LS40" s="28">
        <v>0</v>
      </c>
      <c r="LT40" s="28">
        <v>0</v>
      </c>
      <c r="LU40" s="28">
        <v>0</v>
      </c>
      <c r="LV40" s="28">
        <v>0</v>
      </c>
      <c r="LW40" s="28">
        <v>0</v>
      </c>
      <c r="LX40" s="28">
        <v>0</v>
      </c>
      <c r="LY40" s="28">
        <v>0</v>
      </c>
      <c r="LZ40" s="28">
        <v>0</v>
      </c>
      <c r="MA40" s="28">
        <v>0</v>
      </c>
      <c r="MB40" s="28">
        <v>0</v>
      </c>
      <c r="MC40" s="28">
        <v>0</v>
      </c>
      <c r="MD40" s="28">
        <v>0</v>
      </c>
      <c r="ME40" s="28">
        <v>0</v>
      </c>
      <c r="MF40" s="28">
        <v>0</v>
      </c>
      <c r="MG40" s="28">
        <v>0</v>
      </c>
      <c r="MH40" s="28">
        <v>0</v>
      </c>
      <c r="MI40" s="28">
        <v>0</v>
      </c>
      <c r="MJ40" s="28">
        <v>0</v>
      </c>
      <c r="MK40" s="28">
        <v>0</v>
      </c>
      <c r="ML40" s="28">
        <v>0</v>
      </c>
      <c r="MM40" s="28">
        <v>0</v>
      </c>
      <c r="MN40" s="28">
        <v>0</v>
      </c>
      <c r="MO40" s="28">
        <v>0</v>
      </c>
      <c r="MP40" s="28">
        <v>0</v>
      </c>
      <c r="MQ40" s="28">
        <v>0</v>
      </c>
      <c r="MR40" s="28">
        <v>0</v>
      </c>
      <c r="MS40" s="28">
        <v>0</v>
      </c>
      <c r="MT40" s="28">
        <v>0</v>
      </c>
      <c r="MU40" s="28">
        <v>0</v>
      </c>
      <c r="MV40" s="28">
        <v>0</v>
      </c>
      <c r="MW40" s="28">
        <v>0</v>
      </c>
      <c r="MX40" s="28">
        <v>0</v>
      </c>
      <c r="MY40" s="28">
        <v>0</v>
      </c>
      <c r="MZ40" s="28">
        <v>0</v>
      </c>
      <c r="NA40" s="28">
        <v>0</v>
      </c>
      <c r="NB40" s="28">
        <v>0</v>
      </c>
      <c r="NC40" s="28">
        <v>0</v>
      </c>
      <c r="ND40" s="28">
        <v>0</v>
      </c>
      <c r="NE40" s="28">
        <v>0</v>
      </c>
      <c r="NF40" s="28">
        <v>0</v>
      </c>
      <c r="NG40" s="28">
        <v>0</v>
      </c>
      <c r="NH40" s="28">
        <v>0</v>
      </c>
      <c r="NI40" s="28">
        <v>0</v>
      </c>
      <c r="NJ40" s="28">
        <v>0</v>
      </c>
      <c r="NK40" s="28">
        <v>0</v>
      </c>
      <c r="NL40" s="28">
        <v>0</v>
      </c>
      <c r="NM40" s="28">
        <v>0</v>
      </c>
      <c r="NN40" s="28">
        <v>0</v>
      </c>
      <c r="NO40" s="28">
        <v>0</v>
      </c>
      <c r="NP40" s="28">
        <v>0</v>
      </c>
      <c r="NQ40" s="28">
        <v>0</v>
      </c>
      <c r="NR40" s="28">
        <v>0</v>
      </c>
      <c r="NS40" s="28">
        <v>0</v>
      </c>
      <c r="NT40" s="28">
        <v>0</v>
      </c>
      <c r="NU40" s="28">
        <v>0</v>
      </c>
      <c r="NV40" s="28">
        <v>0</v>
      </c>
      <c r="NW40" s="28">
        <v>0</v>
      </c>
      <c r="NX40" s="28">
        <v>0</v>
      </c>
      <c r="NY40" s="28">
        <v>0</v>
      </c>
      <c r="NZ40" s="28">
        <v>0</v>
      </c>
      <c r="OA40" s="28">
        <v>0</v>
      </c>
      <c r="OB40" s="28">
        <v>0</v>
      </c>
      <c r="OC40" s="28">
        <v>0</v>
      </c>
      <c r="OD40" s="28">
        <v>0</v>
      </c>
      <c r="OE40" s="28">
        <v>0</v>
      </c>
      <c r="OF40" s="28">
        <v>0</v>
      </c>
      <c r="OG40" s="28">
        <v>0</v>
      </c>
      <c r="OH40" s="28">
        <v>0</v>
      </c>
      <c r="OI40" s="28">
        <v>0</v>
      </c>
      <c r="OJ40" s="28">
        <v>0</v>
      </c>
      <c r="OK40" s="28">
        <v>0</v>
      </c>
      <c r="OL40" s="28">
        <v>0</v>
      </c>
      <c r="OM40" s="28">
        <v>0</v>
      </c>
      <c r="ON40" s="28">
        <v>0</v>
      </c>
      <c r="OO40" s="28">
        <v>0</v>
      </c>
      <c r="OP40" s="28">
        <v>0</v>
      </c>
      <c r="OQ40" s="28">
        <v>0</v>
      </c>
      <c r="OR40" s="28">
        <v>0</v>
      </c>
      <c r="OS40" s="28">
        <v>0</v>
      </c>
      <c r="OT40" s="28">
        <v>0</v>
      </c>
      <c r="OU40" s="28">
        <v>0</v>
      </c>
      <c r="OV40" s="28">
        <v>0</v>
      </c>
      <c r="OW40" s="28">
        <v>0</v>
      </c>
      <c r="OX40" s="28">
        <v>0</v>
      </c>
      <c r="OY40" s="28">
        <v>0</v>
      </c>
      <c r="OZ40" s="28">
        <v>0</v>
      </c>
      <c r="PA40" s="28">
        <v>0</v>
      </c>
      <c r="PB40" s="28">
        <v>0</v>
      </c>
      <c r="PC40" s="28">
        <v>0</v>
      </c>
      <c r="PD40" s="28">
        <v>0</v>
      </c>
      <c r="PE40" s="28">
        <v>0</v>
      </c>
      <c r="PF40" s="28">
        <v>0</v>
      </c>
      <c r="PG40" s="28">
        <v>0</v>
      </c>
      <c r="PH40" s="28">
        <v>0</v>
      </c>
      <c r="PI40" s="28">
        <v>0</v>
      </c>
      <c r="PJ40" s="28">
        <v>0</v>
      </c>
      <c r="PK40" s="28">
        <v>0</v>
      </c>
      <c r="PL40" s="28">
        <v>0</v>
      </c>
      <c r="PM40" s="28">
        <v>0</v>
      </c>
      <c r="PN40" s="28">
        <v>0</v>
      </c>
      <c r="PO40" s="28">
        <v>0</v>
      </c>
      <c r="PP40" s="28">
        <v>0</v>
      </c>
      <c r="PQ40" s="28">
        <v>0</v>
      </c>
      <c r="PR40" s="28">
        <v>0</v>
      </c>
      <c r="PS40" s="28">
        <v>0</v>
      </c>
      <c r="PT40" s="28">
        <v>0</v>
      </c>
      <c r="PU40" s="28">
        <v>0</v>
      </c>
      <c r="PV40" s="28">
        <v>0</v>
      </c>
      <c r="PW40" s="28">
        <v>0</v>
      </c>
      <c r="PX40" s="28">
        <v>0</v>
      </c>
      <c r="PY40" s="28">
        <v>0</v>
      </c>
      <c r="PZ40" s="28">
        <v>0</v>
      </c>
      <c r="QA40" s="28">
        <v>0</v>
      </c>
      <c r="QB40" s="28">
        <v>0</v>
      </c>
      <c r="QC40" s="28">
        <v>0</v>
      </c>
      <c r="QD40" s="28">
        <v>0</v>
      </c>
      <c r="QE40" s="28">
        <v>0</v>
      </c>
      <c r="QF40" s="28">
        <v>0</v>
      </c>
      <c r="QG40" s="28">
        <v>0</v>
      </c>
      <c r="QH40" s="28">
        <v>0</v>
      </c>
      <c r="QI40" s="28">
        <v>0</v>
      </c>
      <c r="QJ40" s="28">
        <v>0</v>
      </c>
      <c r="QK40" s="28">
        <v>0</v>
      </c>
      <c r="QL40" s="28">
        <v>0</v>
      </c>
      <c r="QM40" s="28">
        <v>0</v>
      </c>
      <c r="QN40" s="28">
        <v>0</v>
      </c>
      <c r="QO40" s="28">
        <v>0</v>
      </c>
      <c r="QP40" s="28">
        <v>0</v>
      </c>
      <c r="QQ40" s="28">
        <v>0</v>
      </c>
      <c r="QR40" s="28">
        <v>0</v>
      </c>
      <c r="QS40" s="28">
        <v>0</v>
      </c>
      <c r="QT40" s="28">
        <v>0</v>
      </c>
      <c r="QU40" s="28">
        <v>0</v>
      </c>
      <c r="QV40" s="28">
        <v>0</v>
      </c>
      <c r="QW40" s="28">
        <v>0</v>
      </c>
      <c r="QX40" s="28">
        <v>0</v>
      </c>
      <c r="QY40" s="28">
        <v>0</v>
      </c>
      <c r="QZ40" s="28">
        <v>0</v>
      </c>
      <c r="RA40" s="28">
        <v>0</v>
      </c>
      <c r="RB40" s="28">
        <v>0</v>
      </c>
      <c r="RC40" s="28">
        <v>0</v>
      </c>
      <c r="RD40" s="28">
        <v>0</v>
      </c>
      <c r="RE40" s="28">
        <v>0</v>
      </c>
      <c r="RF40" s="28">
        <v>0</v>
      </c>
      <c r="RG40" s="28">
        <v>0</v>
      </c>
      <c r="RH40" s="28">
        <v>0</v>
      </c>
      <c r="RI40" s="28">
        <v>0</v>
      </c>
      <c r="RJ40" s="28">
        <v>0</v>
      </c>
      <c r="RK40" s="28">
        <v>0</v>
      </c>
      <c r="RL40" s="28">
        <v>0</v>
      </c>
      <c r="RM40" s="28">
        <v>0</v>
      </c>
      <c r="RN40" s="28">
        <v>0</v>
      </c>
      <c r="RO40" s="28">
        <v>0</v>
      </c>
      <c r="RP40" s="28">
        <v>0</v>
      </c>
      <c r="RQ40" s="28">
        <v>0</v>
      </c>
      <c r="RR40" s="28">
        <v>0</v>
      </c>
      <c r="RS40" s="28">
        <v>0</v>
      </c>
      <c r="RT40" s="28">
        <v>0</v>
      </c>
      <c r="RU40" s="28">
        <v>0</v>
      </c>
      <c r="RV40" s="28">
        <v>0</v>
      </c>
      <c r="RW40" s="28">
        <v>0</v>
      </c>
      <c r="RX40" s="28">
        <v>0</v>
      </c>
      <c r="RY40" s="28">
        <v>0</v>
      </c>
      <c r="RZ40" s="28">
        <v>0</v>
      </c>
      <c r="SA40" s="28">
        <v>0</v>
      </c>
      <c r="SB40" s="28">
        <v>0</v>
      </c>
      <c r="SC40" s="28">
        <v>0</v>
      </c>
      <c r="SD40" s="28">
        <v>0</v>
      </c>
      <c r="SE40" s="28">
        <v>0</v>
      </c>
      <c r="SF40" s="28">
        <v>0</v>
      </c>
      <c r="SG40" s="28">
        <v>0</v>
      </c>
      <c r="SH40" s="28">
        <v>0</v>
      </c>
      <c r="SI40" s="28">
        <v>0</v>
      </c>
      <c r="SJ40" s="28">
        <v>0</v>
      </c>
      <c r="SK40" s="28">
        <v>0</v>
      </c>
      <c r="SL40" s="28">
        <v>0</v>
      </c>
      <c r="SM40" s="28">
        <v>0</v>
      </c>
      <c r="SN40" s="28">
        <v>0</v>
      </c>
      <c r="SO40" s="28">
        <v>0</v>
      </c>
      <c r="SP40" s="28">
        <v>0</v>
      </c>
      <c r="SQ40" s="28">
        <v>0</v>
      </c>
      <c r="SR40" s="28">
        <v>0</v>
      </c>
      <c r="SS40" s="28">
        <v>0</v>
      </c>
      <c r="ST40" s="28">
        <v>0</v>
      </c>
      <c r="SU40" s="28">
        <v>0</v>
      </c>
      <c r="SV40" s="28">
        <v>0</v>
      </c>
      <c r="SW40" s="28">
        <v>0</v>
      </c>
      <c r="SX40" s="28">
        <v>0</v>
      </c>
      <c r="SY40" s="28">
        <v>0</v>
      </c>
      <c r="SZ40" s="28">
        <v>0</v>
      </c>
      <c r="TA40" s="28">
        <v>0</v>
      </c>
      <c r="TB40" s="28">
        <v>0</v>
      </c>
      <c r="TC40" s="28">
        <v>0</v>
      </c>
      <c r="TD40" s="28">
        <v>0</v>
      </c>
      <c r="TE40" s="28">
        <v>0</v>
      </c>
      <c r="TF40" s="28">
        <v>0</v>
      </c>
      <c r="TG40" s="28">
        <v>0</v>
      </c>
      <c r="TH40" s="28">
        <v>0</v>
      </c>
      <c r="TI40" s="28">
        <v>0</v>
      </c>
      <c r="TJ40" s="28">
        <v>0</v>
      </c>
      <c r="TK40" s="28">
        <v>0</v>
      </c>
      <c r="TL40" s="28">
        <v>0</v>
      </c>
      <c r="TM40" s="28">
        <v>0</v>
      </c>
      <c r="TN40" s="28">
        <v>0</v>
      </c>
      <c r="TO40" s="28">
        <v>0</v>
      </c>
      <c r="TP40" s="28">
        <v>0</v>
      </c>
      <c r="TQ40" s="28">
        <v>0</v>
      </c>
      <c r="TR40" s="28">
        <v>0</v>
      </c>
      <c r="TS40" s="28">
        <v>0</v>
      </c>
      <c r="TT40" s="28">
        <v>0</v>
      </c>
      <c r="TU40" s="28">
        <v>0</v>
      </c>
      <c r="TV40" s="28">
        <v>0</v>
      </c>
      <c r="TW40" s="28">
        <v>0</v>
      </c>
      <c r="TX40" s="28">
        <v>0</v>
      </c>
      <c r="TY40" s="28">
        <v>0</v>
      </c>
      <c r="TZ40" s="28">
        <v>0</v>
      </c>
      <c r="UA40" s="28">
        <v>0</v>
      </c>
      <c r="UB40" s="28">
        <v>0</v>
      </c>
      <c r="UC40" s="28">
        <v>0</v>
      </c>
      <c r="UD40" s="28">
        <v>0</v>
      </c>
      <c r="UE40" s="28">
        <v>0</v>
      </c>
      <c r="UF40" s="28">
        <v>0</v>
      </c>
      <c r="UG40" s="28">
        <v>0</v>
      </c>
      <c r="UH40" s="28">
        <v>0</v>
      </c>
      <c r="UI40" s="28">
        <v>0</v>
      </c>
      <c r="UJ40" s="28">
        <v>0</v>
      </c>
      <c r="UK40" s="28">
        <v>0</v>
      </c>
      <c r="UL40" s="28">
        <v>0</v>
      </c>
      <c r="UM40" s="28">
        <v>0</v>
      </c>
      <c r="UN40" s="28">
        <v>0</v>
      </c>
      <c r="UO40" s="28">
        <v>0</v>
      </c>
      <c r="UP40" s="28">
        <v>0</v>
      </c>
      <c r="UQ40" s="28">
        <v>0</v>
      </c>
      <c r="UR40" s="28">
        <v>0</v>
      </c>
      <c r="US40" s="28">
        <v>0</v>
      </c>
      <c r="UT40" s="28">
        <v>0</v>
      </c>
      <c r="UU40" s="28">
        <v>0</v>
      </c>
      <c r="UV40" s="28">
        <v>0</v>
      </c>
      <c r="UW40" s="28">
        <v>0</v>
      </c>
      <c r="UX40" s="28">
        <v>0</v>
      </c>
      <c r="UY40" s="28">
        <v>0</v>
      </c>
      <c r="UZ40" s="28">
        <v>0</v>
      </c>
      <c r="VA40" s="28">
        <v>0</v>
      </c>
      <c r="VB40" s="28">
        <v>0</v>
      </c>
      <c r="VC40" s="28">
        <v>0</v>
      </c>
      <c r="VD40" s="28">
        <v>0</v>
      </c>
      <c r="VE40" s="28">
        <v>0</v>
      </c>
      <c r="VF40" s="28">
        <v>0</v>
      </c>
      <c r="VG40" s="28">
        <v>0</v>
      </c>
      <c r="VH40" s="28">
        <v>0</v>
      </c>
      <c r="VI40" s="28">
        <v>0</v>
      </c>
      <c r="VJ40" s="28">
        <v>0</v>
      </c>
      <c r="VK40" s="28">
        <v>0</v>
      </c>
      <c r="VL40" s="28">
        <v>0</v>
      </c>
      <c r="VM40" s="28">
        <v>0</v>
      </c>
      <c r="VN40" s="28">
        <v>0</v>
      </c>
      <c r="VO40" s="28">
        <v>0</v>
      </c>
      <c r="VP40" s="28">
        <v>0</v>
      </c>
      <c r="VQ40" s="28">
        <v>0</v>
      </c>
      <c r="VR40" s="28">
        <v>0</v>
      </c>
      <c r="VS40" s="28">
        <v>0</v>
      </c>
      <c r="VT40" s="28">
        <v>0</v>
      </c>
      <c r="VU40" s="28">
        <v>0</v>
      </c>
      <c r="VV40" s="28">
        <v>0</v>
      </c>
      <c r="VW40" s="28">
        <v>0</v>
      </c>
      <c r="VX40" s="28">
        <v>0</v>
      </c>
      <c r="VY40" s="28">
        <v>0</v>
      </c>
      <c r="VZ40" s="28">
        <v>0</v>
      </c>
      <c r="WA40" s="28">
        <v>0</v>
      </c>
      <c r="WB40" s="28">
        <v>0</v>
      </c>
      <c r="WC40" s="28">
        <v>0</v>
      </c>
      <c r="WD40" s="28">
        <v>0</v>
      </c>
      <c r="WE40" s="28">
        <v>0</v>
      </c>
      <c r="WF40" s="28">
        <v>0</v>
      </c>
      <c r="WG40" s="28">
        <v>0</v>
      </c>
      <c r="WH40" s="28">
        <v>0</v>
      </c>
      <c r="WI40" s="28">
        <v>0</v>
      </c>
      <c r="WJ40" s="28">
        <v>0</v>
      </c>
      <c r="WK40" s="28">
        <v>0</v>
      </c>
      <c r="WL40" s="28">
        <v>0</v>
      </c>
      <c r="WM40" s="28">
        <v>0</v>
      </c>
      <c r="WN40" s="28">
        <v>0</v>
      </c>
      <c r="WO40" s="28">
        <v>0</v>
      </c>
      <c r="WP40" s="28">
        <v>0</v>
      </c>
      <c r="WQ40" s="28">
        <v>0</v>
      </c>
      <c r="WR40" s="28">
        <v>0</v>
      </c>
      <c r="WS40" s="28">
        <v>0</v>
      </c>
      <c r="WT40" s="28">
        <v>0</v>
      </c>
      <c r="WU40" s="28">
        <v>0</v>
      </c>
      <c r="WV40" s="28">
        <v>0</v>
      </c>
      <c r="WW40" s="28">
        <v>0</v>
      </c>
      <c r="WX40" s="28">
        <v>0</v>
      </c>
      <c r="WY40" s="28">
        <v>0</v>
      </c>
      <c r="WZ40" s="28">
        <v>0</v>
      </c>
      <c r="XA40" s="28">
        <v>0</v>
      </c>
      <c r="XB40" s="28">
        <v>0</v>
      </c>
      <c r="XC40" s="28">
        <v>0</v>
      </c>
      <c r="XD40" s="28">
        <v>0</v>
      </c>
      <c r="XE40" s="28">
        <v>0</v>
      </c>
      <c r="XF40" s="28">
        <v>0</v>
      </c>
      <c r="XG40" s="28">
        <v>0</v>
      </c>
      <c r="XH40" s="28">
        <v>0</v>
      </c>
      <c r="XI40" s="28">
        <v>0</v>
      </c>
      <c r="XJ40" s="28">
        <v>0</v>
      </c>
      <c r="XK40" s="28">
        <v>0</v>
      </c>
      <c r="XL40" s="28">
        <v>0</v>
      </c>
      <c r="XM40" s="28">
        <v>0</v>
      </c>
      <c r="XN40" s="28">
        <v>0</v>
      </c>
      <c r="XO40" s="28">
        <v>0</v>
      </c>
      <c r="XP40" s="28">
        <v>0</v>
      </c>
      <c r="XQ40" s="28">
        <v>0</v>
      </c>
      <c r="XR40" s="28">
        <v>0</v>
      </c>
      <c r="XS40" s="28">
        <v>0</v>
      </c>
      <c r="XT40" s="28">
        <v>0</v>
      </c>
      <c r="XU40" s="28">
        <v>0</v>
      </c>
      <c r="XV40" s="28">
        <v>0</v>
      </c>
      <c r="XW40" s="28">
        <v>0</v>
      </c>
      <c r="XX40" s="28">
        <v>0</v>
      </c>
      <c r="XY40" s="28">
        <v>0</v>
      </c>
      <c r="XZ40" s="28">
        <v>0</v>
      </c>
      <c r="YA40" s="28">
        <v>0</v>
      </c>
      <c r="YB40" s="28">
        <v>0</v>
      </c>
      <c r="YC40" s="28">
        <v>0</v>
      </c>
      <c r="YD40" s="28">
        <v>0</v>
      </c>
      <c r="YE40" s="28">
        <v>0</v>
      </c>
      <c r="YF40" s="28">
        <v>0</v>
      </c>
      <c r="YG40" s="28">
        <v>0</v>
      </c>
      <c r="YH40" s="28">
        <v>0</v>
      </c>
      <c r="YI40" s="28">
        <v>0</v>
      </c>
      <c r="YJ40" s="28">
        <v>0</v>
      </c>
      <c r="YK40" s="28">
        <v>0</v>
      </c>
      <c r="YL40" s="28">
        <v>0</v>
      </c>
      <c r="YM40" s="28">
        <v>0</v>
      </c>
      <c r="YN40" s="28">
        <v>0</v>
      </c>
      <c r="YO40" s="28">
        <v>0</v>
      </c>
      <c r="YP40" s="28">
        <v>0</v>
      </c>
      <c r="YQ40" s="28">
        <v>0</v>
      </c>
    </row>
    <row r="41" spans="1:667" ht="15.75" x14ac:dyDescent="0.25">
      <c r="A41" s="39" t="s">
        <v>86</v>
      </c>
      <c r="B41" s="39"/>
      <c r="C41" s="39">
        <f>+SUM(C42:C45)</f>
        <v>1561.6658321741763</v>
      </c>
      <c r="D41" s="40"/>
      <c r="E41" s="41">
        <f>+SUM(E42:E45)</f>
        <v>40.668381046202512</v>
      </c>
      <c r="F41" s="42"/>
      <c r="G41" s="109" t="s">
        <v>133</v>
      </c>
      <c r="H41" s="43"/>
      <c r="I41" s="44"/>
      <c r="J41" s="42"/>
      <c r="K41" s="44"/>
      <c r="L41" s="43"/>
      <c r="M41" s="44"/>
      <c r="N41" s="44"/>
      <c r="P41" s="49"/>
      <c r="Q41" s="49"/>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26"/>
      <c r="BO41" s="27"/>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row>
    <row r="42" spans="1:667" ht="15.75" x14ac:dyDescent="0.25">
      <c r="A42" s="18" t="s">
        <v>87</v>
      </c>
      <c r="B42" s="18" t="s">
        <v>88</v>
      </c>
      <c r="C42" s="19">
        <v>1373.2296725759988</v>
      </c>
      <c r="D42" s="20"/>
      <c r="E42" s="48">
        <f>+C42/$C$58</f>
        <v>35.76118938999997</v>
      </c>
      <c r="F42" s="22" t="s">
        <v>57</v>
      </c>
      <c r="G42" s="108" t="s">
        <v>133</v>
      </c>
      <c r="H42" s="23">
        <v>39706</v>
      </c>
      <c r="I42" s="47" t="s">
        <v>64</v>
      </c>
      <c r="J42" s="22">
        <v>360</v>
      </c>
      <c r="K42" s="22" t="s">
        <v>137</v>
      </c>
      <c r="L42" s="23">
        <f>+EDATE(H42,J42)</f>
        <v>50663</v>
      </c>
      <c r="M42" s="22" t="s">
        <v>11</v>
      </c>
      <c r="N42" s="19" t="s">
        <v>65</v>
      </c>
      <c r="P42" s="25">
        <f>+SUMPRODUCT(1*($BP$4:$YQ$4=$P$4)*($BP$1:$YQ$1=P$3)*($BP42:$YQ42))</f>
        <v>53694799.762988999</v>
      </c>
      <c r="Q42" s="25">
        <f>+SUMPRODUCT(1*($BP$4:$YQ$4=$Q$4)*($BP$1:$YQ$1=P$3)*($BP42:$YQ42))</f>
        <v>30448306.617816761</v>
      </c>
      <c r="R42" s="25">
        <f>+SUMPRODUCT(1*($BP$4:$YQ$4=$P$4)*($BP$1:$YQ$1=R$3)*($BP42:$YQ42))</f>
        <v>73999034.086395591</v>
      </c>
      <c r="S42" s="25">
        <f>+SUMPRODUCT(1*($BP$4:$YQ$4=$Q$4)*($BP$1:$YQ$1=R$3)*($BP42:$YQ42))</f>
        <v>39985373.82586015</v>
      </c>
      <c r="T42" s="25">
        <f>+SUMPRODUCT(1*($BP$4:$YQ$4=$P$4)*($BP$1:$YQ$1=T$3)*($BP42:$YQ42))</f>
        <v>81727605.222079009</v>
      </c>
      <c r="U42" s="25">
        <f>+SUMPRODUCT(1*($BP$4:$YQ$4=$Q$4)*($BP$1:$YQ$1=T$3)*($BP42:$YQ42))</f>
        <v>42031088.73765333</v>
      </c>
      <c r="V42" s="25">
        <f>+SUMPRODUCT(1*($BP$4:$YQ$4=$P$4)*($BP$1:$YQ$1=V$3)*($BP42:$YQ42))</f>
        <v>95706082.516170561</v>
      </c>
      <c r="W42" s="25">
        <f>+SUMPRODUCT(1*($BP$4:$YQ$4=$Q$4)*($BP$1:$YQ$1=V$3)*($BP42:$YQ42))</f>
        <v>46471354.721564576</v>
      </c>
      <c r="X42" s="25">
        <f>+SUMPRODUCT(1*($BP$4:$YQ$4=$P$4)*($BP$1:$YQ$1=X$3)*($BP42:$YQ42))</f>
        <v>110045357.21584944</v>
      </c>
      <c r="Y42" s="25">
        <f>+SUMPRODUCT(1*($BP$4:$YQ$4=$Q$4)*($BP$1:$YQ$1=X$3)*($BP42:$YQ42))</f>
        <v>50422994.067485377</v>
      </c>
      <c r="Z42" s="25">
        <f>+SUMPRODUCT(1*($BP$4:$YQ$4=$P$4)*($BP$1:$YQ$1=Z$3)*($BP42:$YQ42))</f>
        <v>125029549.3496401</v>
      </c>
      <c r="AA42" s="25">
        <f>+SUMPRODUCT(1*($BP$4:$YQ$4=$Q$4)*($BP$1:$YQ$1=Z$3)*($BP42:$YQ42))</f>
        <v>53867279.352221519</v>
      </c>
      <c r="AB42" s="25">
        <f>+SUMPRODUCT(1*($BP$4:$YQ$4=$P$4)*($BP$1:$YQ$1=AB$3)*($BP42:$YQ42))</f>
        <v>139969424.41825509</v>
      </c>
      <c r="AC42" s="25">
        <f>+SUMPRODUCT(1*($BP$4:$YQ$4=$Q$4)*($BP$1:$YQ$1=AB$3)*($BP42:$YQ42))</f>
        <v>56629132.855868407</v>
      </c>
      <c r="AD42" s="25">
        <f>+SUMPRODUCT(1*($BP$4:$YQ$4=$P$4)*($BP$1:$YQ$1=AD$3)*($BP42:$YQ42))</f>
        <v>153980388.34347481</v>
      </c>
      <c r="AE42" s="25">
        <f>+SUMPRODUCT(1*($BP$4:$YQ$4=$Q$4)*($BP$1:$YQ$1=AD$3)*($BP42:$YQ42))</f>
        <v>57915973.12069045</v>
      </c>
      <c r="AF42" s="25">
        <f>+SUMPRODUCT(1*($BP$4:$YQ$4=$P$4)*($BP$1:$YQ$1=AF$3)*($BP42:$YQ42))</f>
        <v>168262832.61508885</v>
      </c>
      <c r="AG42" s="25">
        <f>+SUMPRODUCT(1*($BP$4:$YQ$4=$Q$4)*($BP$1:$YQ$1=AF$3)*($BP42:$YQ42))</f>
        <v>58682683.685080588</v>
      </c>
      <c r="AH42" s="25">
        <f>+SUMPRODUCT(1*($BP$4:$YQ$4=$P$4)*($BP$1:$YQ$1=AH$3)*($BP42:$YQ42))</f>
        <v>183729427.76300672</v>
      </c>
      <c r="AI42" s="25">
        <f>+SUMPRODUCT(1*($BP$4:$YQ$4=$Q$4)*($BP$1:$YQ$1=AH$3)*($BP42:$YQ42))</f>
        <v>59048292.958826967</v>
      </c>
      <c r="AJ42" s="25">
        <f>+SUMPRODUCT(1*($BP$4:$YQ$4=$P$4)*($BP$1:$YQ$1=AJ$3)*($BP42:$YQ42))</f>
        <v>200167105.50600815</v>
      </c>
      <c r="AK42" s="25">
        <f>+SUMPRODUCT(1*($BP$4:$YQ$4=$Q$4)*($BP$1:$YQ$1=AJ$3)*($BP42:$YQ42))</f>
        <v>59015247.649930768</v>
      </c>
      <c r="AL42" s="25">
        <f>+SUMPRODUCT(1*($BP$4:$YQ$4=$P$4)*($BP$1:$YQ$1=AL$3)*($BP42:$YQ42))</f>
        <v>217345872.17722172</v>
      </c>
      <c r="AM42" s="25">
        <f>+SUMPRODUCT(1*($BP$4:$YQ$4=$Q$4)*($BP$1:$YQ$1=AL$3)*($BP42:$YQ42))</f>
        <v>57956324.442680098</v>
      </c>
      <c r="AN42" s="25">
        <f>+SUMPRODUCT(1*($BP$4:$YQ$4=$P$4)*($BP$1:$YQ$1=AN$3)*($BP42:$YQ42))</f>
        <v>235779797.60554448</v>
      </c>
      <c r="AO42" s="25">
        <f>+SUMPRODUCT(1*($BP$4:$YQ$4=$Q$4)*($BP$1:$YQ$1=AN$3)*($BP42:$YQ42))</f>
        <v>56419109.280833632</v>
      </c>
      <c r="AP42" s="25">
        <f>+SUMPRODUCT(1*($BP$4:$YQ$4=$P$4)*($BP$1:$YQ$1=AP$3)*($BP42:$YQ42))</f>
        <v>255540985.26847857</v>
      </c>
      <c r="AQ42" s="25">
        <f>+SUMPRODUCT(1*($BP$4:$YQ$4=$Q$4)*($BP$1:$YQ$1=AP$3)*($BP42:$YQ42))</f>
        <v>54153825.306304947</v>
      </c>
      <c r="AR42" s="25">
        <f>+SUMPRODUCT(1*($BP$4:$YQ$4=$P$4)*($BP$1:$YQ$1=AR$3)*($BP42:$YQ42))</f>
        <v>276785137.05624247</v>
      </c>
      <c r="AS42" s="25">
        <f>+SUMPRODUCT(1*($BP$4:$YQ$4=$Q$4)*($BP$1:$YQ$1=AR$3)*($BP42:$YQ42))</f>
        <v>51222900.179755501</v>
      </c>
      <c r="AT42" s="25">
        <f>+SUMPRODUCT(1*($BP$4:$YQ$4=$P$4)*($BP$1:$YQ$1=AT$3)*($BP42:$YQ42))</f>
        <v>299469083.61519068</v>
      </c>
      <c r="AU42" s="25">
        <f>+SUMPRODUCT(1*($BP$4:$YQ$4=$Q$4)*($BP$1:$YQ$1=AT$3)*($BP42:$YQ42))</f>
        <v>47070995.670979962</v>
      </c>
      <c r="AV42" s="25">
        <f>+SUMPRODUCT(1*($BP$4:$YQ$4=$P$4)*($BP$1:$YQ$1=AV$3)*($BP42:$YQ42))</f>
        <v>323709987.8103807</v>
      </c>
      <c r="AW42" s="25">
        <f>+SUMPRODUCT(1*($BP$4:$YQ$4=$Q$4)*($BP$1:$YQ$1=AV$3)*($BP42:$YQ42))</f>
        <v>42021959.257247418</v>
      </c>
      <c r="AX42" s="25">
        <f>+SUMPRODUCT(1*($BP$4:$YQ$4=$P$4)*($BP$1:$YQ$1=AX$3)*($BP42:$YQ42))</f>
        <v>349534828.83383822</v>
      </c>
      <c r="AY42" s="25">
        <f>+SUMPRODUCT(1*($BP$4:$YQ$4=$Q$4)*($BP$1:$YQ$1=AX$3)*($BP42:$YQ42))</f>
        <v>35808688.854916587</v>
      </c>
      <c r="AZ42" s="25">
        <f>+SUMPRODUCT(1*($BP$4:$YQ$4=$P$4)*($BP$1:$YQ$1=AZ$3)*($BP42:$YQ42))</f>
        <v>377124822.88222849</v>
      </c>
      <c r="BA42" s="25">
        <f>+SUMPRODUCT(1*($BP$4:$YQ$4=$Q$4)*($BP$1:$YQ$1=AZ$3)*($BP42:$YQ42))</f>
        <v>28397386.268751904</v>
      </c>
      <c r="BB42" s="25">
        <f>+SUMPRODUCT(1*($BP$4:$YQ$4=$P$4)*($BP$1:$YQ$1=BB$3)*($BP42:$YQ42))</f>
        <v>406456038.3501966</v>
      </c>
      <c r="BC42" s="25">
        <f>+SUMPRODUCT(1*($BP$4:$YQ$4=$Q$4)*($BP$1:$YQ$1=BB$3)*($BP42:$YQ42))</f>
        <v>19392251.914766207</v>
      </c>
      <c r="BD42" s="25">
        <f>+SUMPRODUCT(1*($BP$4:$YQ$4=$P$4)*($BP$1:$YQ$1=BD$3)*($BP42:$YQ42))</f>
        <v>437722361.64479589</v>
      </c>
      <c r="BE42" s="25">
        <f>+SUMPRODUCT(1*($BP$4:$YQ$4=$Q$4)*($BP$1:$YQ$1=BD$3)*($BP42:$YQ42))</f>
        <v>8904636.5814631674</v>
      </c>
      <c r="BF42" s="25">
        <f>+SUMPRODUCT(1*($BP$4:$YQ$4=$P$4)*($BP$1:$YQ$1=BF$3)*($BP42:$YQ42))</f>
        <v>0</v>
      </c>
      <c r="BG42" s="25">
        <f>+SUMPRODUCT(1*($BP$4:$YQ$4=$Q$4)*($BP$1:$YQ$1=BF$3)*($BP42:$YQ42))</f>
        <v>0</v>
      </c>
      <c r="BH42" s="25">
        <f>+SUMPRODUCT(1*($BP$4:$YQ$4=$P$4)*($BP$1:$YQ$1=BH$3)*($BP42:$YQ42))</f>
        <v>0</v>
      </c>
      <c r="BI42" s="25">
        <f>+SUMPRODUCT(1*($BP$4:$YQ$4=$Q$4)*($BP$1:$YQ$1=BH$3)*($BP42:$YQ42))</f>
        <v>0</v>
      </c>
      <c r="BJ42" s="25">
        <f>+SUMPRODUCT(1*($BP$4:$YQ$4=$P$4)*($BP$1:$YQ$1=BJ$3)*($BP42:$YQ42))</f>
        <v>0</v>
      </c>
      <c r="BK42" s="25">
        <f>+SUMPRODUCT(1*($BP$4:$YQ$4=$Q$4)*($BP$1:$YQ$1=BJ$3)*($BP42:$YQ42))</f>
        <v>0</v>
      </c>
      <c r="BL42" s="25">
        <f>+SUMPRODUCT(1*($BP$4:$YQ$4=$P$4)*($BP$1:$YQ$1=BL$3)*($BP42:$YQ42))</f>
        <v>0</v>
      </c>
      <c r="BM42" s="25">
        <f>+SUMPRODUCT(1*($BP$4:$YQ$4=$Q$4)*($BP$1:$YQ$1=BL$3)*($BP42:$YQ42))</f>
        <v>0</v>
      </c>
      <c r="BN42" s="26"/>
      <c r="BO42" s="27"/>
      <c r="BP42" s="28">
        <v>0</v>
      </c>
      <c r="BQ42" s="28">
        <v>0</v>
      </c>
      <c r="BR42" s="28">
        <v>0</v>
      </c>
      <c r="BS42" s="28">
        <v>0</v>
      </c>
      <c r="BT42" s="28">
        <v>10369668.890999999</v>
      </c>
      <c r="BU42" s="28">
        <v>18194399.03523</v>
      </c>
      <c r="BV42" s="28">
        <v>0</v>
      </c>
      <c r="BW42" s="28">
        <v>0</v>
      </c>
      <c r="BX42" s="28">
        <v>0</v>
      </c>
      <c r="BY42" s="28">
        <v>0</v>
      </c>
      <c r="BZ42" s="28">
        <v>0</v>
      </c>
      <c r="CA42" s="28">
        <v>0</v>
      </c>
      <c r="CB42" s="28">
        <v>0</v>
      </c>
      <c r="CC42" s="28">
        <v>0</v>
      </c>
      <c r="CD42" s="28">
        <v>0</v>
      </c>
      <c r="CE42" s="28">
        <v>0</v>
      </c>
      <c r="CF42" s="28">
        <v>20078637.726816762</v>
      </c>
      <c r="CG42" s="28">
        <v>35500400.727759004</v>
      </c>
      <c r="CH42" s="28">
        <v>0</v>
      </c>
      <c r="CI42" s="28">
        <v>0</v>
      </c>
      <c r="CJ42" s="28">
        <v>0</v>
      </c>
      <c r="CK42" s="28">
        <v>0</v>
      </c>
      <c r="CL42" s="28">
        <v>0</v>
      </c>
      <c r="CM42" s="28">
        <v>0</v>
      </c>
      <c r="CN42" s="28">
        <v>0</v>
      </c>
      <c r="CO42" s="28">
        <v>0</v>
      </c>
      <c r="CP42" s="28">
        <v>0</v>
      </c>
      <c r="CQ42" s="28">
        <v>0</v>
      </c>
      <c r="CR42" s="28">
        <v>19677266.606387749</v>
      </c>
      <c r="CS42" s="28">
        <v>36251576.250264153</v>
      </c>
      <c r="CT42" s="28">
        <v>0</v>
      </c>
      <c r="CU42" s="28">
        <v>0</v>
      </c>
      <c r="CV42" s="28">
        <v>0</v>
      </c>
      <c r="CW42" s="28">
        <v>0</v>
      </c>
      <c r="CX42" s="28">
        <v>0</v>
      </c>
      <c r="CY42" s="28">
        <v>0</v>
      </c>
      <c r="CZ42" s="28">
        <v>0</v>
      </c>
      <c r="DA42" s="28">
        <v>0</v>
      </c>
      <c r="DB42" s="28">
        <v>0</v>
      </c>
      <c r="DC42" s="28">
        <v>0</v>
      </c>
      <c r="DD42" s="28">
        <v>20308107.219472401</v>
      </c>
      <c r="DE42" s="28">
        <v>37747457.836131431</v>
      </c>
      <c r="DF42" s="28">
        <v>0</v>
      </c>
      <c r="DG42" s="28">
        <v>0</v>
      </c>
      <c r="DH42" s="28">
        <v>0</v>
      </c>
      <c r="DI42" s="28">
        <v>0</v>
      </c>
      <c r="DJ42" s="28">
        <v>0</v>
      </c>
      <c r="DK42" s="28">
        <v>0</v>
      </c>
      <c r="DL42" s="28">
        <v>0</v>
      </c>
      <c r="DM42" s="28">
        <v>0</v>
      </c>
      <c r="DN42" s="28">
        <v>0</v>
      </c>
      <c r="DO42" s="28">
        <v>0</v>
      </c>
      <c r="DP42" s="28">
        <v>20269808.845610753</v>
      </c>
      <c r="DQ42" s="28">
        <v>39092672.346205503</v>
      </c>
      <c r="DR42" s="28">
        <v>0</v>
      </c>
      <c r="DS42" s="28">
        <v>0</v>
      </c>
      <c r="DT42" s="28">
        <v>0</v>
      </c>
      <c r="DU42" s="28">
        <v>0</v>
      </c>
      <c r="DV42" s="28">
        <v>0</v>
      </c>
      <c r="DW42" s="28">
        <v>0</v>
      </c>
      <c r="DX42" s="28">
        <v>0</v>
      </c>
      <c r="DY42" s="28">
        <v>0</v>
      </c>
      <c r="DZ42" s="28">
        <v>0</v>
      </c>
      <c r="EA42" s="28">
        <v>0</v>
      </c>
      <c r="EB42" s="28">
        <v>21761279.892042577</v>
      </c>
      <c r="EC42" s="28">
        <v>42634932.875873499</v>
      </c>
      <c r="ED42" s="28">
        <v>0</v>
      </c>
      <c r="EE42" s="28">
        <v>0</v>
      </c>
      <c r="EF42" s="28">
        <v>0</v>
      </c>
      <c r="EG42" s="28">
        <v>0</v>
      </c>
      <c r="EH42" s="28">
        <v>0</v>
      </c>
      <c r="EI42" s="28">
        <v>0</v>
      </c>
      <c r="EJ42" s="28">
        <v>0</v>
      </c>
      <c r="EK42" s="28">
        <v>0</v>
      </c>
      <c r="EL42" s="28">
        <v>0</v>
      </c>
      <c r="EM42" s="28">
        <v>0</v>
      </c>
      <c r="EN42" s="28">
        <v>22510400.165218368</v>
      </c>
      <c r="EO42" s="28">
        <v>46078977.222729295</v>
      </c>
      <c r="EP42" s="28">
        <v>0</v>
      </c>
      <c r="EQ42" s="28">
        <v>0</v>
      </c>
      <c r="ER42" s="28">
        <v>0</v>
      </c>
      <c r="ES42" s="28">
        <v>0</v>
      </c>
      <c r="ET42" s="28">
        <v>0</v>
      </c>
      <c r="EU42" s="28">
        <v>0</v>
      </c>
      <c r="EV42" s="28">
        <v>0</v>
      </c>
      <c r="EW42" s="28">
        <v>0</v>
      </c>
      <c r="EX42" s="28">
        <v>0</v>
      </c>
      <c r="EY42" s="28">
        <v>0</v>
      </c>
      <c r="EZ42" s="28">
        <v>23960954.556346204</v>
      </c>
      <c r="FA42" s="28">
        <v>49627105.293441273</v>
      </c>
      <c r="FB42" s="28">
        <v>0</v>
      </c>
      <c r="FC42" s="28">
        <v>0</v>
      </c>
      <c r="FD42" s="28">
        <v>0</v>
      </c>
      <c r="FE42" s="28">
        <v>0</v>
      </c>
      <c r="FF42" s="28">
        <v>0</v>
      </c>
      <c r="FG42" s="28">
        <v>0</v>
      </c>
      <c r="FH42" s="28">
        <v>0</v>
      </c>
      <c r="FI42" s="28">
        <v>0</v>
      </c>
      <c r="FJ42" s="28">
        <v>0</v>
      </c>
      <c r="FK42" s="28">
        <v>0</v>
      </c>
      <c r="FL42" s="28">
        <v>24542725.176095996</v>
      </c>
      <c r="FM42" s="28">
        <v>53194408.412808903</v>
      </c>
      <c r="FN42" s="28">
        <v>0</v>
      </c>
      <c r="FO42" s="28">
        <v>0</v>
      </c>
      <c r="FP42" s="28">
        <v>0</v>
      </c>
      <c r="FQ42" s="28">
        <v>0</v>
      </c>
      <c r="FR42" s="28">
        <v>0</v>
      </c>
      <c r="FS42" s="28">
        <v>0</v>
      </c>
      <c r="FT42" s="28">
        <v>0</v>
      </c>
      <c r="FU42" s="28">
        <v>0</v>
      </c>
      <c r="FV42" s="28">
        <v>0</v>
      </c>
      <c r="FW42" s="28">
        <v>0</v>
      </c>
      <c r="FX42" s="28">
        <v>25880268.891389377</v>
      </c>
      <c r="FY42" s="28">
        <v>56850948.803040542</v>
      </c>
      <c r="FZ42" s="28">
        <v>0</v>
      </c>
      <c r="GA42" s="28">
        <v>0</v>
      </c>
      <c r="GB42" s="28">
        <v>0</v>
      </c>
      <c r="GC42" s="28">
        <v>0</v>
      </c>
      <c r="GD42" s="28">
        <v>0</v>
      </c>
      <c r="GE42" s="28">
        <v>0</v>
      </c>
      <c r="GF42" s="28">
        <v>0</v>
      </c>
      <c r="GG42" s="28">
        <v>0</v>
      </c>
      <c r="GH42" s="28">
        <v>0</v>
      </c>
      <c r="GI42" s="28">
        <v>0</v>
      </c>
      <c r="GJ42" s="28">
        <v>26299695.104291532</v>
      </c>
      <c r="GK42" s="28">
        <v>60565157.577311814</v>
      </c>
      <c r="GL42" s="28">
        <v>0</v>
      </c>
      <c r="GM42" s="28">
        <v>0</v>
      </c>
      <c r="GN42" s="28">
        <v>0</v>
      </c>
      <c r="GO42" s="28">
        <v>0</v>
      </c>
      <c r="GP42" s="28">
        <v>0</v>
      </c>
      <c r="GQ42" s="28">
        <v>0</v>
      </c>
      <c r="GR42" s="28">
        <v>0</v>
      </c>
      <c r="GS42" s="28">
        <v>0</v>
      </c>
      <c r="GT42" s="28">
        <v>0</v>
      </c>
      <c r="GU42" s="28">
        <v>0</v>
      </c>
      <c r="GV42" s="28">
        <v>27567584.24792999</v>
      </c>
      <c r="GW42" s="28">
        <v>64464391.772328295</v>
      </c>
      <c r="GX42" s="28">
        <v>0</v>
      </c>
      <c r="GY42" s="28">
        <v>0</v>
      </c>
      <c r="GZ42" s="28">
        <v>0</v>
      </c>
      <c r="HA42" s="28">
        <v>0</v>
      </c>
      <c r="HB42" s="28">
        <v>0</v>
      </c>
      <c r="HC42" s="28">
        <v>0</v>
      </c>
      <c r="HD42" s="28">
        <v>0</v>
      </c>
      <c r="HE42" s="28">
        <v>0</v>
      </c>
      <c r="HF42" s="28">
        <v>0</v>
      </c>
      <c r="HG42" s="28">
        <v>0</v>
      </c>
      <c r="HH42" s="28">
        <v>27927665.494046073</v>
      </c>
      <c r="HI42" s="28">
        <v>68224864.583933845</v>
      </c>
      <c r="HJ42" s="28">
        <v>0</v>
      </c>
      <c r="HK42" s="28">
        <v>0</v>
      </c>
      <c r="HL42" s="28">
        <v>0</v>
      </c>
      <c r="HM42" s="28">
        <v>0</v>
      </c>
      <c r="HN42" s="28">
        <v>0</v>
      </c>
      <c r="HO42" s="28">
        <v>0</v>
      </c>
      <c r="HP42" s="28">
        <v>0</v>
      </c>
      <c r="HQ42" s="28">
        <v>0</v>
      </c>
      <c r="HR42" s="28">
        <v>0</v>
      </c>
      <c r="HS42" s="28">
        <v>0</v>
      </c>
      <c r="HT42" s="28">
        <v>28701467.361822333</v>
      </c>
      <c r="HU42" s="28">
        <v>71744559.834321231</v>
      </c>
      <c r="HV42" s="28">
        <v>0</v>
      </c>
      <c r="HW42" s="28">
        <v>0</v>
      </c>
      <c r="HX42" s="28">
        <v>0</v>
      </c>
      <c r="HY42" s="28">
        <v>0</v>
      </c>
      <c r="HZ42" s="28">
        <v>0</v>
      </c>
      <c r="IA42" s="28">
        <v>0</v>
      </c>
      <c r="IB42" s="28">
        <v>0</v>
      </c>
      <c r="IC42" s="28">
        <v>0</v>
      </c>
      <c r="ID42" s="28">
        <v>0</v>
      </c>
      <c r="IE42" s="28">
        <v>0</v>
      </c>
      <c r="IF42" s="28">
        <v>28597303.59872264</v>
      </c>
      <c r="IG42" s="28">
        <v>75264324.955625504</v>
      </c>
      <c r="IH42" s="28">
        <v>0</v>
      </c>
      <c r="II42" s="28">
        <v>0</v>
      </c>
      <c r="IJ42" s="28">
        <v>0</v>
      </c>
      <c r="IK42" s="28">
        <v>0</v>
      </c>
      <c r="IL42" s="28">
        <v>0</v>
      </c>
      <c r="IM42" s="28">
        <v>0</v>
      </c>
      <c r="IN42" s="28">
        <v>0</v>
      </c>
      <c r="IO42" s="28">
        <v>0</v>
      </c>
      <c r="IP42" s="28">
        <v>0</v>
      </c>
      <c r="IQ42" s="28">
        <v>0</v>
      </c>
      <c r="IR42" s="28">
        <v>29318669.52196781</v>
      </c>
      <c r="IS42" s="28">
        <v>78716063.387849316</v>
      </c>
      <c r="IT42" s="28">
        <v>0</v>
      </c>
      <c r="IU42" s="28">
        <v>0</v>
      </c>
      <c r="IV42" s="28">
        <v>0</v>
      </c>
      <c r="IW42" s="28">
        <v>0</v>
      </c>
      <c r="IX42" s="28">
        <v>0</v>
      </c>
      <c r="IY42" s="28">
        <v>0</v>
      </c>
      <c r="IZ42" s="28">
        <v>0</v>
      </c>
      <c r="JA42" s="28">
        <v>0</v>
      </c>
      <c r="JB42" s="28">
        <v>0</v>
      </c>
      <c r="JC42" s="28">
        <v>0</v>
      </c>
      <c r="JD42" s="28">
        <v>29019620.872758579</v>
      </c>
      <c r="JE42" s="28">
        <v>82250870.397969395</v>
      </c>
      <c r="JF42" s="28">
        <v>0</v>
      </c>
      <c r="JG42" s="28">
        <v>0</v>
      </c>
      <c r="JH42" s="28">
        <v>0</v>
      </c>
      <c r="JI42" s="28">
        <v>0</v>
      </c>
      <c r="JJ42" s="28">
        <v>0</v>
      </c>
      <c r="JK42" s="28">
        <v>0</v>
      </c>
      <c r="JL42" s="28">
        <v>0</v>
      </c>
      <c r="JM42" s="28">
        <v>0</v>
      </c>
      <c r="JN42" s="28">
        <v>0</v>
      </c>
      <c r="JO42" s="28">
        <v>0</v>
      </c>
      <c r="JP42" s="28">
        <v>29663062.812322013</v>
      </c>
      <c r="JQ42" s="28">
        <v>86011962.217119455</v>
      </c>
      <c r="JR42" s="28">
        <v>0</v>
      </c>
      <c r="JS42" s="28">
        <v>0</v>
      </c>
      <c r="JT42" s="28">
        <v>0</v>
      </c>
      <c r="JU42" s="28">
        <v>0</v>
      </c>
      <c r="JV42" s="28">
        <v>0</v>
      </c>
      <c r="JW42" s="28">
        <v>0</v>
      </c>
      <c r="JX42" s="28">
        <v>0</v>
      </c>
      <c r="JY42" s="28">
        <v>0</v>
      </c>
      <c r="JZ42" s="28">
        <v>0</v>
      </c>
      <c r="KA42" s="28">
        <v>0</v>
      </c>
      <c r="KB42" s="28">
        <v>29256669.090687353</v>
      </c>
      <c r="KC42" s="28">
        <v>89832969.121917337</v>
      </c>
      <c r="KD42" s="28">
        <v>0</v>
      </c>
      <c r="KE42" s="28">
        <v>0</v>
      </c>
      <c r="KF42" s="28">
        <v>0</v>
      </c>
      <c r="KG42" s="28">
        <v>0</v>
      </c>
      <c r="KH42" s="28">
        <v>0</v>
      </c>
      <c r="KI42" s="28">
        <v>0</v>
      </c>
      <c r="KJ42" s="28">
        <v>0</v>
      </c>
      <c r="KK42" s="28">
        <v>0</v>
      </c>
      <c r="KL42" s="28">
        <v>0</v>
      </c>
      <c r="KM42" s="28">
        <v>0</v>
      </c>
      <c r="KN42" s="28">
        <v>29791623.868139613</v>
      </c>
      <c r="KO42" s="28">
        <v>93896458.64108938</v>
      </c>
      <c r="KP42" s="28">
        <v>0</v>
      </c>
      <c r="KQ42" s="28">
        <v>0</v>
      </c>
      <c r="KR42" s="28">
        <v>0</v>
      </c>
      <c r="KS42" s="28">
        <v>0</v>
      </c>
      <c r="KT42" s="28">
        <v>0</v>
      </c>
      <c r="KU42" s="28">
        <v>0</v>
      </c>
      <c r="KV42" s="28">
        <v>0</v>
      </c>
      <c r="KW42" s="28">
        <v>0</v>
      </c>
      <c r="KX42" s="28">
        <v>0</v>
      </c>
      <c r="KY42" s="28">
        <v>0</v>
      </c>
      <c r="KZ42" s="28">
        <v>29413638.702312067</v>
      </c>
      <c r="LA42" s="28">
        <v>97984047.61435385</v>
      </c>
      <c r="LB42" s="28">
        <v>0</v>
      </c>
      <c r="LC42" s="28">
        <v>0</v>
      </c>
      <c r="LD42" s="28">
        <v>0</v>
      </c>
      <c r="LE42" s="28">
        <v>0</v>
      </c>
      <c r="LF42" s="28">
        <v>0</v>
      </c>
      <c r="LG42" s="28">
        <v>0</v>
      </c>
      <c r="LH42" s="28">
        <v>0</v>
      </c>
      <c r="LI42" s="28">
        <v>0</v>
      </c>
      <c r="LJ42" s="28">
        <v>0</v>
      </c>
      <c r="LK42" s="28">
        <v>0</v>
      </c>
      <c r="LL42" s="28">
        <v>29601608.947618701</v>
      </c>
      <c r="LM42" s="28">
        <v>102183057.89165431</v>
      </c>
      <c r="LN42" s="28">
        <v>0</v>
      </c>
      <c r="LO42" s="28">
        <v>0</v>
      </c>
      <c r="LP42" s="28">
        <v>0</v>
      </c>
      <c r="LQ42" s="28">
        <v>0</v>
      </c>
      <c r="LR42" s="28">
        <v>0</v>
      </c>
      <c r="LS42" s="28">
        <v>0</v>
      </c>
      <c r="LT42" s="28">
        <v>0</v>
      </c>
      <c r="LU42" s="28">
        <v>0</v>
      </c>
      <c r="LV42" s="28">
        <v>0</v>
      </c>
      <c r="LW42" s="28">
        <v>0</v>
      </c>
      <c r="LX42" s="28">
        <v>28886571.069594484</v>
      </c>
      <c r="LY42" s="28">
        <v>106435894.211578</v>
      </c>
      <c r="LZ42" s="28">
        <v>0</v>
      </c>
      <c r="MA42" s="28">
        <v>0</v>
      </c>
      <c r="MB42" s="28">
        <v>0</v>
      </c>
      <c r="MC42" s="28">
        <v>0</v>
      </c>
      <c r="MD42" s="28">
        <v>0</v>
      </c>
      <c r="ME42" s="28">
        <v>0</v>
      </c>
      <c r="MF42" s="28">
        <v>0</v>
      </c>
      <c r="MG42" s="28">
        <v>0</v>
      </c>
      <c r="MH42" s="28">
        <v>0</v>
      </c>
      <c r="MI42" s="28">
        <v>0</v>
      </c>
      <c r="MJ42" s="28">
        <v>29069753.373085614</v>
      </c>
      <c r="MK42" s="28">
        <v>110909977.9656437</v>
      </c>
      <c r="ML42" s="28">
        <v>0</v>
      </c>
      <c r="MM42" s="28">
        <v>0</v>
      </c>
      <c r="MN42" s="28">
        <v>0</v>
      </c>
      <c r="MO42" s="28">
        <v>0</v>
      </c>
      <c r="MP42" s="28">
        <v>0</v>
      </c>
      <c r="MQ42" s="28">
        <v>0</v>
      </c>
      <c r="MR42" s="28">
        <v>0</v>
      </c>
      <c r="MS42" s="28">
        <v>0</v>
      </c>
      <c r="MT42" s="28">
        <v>0</v>
      </c>
      <c r="MU42" s="28">
        <v>0</v>
      </c>
      <c r="MV42" s="28">
        <v>28214093.369266193</v>
      </c>
      <c r="MW42" s="28">
        <v>115508969.73667923</v>
      </c>
      <c r="MX42" s="28">
        <v>0</v>
      </c>
      <c r="MY42" s="28">
        <v>0</v>
      </c>
      <c r="MZ42" s="28">
        <v>0</v>
      </c>
      <c r="NA42" s="28">
        <v>0</v>
      </c>
      <c r="NB42" s="28">
        <v>0</v>
      </c>
      <c r="NC42" s="28">
        <v>0</v>
      </c>
      <c r="ND42" s="28">
        <v>0</v>
      </c>
      <c r="NE42" s="28">
        <v>0</v>
      </c>
      <c r="NF42" s="28">
        <v>0</v>
      </c>
      <c r="NG42" s="28">
        <v>0</v>
      </c>
      <c r="NH42" s="28">
        <v>28205015.911567435</v>
      </c>
      <c r="NI42" s="28">
        <v>120270827.86886525</v>
      </c>
      <c r="NJ42" s="28">
        <v>0</v>
      </c>
      <c r="NK42" s="28">
        <v>0</v>
      </c>
      <c r="NL42" s="28">
        <v>0</v>
      </c>
      <c r="NM42" s="28">
        <v>0</v>
      </c>
      <c r="NN42" s="28">
        <v>0</v>
      </c>
      <c r="NO42" s="28">
        <v>0</v>
      </c>
      <c r="NP42" s="28">
        <v>0</v>
      </c>
      <c r="NQ42" s="28">
        <v>0</v>
      </c>
      <c r="NR42" s="28">
        <v>0</v>
      </c>
      <c r="NS42" s="28">
        <v>0</v>
      </c>
      <c r="NT42" s="28">
        <v>27183303.645016681</v>
      </c>
      <c r="NU42" s="28">
        <v>125200011.80269951</v>
      </c>
      <c r="NV42" s="28">
        <v>0</v>
      </c>
      <c r="NW42" s="28">
        <v>0</v>
      </c>
      <c r="NX42" s="28">
        <v>0</v>
      </c>
      <c r="NY42" s="28">
        <v>0</v>
      </c>
      <c r="NZ42" s="28">
        <v>0</v>
      </c>
      <c r="OA42" s="28">
        <v>0</v>
      </c>
      <c r="OB42" s="28">
        <v>0</v>
      </c>
      <c r="OC42" s="28">
        <v>0</v>
      </c>
      <c r="OD42" s="28">
        <v>0</v>
      </c>
      <c r="OE42" s="28">
        <v>0</v>
      </c>
      <c r="OF42" s="28">
        <v>26970521.661288261</v>
      </c>
      <c r="OG42" s="28">
        <v>130340973.46577907</v>
      </c>
      <c r="OH42" s="28">
        <v>0</v>
      </c>
      <c r="OI42" s="28">
        <v>0</v>
      </c>
      <c r="OJ42" s="28">
        <v>0</v>
      </c>
      <c r="OK42" s="28">
        <v>0</v>
      </c>
      <c r="OL42" s="28">
        <v>0</v>
      </c>
      <c r="OM42" s="28">
        <v>0</v>
      </c>
      <c r="ON42" s="28">
        <v>0</v>
      </c>
      <c r="OO42" s="28">
        <v>0</v>
      </c>
      <c r="OP42" s="28">
        <v>0</v>
      </c>
      <c r="OQ42" s="28">
        <v>0</v>
      </c>
      <c r="OR42" s="28">
        <v>25907288.813690487</v>
      </c>
      <c r="OS42" s="28">
        <v>135619841.96748641</v>
      </c>
      <c r="OT42" s="28">
        <v>0</v>
      </c>
      <c r="OU42" s="28">
        <v>0</v>
      </c>
      <c r="OV42" s="28">
        <v>0</v>
      </c>
      <c r="OW42" s="28">
        <v>0</v>
      </c>
      <c r="OX42" s="28">
        <v>0</v>
      </c>
      <c r="OY42" s="28">
        <v>0</v>
      </c>
      <c r="OZ42" s="28">
        <v>0</v>
      </c>
      <c r="PA42" s="28">
        <v>0</v>
      </c>
      <c r="PB42" s="28">
        <v>0</v>
      </c>
      <c r="PC42" s="28">
        <v>0</v>
      </c>
      <c r="PD42" s="28">
        <v>25315611.366065014</v>
      </c>
      <c r="PE42" s="28">
        <v>141165295.08875602</v>
      </c>
      <c r="PF42" s="28">
        <v>0</v>
      </c>
      <c r="PG42" s="28">
        <v>0</v>
      </c>
      <c r="PH42" s="28">
        <v>0</v>
      </c>
      <c r="PI42" s="28">
        <v>0</v>
      </c>
      <c r="PJ42" s="28">
        <v>0</v>
      </c>
      <c r="PK42" s="28">
        <v>0</v>
      </c>
      <c r="PL42" s="28">
        <v>0</v>
      </c>
      <c r="PM42" s="28">
        <v>0</v>
      </c>
      <c r="PN42" s="28">
        <v>0</v>
      </c>
      <c r="PO42" s="28">
        <v>0</v>
      </c>
      <c r="PP42" s="28">
        <v>23899899.97164562</v>
      </c>
      <c r="PQ42" s="28">
        <v>146769884.80914685</v>
      </c>
      <c r="PR42" s="28">
        <v>0</v>
      </c>
      <c r="PS42" s="28">
        <v>0</v>
      </c>
      <c r="PT42" s="28">
        <v>0</v>
      </c>
      <c r="PU42" s="28">
        <v>0</v>
      </c>
      <c r="PV42" s="28">
        <v>0</v>
      </c>
      <c r="PW42" s="28">
        <v>0</v>
      </c>
      <c r="PX42" s="28">
        <v>0</v>
      </c>
      <c r="PY42" s="28">
        <v>0</v>
      </c>
      <c r="PZ42" s="28">
        <v>0</v>
      </c>
      <c r="QA42" s="28">
        <v>0</v>
      </c>
      <c r="QB42" s="28">
        <v>23171095.699334342</v>
      </c>
      <c r="QC42" s="28">
        <v>152699198.80604383</v>
      </c>
      <c r="QD42" s="28">
        <v>0</v>
      </c>
      <c r="QE42" s="28">
        <v>0</v>
      </c>
      <c r="QF42" s="28">
        <v>0</v>
      </c>
      <c r="QG42" s="28">
        <v>0</v>
      </c>
      <c r="QH42" s="28">
        <v>0</v>
      </c>
      <c r="QI42" s="28">
        <v>0</v>
      </c>
      <c r="QJ42" s="28">
        <v>0</v>
      </c>
      <c r="QK42" s="28">
        <v>0</v>
      </c>
      <c r="QL42" s="28">
        <v>0</v>
      </c>
      <c r="QM42" s="28">
        <v>0</v>
      </c>
      <c r="QN42" s="28">
        <v>21533935.627172045</v>
      </c>
      <c r="QO42" s="28">
        <v>158688526.15637159</v>
      </c>
      <c r="QP42" s="28">
        <v>0</v>
      </c>
      <c r="QQ42" s="28">
        <v>0</v>
      </c>
      <c r="QR42" s="28">
        <v>0</v>
      </c>
      <c r="QS42" s="28">
        <v>0</v>
      </c>
      <c r="QT42" s="28">
        <v>0</v>
      </c>
      <c r="QU42" s="28">
        <v>0</v>
      </c>
      <c r="QV42" s="28">
        <v>0</v>
      </c>
      <c r="QW42" s="28">
        <v>0</v>
      </c>
      <c r="QX42" s="28">
        <v>0</v>
      </c>
      <c r="QY42" s="28">
        <v>0</v>
      </c>
      <c r="QZ42" s="28">
        <v>20488023.630075369</v>
      </c>
      <c r="RA42" s="28">
        <v>165021461.65400907</v>
      </c>
      <c r="RB42" s="28">
        <v>0</v>
      </c>
      <c r="RC42" s="28">
        <v>0</v>
      </c>
      <c r="RD42" s="28">
        <v>0</v>
      </c>
      <c r="RE42" s="28">
        <v>0</v>
      </c>
      <c r="RF42" s="28">
        <v>0</v>
      </c>
      <c r="RG42" s="28">
        <v>0</v>
      </c>
      <c r="RH42" s="28">
        <v>0</v>
      </c>
      <c r="RI42" s="28">
        <v>0</v>
      </c>
      <c r="RJ42" s="28">
        <v>0</v>
      </c>
      <c r="RK42" s="28">
        <v>0</v>
      </c>
      <c r="RL42" s="28">
        <v>18608733.787177034</v>
      </c>
      <c r="RM42" s="28">
        <v>171415050.96014827</v>
      </c>
      <c r="RN42" s="28">
        <v>0</v>
      </c>
      <c r="RO42" s="28">
        <v>0</v>
      </c>
      <c r="RP42" s="28">
        <v>0</v>
      </c>
      <c r="RQ42" s="28">
        <v>0</v>
      </c>
      <c r="RR42" s="28">
        <v>0</v>
      </c>
      <c r="RS42" s="28">
        <v>0</v>
      </c>
      <c r="RT42" s="28">
        <v>0</v>
      </c>
      <c r="RU42" s="28">
        <v>0</v>
      </c>
      <c r="RV42" s="28">
        <v>0</v>
      </c>
      <c r="RW42" s="28">
        <v>0</v>
      </c>
      <c r="RX42" s="28">
        <v>17199955.067739554</v>
      </c>
      <c r="RY42" s="28">
        <v>178119777.87368992</v>
      </c>
      <c r="RZ42" s="28">
        <v>0</v>
      </c>
      <c r="SA42" s="28">
        <v>0</v>
      </c>
      <c r="SB42" s="28">
        <v>0</v>
      </c>
      <c r="SC42" s="28">
        <v>0</v>
      </c>
      <c r="SD42" s="28">
        <v>0</v>
      </c>
      <c r="SE42" s="28">
        <v>0</v>
      </c>
      <c r="SF42" s="28">
        <v>0</v>
      </c>
      <c r="SG42" s="28">
        <v>0</v>
      </c>
      <c r="SH42" s="28">
        <v>0</v>
      </c>
      <c r="SI42" s="28">
        <v>0</v>
      </c>
      <c r="SJ42" s="28">
        <v>15144996.453225644</v>
      </c>
      <c r="SK42" s="28">
        <v>184989563.9085483</v>
      </c>
      <c r="SL42" s="28">
        <v>0</v>
      </c>
      <c r="SM42" s="28">
        <v>0</v>
      </c>
      <c r="SN42" s="28">
        <v>0</v>
      </c>
      <c r="SO42" s="28">
        <v>0</v>
      </c>
      <c r="SP42" s="28">
        <v>0</v>
      </c>
      <c r="SQ42" s="28">
        <v>0</v>
      </c>
      <c r="SR42" s="28">
        <v>0</v>
      </c>
      <c r="SS42" s="28">
        <v>0</v>
      </c>
      <c r="ST42" s="28">
        <v>0</v>
      </c>
      <c r="SU42" s="28">
        <v>0</v>
      </c>
      <c r="SV42" s="28">
        <v>13252389.815526262</v>
      </c>
      <c r="SW42" s="28">
        <v>192135258.97368023</v>
      </c>
      <c r="SX42" s="28">
        <v>0</v>
      </c>
      <c r="SY42" s="28">
        <v>0</v>
      </c>
      <c r="SZ42" s="28">
        <v>0</v>
      </c>
      <c r="TA42" s="28">
        <v>0</v>
      </c>
      <c r="TB42" s="28">
        <v>0</v>
      </c>
      <c r="TC42" s="28">
        <v>0</v>
      </c>
      <c r="TD42" s="28">
        <v>0</v>
      </c>
      <c r="TE42" s="28">
        <v>0</v>
      </c>
      <c r="TF42" s="28">
        <v>0</v>
      </c>
      <c r="TG42" s="28">
        <v>0</v>
      </c>
      <c r="TH42" s="28">
        <v>10823151.605064448</v>
      </c>
      <c r="TI42" s="28">
        <v>199395735.91083959</v>
      </c>
      <c r="TJ42" s="28">
        <v>0</v>
      </c>
      <c r="TK42" s="28">
        <v>0</v>
      </c>
      <c r="TL42" s="28">
        <v>0</v>
      </c>
      <c r="TM42" s="28">
        <v>0</v>
      </c>
      <c r="TN42" s="28">
        <v>0</v>
      </c>
      <c r="TO42" s="28">
        <v>0</v>
      </c>
      <c r="TP42" s="28">
        <v>0</v>
      </c>
      <c r="TQ42" s="28">
        <v>0</v>
      </c>
      <c r="TR42" s="28">
        <v>0</v>
      </c>
      <c r="TS42" s="28">
        <v>0</v>
      </c>
      <c r="TT42" s="28">
        <v>8569100.3097017612</v>
      </c>
      <c r="TU42" s="28">
        <v>207060302.43935701</v>
      </c>
      <c r="TV42" s="28">
        <v>0</v>
      </c>
      <c r="TW42" s="28">
        <v>0</v>
      </c>
      <c r="TX42" s="28">
        <v>0</v>
      </c>
      <c r="TY42" s="28">
        <v>0</v>
      </c>
      <c r="TZ42" s="28">
        <v>0</v>
      </c>
      <c r="UA42" s="28">
        <v>0</v>
      </c>
      <c r="UB42" s="28">
        <v>0</v>
      </c>
      <c r="UC42" s="28">
        <v>0</v>
      </c>
      <c r="UD42" s="28">
        <v>0</v>
      </c>
      <c r="UE42" s="28">
        <v>0</v>
      </c>
      <c r="UF42" s="28">
        <v>5829257.9331903169</v>
      </c>
      <c r="UG42" s="28">
        <v>214785714.5156683</v>
      </c>
      <c r="UH42" s="28">
        <v>0</v>
      </c>
      <c r="UI42" s="28">
        <v>0</v>
      </c>
      <c r="UJ42" s="28">
        <v>0</v>
      </c>
      <c r="UK42" s="28">
        <v>0</v>
      </c>
      <c r="UL42" s="28">
        <v>0</v>
      </c>
      <c r="UM42" s="28">
        <v>0</v>
      </c>
      <c r="UN42" s="28">
        <v>0</v>
      </c>
      <c r="UO42" s="28">
        <v>0</v>
      </c>
      <c r="UP42" s="28">
        <v>0</v>
      </c>
      <c r="UQ42" s="28">
        <v>0</v>
      </c>
      <c r="UR42" s="28">
        <v>3075378.6482728506</v>
      </c>
      <c r="US42" s="28">
        <v>222936647.12912762</v>
      </c>
      <c r="UT42" s="28">
        <v>0</v>
      </c>
      <c r="UU42" s="28">
        <v>0</v>
      </c>
      <c r="UV42" s="28">
        <v>0</v>
      </c>
      <c r="UW42" s="28">
        <v>0</v>
      </c>
      <c r="UX42" s="28">
        <v>0</v>
      </c>
      <c r="UY42" s="28">
        <v>0</v>
      </c>
      <c r="UZ42" s="28">
        <v>0</v>
      </c>
      <c r="VA42" s="28">
        <v>0</v>
      </c>
      <c r="VB42" s="28">
        <v>0</v>
      </c>
      <c r="VC42" s="28">
        <v>0</v>
      </c>
      <c r="VD42" s="28">
        <v>0</v>
      </c>
      <c r="VE42" s="28">
        <v>0</v>
      </c>
      <c r="VF42" s="28">
        <v>0</v>
      </c>
      <c r="VG42" s="28">
        <v>0</v>
      </c>
      <c r="VH42" s="28">
        <v>0</v>
      </c>
      <c r="VI42" s="28">
        <v>0</v>
      </c>
      <c r="VJ42" s="28">
        <v>0</v>
      </c>
      <c r="VK42" s="28">
        <v>0</v>
      </c>
      <c r="VL42" s="28">
        <v>0</v>
      </c>
      <c r="VM42" s="28">
        <v>0</v>
      </c>
      <c r="VN42" s="28">
        <v>0</v>
      </c>
      <c r="VO42" s="28">
        <v>0</v>
      </c>
      <c r="VP42" s="28">
        <v>0</v>
      </c>
      <c r="VQ42" s="28">
        <v>0</v>
      </c>
      <c r="VR42" s="28">
        <v>0</v>
      </c>
      <c r="VS42" s="28">
        <v>0</v>
      </c>
      <c r="VT42" s="28">
        <v>0</v>
      </c>
      <c r="VU42" s="28">
        <v>0</v>
      </c>
      <c r="VV42" s="28">
        <v>0</v>
      </c>
      <c r="VW42" s="28">
        <v>0</v>
      </c>
      <c r="VX42" s="28">
        <v>0</v>
      </c>
      <c r="VY42" s="28">
        <v>0</v>
      </c>
      <c r="VZ42" s="28">
        <v>0</v>
      </c>
      <c r="WA42" s="28">
        <v>0</v>
      </c>
      <c r="WB42" s="28">
        <v>0</v>
      </c>
      <c r="WC42" s="28">
        <v>0</v>
      </c>
      <c r="WD42" s="28">
        <v>0</v>
      </c>
      <c r="WE42" s="28">
        <v>0</v>
      </c>
      <c r="WF42" s="28">
        <v>0</v>
      </c>
      <c r="WG42" s="28">
        <v>0</v>
      </c>
      <c r="WH42" s="28">
        <v>0</v>
      </c>
      <c r="WI42" s="28">
        <v>0</v>
      </c>
      <c r="WJ42" s="28">
        <v>0</v>
      </c>
      <c r="WK42" s="28">
        <v>0</v>
      </c>
      <c r="WL42" s="28">
        <v>0</v>
      </c>
      <c r="WM42" s="28">
        <v>0</v>
      </c>
      <c r="WN42" s="28">
        <v>0</v>
      </c>
      <c r="WO42" s="28">
        <v>0</v>
      </c>
      <c r="WP42" s="28">
        <v>0</v>
      </c>
      <c r="WQ42" s="28">
        <v>0</v>
      </c>
      <c r="WR42" s="28">
        <v>0</v>
      </c>
      <c r="WS42" s="28">
        <v>0</v>
      </c>
      <c r="WT42" s="28">
        <v>0</v>
      </c>
      <c r="WU42" s="28">
        <v>0</v>
      </c>
      <c r="WV42" s="28">
        <v>0</v>
      </c>
      <c r="WW42" s="28">
        <v>0</v>
      </c>
      <c r="WX42" s="28">
        <v>0</v>
      </c>
      <c r="WY42" s="28">
        <v>0</v>
      </c>
      <c r="WZ42" s="28">
        <v>0</v>
      </c>
      <c r="XA42" s="28">
        <v>0</v>
      </c>
      <c r="XB42" s="28">
        <v>0</v>
      </c>
      <c r="XC42" s="28">
        <v>0</v>
      </c>
      <c r="XD42" s="28">
        <v>0</v>
      </c>
      <c r="XE42" s="28">
        <v>0</v>
      </c>
      <c r="XF42" s="28">
        <v>0</v>
      </c>
      <c r="XG42" s="28">
        <v>0</v>
      </c>
      <c r="XH42" s="28">
        <v>0</v>
      </c>
      <c r="XI42" s="28">
        <v>0</v>
      </c>
      <c r="XJ42" s="28">
        <v>0</v>
      </c>
      <c r="XK42" s="28">
        <v>0</v>
      </c>
      <c r="XL42" s="28">
        <v>0</v>
      </c>
      <c r="XM42" s="28">
        <v>0</v>
      </c>
      <c r="XN42" s="28">
        <v>0</v>
      </c>
      <c r="XO42" s="28">
        <v>0</v>
      </c>
      <c r="XP42" s="28">
        <v>0</v>
      </c>
      <c r="XQ42" s="28">
        <v>0</v>
      </c>
      <c r="XR42" s="28">
        <v>0</v>
      </c>
      <c r="XS42" s="28">
        <v>0</v>
      </c>
      <c r="XT42" s="28">
        <v>0</v>
      </c>
      <c r="XU42" s="28">
        <v>0</v>
      </c>
      <c r="XV42" s="28">
        <v>0</v>
      </c>
      <c r="XW42" s="28">
        <v>0</v>
      </c>
      <c r="XX42" s="28">
        <v>0</v>
      </c>
      <c r="XY42" s="28">
        <v>0</v>
      </c>
      <c r="XZ42" s="28">
        <v>0</v>
      </c>
      <c r="YA42" s="28">
        <v>0</v>
      </c>
      <c r="YB42" s="28">
        <v>0</v>
      </c>
      <c r="YC42" s="28">
        <v>0</v>
      </c>
      <c r="YD42" s="28">
        <v>0</v>
      </c>
      <c r="YE42" s="28">
        <v>0</v>
      </c>
      <c r="YF42" s="28">
        <v>0</v>
      </c>
      <c r="YG42" s="28">
        <v>0</v>
      </c>
      <c r="YH42" s="28">
        <v>0</v>
      </c>
      <c r="YI42" s="28">
        <v>0</v>
      </c>
      <c r="YJ42" s="28">
        <v>0</v>
      </c>
      <c r="YK42" s="28">
        <v>0</v>
      </c>
      <c r="YL42" s="28">
        <v>0</v>
      </c>
      <c r="YM42" s="28">
        <v>0</v>
      </c>
      <c r="YN42" s="28">
        <v>0</v>
      </c>
      <c r="YO42" s="28">
        <v>0</v>
      </c>
      <c r="YP42" s="28">
        <v>0</v>
      </c>
      <c r="YQ42" s="28">
        <v>0</v>
      </c>
    </row>
    <row r="43" spans="1:667" ht="15.75" x14ac:dyDescent="0.25">
      <c r="A43" s="18" t="s">
        <v>89</v>
      </c>
      <c r="B43" s="18" t="s">
        <v>90</v>
      </c>
      <c r="C43" s="19">
        <v>80.637075310177281</v>
      </c>
      <c r="D43" s="20"/>
      <c r="E43" s="48">
        <f t="shared" ref="E43:E45" si="125">+C43/$C$58</f>
        <v>2.0999238362025334</v>
      </c>
      <c r="F43" s="22" t="s">
        <v>57</v>
      </c>
      <c r="G43" s="108" t="s">
        <v>133</v>
      </c>
      <c r="H43" s="23">
        <v>39918</v>
      </c>
      <c r="I43" s="47" t="s">
        <v>64</v>
      </c>
      <c r="J43" s="22">
        <v>138</v>
      </c>
      <c r="K43" s="22" t="s">
        <v>137</v>
      </c>
      <c r="L43" s="23">
        <f>+EDATE(H43,J43)</f>
        <v>44119</v>
      </c>
      <c r="M43" s="22" t="s">
        <v>11</v>
      </c>
      <c r="N43" s="19" t="s">
        <v>65</v>
      </c>
      <c r="P43" s="25">
        <f>+SUMPRODUCT(1*($BP$4:$YQ$4=$P$4)*($BP$1:$YQ$1=P$3)*($BP43:$YQ43))</f>
        <v>25851497.713113002</v>
      </c>
      <c r="Q43" s="25">
        <f>+SUMPRODUCT(1*($BP$4:$YQ$4=$Q$4)*($BP$1:$YQ$1=P$3)*($BP43:$YQ43))</f>
        <v>969175.95434103801</v>
      </c>
      <c r="R43" s="25">
        <f>+SUMPRODUCT(1*($BP$4:$YQ$4=$P$4)*($BP$1:$YQ$1=R$3)*($BP43:$YQ43))</f>
        <v>36083773.662792824</v>
      </c>
      <c r="S43" s="25">
        <f>+SUMPRODUCT(1*($BP$4:$YQ$4=$Q$4)*($BP$1:$YQ$1=R$3)*($BP43:$YQ43))</f>
        <v>905320.51408573403</v>
      </c>
      <c r="T43" s="25">
        <f>+SUMPRODUCT(1*($BP$4:$YQ$4=$P$4)*($BP$1:$YQ$1=T$3)*($BP43:$YQ43))</f>
        <v>40209262.910554767</v>
      </c>
      <c r="U43" s="25">
        <f>+SUMPRODUCT(1*($BP$4:$YQ$4=$Q$4)*($BP$1:$YQ$1=T$3)*($BP43:$YQ43))</f>
        <v>401375.51087070524</v>
      </c>
      <c r="V43" s="25">
        <f>+SUMPRODUCT(1*($BP$4:$YQ$4=$P$4)*($BP$1:$YQ$1=V$3)*($BP43:$YQ43))</f>
        <v>0</v>
      </c>
      <c r="W43" s="25">
        <f>+SUMPRODUCT(1*($BP$4:$YQ$4=$Q$4)*($BP$1:$YQ$1=V$3)*($BP43:$YQ43))</f>
        <v>0</v>
      </c>
      <c r="X43" s="25">
        <f>+SUMPRODUCT(1*($BP$4:$YQ$4=$P$4)*($BP$1:$YQ$1=X$3)*($BP43:$YQ43))</f>
        <v>0</v>
      </c>
      <c r="Y43" s="25">
        <f>+SUMPRODUCT(1*($BP$4:$YQ$4=$Q$4)*($BP$1:$YQ$1=X$3)*($BP43:$YQ43))</f>
        <v>0</v>
      </c>
      <c r="Z43" s="25">
        <f>+SUMPRODUCT(1*($BP$4:$YQ$4=$P$4)*($BP$1:$YQ$1=Z$3)*($BP43:$YQ43))</f>
        <v>0</v>
      </c>
      <c r="AA43" s="25">
        <f>+SUMPRODUCT(1*($BP$4:$YQ$4=$Q$4)*($BP$1:$YQ$1=Z$3)*($BP43:$YQ43))</f>
        <v>0</v>
      </c>
      <c r="AB43" s="25">
        <f>+SUMPRODUCT(1*($BP$4:$YQ$4=$P$4)*($BP$1:$YQ$1=AB$3)*($BP43:$YQ43))</f>
        <v>0</v>
      </c>
      <c r="AC43" s="25">
        <f>+SUMPRODUCT(1*($BP$4:$YQ$4=$Q$4)*($BP$1:$YQ$1=AB$3)*($BP43:$YQ43))</f>
        <v>0</v>
      </c>
      <c r="AD43" s="25">
        <f>+SUMPRODUCT(1*($BP$4:$YQ$4=$P$4)*($BP$1:$YQ$1=AD$3)*($BP43:$YQ43))</f>
        <v>0</v>
      </c>
      <c r="AE43" s="25">
        <f>+SUMPRODUCT(1*($BP$4:$YQ$4=$Q$4)*($BP$1:$YQ$1=AD$3)*($BP43:$YQ43))</f>
        <v>0</v>
      </c>
      <c r="AF43" s="25">
        <f>+SUMPRODUCT(1*($BP$4:$YQ$4=$P$4)*($BP$1:$YQ$1=AF$3)*($BP43:$YQ43))</f>
        <v>0</v>
      </c>
      <c r="AG43" s="25">
        <f>+SUMPRODUCT(1*($BP$4:$YQ$4=$Q$4)*($BP$1:$YQ$1=AF$3)*($BP43:$YQ43))</f>
        <v>0</v>
      </c>
      <c r="AH43" s="25">
        <f>+SUMPRODUCT(1*($BP$4:$YQ$4=$P$4)*($BP$1:$YQ$1=AH$3)*($BP43:$YQ43))</f>
        <v>0</v>
      </c>
      <c r="AI43" s="25">
        <f>+SUMPRODUCT(1*($BP$4:$YQ$4=$Q$4)*($BP$1:$YQ$1=AH$3)*($BP43:$YQ43))</f>
        <v>0</v>
      </c>
      <c r="AJ43" s="25">
        <f>+SUMPRODUCT(1*($BP$4:$YQ$4=$P$4)*($BP$1:$YQ$1=AJ$3)*($BP43:$YQ43))</f>
        <v>0</v>
      </c>
      <c r="AK43" s="25">
        <f>+SUMPRODUCT(1*($BP$4:$YQ$4=$Q$4)*($BP$1:$YQ$1=AJ$3)*($BP43:$YQ43))</f>
        <v>0</v>
      </c>
      <c r="AL43" s="25">
        <f>+SUMPRODUCT(1*($BP$4:$YQ$4=$P$4)*($BP$1:$YQ$1=AL$3)*($BP43:$YQ43))</f>
        <v>0</v>
      </c>
      <c r="AM43" s="25">
        <f>+SUMPRODUCT(1*($BP$4:$YQ$4=$Q$4)*($BP$1:$YQ$1=AL$3)*($BP43:$YQ43))</f>
        <v>0</v>
      </c>
      <c r="AN43" s="25">
        <f>+SUMPRODUCT(1*($BP$4:$YQ$4=$P$4)*($BP$1:$YQ$1=AN$3)*($BP43:$YQ43))</f>
        <v>0</v>
      </c>
      <c r="AO43" s="25">
        <f>+SUMPRODUCT(1*($BP$4:$YQ$4=$Q$4)*($BP$1:$YQ$1=AN$3)*($BP43:$YQ43))</f>
        <v>0</v>
      </c>
      <c r="AP43" s="25">
        <f>+SUMPRODUCT(1*($BP$4:$YQ$4=$P$4)*($BP$1:$YQ$1=AP$3)*($BP43:$YQ43))</f>
        <v>0</v>
      </c>
      <c r="AQ43" s="25">
        <f>+SUMPRODUCT(1*($BP$4:$YQ$4=$Q$4)*($BP$1:$YQ$1=AP$3)*($BP43:$YQ43))</f>
        <v>0</v>
      </c>
      <c r="AR43" s="25">
        <f>+SUMPRODUCT(1*($BP$4:$YQ$4=$P$4)*($BP$1:$YQ$1=AR$3)*($BP43:$YQ43))</f>
        <v>0</v>
      </c>
      <c r="AS43" s="25">
        <f>+SUMPRODUCT(1*($BP$4:$YQ$4=$Q$4)*($BP$1:$YQ$1=AR$3)*($BP43:$YQ43))</f>
        <v>0</v>
      </c>
      <c r="AT43" s="25">
        <f>+SUMPRODUCT(1*($BP$4:$YQ$4=$P$4)*($BP$1:$YQ$1=AT$3)*($BP43:$YQ43))</f>
        <v>0</v>
      </c>
      <c r="AU43" s="25">
        <f>+SUMPRODUCT(1*($BP$4:$YQ$4=$Q$4)*($BP$1:$YQ$1=AT$3)*($BP43:$YQ43))</f>
        <v>0</v>
      </c>
      <c r="AV43" s="25">
        <f>+SUMPRODUCT(1*($BP$4:$YQ$4=$P$4)*($BP$1:$YQ$1=AV$3)*($BP43:$YQ43))</f>
        <v>0</v>
      </c>
      <c r="AW43" s="25">
        <f>+SUMPRODUCT(1*($BP$4:$YQ$4=$Q$4)*($BP$1:$YQ$1=AV$3)*($BP43:$YQ43))</f>
        <v>0</v>
      </c>
      <c r="AX43" s="25">
        <f>+SUMPRODUCT(1*($BP$4:$YQ$4=$P$4)*($BP$1:$YQ$1=AX$3)*($BP43:$YQ43))</f>
        <v>0</v>
      </c>
      <c r="AY43" s="25">
        <f>+SUMPRODUCT(1*($BP$4:$YQ$4=$Q$4)*($BP$1:$YQ$1=AX$3)*($BP43:$YQ43))</f>
        <v>0</v>
      </c>
      <c r="AZ43" s="25">
        <f>+SUMPRODUCT(1*($BP$4:$YQ$4=$P$4)*($BP$1:$YQ$1=AZ$3)*($BP43:$YQ43))</f>
        <v>0</v>
      </c>
      <c r="BA43" s="25">
        <f>+SUMPRODUCT(1*($BP$4:$YQ$4=$Q$4)*($BP$1:$YQ$1=AZ$3)*($BP43:$YQ43))</f>
        <v>0</v>
      </c>
      <c r="BB43" s="25">
        <f>+SUMPRODUCT(1*($BP$4:$YQ$4=$P$4)*($BP$1:$YQ$1=BB$3)*($BP43:$YQ43))</f>
        <v>0</v>
      </c>
      <c r="BC43" s="25">
        <f>+SUMPRODUCT(1*($BP$4:$YQ$4=$Q$4)*($BP$1:$YQ$1=BB$3)*($BP43:$YQ43))</f>
        <v>0</v>
      </c>
      <c r="BD43" s="25">
        <f>+SUMPRODUCT(1*($BP$4:$YQ$4=$P$4)*($BP$1:$YQ$1=BD$3)*($BP43:$YQ43))</f>
        <v>0</v>
      </c>
      <c r="BE43" s="25">
        <f>+SUMPRODUCT(1*($BP$4:$YQ$4=$Q$4)*($BP$1:$YQ$1=BD$3)*($BP43:$YQ43))</f>
        <v>0</v>
      </c>
      <c r="BF43" s="25">
        <f>+SUMPRODUCT(1*($BP$4:$YQ$4=$P$4)*($BP$1:$YQ$1=BF$3)*($BP43:$YQ43))</f>
        <v>0</v>
      </c>
      <c r="BG43" s="25">
        <f>+SUMPRODUCT(1*($BP$4:$YQ$4=$Q$4)*($BP$1:$YQ$1=BF$3)*($BP43:$YQ43))</f>
        <v>0</v>
      </c>
      <c r="BH43" s="25">
        <f>+SUMPRODUCT(1*($BP$4:$YQ$4=$P$4)*($BP$1:$YQ$1=BH$3)*($BP43:$YQ43))</f>
        <v>0</v>
      </c>
      <c r="BI43" s="25">
        <f>+SUMPRODUCT(1*($BP$4:$YQ$4=$Q$4)*($BP$1:$YQ$1=BH$3)*($BP43:$YQ43))</f>
        <v>0</v>
      </c>
      <c r="BJ43" s="25">
        <f>+SUMPRODUCT(1*($BP$4:$YQ$4=$P$4)*($BP$1:$YQ$1=BJ$3)*($BP43:$YQ43))</f>
        <v>0</v>
      </c>
      <c r="BK43" s="25">
        <f>+SUMPRODUCT(1*($BP$4:$YQ$4=$Q$4)*($BP$1:$YQ$1=BJ$3)*($BP43:$YQ43))</f>
        <v>0</v>
      </c>
      <c r="BL43" s="25">
        <f>+SUMPRODUCT(1*($BP$4:$YQ$4=$P$4)*($BP$1:$YQ$1=BL$3)*($BP43:$YQ43))</f>
        <v>0</v>
      </c>
      <c r="BM43" s="25">
        <f>+SUMPRODUCT(1*($BP$4:$YQ$4=$Q$4)*($BP$1:$YQ$1=BL$3)*($BP43:$YQ43))</f>
        <v>0</v>
      </c>
      <c r="BN43" s="26"/>
      <c r="BO43" s="27"/>
      <c r="BP43" s="28">
        <v>0</v>
      </c>
      <c r="BQ43" s="28">
        <v>0</v>
      </c>
      <c r="BR43" s="28">
        <v>0</v>
      </c>
      <c r="BS43" s="28">
        <v>0</v>
      </c>
      <c r="BT43" s="28">
        <v>0</v>
      </c>
      <c r="BU43" s="28">
        <v>0</v>
      </c>
      <c r="BV43" s="28">
        <v>395223.97600000002</v>
      </c>
      <c r="BW43" s="28">
        <v>10144401.213200001</v>
      </c>
      <c r="BX43" s="28">
        <v>0</v>
      </c>
      <c r="BY43" s="28">
        <v>0</v>
      </c>
      <c r="BZ43" s="28">
        <v>0</v>
      </c>
      <c r="CA43" s="28">
        <v>0</v>
      </c>
      <c r="CB43" s="28">
        <v>0</v>
      </c>
      <c r="CC43" s="28">
        <v>0</v>
      </c>
      <c r="CD43" s="28">
        <v>0</v>
      </c>
      <c r="CE43" s="28">
        <v>0</v>
      </c>
      <c r="CF43" s="28">
        <v>0</v>
      </c>
      <c r="CG43" s="28">
        <v>0</v>
      </c>
      <c r="CH43" s="28">
        <v>573951.97834103799</v>
      </c>
      <c r="CI43" s="28">
        <v>15707096.499913001</v>
      </c>
      <c r="CJ43" s="28">
        <v>0</v>
      </c>
      <c r="CK43" s="28">
        <v>0</v>
      </c>
      <c r="CL43" s="28">
        <v>0</v>
      </c>
      <c r="CM43" s="28">
        <v>0</v>
      </c>
      <c r="CN43" s="28">
        <v>0</v>
      </c>
      <c r="CO43" s="28">
        <v>0</v>
      </c>
      <c r="CP43" s="28">
        <v>0</v>
      </c>
      <c r="CQ43" s="28">
        <v>0</v>
      </c>
      <c r="CR43" s="28">
        <v>0</v>
      </c>
      <c r="CS43" s="28">
        <v>0</v>
      </c>
      <c r="CT43" s="28">
        <v>512038.95565551473</v>
      </c>
      <c r="CU43" s="28">
        <v>17754369.958109897</v>
      </c>
      <c r="CV43" s="28">
        <v>0</v>
      </c>
      <c r="CW43" s="28">
        <v>0</v>
      </c>
      <c r="CX43" s="28">
        <v>0</v>
      </c>
      <c r="CY43" s="28">
        <v>0</v>
      </c>
      <c r="CZ43" s="28">
        <v>0</v>
      </c>
      <c r="DA43" s="28">
        <v>0</v>
      </c>
      <c r="DB43" s="28">
        <v>0</v>
      </c>
      <c r="DC43" s="28">
        <v>0</v>
      </c>
      <c r="DD43" s="28">
        <v>0</v>
      </c>
      <c r="DE43" s="28">
        <v>0</v>
      </c>
      <c r="DF43" s="28">
        <v>393281.5584302193</v>
      </c>
      <c r="DG43" s="28">
        <v>18329403.704682928</v>
      </c>
      <c r="DH43" s="28">
        <v>0</v>
      </c>
      <c r="DI43" s="28">
        <v>0</v>
      </c>
      <c r="DJ43" s="28">
        <v>0</v>
      </c>
      <c r="DK43" s="28">
        <v>0</v>
      </c>
      <c r="DL43" s="28">
        <v>0</v>
      </c>
      <c r="DM43" s="28">
        <v>0</v>
      </c>
      <c r="DN43" s="28">
        <v>0</v>
      </c>
      <c r="DO43" s="28">
        <v>0</v>
      </c>
      <c r="DP43" s="28">
        <v>0</v>
      </c>
      <c r="DQ43" s="28">
        <v>0</v>
      </c>
      <c r="DR43" s="28">
        <v>267816.12056488055</v>
      </c>
      <c r="DS43" s="28">
        <v>19247941.656749349</v>
      </c>
      <c r="DT43" s="28">
        <v>0</v>
      </c>
      <c r="DU43" s="28">
        <v>0</v>
      </c>
      <c r="DV43" s="28">
        <v>0</v>
      </c>
      <c r="DW43" s="28">
        <v>0</v>
      </c>
      <c r="DX43" s="28">
        <v>0</v>
      </c>
      <c r="DY43" s="28">
        <v>0</v>
      </c>
      <c r="DZ43" s="28">
        <v>0</v>
      </c>
      <c r="EA43" s="28">
        <v>0</v>
      </c>
      <c r="EB43" s="28">
        <v>0</v>
      </c>
      <c r="EC43" s="28">
        <v>0</v>
      </c>
      <c r="ED43" s="28">
        <v>133559.39030582469</v>
      </c>
      <c r="EE43" s="28">
        <v>20961321.253805414</v>
      </c>
      <c r="EF43" s="28">
        <v>0</v>
      </c>
      <c r="EG43" s="28">
        <v>0</v>
      </c>
      <c r="EH43" s="28">
        <v>0</v>
      </c>
      <c r="EI43" s="28">
        <v>0</v>
      </c>
      <c r="EJ43" s="28">
        <v>0</v>
      </c>
      <c r="EK43" s="28">
        <v>0</v>
      </c>
      <c r="EL43" s="28">
        <v>0</v>
      </c>
      <c r="EM43" s="28">
        <v>0</v>
      </c>
      <c r="EN43" s="28">
        <v>0</v>
      </c>
      <c r="EO43" s="28">
        <v>0</v>
      </c>
      <c r="EP43" s="28">
        <v>0</v>
      </c>
      <c r="EQ43" s="28">
        <v>0</v>
      </c>
      <c r="ER43" s="28">
        <v>0</v>
      </c>
      <c r="ES43" s="28">
        <v>0</v>
      </c>
      <c r="ET43" s="28">
        <v>0</v>
      </c>
      <c r="EU43" s="28">
        <v>0</v>
      </c>
      <c r="EV43" s="28">
        <v>0</v>
      </c>
      <c r="EW43" s="28">
        <v>0</v>
      </c>
      <c r="EX43" s="28">
        <v>0</v>
      </c>
      <c r="EY43" s="28">
        <v>0</v>
      </c>
      <c r="EZ43" s="28">
        <v>0</v>
      </c>
      <c r="FA43" s="28">
        <v>0</v>
      </c>
      <c r="FB43" s="28">
        <v>0</v>
      </c>
      <c r="FC43" s="28">
        <v>0</v>
      </c>
      <c r="FD43" s="28">
        <v>0</v>
      </c>
      <c r="FE43" s="28">
        <v>0</v>
      </c>
      <c r="FF43" s="28">
        <v>0</v>
      </c>
      <c r="FG43" s="28">
        <v>0</v>
      </c>
      <c r="FH43" s="28">
        <v>0</v>
      </c>
      <c r="FI43" s="28">
        <v>0</v>
      </c>
      <c r="FJ43" s="28">
        <v>0</v>
      </c>
      <c r="FK43" s="28">
        <v>0</v>
      </c>
      <c r="FL43" s="28">
        <v>0</v>
      </c>
      <c r="FM43" s="28">
        <v>0</v>
      </c>
      <c r="FN43" s="28">
        <v>0</v>
      </c>
      <c r="FO43" s="28">
        <v>0</v>
      </c>
      <c r="FP43" s="28">
        <v>0</v>
      </c>
      <c r="FQ43" s="28">
        <v>0</v>
      </c>
      <c r="FR43" s="28">
        <v>0</v>
      </c>
      <c r="FS43" s="28">
        <v>0</v>
      </c>
      <c r="FT43" s="28">
        <v>0</v>
      </c>
      <c r="FU43" s="28">
        <v>0</v>
      </c>
      <c r="FV43" s="28">
        <v>0</v>
      </c>
      <c r="FW43" s="28">
        <v>0</v>
      </c>
      <c r="FX43" s="28">
        <v>0</v>
      </c>
      <c r="FY43" s="28">
        <v>0</v>
      </c>
      <c r="FZ43" s="28">
        <v>0</v>
      </c>
      <c r="GA43" s="28">
        <v>0</v>
      </c>
      <c r="GB43" s="28">
        <v>0</v>
      </c>
      <c r="GC43" s="28">
        <v>0</v>
      </c>
      <c r="GD43" s="28">
        <v>0</v>
      </c>
      <c r="GE43" s="28">
        <v>0</v>
      </c>
      <c r="GF43" s="28">
        <v>0</v>
      </c>
      <c r="GG43" s="28">
        <v>0</v>
      </c>
      <c r="GH43" s="28">
        <v>0</v>
      </c>
      <c r="GI43" s="28">
        <v>0</v>
      </c>
      <c r="GJ43" s="28">
        <v>0</v>
      </c>
      <c r="GK43" s="28">
        <v>0</v>
      </c>
      <c r="GL43" s="28">
        <v>0</v>
      </c>
      <c r="GM43" s="28">
        <v>0</v>
      </c>
      <c r="GN43" s="28">
        <v>0</v>
      </c>
      <c r="GO43" s="28">
        <v>0</v>
      </c>
      <c r="GP43" s="28">
        <v>0</v>
      </c>
      <c r="GQ43" s="28">
        <v>0</v>
      </c>
      <c r="GR43" s="28">
        <v>0</v>
      </c>
      <c r="GS43" s="28">
        <v>0</v>
      </c>
      <c r="GT43" s="28">
        <v>0</v>
      </c>
      <c r="GU43" s="28">
        <v>0</v>
      </c>
      <c r="GV43" s="28">
        <v>0</v>
      </c>
      <c r="GW43" s="28">
        <v>0</v>
      </c>
      <c r="GX43" s="28">
        <v>0</v>
      </c>
      <c r="GY43" s="28">
        <v>0</v>
      </c>
      <c r="GZ43" s="28">
        <v>0</v>
      </c>
      <c r="HA43" s="28">
        <v>0</v>
      </c>
      <c r="HB43" s="28">
        <v>0</v>
      </c>
      <c r="HC43" s="28">
        <v>0</v>
      </c>
      <c r="HD43" s="28">
        <v>0</v>
      </c>
      <c r="HE43" s="28">
        <v>0</v>
      </c>
      <c r="HF43" s="28">
        <v>0</v>
      </c>
      <c r="HG43" s="28">
        <v>0</v>
      </c>
      <c r="HH43" s="28">
        <v>0</v>
      </c>
      <c r="HI43" s="28">
        <v>0</v>
      </c>
      <c r="HJ43" s="28">
        <v>0</v>
      </c>
      <c r="HK43" s="28">
        <v>0</v>
      </c>
      <c r="HL43" s="28">
        <v>0</v>
      </c>
      <c r="HM43" s="28">
        <v>0</v>
      </c>
      <c r="HN43" s="28">
        <v>0</v>
      </c>
      <c r="HO43" s="28">
        <v>0</v>
      </c>
      <c r="HP43" s="28">
        <v>0</v>
      </c>
      <c r="HQ43" s="28">
        <v>0</v>
      </c>
      <c r="HR43" s="28">
        <v>0</v>
      </c>
      <c r="HS43" s="28">
        <v>0</v>
      </c>
      <c r="HT43" s="28">
        <v>0</v>
      </c>
      <c r="HU43" s="28">
        <v>0</v>
      </c>
      <c r="HV43" s="28">
        <v>0</v>
      </c>
      <c r="HW43" s="28">
        <v>0</v>
      </c>
      <c r="HX43" s="28">
        <v>0</v>
      </c>
      <c r="HY43" s="28">
        <v>0</v>
      </c>
      <c r="HZ43" s="28">
        <v>0</v>
      </c>
      <c r="IA43" s="28">
        <v>0</v>
      </c>
      <c r="IB43" s="28">
        <v>0</v>
      </c>
      <c r="IC43" s="28">
        <v>0</v>
      </c>
      <c r="ID43" s="28">
        <v>0</v>
      </c>
      <c r="IE43" s="28">
        <v>0</v>
      </c>
      <c r="IF43" s="28">
        <v>0</v>
      </c>
      <c r="IG43" s="28">
        <v>0</v>
      </c>
      <c r="IH43" s="28">
        <v>0</v>
      </c>
      <c r="II43" s="28">
        <v>0</v>
      </c>
      <c r="IJ43" s="28">
        <v>0</v>
      </c>
      <c r="IK43" s="28">
        <v>0</v>
      </c>
      <c r="IL43" s="28">
        <v>0</v>
      </c>
      <c r="IM43" s="28">
        <v>0</v>
      </c>
      <c r="IN43" s="28">
        <v>0</v>
      </c>
      <c r="IO43" s="28">
        <v>0</v>
      </c>
      <c r="IP43" s="28">
        <v>0</v>
      </c>
      <c r="IQ43" s="28">
        <v>0</v>
      </c>
      <c r="IR43" s="28">
        <v>0</v>
      </c>
      <c r="IS43" s="28">
        <v>0</v>
      </c>
      <c r="IT43" s="28">
        <v>0</v>
      </c>
      <c r="IU43" s="28">
        <v>0</v>
      </c>
      <c r="IV43" s="28">
        <v>0</v>
      </c>
      <c r="IW43" s="28">
        <v>0</v>
      </c>
      <c r="IX43" s="28">
        <v>0</v>
      </c>
      <c r="IY43" s="28">
        <v>0</v>
      </c>
      <c r="IZ43" s="28">
        <v>0</v>
      </c>
      <c r="JA43" s="28">
        <v>0</v>
      </c>
      <c r="JB43" s="28">
        <v>0</v>
      </c>
      <c r="JC43" s="28">
        <v>0</v>
      </c>
      <c r="JD43" s="28">
        <v>0</v>
      </c>
      <c r="JE43" s="28">
        <v>0</v>
      </c>
      <c r="JF43" s="28">
        <v>0</v>
      </c>
      <c r="JG43" s="28">
        <v>0</v>
      </c>
      <c r="JH43" s="28">
        <v>0</v>
      </c>
      <c r="JI43" s="28">
        <v>0</v>
      </c>
      <c r="JJ43" s="28">
        <v>0</v>
      </c>
      <c r="JK43" s="28">
        <v>0</v>
      </c>
      <c r="JL43" s="28">
        <v>0</v>
      </c>
      <c r="JM43" s="28">
        <v>0</v>
      </c>
      <c r="JN43" s="28">
        <v>0</v>
      </c>
      <c r="JO43" s="28">
        <v>0</v>
      </c>
      <c r="JP43" s="28">
        <v>0</v>
      </c>
      <c r="JQ43" s="28">
        <v>0</v>
      </c>
      <c r="JR43" s="28">
        <v>0</v>
      </c>
      <c r="JS43" s="28">
        <v>0</v>
      </c>
      <c r="JT43" s="28">
        <v>0</v>
      </c>
      <c r="JU43" s="28">
        <v>0</v>
      </c>
      <c r="JV43" s="28">
        <v>0</v>
      </c>
      <c r="JW43" s="28">
        <v>0</v>
      </c>
      <c r="JX43" s="28">
        <v>0</v>
      </c>
      <c r="JY43" s="28">
        <v>0</v>
      </c>
      <c r="JZ43" s="28">
        <v>0</v>
      </c>
      <c r="KA43" s="28">
        <v>0</v>
      </c>
      <c r="KB43" s="28">
        <v>0</v>
      </c>
      <c r="KC43" s="28">
        <v>0</v>
      </c>
      <c r="KD43" s="28">
        <v>0</v>
      </c>
      <c r="KE43" s="28">
        <v>0</v>
      </c>
      <c r="KF43" s="28">
        <v>0</v>
      </c>
      <c r="KG43" s="28">
        <v>0</v>
      </c>
      <c r="KH43" s="28">
        <v>0</v>
      </c>
      <c r="KI43" s="28">
        <v>0</v>
      </c>
      <c r="KJ43" s="28">
        <v>0</v>
      </c>
      <c r="KK43" s="28">
        <v>0</v>
      </c>
      <c r="KL43" s="28">
        <v>0</v>
      </c>
      <c r="KM43" s="28">
        <v>0</v>
      </c>
      <c r="KN43" s="28">
        <v>0</v>
      </c>
      <c r="KO43" s="28">
        <v>0</v>
      </c>
      <c r="KP43" s="28">
        <v>0</v>
      </c>
      <c r="KQ43" s="28">
        <v>0</v>
      </c>
      <c r="KR43" s="28">
        <v>0</v>
      </c>
      <c r="KS43" s="28">
        <v>0</v>
      </c>
      <c r="KT43" s="28">
        <v>0</v>
      </c>
      <c r="KU43" s="28">
        <v>0</v>
      </c>
      <c r="KV43" s="28">
        <v>0</v>
      </c>
      <c r="KW43" s="28">
        <v>0</v>
      </c>
      <c r="KX43" s="28">
        <v>0</v>
      </c>
      <c r="KY43" s="28">
        <v>0</v>
      </c>
      <c r="KZ43" s="28">
        <v>0</v>
      </c>
      <c r="LA43" s="28">
        <v>0</v>
      </c>
      <c r="LB43" s="28">
        <v>0</v>
      </c>
      <c r="LC43" s="28">
        <v>0</v>
      </c>
      <c r="LD43" s="28">
        <v>0</v>
      </c>
      <c r="LE43" s="28">
        <v>0</v>
      </c>
      <c r="LF43" s="28">
        <v>0</v>
      </c>
      <c r="LG43" s="28">
        <v>0</v>
      </c>
      <c r="LH43" s="28">
        <v>0</v>
      </c>
      <c r="LI43" s="28">
        <v>0</v>
      </c>
      <c r="LJ43" s="28">
        <v>0</v>
      </c>
      <c r="LK43" s="28">
        <v>0</v>
      </c>
      <c r="LL43" s="28">
        <v>0</v>
      </c>
      <c r="LM43" s="28">
        <v>0</v>
      </c>
      <c r="LN43" s="28">
        <v>0</v>
      </c>
      <c r="LO43" s="28">
        <v>0</v>
      </c>
      <c r="LP43" s="28">
        <v>0</v>
      </c>
      <c r="LQ43" s="28">
        <v>0</v>
      </c>
      <c r="LR43" s="28">
        <v>0</v>
      </c>
      <c r="LS43" s="28">
        <v>0</v>
      </c>
      <c r="LT43" s="28">
        <v>0</v>
      </c>
      <c r="LU43" s="28">
        <v>0</v>
      </c>
      <c r="LV43" s="28">
        <v>0</v>
      </c>
      <c r="LW43" s="28">
        <v>0</v>
      </c>
      <c r="LX43" s="28">
        <v>0</v>
      </c>
      <c r="LY43" s="28">
        <v>0</v>
      </c>
      <c r="LZ43" s="28">
        <v>0</v>
      </c>
      <c r="MA43" s="28">
        <v>0</v>
      </c>
      <c r="MB43" s="28">
        <v>0</v>
      </c>
      <c r="MC43" s="28">
        <v>0</v>
      </c>
      <c r="MD43" s="28">
        <v>0</v>
      </c>
      <c r="ME43" s="28">
        <v>0</v>
      </c>
      <c r="MF43" s="28">
        <v>0</v>
      </c>
      <c r="MG43" s="28">
        <v>0</v>
      </c>
      <c r="MH43" s="28">
        <v>0</v>
      </c>
      <c r="MI43" s="28">
        <v>0</v>
      </c>
      <c r="MJ43" s="28">
        <v>0</v>
      </c>
      <c r="MK43" s="28">
        <v>0</v>
      </c>
      <c r="ML43" s="28">
        <v>0</v>
      </c>
      <c r="MM43" s="28">
        <v>0</v>
      </c>
      <c r="MN43" s="28">
        <v>0</v>
      </c>
      <c r="MO43" s="28">
        <v>0</v>
      </c>
      <c r="MP43" s="28">
        <v>0</v>
      </c>
      <c r="MQ43" s="28">
        <v>0</v>
      </c>
      <c r="MR43" s="28">
        <v>0</v>
      </c>
      <c r="MS43" s="28">
        <v>0</v>
      </c>
      <c r="MT43" s="28">
        <v>0</v>
      </c>
      <c r="MU43" s="28">
        <v>0</v>
      </c>
      <c r="MV43" s="28">
        <v>0</v>
      </c>
      <c r="MW43" s="28">
        <v>0</v>
      </c>
      <c r="MX43" s="28">
        <v>0</v>
      </c>
      <c r="MY43" s="28">
        <v>0</v>
      </c>
      <c r="MZ43" s="28">
        <v>0</v>
      </c>
      <c r="NA43" s="28">
        <v>0</v>
      </c>
      <c r="NB43" s="28">
        <v>0</v>
      </c>
      <c r="NC43" s="28">
        <v>0</v>
      </c>
      <c r="ND43" s="28">
        <v>0</v>
      </c>
      <c r="NE43" s="28">
        <v>0</v>
      </c>
      <c r="NF43" s="28">
        <v>0</v>
      </c>
      <c r="NG43" s="28">
        <v>0</v>
      </c>
      <c r="NH43" s="28">
        <v>0</v>
      </c>
      <c r="NI43" s="28">
        <v>0</v>
      </c>
      <c r="NJ43" s="28">
        <v>0</v>
      </c>
      <c r="NK43" s="28">
        <v>0</v>
      </c>
      <c r="NL43" s="28">
        <v>0</v>
      </c>
      <c r="NM43" s="28">
        <v>0</v>
      </c>
      <c r="NN43" s="28">
        <v>0</v>
      </c>
      <c r="NO43" s="28">
        <v>0</v>
      </c>
      <c r="NP43" s="28">
        <v>0</v>
      </c>
      <c r="NQ43" s="28">
        <v>0</v>
      </c>
      <c r="NR43" s="28">
        <v>0</v>
      </c>
      <c r="NS43" s="28">
        <v>0</v>
      </c>
      <c r="NT43" s="28">
        <v>0</v>
      </c>
      <c r="NU43" s="28">
        <v>0</v>
      </c>
      <c r="NV43" s="28">
        <v>0</v>
      </c>
      <c r="NW43" s="28">
        <v>0</v>
      </c>
      <c r="NX43" s="28">
        <v>0</v>
      </c>
      <c r="NY43" s="28">
        <v>0</v>
      </c>
      <c r="NZ43" s="28">
        <v>0</v>
      </c>
      <c r="OA43" s="28">
        <v>0</v>
      </c>
      <c r="OB43" s="28">
        <v>0</v>
      </c>
      <c r="OC43" s="28">
        <v>0</v>
      </c>
      <c r="OD43" s="28">
        <v>0</v>
      </c>
      <c r="OE43" s="28">
        <v>0</v>
      </c>
      <c r="OF43" s="28">
        <v>0</v>
      </c>
      <c r="OG43" s="28">
        <v>0</v>
      </c>
      <c r="OH43" s="28">
        <v>0</v>
      </c>
      <c r="OI43" s="28">
        <v>0</v>
      </c>
      <c r="OJ43" s="28">
        <v>0</v>
      </c>
      <c r="OK43" s="28">
        <v>0</v>
      </c>
      <c r="OL43" s="28">
        <v>0</v>
      </c>
      <c r="OM43" s="28">
        <v>0</v>
      </c>
      <c r="ON43" s="28">
        <v>0</v>
      </c>
      <c r="OO43" s="28">
        <v>0</v>
      </c>
      <c r="OP43" s="28">
        <v>0</v>
      </c>
      <c r="OQ43" s="28">
        <v>0</v>
      </c>
      <c r="OR43" s="28">
        <v>0</v>
      </c>
      <c r="OS43" s="28">
        <v>0</v>
      </c>
      <c r="OT43" s="28">
        <v>0</v>
      </c>
      <c r="OU43" s="28">
        <v>0</v>
      </c>
      <c r="OV43" s="28">
        <v>0</v>
      </c>
      <c r="OW43" s="28">
        <v>0</v>
      </c>
      <c r="OX43" s="28">
        <v>0</v>
      </c>
      <c r="OY43" s="28">
        <v>0</v>
      </c>
      <c r="OZ43" s="28">
        <v>0</v>
      </c>
      <c r="PA43" s="28">
        <v>0</v>
      </c>
      <c r="PB43" s="28">
        <v>0</v>
      </c>
      <c r="PC43" s="28">
        <v>0</v>
      </c>
      <c r="PD43" s="28">
        <v>0</v>
      </c>
      <c r="PE43" s="28">
        <v>0</v>
      </c>
      <c r="PF43" s="28">
        <v>0</v>
      </c>
      <c r="PG43" s="28">
        <v>0</v>
      </c>
      <c r="PH43" s="28">
        <v>0</v>
      </c>
      <c r="PI43" s="28">
        <v>0</v>
      </c>
      <c r="PJ43" s="28">
        <v>0</v>
      </c>
      <c r="PK43" s="28">
        <v>0</v>
      </c>
      <c r="PL43" s="28">
        <v>0</v>
      </c>
      <c r="PM43" s="28">
        <v>0</v>
      </c>
      <c r="PN43" s="28">
        <v>0</v>
      </c>
      <c r="PO43" s="28">
        <v>0</v>
      </c>
      <c r="PP43" s="28">
        <v>0</v>
      </c>
      <c r="PQ43" s="28">
        <v>0</v>
      </c>
      <c r="PR43" s="28">
        <v>0</v>
      </c>
      <c r="PS43" s="28">
        <v>0</v>
      </c>
      <c r="PT43" s="28">
        <v>0</v>
      </c>
      <c r="PU43" s="28">
        <v>0</v>
      </c>
      <c r="PV43" s="28">
        <v>0</v>
      </c>
      <c r="PW43" s="28">
        <v>0</v>
      </c>
      <c r="PX43" s="28">
        <v>0</v>
      </c>
      <c r="PY43" s="28">
        <v>0</v>
      </c>
      <c r="PZ43" s="28">
        <v>0</v>
      </c>
      <c r="QA43" s="28">
        <v>0</v>
      </c>
      <c r="QB43" s="28">
        <v>0</v>
      </c>
      <c r="QC43" s="28">
        <v>0</v>
      </c>
      <c r="QD43" s="28">
        <v>0</v>
      </c>
      <c r="QE43" s="28">
        <v>0</v>
      </c>
      <c r="QF43" s="28">
        <v>0</v>
      </c>
      <c r="QG43" s="28">
        <v>0</v>
      </c>
      <c r="QH43" s="28">
        <v>0</v>
      </c>
      <c r="QI43" s="28">
        <v>0</v>
      </c>
      <c r="QJ43" s="28">
        <v>0</v>
      </c>
      <c r="QK43" s="28">
        <v>0</v>
      </c>
      <c r="QL43" s="28">
        <v>0</v>
      </c>
      <c r="QM43" s="28">
        <v>0</v>
      </c>
      <c r="QN43" s="28">
        <v>0</v>
      </c>
      <c r="QO43" s="28">
        <v>0</v>
      </c>
      <c r="QP43" s="28">
        <v>0</v>
      </c>
      <c r="QQ43" s="28">
        <v>0</v>
      </c>
      <c r="QR43" s="28">
        <v>0</v>
      </c>
      <c r="QS43" s="28">
        <v>0</v>
      </c>
      <c r="QT43" s="28">
        <v>0</v>
      </c>
      <c r="QU43" s="28">
        <v>0</v>
      </c>
      <c r="QV43" s="28">
        <v>0</v>
      </c>
      <c r="QW43" s="28">
        <v>0</v>
      </c>
      <c r="QX43" s="28">
        <v>0</v>
      </c>
      <c r="QY43" s="28">
        <v>0</v>
      </c>
      <c r="QZ43" s="28">
        <v>0</v>
      </c>
      <c r="RA43" s="28">
        <v>0</v>
      </c>
      <c r="RB43" s="28">
        <v>0</v>
      </c>
      <c r="RC43" s="28">
        <v>0</v>
      </c>
      <c r="RD43" s="28">
        <v>0</v>
      </c>
      <c r="RE43" s="28">
        <v>0</v>
      </c>
      <c r="RF43" s="28">
        <v>0</v>
      </c>
      <c r="RG43" s="28">
        <v>0</v>
      </c>
      <c r="RH43" s="28">
        <v>0</v>
      </c>
      <c r="RI43" s="28">
        <v>0</v>
      </c>
      <c r="RJ43" s="28">
        <v>0</v>
      </c>
      <c r="RK43" s="28">
        <v>0</v>
      </c>
      <c r="RL43" s="28">
        <v>0</v>
      </c>
      <c r="RM43" s="28">
        <v>0</v>
      </c>
      <c r="RN43" s="28">
        <v>0</v>
      </c>
      <c r="RO43" s="28">
        <v>0</v>
      </c>
      <c r="RP43" s="28">
        <v>0</v>
      </c>
      <c r="RQ43" s="28">
        <v>0</v>
      </c>
      <c r="RR43" s="28">
        <v>0</v>
      </c>
      <c r="RS43" s="28">
        <v>0</v>
      </c>
      <c r="RT43" s="28">
        <v>0</v>
      </c>
      <c r="RU43" s="28">
        <v>0</v>
      </c>
      <c r="RV43" s="28">
        <v>0</v>
      </c>
      <c r="RW43" s="28">
        <v>0</v>
      </c>
      <c r="RX43" s="28">
        <v>0</v>
      </c>
      <c r="RY43" s="28">
        <v>0</v>
      </c>
      <c r="RZ43" s="28">
        <v>0</v>
      </c>
      <c r="SA43" s="28">
        <v>0</v>
      </c>
      <c r="SB43" s="28">
        <v>0</v>
      </c>
      <c r="SC43" s="28">
        <v>0</v>
      </c>
      <c r="SD43" s="28">
        <v>0</v>
      </c>
      <c r="SE43" s="28">
        <v>0</v>
      </c>
      <c r="SF43" s="28">
        <v>0</v>
      </c>
      <c r="SG43" s="28">
        <v>0</v>
      </c>
      <c r="SH43" s="28">
        <v>0</v>
      </c>
      <c r="SI43" s="28">
        <v>0</v>
      </c>
      <c r="SJ43" s="28">
        <v>0</v>
      </c>
      <c r="SK43" s="28">
        <v>0</v>
      </c>
      <c r="SL43" s="28">
        <v>0</v>
      </c>
      <c r="SM43" s="28">
        <v>0</v>
      </c>
      <c r="SN43" s="28">
        <v>0</v>
      </c>
      <c r="SO43" s="28">
        <v>0</v>
      </c>
      <c r="SP43" s="28">
        <v>0</v>
      </c>
      <c r="SQ43" s="28">
        <v>0</v>
      </c>
      <c r="SR43" s="28">
        <v>0</v>
      </c>
      <c r="SS43" s="28">
        <v>0</v>
      </c>
      <c r="ST43" s="28">
        <v>0</v>
      </c>
      <c r="SU43" s="28">
        <v>0</v>
      </c>
      <c r="SV43" s="28">
        <v>0</v>
      </c>
      <c r="SW43" s="28">
        <v>0</v>
      </c>
      <c r="SX43" s="28">
        <v>0</v>
      </c>
      <c r="SY43" s="28">
        <v>0</v>
      </c>
      <c r="SZ43" s="28">
        <v>0</v>
      </c>
      <c r="TA43" s="28">
        <v>0</v>
      </c>
      <c r="TB43" s="28">
        <v>0</v>
      </c>
      <c r="TC43" s="28">
        <v>0</v>
      </c>
      <c r="TD43" s="28">
        <v>0</v>
      </c>
      <c r="TE43" s="28">
        <v>0</v>
      </c>
      <c r="TF43" s="28">
        <v>0</v>
      </c>
      <c r="TG43" s="28">
        <v>0</v>
      </c>
      <c r="TH43" s="28">
        <v>0</v>
      </c>
      <c r="TI43" s="28">
        <v>0</v>
      </c>
      <c r="TJ43" s="28">
        <v>0</v>
      </c>
      <c r="TK43" s="28">
        <v>0</v>
      </c>
      <c r="TL43" s="28">
        <v>0</v>
      </c>
      <c r="TM43" s="28">
        <v>0</v>
      </c>
      <c r="TN43" s="28">
        <v>0</v>
      </c>
      <c r="TO43" s="28">
        <v>0</v>
      </c>
      <c r="TP43" s="28">
        <v>0</v>
      </c>
      <c r="TQ43" s="28">
        <v>0</v>
      </c>
      <c r="TR43" s="28">
        <v>0</v>
      </c>
      <c r="TS43" s="28">
        <v>0</v>
      </c>
      <c r="TT43" s="28">
        <v>0</v>
      </c>
      <c r="TU43" s="28">
        <v>0</v>
      </c>
      <c r="TV43" s="28">
        <v>0</v>
      </c>
      <c r="TW43" s="28">
        <v>0</v>
      </c>
      <c r="TX43" s="28">
        <v>0</v>
      </c>
      <c r="TY43" s="28">
        <v>0</v>
      </c>
      <c r="TZ43" s="28">
        <v>0</v>
      </c>
      <c r="UA43" s="28">
        <v>0</v>
      </c>
      <c r="UB43" s="28">
        <v>0</v>
      </c>
      <c r="UC43" s="28">
        <v>0</v>
      </c>
      <c r="UD43" s="28">
        <v>0</v>
      </c>
      <c r="UE43" s="28">
        <v>0</v>
      </c>
      <c r="UF43" s="28">
        <v>0</v>
      </c>
      <c r="UG43" s="28">
        <v>0</v>
      </c>
      <c r="UH43" s="28">
        <v>0</v>
      </c>
      <c r="UI43" s="28">
        <v>0</v>
      </c>
      <c r="UJ43" s="28">
        <v>0</v>
      </c>
      <c r="UK43" s="28">
        <v>0</v>
      </c>
      <c r="UL43" s="28">
        <v>0</v>
      </c>
      <c r="UM43" s="28">
        <v>0</v>
      </c>
      <c r="UN43" s="28">
        <v>0</v>
      </c>
      <c r="UO43" s="28">
        <v>0</v>
      </c>
      <c r="UP43" s="28">
        <v>0</v>
      </c>
      <c r="UQ43" s="28">
        <v>0</v>
      </c>
      <c r="UR43" s="28">
        <v>0</v>
      </c>
      <c r="US43" s="28">
        <v>0</v>
      </c>
      <c r="UT43" s="28">
        <v>0</v>
      </c>
      <c r="UU43" s="28">
        <v>0</v>
      </c>
      <c r="UV43" s="28">
        <v>0</v>
      </c>
      <c r="UW43" s="28">
        <v>0</v>
      </c>
      <c r="UX43" s="28">
        <v>0</v>
      </c>
      <c r="UY43" s="28">
        <v>0</v>
      </c>
      <c r="UZ43" s="28">
        <v>0</v>
      </c>
      <c r="VA43" s="28">
        <v>0</v>
      </c>
      <c r="VB43" s="28">
        <v>0</v>
      </c>
      <c r="VC43" s="28">
        <v>0</v>
      </c>
      <c r="VD43" s="28">
        <v>0</v>
      </c>
      <c r="VE43" s="28">
        <v>0</v>
      </c>
      <c r="VF43" s="28">
        <v>0</v>
      </c>
      <c r="VG43" s="28">
        <v>0</v>
      </c>
      <c r="VH43" s="28">
        <v>0</v>
      </c>
      <c r="VI43" s="28">
        <v>0</v>
      </c>
      <c r="VJ43" s="28">
        <v>0</v>
      </c>
      <c r="VK43" s="28">
        <v>0</v>
      </c>
      <c r="VL43" s="28">
        <v>0</v>
      </c>
      <c r="VM43" s="28">
        <v>0</v>
      </c>
      <c r="VN43" s="28">
        <v>0</v>
      </c>
      <c r="VO43" s="28">
        <v>0</v>
      </c>
      <c r="VP43" s="28">
        <v>0</v>
      </c>
      <c r="VQ43" s="28">
        <v>0</v>
      </c>
      <c r="VR43" s="28">
        <v>0</v>
      </c>
      <c r="VS43" s="28">
        <v>0</v>
      </c>
      <c r="VT43" s="28">
        <v>0</v>
      </c>
      <c r="VU43" s="28">
        <v>0</v>
      </c>
      <c r="VV43" s="28">
        <v>0</v>
      </c>
      <c r="VW43" s="28">
        <v>0</v>
      </c>
      <c r="VX43" s="28">
        <v>0</v>
      </c>
      <c r="VY43" s="28">
        <v>0</v>
      </c>
      <c r="VZ43" s="28">
        <v>0</v>
      </c>
      <c r="WA43" s="28">
        <v>0</v>
      </c>
      <c r="WB43" s="28">
        <v>0</v>
      </c>
      <c r="WC43" s="28">
        <v>0</v>
      </c>
      <c r="WD43" s="28">
        <v>0</v>
      </c>
      <c r="WE43" s="28">
        <v>0</v>
      </c>
      <c r="WF43" s="28">
        <v>0</v>
      </c>
      <c r="WG43" s="28">
        <v>0</v>
      </c>
      <c r="WH43" s="28">
        <v>0</v>
      </c>
      <c r="WI43" s="28">
        <v>0</v>
      </c>
      <c r="WJ43" s="28">
        <v>0</v>
      </c>
      <c r="WK43" s="28">
        <v>0</v>
      </c>
      <c r="WL43" s="28">
        <v>0</v>
      </c>
      <c r="WM43" s="28">
        <v>0</v>
      </c>
      <c r="WN43" s="28">
        <v>0</v>
      </c>
      <c r="WO43" s="28">
        <v>0</v>
      </c>
      <c r="WP43" s="28">
        <v>0</v>
      </c>
      <c r="WQ43" s="28">
        <v>0</v>
      </c>
      <c r="WR43" s="28">
        <v>0</v>
      </c>
      <c r="WS43" s="28">
        <v>0</v>
      </c>
      <c r="WT43" s="28">
        <v>0</v>
      </c>
      <c r="WU43" s="28">
        <v>0</v>
      </c>
      <c r="WV43" s="28">
        <v>0</v>
      </c>
      <c r="WW43" s="28">
        <v>0</v>
      </c>
      <c r="WX43" s="28">
        <v>0</v>
      </c>
      <c r="WY43" s="28">
        <v>0</v>
      </c>
      <c r="WZ43" s="28">
        <v>0</v>
      </c>
      <c r="XA43" s="28">
        <v>0</v>
      </c>
      <c r="XB43" s="28">
        <v>0</v>
      </c>
      <c r="XC43" s="28">
        <v>0</v>
      </c>
      <c r="XD43" s="28">
        <v>0</v>
      </c>
      <c r="XE43" s="28">
        <v>0</v>
      </c>
      <c r="XF43" s="28">
        <v>0</v>
      </c>
      <c r="XG43" s="28">
        <v>0</v>
      </c>
      <c r="XH43" s="28">
        <v>0</v>
      </c>
      <c r="XI43" s="28">
        <v>0</v>
      </c>
      <c r="XJ43" s="28">
        <v>0</v>
      </c>
      <c r="XK43" s="28">
        <v>0</v>
      </c>
      <c r="XL43" s="28">
        <v>0</v>
      </c>
      <c r="XM43" s="28">
        <v>0</v>
      </c>
      <c r="XN43" s="28">
        <v>0</v>
      </c>
      <c r="XO43" s="28">
        <v>0</v>
      </c>
      <c r="XP43" s="28">
        <v>0</v>
      </c>
      <c r="XQ43" s="28">
        <v>0</v>
      </c>
      <c r="XR43" s="28">
        <v>0</v>
      </c>
      <c r="XS43" s="28">
        <v>0</v>
      </c>
      <c r="XT43" s="28">
        <v>0</v>
      </c>
      <c r="XU43" s="28">
        <v>0</v>
      </c>
      <c r="XV43" s="28">
        <v>0</v>
      </c>
      <c r="XW43" s="28">
        <v>0</v>
      </c>
      <c r="XX43" s="28">
        <v>0</v>
      </c>
      <c r="XY43" s="28">
        <v>0</v>
      </c>
      <c r="XZ43" s="28">
        <v>0</v>
      </c>
      <c r="YA43" s="28">
        <v>0</v>
      </c>
      <c r="YB43" s="28">
        <v>0</v>
      </c>
      <c r="YC43" s="28">
        <v>0</v>
      </c>
      <c r="YD43" s="28">
        <v>0</v>
      </c>
      <c r="YE43" s="28">
        <v>0</v>
      </c>
      <c r="YF43" s="28">
        <v>0</v>
      </c>
      <c r="YG43" s="28">
        <v>0</v>
      </c>
      <c r="YH43" s="28">
        <v>0</v>
      </c>
      <c r="YI43" s="28">
        <v>0</v>
      </c>
      <c r="YJ43" s="28">
        <v>0</v>
      </c>
      <c r="YK43" s="28">
        <v>0</v>
      </c>
      <c r="YL43" s="28">
        <v>0</v>
      </c>
      <c r="YM43" s="28">
        <v>0</v>
      </c>
      <c r="YN43" s="28">
        <v>0</v>
      </c>
      <c r="YO43" s="28">
        <v>0</v>
      </c>
      <c r="YP43" s="28">
        <v>0</v>
      </c>
      <c r="YQ43" s="28">
        <v>0</v>
      </c>
    </row>
    <row r="44" spans="1:667" ht="15.75" x14ac:dyDescent="0.25">
      <c r="A44" s="18" t="s">
        <v>91</v>
      </c>
      <c r="B44" s="18" t="s">
        <v>92</v>
      </c>
      <c r="C44" s="19">
        <v>66.124563456000033</v>
      </c>
      <c r="D44" s="20"/>
      <c r="E44" s="48">
        <f t="shared" si="125"/>
        <v>1.721993840000001</v>
      </c>
      <c r="F44" s="22" t="s">
        <v>57</v>
      </c>
      <c r="G44" s="108" t="s">
        <v>133</v>
      </c>
      <c r="H44" s="23">
        <v>39066</v>
      </c>
      <c r="I44" s="47" t="s">
        <v>64</v>
      </c>
      <c r="J44" s="22">
        <v>186</v>
      </c>
      <c r="K44" s="22" t="s">
        <v>137</v>
      </c>
      <c r="L44" s="23">
        <f>+EDATE(H44,J44)</f>
        <v>44727</v>
      </c>
      <c r="M44" s="22" t="s">
        <v>11</v>
      </c>
      <c r="N44" s="19" t="s">
        <v>65</v>
      </c>
      <c r="P44" s="25">
        <f>+SUMPRODUCT(1*($BP$4:$YQ$4=$P$4)*($BP$1:$YQ$1=P$3)*($BP44:$YQ44))</f>
        <v>14334674.953709124</v>
      </c>
      <c r="Q44" s="25">
        <f>+SUMPRODUCT(1*($BP$4:$YQ$4=$Q$4)*($BP$1:$YQ$1=P$3)*($BP44:$YQ44))</f>
        <v>2186030.359536455</v>
      </c>
      <c r="R44" s="25">
        <f>+SUMPRODUCT(1*($BP$4:$YQ$4=$P$4)*($BP$1:$YQ$1=R$3)*($BP44:$YQ44))</f>
        <v>18071184.754602619</v>
      </c>
      <c r="S44" s="25">
        <f>+SUMPRODUCT(1*($BP$4:$YQ$4=$Q$4)*($BP$1:$YQ$1=R$3)*($BP44:$YQ44))</f>
        <v>2132874.6223497456</v>
      </c>
      <c r="T44" s="25">
        <f>+SUMPRODUCT(1*($BP$4:$YQ$4=$P$4)*($BP$1:$YQ$1=T$3)*($BP44:$YQ44))</f>
        <v>20673528.461658474</v>
      </c>
      <c r="U44" s="25">
        <f>+SUMPRODUCT(1*($BP$4:$YQ$4=$Q$4)*($BP$1:$YQ$1=T$3)*($BP44:$YQ44))</f>
        <v>1686990.1066505252</v>
      </c>
      <c r="V44" s="25">
        <f>+SUMPRODUCT(1*($BP$4:$YQ$4=$P$4)*($BP$1:$YQ$1=V$3)*($BP44:$YQ44))</f>
        <v>24053433.415968094</v>
      </c>
      <c r="W44" s="25">
        <f>+SUMPRODUCT(1*($BP$4:$YQ$4=$Q$4)*($BP$1:$YQ$1=V$3)*($BP44:$YQ44))</f>
        <v>1084004.7284073015</v>
      </c>
      <c r="X44" s="25">
        <f>+SUMPRODUCT(1*($BP$4:$YQ$4=$P$4)*($BP$1:$YQ$1=X$3)*($BP44:$YQ44))</f>
        <v>13314046.270630065</v>
      </c>
      <c r="Y44" s="25">
        <f>+SUMPRODUCT(1*($BP$4:$YQ$4=$Q$4)*($BP$1:$YQ$1=X$3)*($BP44:$YQ44))</f>
        <v>241229.27417542582</v>
      </c>
      <c r="Z44" s="25">
        <f>+SUMPRODUCT(1*($BP$4:$YQ$4=$P$4)*($BP$1:$YQ$1=Z$3)*($BP44:$YQ44))</f>
        <v>0</v>
      </c>
      <c r="AA44" s="25">
        <f>+SUMPRODUCT(1*($BP$4:$YQ$4=$Q$4)*($BP$1:$YQ$1=Z$3)*($BP44:$YQ44))</f>
        <v>0</v>
      </c>
      <c r="AB44" s="25">
        <f>+SUMPRODUCT(1*($BP$4:$YQ$4=$P$4)*($BP$1:$YQ$1=AB$3)*($BP44:$YQ44))</f>
        <v>0</v>
      </c>
      <c r="AC44" s="25">
        <f>+SUMPRODUCT(1*($BP$4:$YQ$4=$Q$4)*($BP$1:$YQ$1=AB$3)*($BP44:$YQ44))</f>
        <v>0</v>
      </c>
      <c r="AD44" s="25">
        <f>+SUMPRODUCT(1*($BP$4:$YQ$4=$P$4)*($BP$1:$YQ$1=AD$3)*($BP44:$YQ44))</f>
        <v>0</v>
      </c>
      <c r="AE44" s="25">
        <f>+SUMPRODUCT(1*($BP$4:$YQ$4=$Q$4)*($BP$1:$YQ$1=AD$3)*($BP44:$YQ44))</f>
        <v>0</v>
      </c>
      <c r="AF44" s="25">
        <f>+SUMPRODUCT(1*($BP$4:$YQ$4=$P$4)*($BP$1:$YQ$1=AF$3)*($BP44:$YQ44))</f>
        <v>0</v>
      </c>
      <c r="AG44" s="25">
        <f>+SUMPRODUCT(1*($BP$4:$YQ$4=$Q$4)*($BP$1:$YQ$1=AF$3)*($BP44:$YQ44))</f>
        <v>0</v>
      </c>
      <c r="AH44" s="25">
        <f>+SUMPRODUCT(1*($BP$4:$YQ$4=$P$4)*($BP$1:$YQ$1=AH$3)*($BP44:$YQ44))</f>
        <v>0</v>
      </c>
      <c r="AI44" s="25">
        <f>+SUMPRODUCT(1*($BP$4:$YQ$4=$Q$4)*($BP$1:$YQ$1=AH$3)*($BP44:$YQ44))</f>
        <v>0</v>
      </c>
      <c r="AJ44" s="25">
        <f>+SUMPRODUCT(1*($BP$4:$YQ$4=$P$4)*($BP$1:$YQ$1=AJ$3)*($BP44:$YQ44))</f>
        <v>0</v>
      </c>
      <c r="AK44" s="25">
        <f>+SUMPRODUCT(1*($BP$4:$YQ$4=$Q$4)*($BP$1:$YQ$1=AJ$3)*($BP44:$YQ44))</f>
        <v>0</v>
      </c>
      <c r="AL44" s="25">
        <f>+SUMPRODUCT(1*($BP$4:$YQ$4=$P$4)*($BP$1:$YQ$1=AL$3)*($BP44:$YQ44))</f>
        <v>0</v>
      </c>
      <c r="AM44" s="25">
        <f>+SUMPRODUCT(1*($BP$4:$YQ$4=$Q$4)*($BP$1:$YQ$1=AL$3)*($BP44:$YQ44))</f>
        <v>0</v>
      </c>
      <c r="AN44" s="25">
        <f>+SUMPRODUCT(1*($BP$4:$YQ$4=$P$4)*($BP$1:$YQ$1=AN$3)*($BP44:$YQ44))</f>
        <v>0</v>
      </c>
      <c r="AO44" s="25">
        <f>+SUMPRODUCT(1*($BP$4:$YQ$4=$Q$4)*($BP$1:$YQ$1=AN$3)*($BP44:$YQ44))</f>
        <v>0</v>
      </c>
      <c r="AP44" s="25">
        <f>+SUMPRODUCT(1*($BP$4:$YQ$4=$P$4)*($BP$1:$YQ$1=AP$3)*($BP44:$YQ44))</f>
        <v>0</v>
      </c>
      <c r="AQ44" s="25">
        <f>+SUMPRODUCT(1*($BP$4:$YQ$4=$Q$4)*($BP$1:$YQ$1=AP$3)*($BP44:$YQ44))</f>
        <v>0</v>
      </c>
      <c r="AR44" s="25">
        <f>+SUMPRODUCT(1*($BP$4:$YQ$4=$P$4)*($BP$1:$YQ$1=AR$3)*($BP44:$YQ44))</f>
        <v>0</v>
      </c>
      <c r="AS44" s="25">
        <f>+SUMPRODUCT(1*($BP$4:$YQ$4=$Q$4)*($BP$1:$YQ$1=AR$3)*($BP44:$YQ44))</f>
        <v>0</v>
      </c>
      <c r="AT44" s="25">
        <f>+SUMPRODUCT(1*($BP$4:$YQ$4=$P$4)*($BP$1:$YQ$1=AT$3)*($BP44:$YQ44))</f>
        <v>0</v>
      </c>
      <c r="AU44" s="25">
        <f>+SUMPRODUCT(1*($BP$4:$YQ$4=$Q$4)*($BP$1:$YQ$1=AT$3)*($BP44:$YQ44))</f>
        <v>0</v>
      </c>
      <c r="AV44" s="25">
        <f>+SUMPRODUCT(1*($BP$4:$YQ$4=$P$4)*($BP$1:$YQ$1=AV$3)*($BP44:$YQ44))</f>
        <v>0</v>
      </c>
      <c r="AW44" s="25">
        <f>+SUMPRODUCT(1*($BP$4:$YQ$4=$Q$4)*($BP$1:$YQ$1=AV$3)*($BP44:$YQ44))</f>
        <v>0</v>
      </c>
      <c r="AX44" s="25">
        <f>+SUMPRODUCT(1*($BP$4:$YQ$4=$P$4)*($BP$1:$YQ$1=AX$3)*($BP44:$YQ44))</f>
        <v>0</v>
      </c>
      <c r="AY44" s="25">
        <f>+SUMPRODUCT(1*($BP$4:$YQ$4=$Q$4)*($BP$1:$YQ$1=AX$3)*($BP44:$YQ44))</f>
        <v>0</v>
      </c>
      <c r="AZ44" s="25">
        <f>+SUMPRODUCT(1*($BP$4:$YQ$4=$P$4)*($BP$1:$YQ$1=AZ$3)*($BP44:$YQ44))</f>
        <v>0</v>
      </c>
      <c r="BA44" s="25">
        <f>+SUMPRODUCT(1*($BP$4:$YQ$4=$Q$4)*($BP$1:$YQ$1=AZ$3)*($BP44:$YQ44))</f>
        <v>0</v>
      </c>
      <c r="BB44" s="25">
        <f>+SUMPRODUCT(1*($BP$4:$YQ$4=$P$4)*($BP$1:$YQ$1=BB$3)*($BP44:$YQ44))</f>
        <v>0</v>
      </c>
      <c r="BC44" s="25">
        <f>+SUMPRODUCT(1*($BP$4:$YQ$4=$Q$4)*($BP$1:$YQ$1=BB$3)*($BP44:$YQ44))</f>
        <v>0</v>
      </c>
      <c r="BD44" s="25">
        <f>+SUMPRODUCT(1*($BP$4:$YQ$4=$P$4)*($BP$1:$YQ$1=BD$3)*($BP44:$YQ44))</f>
        <v>0</v>
      </c>
      <c r="BE44" s="25">
        <f>+SUMPRODUCT(1*($BP$4:$YQ$4=$Q$4)*($BP$1:$YQ$1=BD$3)*($BP44:$YQ44))</f>
        <v>0</v>
      </c>
      <c r="BF44" s="25">
        <f>+SUMPRODUCT(1*($BP$4:$YQ$4=$P$4)*($BP$1:$YQ$1=BF$3)*($BP44:$YQ44))</f>
        <v>0</v>
      </c>
      <c r="BG44" s="25">
        <f>+SUMPRODUCT(1*($BP$4:$YQ$4=$Q$4)*($BP$1:$YQ$1=BF$3)*($BP44:$YQ44))</f>
        <v>0</v>
      </c>
      <c r="BH44" s="25">
        <f>+SUMPRODUCT(1*($BP$4:$YQ$4=$P$4)*($BP$1:$YQ$1=BH$3)*($BP44:$YQ44))</f>
        <v>0</v>
      </c>
      <c r="BI44" s="25">
        <f>+SUMPRODUCT(1*($BP$4:$YQ$4=$Q$4)*($BP$1:$YQ$1=BH$3)*($BP44:$YQ44))</f>
        <v>0</v>
      </c>
      <c r="BJ44" s="25">
        <f>+SUMPRODUCT(1*($BP$4:$YQ$4=$P$4)*($BP$1:$YQ$1=BJ$3)*($BP44:$YQ44))</f>
        <v>0</v>
      </c>
      <c r="BK44" s="25">
        <f>+SUMPRODUCT(1*($BP$4:$YQ$4=$Q$4)*($BP$1:$YQ$1=BJ$3)*($BP44:$YQ44))</f>
        <v>0</v>
      </c>
      <c r="BL44" s="25">
        <f>+SUMPRODUCT(1*($BP$4:$YQ$4=$P$4)*($BP$1:$YQ$1=BL$3)*($BP44:$YQ44))</f>
        <v>0</v>
      </c>
      <c r="BM44" s="25">
        <f>+SUMPRODUCT(1*($BP$4:$YQ$4=$Q$4)*($BP$1:$YQ$1=BL$3)*($BP44:$YQ44))</f>
        <v>0</v>
      </c>
      <c r="BN44" s="26"/>
      <c r="BO44" s="27"/>
      <c r="BP44" s="28">
        <v>0</v>
      </c>
      <c r="BQ44" s="28">
        <v>0</v>
      </c>
      <c r="BR44" s="28">
        <v>0</v>
      </c>
      <c r="BS44" s="28">
        <v>0</v>
      </c>
      <c r="BT44" s="28">
        <v>0</v>
      </c>
      <c r="BU44" s="28">
        <v>0</v>
      </c>
      <c r="BV44" s="28">
        <v>0</v>
      </c>
      <c r="BW44" s="28">
        <v>0</v>
      </c>
      <c r="BX44" s="28">
        <v>0</v>
      </c>
      <c r="BY44" s="28">
        <v>0</v>
      </c>
      <c r="BZ44" s="28">
        <v>956099.92318533221</v>
      </c>
      <c r="CA44" s="28">
        <v>5895676.4097000007</v>
      </c>
      <c r="CB44" s="28">
        <v>0</v>
      </c>
      <c r="CC44" s="28">
        <v>0</v>
      </c>
      <c r="CD44" s="28">
        <v>0</v>
      </c>
      <c r="CE44" s="28">
        <v>0</v>
      </c>
      <c r="CF44" s="28">
        <v>0</v>
      </c>
      <c r="CG44" s="28">
        <v>0</v>
      </c>
      <c r="CH44" s="28">
        <v>0</v>
      </c>
      <c r="CI44" s="28">
        <v>0</v>
      </c>
      <c r="CJ44" s="28">
        <v>0</v>
      </c>
      <c r="CK44" s="28">
        <v>0</v>
      </c>
      <c r="CL44" s="28">
        <v>1229930.436351123</v>
      </c>
      <c r="CM44" s="28">
        <v>8438998.544009123</v>
      </c>
      <c r="CN44" s="28">
        <v>0</v>
      </c>
      <c r="CO44" s="28">
        <v>0</v>
      </c>
      <c r="CP44" s="28">
        <v>0</v>
      </c>
      <c r="CQ44" s="28">
        <v>0</v>
      </c>
      <c r="CR44" s="28">
        <v>0</v>
      </c>
      <c r="CS44" s="28">
        <v>0</v>
      </c>
      <c r="CT44" s="28">
        <v>0</v>
      </c>
      <c r="CU44" s="28">
        <v>0</v>
      </c>
      <c r="CV44" s="28">
        <v>0</v>
      </c>
      <c r="CW44" s="28">
        <v>0</v>
      </c>
      <c r="CX44" s="28">
        <v>1140478.4664749976</v>
      </c>
      <c r="CY44" s="28">
        <v>8992265.0943404846</v>
      </c>
      <c r="CZ44" s="28">
        <v>0</v>
      </c>
      <c r="DA44" s="28">
        <v>0</v>
      </c>
      <c r="DB44" s="28">
        <v>0</v>
      </c>
      <c r="DC44" s="28">
        <v>0</v>
      </c>
      <c r="DD44" s="28">
        <v>0</v>
      </c>
      <c r="DE44" s="28">
        <v>0</v>
      </c>
      <c r="DF44" s="28">
        <v>0</v>
      </c>
      <c r="DG44" s="28">
        <v>0</v>
      </c>
      <c r="DH44" s="28">
        <v>0</v>
      </c>
      <c r="DI44" s="28">
        <v>0</v>
      </c>
      <c r="DJ44" s="28">
        <v>992396.15587474802</v>
      </c>
      <c r="DK44" s="28">
        <v>9078919.6602621339</v>
      </c>
      <c r="DL44" s="28">
        <v>0</v>
      </c>
      <c r="DM44" s="28">
        <v>0</v>
      </c>
      <c r="DN44" s="28">
        <v>0</v>
      </c>
      <c r="DO44" s="28">
        <v>0</v>
      </c>
      <c r="DP44" s="28">
        <v>0</v>
      </c>
      <c r="DQ44" s="28">
        <v>0</v>
      </c>
      <c r="DR44" s="28">
        <v>0</v>
      </c>
      <c r="DS44" s="28">
        <v>0</v>
      </c>
      <c r="DT44" s="28">
        <v>0</v>
      </c>
      <c r="DU44" s="28">
        <v>0</v>
      </c>
      <c r="DV44" s="28">
        <v>902361.87680129043</v>
      </c>
      <c r="DW44" s="28">
        <v>9906291.0739403442</v>
      </c>
      <c r="DX44" s="28">
        <v>0</v>
      </c>
      <c r="DY44" s="28">
        <v>0</v>
      </c>
      <c r="DZ44" s="28">
        <v>0</v>
      </c>
      <c r="EA44" s="28">
        <v>0</v>
      </c>
      <c r="EB44" s="28">
        <v>0</v>
      </c>
      <c r="EC44" s="28">
        <v>0</v>
      </c>
      <c r="ED44" s="28">
        <v>0</v>
      </c>
      <c r="EE44" s="28">
        <v>0</v>
      </c>
      <c r="EF44" s="28">
        <v>0</v>
      </c>
      <c r="EG44" s="28">
        <v>0</v>
      </c>
      <c r="EH44" s="28">
        <v>784628.22984923469</v>
      </c>
      <c r="EI44" s="28">
        <v>10767237.38771813</v>
      </c>
      <c r="EJ44" s="28">
        <v>0</v>
      </c>
      <c r="EK44" s="28">
        <v>0</v>
      </c>
      <c r="EL44" s="28">
        <v>0</v>
      </c>
      <c r="EM44" s="28">
        <v>0</v>
      </c>
      <c r="EN44" s="28">
        <v>0</v>
      </c>
      <c r="EO44" s="28">
        <v>0</v>
      </c>
      <c r="EP44" s="28">
        <v>0</v>
      </c>
      <c r="EQ44" s="28">
        <v>0</v>
      </c>
      <c r="ER44" s="28">
        <v>0</v>
      </c>
      <c r="ES44" s="28">
        <v>0</v>
      </c>
      <c r="ET44" s="28">
        <v>629707.69367606228</v>
      </c>
      <c r="EU44" s="28">
        <v>11585046.907805942</v>
      </c>
      <c r="EV44" s="28">
        <v>0</v>
      </c>
      <c r="EW44" s="28">
        <v>0</v>
      </c>
      <c r="EX44" s="28">
        <v>0</v>
      </c>
      <c r="EY44" s="28">
        <v>0</v>
      </c>
      <c r="EZ44" s="28">
        <v>0</v>
      </c>
      <c r="FA44" s="28">
        <v>0</v>
      </c>
      <c r="FB44" s="28">
        <v>0</v>
      </c>
      <c r="FC44" s="28">
        <v>0</v>
      </c>
      <c r="FD44" s="28">
        <v>0</v>
      </c>
      <c r="FE44" s="28">
        <v>0</v>
      </c>
      <c r="FF44" s="28">
        <v>454297.03473123926</v>
      </c>
      <c r="FG44" s="28">
        <v>12468386.508162152</v>
      </c>
      <c r="FH44" s="28">
        <v>0</v>
      </c>
      <c r="FI44" s="28">
        <v>0</v>
      </c>
      <c r="FJ44" s="28">
        <v>0</v>
      </c>
      <c r="FK44" s="28">
        <v>0</v>
      </c>
      <c r="FL44" s="28">
        <v>0</v>
      </c>
      <c r="FM44" s="28">
        <v>0</v>
      </c>
      <c r="FN44" s="28">
        <v>0</v>
      </c>
      <c r="FO44" s="28">
        <v>0</v>
      </c>
      <c r="FP44" s="28">
        <v>0</v>
      </c>
      <c r="FQ44" s="28">
        <v>0</v>
      </c>
      <c r="FR44" s="28">
        <v>241229.27417542582</v>
      </c>
      <c r="FS44" s="28">
        <v>13314046.270630065</v>
      </c>
      <c r="FT44" s="28">
        <v>0</v>
      </c>
      <c r="FU44" s="28">
        <v>0</v>
      </c>
      <c r="FV44" s="28">
        <v>0</v>
      </c>
      <c r="FW44" s="28">
        <v>0</v>
      </c>
      <c r="FX44" s="28">
        <v>0</v>
      </c>
      <c r="FY44" s="28">
        <v>0</v>
      </c>
      <c r="FZ44" s="28">
        <v>0</v>
      </c>
      <c r="GA44" s="28">
        <v>0</v>
      </c>
      <c r="GB44" s="28">
        <v>0</v>
      </c>
      <c r="GC44" s="28">
        <v>0</v>
      </c>
      <c r="GD44" s="28">
        <v>0</v>
      </c>
      <c r="GE44" s="28">
        <v>0</v>
      </c>
      <c r="GF44" s="28">
        <v>0</v>
      </c>
      <c r="GG44" s="28">
        <v>0</v>
      </c>
      <c r="GH44" s="28">
        <v>0</v>
      </c>
      <c r="GI44" s="28">
        <v>0</v>
      </c>
      <c r="GJ44" s="28">
        <v>0</v>
      </c>
      <c r="GK44" s="28">
        <v>0</v>
      </c>
      <c r="GL44" s="28">
        <v>0</v>
      </c>
      <c r="GM44" s="28">
        <v>0</v>
      </c>
      <c r="GN44" s="28">
        <v>0</v>
      </c>
      <c r="GO44" s="28">
        <v>0</v>
      </c>
      <c r="GP44" s="28">
        <v>0</v>
      </c>
      <c r="GQ44" s="28">
        <v>0</v>
      </c>
      <c r="GR44" s="28">
        <v>0</v>
      </c>
      <c r="GS44" s="28">
        <v>0</v>
      </c>
      <c r="GT44" s="28">
        <v>0</v>
      </c>
      <c r="GU44" s="28">
        <v>0</v>
      </c>
      <c r="GV44" s="28">
        <v>0</v>
      </c>
      <c r="GW44" s="28">
        <v>0</v>
      </c>
      <c r="GX44" s="28">
        <v>0</v>
      </c>
      <c r="GY44" s="28">
        <v>0</v>
      </c>
      <c r="GZ44" s="28">
        <v>0</v>
      </c>
      <c r="HA44" s="28">
        <v>0</v>
      </c>
      <c r="HB44" s="28">
        <v>0</v>
      </c>
      <c r="HC44" s="28">
        <v>0</v>
      </c>
      <c r="HD44" s="28">
        <v>0</v>
      </c>
      <c r="HE44" s="28">
        <v>0</v>
      </c>
      <c r="HF44" s="28">
        <v>0</v>
      </c>
      <c r="HG44" s="28">
        <v>0</v>
      </c>
      <c r="HH44" s="28">
        <v>0</v>
      </c>
      <c r="HI44" s="28">
        <v>0</v>
      </c>
      <c r="HJ44" s="28">
        <v>0</v>
      </c>
      <c r="HK44" s="28">
        <v>0</v>
      </c>
      <c r="HL44" s="28">
        <v>0</v>
      </c>
      <c r="HM44" s="28">
        <v>0</v>
      </c>
      <c r="HN44" s="28">
        <v>0</v>
      </c>
      <c r="HO44" s="28">
        <v>0</v>
      </c>
      <c r="HP44" s="28">
        <v>0</v>
      </c>
      <c r="HQ44" s="28">
        <v>0</v>
      </c>
      <c r="HR44" s="28">
        <v>0</v>
      </c>
      <c r="HS44" s="28">
        <v>0</v>
      </c>
      <c r="HT44" s="28">
        <v>0</v>
      </c>
      <c r="HU44" s="28">
        <v>0</v>
      </c>
      <c r="HV44" s="28">
        <v>0</v>
      </c>
      <c r="HW44" s="28">
        <v>0</v>
      </c>
      <c r="HX44" s="28">
        <v>0</v>
      </c>
      <c r="HY44" s="28">
        <v>0</v>
      </c>
      <c r="HZ44" s="28">
        <v>0</v>
      </c>
      <c r="IA44" s="28">
        <v>0</v>
      </c>
      <c r="IB44" s="28">
        <v>0</v>
      </c>
      <c r="IC44" s="28">
        <v>0</v>
      </c>
      <c r="ID44" s="28">
        <v>0</v>
      </c>
      <c r="IE44" s="28">
        <v>0</v>
      </c>
      <c r="IF44" s="28">
        <v>0</v>
      </c>
      <c r="IG44" s="28">
        <v>0</v>
      </c>
      <c r="IH44" s="28">
        <v>0</v>
      </c>
      <c r="II44" s="28">
        <v>0</v>
      </c>
      <c r="IJ44" s="28">
        <v>0</v>
      </c>
      <c r="IK44" s="28">
        <v>0</v>
      </c>
      <c r="IL44" s="28">
        <v>0</v>
      </c>
      <c r="IM44" s="28">
        <v>0</v>
      </c>
      <c r="IN44" s="28">
        <v>0</v>
      </c>
      <c r="IO44" s="28">
        <v>0</v>
      </c>
      <c r="IP44" s="28">
        <v>0</v>
      </c>
      <c r="IQ44" s="28">
        <v>0</v>
      </c>
      <c r="IR44" s="28">
        <v>0</v>
      </c>
      <c r="IS44" s="28">
        <v>0</v>
      </c>
      <c r="IT44" s="28">
        <v>0</v>
      </c>
      <c r="IU44" s="28">
        <v>0</v>
      </c>
      <c r="IV44" s="28">
        <v>0</v>
      </c>
      <c r="IW44" s="28">
        <v>0</v>
      </c>
      <c r="IX44" s="28">
        <v>0</v>
      </c>
      <c r="IY44" s="28">
        <v>0</v>
      </c>
      <c r="IZ44" s="28">
        <v>0</v>
      </c>
      <c r="JA44" s="28">
        <v>0</v>
      </c>
      <c r="JB44" s="28">
        <v>0</v>
      </c>
      <c r="JC44" s="28">
        <v>0</v>
      </c>
      <c r="JD44" s="28">
        <v>0</v>
      </c>
      <c r="JE44" s="28">
        <v>0</v>
      </c>
      <c r="JF44" s="28">
        <v>0</v>
      </c>
      <c r="JG44" s="28">
        <v>0</v>
      </c>
      <c r="JH44" s="28">
        <v>0</v>
      </c>
      <c r="JI44" s="28">
        <v>0</v>
      </c>
      <c r="JJ44" s="28">
        <v>0</v>
      </c>
      <c r="JK44" s="28">
        <v>0</v>
      </c>
      <c r="JL44" s="28">
        <v>0</v>
      </c>
      <c r="JM44" s="28">
        <v>0</v>
      </c>
      <c r="JN44" s="28">
        <v>0</v>
      </c>
      <c r="JO44" s="28">
        <v>0</v>
      </c>
      <c r="JP44" s="28">
        <v>0</v>
      </c>
      <c r="JQ44" s="28">
        <v>0</v>
      </c>
      <c r="JR44" s="28">
        <v>0</v>
      </c>
      <c r="JS44" s="28">
        <v>0</v>
      </c>
      <c r="JT44" s="28">
        <v>0</v>
      </c>
      <c r="JU44" s="28">
        <v>0</v>
      </c>
      <c r="JV44" s="28">
        <v>0</v>
      </c>
      <c r="JW44" s="28">
        <v>0</v>
      </c>
      <c r="JX44" s="28">
        <v>0</v>
      </c>
      <c r="JY44" s="28">
        <v>0</v>
      </c>
      <c r="JZ44" s="28">
        <v>0</v>
      </c>
      <c r="KA44" s="28">
        <v>0</v>
      </c>
      <c r="KB44" s="28">
        <v>0</v>
      </c>
      <c r="KC44" s="28">
        <v>0</v>
      </c>
      <c r="KD44" s="28">
        <v>0</v>
      </c>
      <c r="KE44" s="28">
        <v>0</v>
      </c>
      <c r="KF44" s="28">
        <v>0</v>
      </c>
      <c r="KG44" s="28">
        <v>0</v>
      </c>
      <c r="KH44" s="28">
        <v>0</v>
      </c>
      <c r="KI44" s="28">
        <v>0</v>
      </c>
      <c r="KJ44" s="28">
        <v>0</v>
      </c>
      <c r="KK44" s="28">
        <v>0</v>
      </c>
      <c r="KL44" s="28">
        <v>0</v>
      </c>
      <c r="KM44" s="28">
        <v>0</v>
      </c>
      <c r="KN44" s="28">
        <v>0</v>
      </c>
      <c r="KO44" s="28">
        <v>0</v>
      </c>
      <c r="KP44" s="28">
        <v>0</v>
      </c>
      <c r="KQ44" s="28">
        <v>0</v>
      </c>
      <c r="KR44" s="28">
        <v>0</v>
      </c>
      <c r="KS44" s="28">
        <v>0</v>
      </c>
      <c r="KT44" s="28">
        <v>0</v>
      </c>
      <c r="KU44" s="28">
        <v>0</v>
      </c>
      <c r="KV44" s="28">
        <v>0</v>
      </c>
      <c r="KW44" s="28">
        <v>0</v>
      </c>
      <c r="KX44" s="28">
        <v>0</v>
      </c>
      <c r="KY44" s="28">
        <v>0</v>
      </c>
      <c r="KZ44" s="28">
        <v>0</v>
      </c>
      <c r="LA44" s="28">
        <v>0</v>
      </c>
      <c r="LB44" s="28">
        <v>0</v>
      </c>
      <c r="LC44" s="28">
        <v>0</v>
      </c>
      <c r="LD44" s="28">
        <v>0</v>
      </c>
      <c r="LE44" s="28">
        <v>0</v>
      </c>
      <c r="LF44" s="28">
        <v>0</v>
      </c>
      <c r="LG44" s="28">
        <v>0</v>
      </c>
      <c r="LH44" s="28">
        <v>0</v>
      </c>
      <c r="LI44" s="28">
        <v>0</v>
      </c>
      <c r="LJ44" s="28">
        <v>0</v>
      </c>
      <c r="LK44" s="28">
        <v>0</v>
      </c>
      <c r="LL44" s="28">
        <v>0</v>
      </c>
      <c r="LM44" s="28">
        <v>0</v>
      </c>
      <c r="LN44" s="28">
        <v>0</v>
      </c>
      <c r="LO44" s="28">
        <v>0</v>
      </c>
      <c r="LP44" s="28">
        <v>0</v>
      </c>
      <c r="LQ44" s="28">
        <v>0</v>
      </c>
      <c r="LR44" s="28">
        <v>0</v>
      </c>
      <c r="LS44" s="28">
        <v>0</v>
      </c>
      <c r="LT44" s="28">
        <v>0</v>
      </c>
      <c r="LU44" s="28">
        <v>0</v>
      </c>
      <c r="LV44" s="28">
        <v>0</v>
      </c>
      <c r="LW44" s="28">
        <v>0</v>
      </c>
      <c r="LX44" s="28">
        <v>0</v>
      </c>
      <c r="LY44" s="28">
        <v>0</v>
      </c>
      <c r="LZ44" s="28">
        <v>0</v>
      </c>
      <c r="MA44" s="28">
        <v>0</v>
      </c>
      <c r="MB44" s="28">
        <v>0</v>
      </c>
      <c r="MC44" s="28">
        <v>0</v>
      </c>
      <c r="MD44" s="28">
        <v>0</v>
      </c>
      <c r="ME44" s="28">
        <v>0</v>
      </c>
      <c r="MF44" s="28">
        <v>0</v>
      </c>
      <c r="MG44" s="28">
        <v>0</v>
      </c>
      <c r="MH44" s="28">
        <v>0</v>
      </c>
      <c r="MI44" s="28">
        <v>0</v>
      </c>
      <c r="MJ44" s="28">
        <v>0</v>
      </c>
      <c r="MK44" s="28">
        <v>0</v>
      </c>
      <c r="ML44" s="28">
        <v>0</v>
      </c>
      <c r="MM44" s="28">
        <v>0</v>
      </c>
      <c r="MN44" s="28">
        <v>0</v>
      </c>
      <c r="MO44" s="28">
        <v>0</v>
      </c>
      <c r="MP44" s="28">
        <v>0</v>
      </c>
      <c r="MQ44" s="28">
        <v>0</v>
      </c>
      <c r="MR44" s="28">
        <v>0</v>
      </c>
      <c r="MS44" s="28">
        <v>0</v>
      </c>
      <c r="MT44" s="28">
        <v>0</v>
      </c>
      <c r="MU44" s="28">
        <v>0</v>
      </c>
      <c r="MV44" s="28">
        <v>0</v>
      </c>
      <c r="MW44" s="28">
        <v>0</v>
      </c>
      <c r="MX44" s="28">
        <v>0</v>
      </c>
      <c r="MY44" s="28">
        <v>0</v>
      </c>
      <c r="MZ44" s="28">
        <v>0</v>
      </c>
      <c r="NA44" s="28">
        <v>0</v>
      </c>
      <c r="NB44" s="28">
        <v>0</v>
      </c>
      <c r="NC44" s="28">
        <v>0</v>
      </c>
      <c r="ND44" s="28">
        <v>0</v>
      </c>
      <c r="NE44" s="28">
        <v>0</v>
      </c>
      <c r="NF44" s="28">
        <v>0</v>
      </c>
      <c r="NG44" s="28">
        <v>0</v>
      </c>
      <c r="NH44" s="28">
        <v>0</v>
      </c>
      <c r="NI44" s="28">
        <v>0</v>
      </c>
      <c r="NJ44" s="28">
        <v>0</v>
      </c>
      <c r="NK44" s="28">
        <v>0</v>
      </c>
      <c r="NL44" s="28">
        <v>0</v>
      </c>
      <c r="NM44" s="28">
        <v>0</v>
      </c>
      <c r="NN44" s="28">
        <v>0</v>
      </c>
      <c r="NO44" s="28">
        <v>0</v>
      </c>
      <c r="NP44" s="28">
        <v>0</v>
      </c>
      <c r="NQ44" s="28">
        <v>0</v>
      </c>
      <c r="NR44" s="28">
        <v>0</v>
      </c>
      <c r="NS44" s="28">
        <v>0</v>
      </c>
      <c r="NT44" s="28">
        <v>0</v>
      </c>
      <c r="NU44" s="28">
        <v>0</v>
      </c>
      <c r="NV44" s="28">
        <v>0</v>
      </c>
      <c r="NW44" s="28">
        <v>0</v>
      </c>
      <c r="NX44" s="28">
        <v>0</v>
      </c>
      <c r="NY44" s="28">
        <v>0</v>
      </c>
      <c r="NZ44" s="28">
        <v>0</v>
      </c>
      <c r="OA44" s="28">
        <v>0</v>
      </c>
      <c r="OB44" s="28">
        <v>0</v>
      </c>
      <c r="OC44" s="28">
        <v>0</v>
      </c>
      <c r="OD44" s="28">
        <v>0</v>
      </c>
      <c r="OE44" s="28">
        <v>0</v>
      </c>
      <c r="OF44" s="28">
        <v>0</v>
      </c>
      <c r="OG44" s="28">
        <v>0</v>
      </c>
      <c r="OH44" s="28">
        <v>0</v>
      </c>
      <c r="OI44" s="28">
        <v>0</v>
      </c>
      <c r="OJ44" s="28">
        <v>0</v>
      </c>
      <c r="OK44" s="28">
        <v>0</v>
      </c>
      <c r="OL44" s="28">
        <v>0</v>
      </c>
      <c r="OM44" s="28">
        <v>0</v>
      </c>
      <c r="ON44" s="28">
        <v>0</v>
      </c>
      <c r="OO44" s="28">
        <v>0</v>
      </c>
      <c r="OP44" s="28">
        <v>0</v>
      </c>
      <c r="OQ44" s="28">
        <v>0</v>
      </c>
      <c r="OR44" s="28">
        <v>0</v>
      </c>
      <c r="OS44" s="28">
        <v>0</v>
      </c>
      <c r="OT44" s="28">
        <v>0</v>
      </c>
      <c r="OU44" s="28">
        <v>0</v>
      </c>
      <c r="OV44" s="28">
        <v>0</v>
      </c>
      <c r="OW44" s="28">
        <v>0</v>
      </c>
      <c r="OX44" s="28">
        <v>0</v>
      </c>
      <c r="OY44" s="28">
        <v>0</v>
      </c>
      <c r="OZ44" s="28">
        <v>0</v>
      </c>
      <c r="PA44" s="28">
        <v>0</v>
      </c>
      <c r="PB44" s="28">
        <v>0</v>
      </c>
      <c r="PC44" s="28">
        <v>0</v>
      </c>
      <c r="PD44" s="28">
        <v>0</v>
      </c>
      <c r="PE44" s="28">
        <v>0</v>
      </c>
      <c r="PF44" s="28">
        <v>0</v>
      </c>
      <c r="PG44" s="28">
        <v>0</v>
      </c>
      <c r="PH44" s="28">
        <v>0</v>
      </c>
      <c r="PI44" s="28">
        <v>0</v>
      </c>
      <c r="PJ44" s="28">
        <v>0</v>
      </c>
      <c r="PK44" s="28">
        <v>0</v>
      </c>
      <c r="PL44" s="28">
        <v>0</v>
      </c>
      <c r="PM44" s="28">
        <v>0</v>
      </c>
      <c r="PN44" s="28">
        <v>0</v>
      </c>
      <c r="PO44" s="28">
        <v>0</v>
      </c>
      <c r="PP44" s="28">
        <v>0</v>
      </c>
      <c r="PQ44" s="28">
        <v>0</v>
      </c>
      <c r="PR44" s="28">
        <v>0</v>
      </c>
      <c r="PS44" s="28">
        <v>0</v>
      </c>
      <c r="PT44" s="28">
        <v>0</v>
      </c>
      <c r="PU44" s="28">
        <v>0</v>
      </c>
      <c r="PV44" s="28">
        <v>0</v>
      </c>
      <c r="PW44" s="28">
        <v>0</v>
      </c>
      <c r="PX44" s="28">
        <v>0</v>
      </c>
      <c r="PY44" s="28">
        <v>0</v>
      </c>
      <c r="PZ44" s="28">
        <v>0</v>
      </c>
      <c r="QA44" s="28">
        <v>0</v>
      </c>
      <c r="QB44" s="28">
        <v>0</v>
      </c>
      <c r="QC44" s="28">
        <v>0</v>
      </c>
      <c r="QD44" s="28">
        <v>0</v>
      </c>
      <c r="QE44" s="28">
        <v>0</v>
      </c>
      <c r="QF44" s="28">
        <v>0</v>
      </c>
      <c r="QG44" s="28">
        <v>0</v>
      </c>
      <c r="QH44" s="28">
        <v>0</v>
      </c>
      <c r="QI44" s="28">
        <v>0</v>
      </c>
      <c r="QJ44" s="28">
        <v>0</v>
      </c>
      <c r="QK44" s="28">
        <v>0</v>
      </c>
      <c r="QL44" s="28">
        <v>0</v>
      </c>
      <c r="QM44" s="28">
        <v>0</v>
      </c>
      <c r="QN44" s="28">
        <v>0</v>
      </c>
      <c r="QO44" s="28">
        <v>0</v>
      </c>
      <c r="QP44" s="28">
        <v>0</v>
      </c>
      <c r="QQ44" s="28">
        <v>0</v>
      </c>
      <c r="QR44" s="28">
        <v>0</v>
      </c>
      <c r="QS44" s="28">
        <v>0</v>
      </c>
      <c r="QT44" s="28">
        <v>0</v>
      </c>
      <c r="QU44" s="28">
        <v>0</v>
      </c>
      <c r="QV44" s="28">
        <v>0</v>
      </c>
      <c r="QW44" s="28">
        <v>0</v>
      </c>
      <c r="QX44" s="28">
        <v>0</v>
      </c>
      <c r="QY44" s="28">
        <v>0</v>
      </c>
      <c r="QZ44" s="28">
        <v>0</v>
      </c>
      <c r="RA44" s="28">
        <v>0</v>
      </c>
      <c r="RB44" s="28">
        <v>0</v>
      </c>
      <c r="RC44" s="28">
        <v>0</v>
      </c>
      <c r="RD44" s="28">
        <v>0</v>
      </c>
      <c r="RE44" s="28">
        <v>0</v>
      </c>
      <c r="RF44" s="28">
        <v>0</v>
      </c>
      <c r="RG44" s="28">
        <v>0</v>
      </c>
      <c r="RH44" s="28">
        <v>0</v>
      </c>
      <c r="RI44" s="28">
        <v>0</v>
      </c>
      <c r="RJ44" s="28">
        <v>0</v>
      </c>
      <c r="RK44" s="28">
        <v>0</v>
      </c>
      <c r="RL44" s="28">
        <v>0</v>
      </c>
      <c r="RM44" s="28">
        <v>0</v>
      </c>
      <c r="RN44" s="28">
        <v>0</v>
      </c>
      <c r="RO44" s="28">
        <v>0</v>
      </c>
      <c r="RP44" s="28">
        <v>0</v>
      </c>
      <c r="RQ44" s="28">
        <v>0</v>
      </c>
      <c r="RR44" s="28">
        <v>0</v>
      </c>
      <c r="RS44" s="28">
        <v>0</v>
      </c>
      <c r="RT44" s="28">
        <v>0</v>
      </c>
      <c r="RU44" s="28">
        <v>0</v>
      </c>
      <c r="RV44" s="28">
        <v>0</v>
      </c>
      <c r="RW44" s="28">
        <v>0</v>
      </c>
      <c r="RX44" s="28">
        <v>0</v>
      </c>
      <c r="RY44" s="28">
        <v>0</v>
      </c>
      <c r="RZ44" s="28">
        <v>0</v>
      </c>
      <c r="SA44" s="28">
        <v>0</v>
      </c>
      <c r="SB44" s="28">
        <v>0</v>
      </c>
      <c r="SC44" s="28">
        <v>0</v>
      </c>
      <c r="SD44" s="28">
        <v>0</v>
      </c>
      <c r="SE44" s="28">
        <v>0</v>
      </c>
      <c r="SF44" s="28">
        <v>0</v>
      </c>
      <c r="SG44" s="28">
        <v>0</v>
      </c>
      <c r="SH44" s="28">
        <v>0</v>
      </c>
      <c r="SI44" s="28">
        <v>0</v>
      </c>
      <c r="SJ44" s="28">
        <v>0</v>
      </c>
      <c r="SK44" s="28">
        <v>0</v>
      </c>
      <c r="SL44" s="28">
        <v>0</v>
      </c>
      <c r="SM44" s="28">
        <v>0</v>
      </c>
      <c r="SN44" s="28">
        <v>0</v>
      </c>
      <c r="SO44" s="28">
        <v>0</v>
      </c>
      <c r="SP44" s="28">
        <v>0</v>
      </c>
      <c r="SQ44" s="28">
        <v>0</v>
      </c>
      <c r="SR44" s="28">
        <v>0</v>
      </c>
      <c r="SS44" s="28">
        <v>0</v>
      </c>
      <c r="ST44" s="28">
        <v>0</v>
      </c>
      <c r="SU44" s="28">
        <v>0</v>
      </c>
      <c r="SV44" s="28">
        <v>0</v>
      </c>
      <c r="SW44" s="28">
        <v>0</v>
      </c>
      <c r="SX44" s="28">
        <v>0</v>
      </c>
      <c r="SY44" s="28">
        <v>0</v>
      </c>
      <c r="SZ44" s="28">
        <v>0</v>
      </c>
      <c r="TA44" s="28">
        <v>0</v>
      </c>
      <c r="TB44" s="28">
        <v>0</v>
      </c>
      <c r="TC44" s="28">
        <v>0</v>
      </c>
      <c r="TD44" s="28">
        <v>0</v>
      </c>
      <c r="TE44" s="28">
        <v>0</v>
      </c>
      <c r="TF44" s="28">
        <v>0</v>
      </c>
      <c r="TG44" s="28">
        <v>0</v>
      </c>
      <c r="TH44" s="28">
        <v>0</v>
      </c>
      <c r="TI44" s="28">
        <v>0</v>
      </c>
      <c r="TJ44" s="28">
        <v>0</v>
      </c>
      <c r="TK44" s="28">
        <v>0</v>
      </c>
      <c r="TL44" s="28">
        <v>0</v>
      </c>
      <c r="TM44" s="28">
        <v>0</v>
      </c>
      <c r="TN44" s="28">
        <v>0</v>
      </c>
      <c r="TO44" s="28">
        <v>0</v>
      </c>
      <c r="TP44" s="28">
        <v>0</v>
      </c>
      <c r="TQ44" s="28">
        <v>0</v>
      </c>
      <c r="TR44" s="28">
        <v>0</v>
      </c>
      <c r="TS44" s="28">
        <v>0</v>
      </c>
      <c r="TT44" s="28">
        <v>0</v>
      </c>
      <c r="TU44" s="28">
        <v>0</v>
      </c>
      <c r="TV44" s="28">
        <v>0</v>
      </c>
      <c r="TW44" s="28">
        <v>0</v>
      </c>
      <c r="TX44" s="28">
        <v>0</v>
      </c>
      <c r="TY44" s="28">
        <v>0</v>
      </c>
      <c r="TZ44" s="28">
        <v>0</v>
      </c>
      <c r="UA44" s="28">
        <v>0</v>
      </c>
      <c r="UB44" s="28">
        <v>0</v>
      </c>
      <c r="UC44" s="28">
        <v>0</v>
      </c>
      <c r="UD44" s="28">
        <v>0</v>
      </c>
      <c r="UE44" s="28">
        <v>0</v>
      </c>
      <c r="UF44" s="28">
        <v>0</v>
      </c>
      <c r="UG44" s="28">
        <v>0</v>
      </c>
      <c r="UH44" s="28">
        <v>0</v>
      </c>
      <c r="UI44" s="28">
        <v>0</v>
      </c>
      <c r="UJ44" s="28">
        <v>0</v>
      </c>
      <c r="UK44" s="28">
        <v>0</v>
      </c>
      <c r="UL44" s="28">
        <v>0</v>
      </c>
      <c r="UM44" s="28">
        <v>0</v>
      </c>
      <c r="UN44" s="28">
        <v>0</v>
      </c>
      <c r="UO44" s="28">
        <v>0</v>
      </c>
      <c r="UP44" s="28">
        <v>0</v>
      </c>
      <c r="UQ44" s="28">
        <v>0</v>
      </c>
      <c r="UR44" s="28">
        <v>0</v>
      </c>
      <c r="US44" s="28">
        <v>0</v>
      </c>
      <c r="UT44" s="28">
        <v>0</v>
      </c>
      <c r="UU44" s="28">
        <v>0</v>
      </c>
      <c r="UV44" s="28">
        <v>0</v>
      </c>
      <c r="UW44" s="28">
        <v>0</v>
      </c>
      <c r="UX44" s="28">
        <v>0</v>
      </c>
      <c r="UY44" s="28">
        <v>0</v>
      </c>
      <c r="UZ44" s="28">
        <v>0</v>
      </c>
      <c r="VA44" s="28">
        <v>0</v>
      </c>
      <c r="VB44" s="28">
        <v>0</v>
      </c>
      <c r="VC44" s="28">
        <v>0</v>
      </c>
      <c r="VD44" s="28">
        <v>0</v>
      </c>
      <c r="VE44" s="28">
        <v>0</v>
      </c>
      <c r="VF44" s="28">
        <v>0</v>
      </c>
      <c r="VG44" s="28">
        <v>0</v>
      </c>
      <c r="VH44" s="28">
        <v>0</v>
      </c>
      <c r="VI44" s="28">
        <v>0</v>
      </c>
      <c r="VJ44" s="28">
        <v>0</v>
      </c>
      <c r="VK44" s="28">
        <v>0</v>
      </c>
      <c r="VL44" s="28">
        <v>0</v>
      </c>
      <c r="VM44" s="28">
        <v>0</v>
      </c>
      <c r="VN44" s="28">
        <v>0</v>
      </c>
      <c r="VO44" s="28">
        <v>0</v>
      </c>
      <c r="VP44" s="28">
        <v>0</v>
      </c>
      <c r="VQ44" s="28">
        <v>0</v>
      </c>
      <c r="VR44" s="28">
        <v>0</v>
      </c>
      <c r="VS44" s="28">
        <v>0</v>
      </c>
      <c r="VT44" s="28">
        <v>0</v>
      </c>
      <c r="VU44" s="28">
        <v>0</v>
      </c>
      <c r="VV44" s="28">
        <v>0</v>
      </c>
      <c r="VW44" s="28">
        <v>0</v>
      </c>
      <c r="VX44" s="28">
        <v>0</v>
      </c>
      <c r="VY44" s="28">
        <v>0</v>
      </c>
      <c r="VZ44" s="28">
        <v>0</v>
      </c>
      <c r="WA44" s="28">
        <v>0</v>
      </c>
      <c r="WB44" s="28">
        <v>0</v>
      </c>
      <c r="WC44" s="28">
        <v>0</v>
      </c>
      <c r="WD44" s="28">
        <v>0</v>
      </c>
      <c r="WE44" s="28">
        <v>0</v>
      </c>
      <c r="WF44" s="28">
        <v>0</v>
      </c>
      <c r="WG44" s="28">
        <v>0</v>
      </c>
      <c r="WH44" s="28">
        <v>0</v>
      </c>
      <c r="WI44" s="28">
        <v>0</v>
      </c>
      <c r="WJ44" s="28">
        <v>0</v>
      </c>
      <c r="WK44" s="28">
        <v>0</v>
      </c>
      <c r="WL44" s="28">
        <v>0</v>
      </c>
      <c r="WM44" s="28">
        <v>0</v>
      </c>
      <c r="WN44" s="28">
        <v>0</v>
      </c>
      <c r="WO44" s="28">
        <v>0</v>
      </c>
      <c r="WP44" s="28">
        <v>0</v>
      </c>
      <c r="WQ44" s="28">
        <v>0</v>
      </c>
      <c r="WR44" s="28">
        <v>0</v>
      </c>
      <c r="WS44" s="28">
        <v>0</v>
      </c>
      <c r="WT44" s="28">
        <v>0</v>
      </c>
      <c r="WU44" s="28">
        <v>0</v>
      </c>
      <c r="WV44" s="28">
        <v>0</v>
      </c>
      <c r="WW44" s="28">
        <v>0</v>
      </c>
      <c r="WX44" s="28">
        <v>0</v>
      </c>
      <c r="WY44" s="28">
        <v>0</v>
      </c>
      <c r="WZ44" s="28">
        <v>0</v>
      </c>
      <c r="XA44" s="28">
        <v>0</v>
      </c>
      <c r="XB44" s="28">
        <v>0</v>
      </c>
      <c r="XC44" s="28">
        <v>0</v>
      </c>
      <c r="XD44" s="28">
        <v>0</v>
      </c>
      <c r="XE44" s="28">
        <v>0</v>
      </c>
      <c r="XF44" s="28">
        <v>0</v>
      </c>
      <c r="XG44" s="28">
        <v>0</v>
      </c>
      <c r="XH44" s="28">
        <v>0</v>
      </c>
      <c r="XI44" s="28">
        <v>0</v>
      </c>
      <c r="XJ44" s="28">
        <v>0</v>
      </c>
      <c r="XK44" s="28">
        <v>0</v>
      </c>
      <c r="XL44" s="28">
        <v>0</v>
      </c>
      <c r="XM44" s="28">
        <v>0</v>
      </c>
      <c r="XN44" s="28">
        <v>0</v>
      </c>
      <c r="XO44" s="28">
        <v>0</v>
      </c>
      <c r="XP44" s="28">
        <v>0</v>
      </c>
      <c r="XQ44" s="28">
        <v>0</v>
      </c>
      <c r="XR44" s="28">
        <v>0</v>
      </c>
      <c r="XS44" s="28">
        <v>0</v>
      </c>
      <c r="XT44" s="28">
        <v>0</v>
      </c>
      <c r="XU44" s="28">
        <v>0</v>
      </c>
      <c r="XV44" s="28">
        <v>0</v>
      </c>
      <c r="XW44" s="28">
        <v>0</v>
      </c>
      <c r="XX44" s="28">
        <v>0</v>
      </c>
      <c r="XY44" s="28">
        <v>0</v>
      </c>
      <c r="XZ44" s="28">
        <v>0</v>
      </c>
      <c r="YA44" s="28">
        <v>0</v>
      </c>
      <c r="YB44" s="28">
        <v>0</v>
      </c>
      <c r="YC44" s="28">
        <v>0</v>
      </c>
      <c r="YD44" s="28">
        <v>0</v>
      </c>
      <c r="YE44" s="28">
        <v>0</v>
      </c>
      <c r="YF44" s="28">
        <v>0</v>
      </c>
      <c r="YG44" s="28">
        <v>0</v>
      </c>
      <c r="YH44" s="28">
        <v>0</v>
      </c>
      <c r="YI44" s="28">
        <v>0</v>
      </c>
      <c r="YJ44" s="28">
        <v>0</v>
      </c>
      <c r="YK44" s="28">
        <v>0</v>
      </c>
      <c r="YL44" s="28">
        <v>0</v>
      </c>
      <c r="YM44" s="28">
        <v>0</v>
      </c>
      <c r="YN44" s="28">
        <v>0</v>
      </c>
      <c r="YO44" s="28">
        <v>0</v>
      </c>
      <c r="YP44" s="28">
        <v>0</v>
      </c>
      <c r="YQ44" s="28">
        <v>0</v>
      </c>
    </row>
    <row r="45" spans="1:667" ht="15.75" x14ac:dyDescent="0.25">
      <c r="A45" s="18" t="s">
        <v>93</v>
      </c>
      <c r="B45" s="18" t="s">
        <v>94</v>
      </c>
      <c r="C45" s="19">
        <v>41.674520832000013</v>
      </c>
      <c r="D45" s="20"/>
      <c r="E45" s="48">
        <f t="shared" si="125"/>
        <v>1.0852739800000004</v>
      </c>
      <c r="F45" s="22" t="s">
        <v>57</v>
      </c>
      <c r="G45" s="108" t="s">
        <v>133</v>
      </c>
      <c r="H45" s="23">
        <v>39156</v>
      </c>
      <c r="I45" s="47" t="s">
        <v>64</v>
      </c>
      <c r="J45" s="22">
        <v>162</v>
      </c>
      <c r="K45" s="22" t="s">
        <v>137</v>
      </c>
      <c r="L45" s="23">
        <f>+EDATE(H45,J45)</f>
        <v>44089</v>
      </c>
      <c r="M45" s="22" t="s">
        <v>11</v>
      </c>
      <c r="N45" s="19" t="s">
        <v>65</v>
      </c>
      <c r="P45" s="25">
        <f>+SUMPRODUCT(1*($BP$4:$YQ$4=$P$4)*($BP$1:$YQ$1=P$3)*($BP45:$YQ45))</f>
        <v>18800905.57944043</v>
      </c>
      <c r="Q45" s="25">
        <f>+SUMPRODUCT(1*($BP$4:$YQ$4=$Q$4)*($BP$1:$YQ$1=P$3)*($BP45:$YQ45))</f>
        <v>882662.09998198529</v>
      </c>
      <c r="R45" s="25">
        <f>+SUMPRODUCT(1*($BP$4:$YQ$4=$P$4)*($BP$1:$YQ$1=R$3)*($BP45:$YQ45))</f>
        <v>22457090.495519809</v>
      </c>
      <c r="S45" s="25">
        <f>+SUMPRODUCT(1*($BP$4:$YQ$4=$Q$4)*($BP$1:$YQ$1=R$3)*($BP45:$YQ45))</f>
        <v>772690.80254984065</v>
      </c>
      <c r="T45" s="25">
        <f>+SUMPRODUCT(1*($BP$4:$YQ$4=$P$4)*($BP$1:$YQ$1=T$3)*($BP45:$YQ45))</f>
        <v>24802542.865895081</v>
      </c>
      <c r="U45" s="25">
        <f>+SUMPRODUCT(1*($BP$4:$YQ$4=$Q$4)*($BP$1:$YQ$1=T$3)*($BP45:$YQ45))</f>
        <v>362273.10464331863</v>
      </c>
      <c r="V45" s="25">
        <f>+SUMPRODUCT(1*($BP$4:$YQ$4=$P$4)*($BP$1:$YQ$1=V$3)*($BP45:$YQ45))</f>
        <v>0</v>
      </c>
      <c r="W45" s="25">
        <f>+SUMPRODUCT(1*($BP$4:$YQ$4=$Q$4)*($BP$1:$YQ$1=V$3)*($BP45:$YQ45))</f>
        <v>0</v>
      </c>
      <c r="X45" s="25">
        <f>+SUMPRODUCT(1*($BP$4:$YQ$4=$P$4)*($BP$1:$YQ$1=X$3)*($BP45:$YQ45))</f>
        <v>0</v>
      </c>
      <c r="Y45" s="25">
        <f>+SUMPRODUCT(1*($BP$4:$YQ$4=$Q$4)*($BP$1:$YQ$1=X$3)*($BP45:$YQ45))</f>
        <v>0</v>
      </c>
      <c r="Z45" s="25">
        <f>+SUMPRODUCT(1*($BP$4:$YQ$4=$P$4)*($BP$1:$YQ$1=Z$3)*($BP45:$YQ45))</f>
        <v>0</v>
      </c>
      <c r="AA45" s="25">
        <f>+SUMPRODUCT(1*($BP$4:$YQ$4=$Q$4)*($BP$1:$YQ$1=Z$3)*($BP45:$YQ45))</f>
        <v>0</v>
      </c>
      <c r="AB45" s="25">
        <f>+SUMPRODUCT(1*($BP$4:$YQ$4=$P$4)*($BP$1:$YQ$1=AB$3)*($BP45:$YQ45))</f>
        <v>0</v>
      </c>
      <c r="AC45" s="25">
        <f>+SUMPRODUCT(1*($BP$4:$YQ$4=$Q$4)*($BP$1:$YQ$1=AB$3)*($BP45:$YQ45))</f>
        <v>0</v>
      </c>
      <c r="AD45" s="25">
        <f>+SUMPRODUCT(1*($BP$4:$YQ$4=$P$4)*($BP$1:$YQ$1=AD$3)*($BP45:$YQ45))</f>
        <v>0</v>
      </c>
      <c r="AE45" s="25">
        <f>+SUMPRODUCT(1*($BP$4:$YQ$4=$Q$4)*($BP$1:$YQ$1=AD$3)*($BP45:$YQ45))</f>
        <v>0</v>
      </c>
      <c r="AF45" s="25">
        <f>+SUMPRODUCT(1*($BP$4:$YQ$4=$P$4)*($BP$1:$YQ$1=AF$3)*($BP45:$YQ45))</f>
        <v>0</v>
      </c>
      <c r="AG45" s="25">
        <f>+SUMPRODUCT(1*($BP$4:$YQ$4=$Q$4)*($BP$1:$YQ$1=AF$3)*($BP45:$YQ45))</f>
        <v>0</v>
      </c>
      <c r="AH45" s="25">
        <f>+SUMPRODUCT(1*($BP$4:$YQ$4=$P$4)*($BP$1:$YQ$1=AH$3)*($BP45:$YQ45))</f>
        <v>0</v>
      </c>
      <c r="AI45" s="25">
        <f>+SUMPRODUCT(1*($BP$4:$YQ$4=$Q$4)*($BP$1:$YQ$1=AH$3)*($BP45:$YQ45))</f>
        <v>0</v>
      </c>
      <c r="AJ45" s="25">
        <f>+SUMPRODUCT(1*($BP$4:$YQ$4=$P$4)*($BP$1:$YQ$1=AJ$3)*($BP45:$YQ45))</f>
        <v>0</v>
      </c>
      <c r="AK45" s="25">
        <f>+SUMPRODUCT(1*($BP$4:$YQ$4=$Q$4)*($BP$1:$YQ$1=AJ$3)*($BP45:$YQ45))</f>
        <v>0</v>
      </c>
      <c r="AL45" s="25">
        <f>+SUMPRODUCT(1*($BP$4:$YQ$4=$P$4)*($BP$1:$YQ$1=AL$3)*($BP45:$YQ45))</f>
        <v>0</v>
      </c>
      <c r="AM45" s="25">
        <f>+SUMPRODUCT(1*($BP$4:$YQ$4=$Q$4)*($BP$1:$YQ$1=AL$3)*($BP45:$YQ45))</f>
        <v>0</v>
      </c>
      <c r="AN45" s="25">
        <f>+SUMPRODUCT(1*($BP$4:$YQ$4=$P$4)*($BP$1:$YQ$1=AN$3)*($BP45:$YQ45))</f>
        <v>0</v>
      </c>
      <c r="AO45" s="25">
        <f>+SUMPRODUCT(1*($BP$4:$YQ$4=$Q$4)*($BP$1:$YQ$1=AN$3)*($BP45:$YQ45))</f>
        <v>0</v>
      </c>
      <c r="AP45" s="25">
        <f>+SUMPRODUCT(1*($BP$4:$YQ$4=$P$4)*($BP$1:$YQ$1=AP$3)*($BP45:$YQ45))</f>
        <v>0</v>
      </c>
      <c r="AQ45" s="25">
        <f>+SUMPRODUCT(1*($BP$4:$YQ$4=$Q$4)*($BP$1:$YQ$1=AP$3)*($BP45:$YQ45))</f>
        <v>0</v>
      </c>
      <c r="AR45" s="25">
        <f>+SUMPRODUCT(1*($BP$4:$YQ$4=$P$4)*($BP$1:$YQ$1=AR$3)*($BP45:$YQ45))</f>
        <v>0</v>
      </c>
      <c r="AS45" s="25">
        <f>+SUMPRODUCT(1*($BP$4:$YQ$4=$Q$4)*($BP$1:$YQ$1=AR$3)*($BP45:$YQ45))</f>
        <v>0</v>
      </c>
      <c r="AT45" s="25">
        <f>+SUMPRODUCT(1*($BP$4:$YQ$4=$P$4)*($BP$1:$YQ$1=AT$3)*($BP45:$YQ45))</f>
        <v>0</v>
      </c>
      <c r="AU45" s="25">
        <f>+SUMPRODUCT(1*($BP$4:$YQ$4=$Q$4)*($BP$1:$YQ$1=AT$3)*($BP45:$YQ45))</f>
        <v>0</v>
      </c>
      <c r="AV45" s="25">
        <f>+SUMPRODUCT(1*($BP$4:$YQ$4=$P$4)*($BP$1:$YQ$1=AV$3)*($BP45:$YQ45))</f>
        <v>0</v>
      </c>
      <c r="AW45" s="25">
        <f>+SUMPRODUCT(1*($BP$4:$YQ$4=$Q$4)*($BP$1:$YQ$1=AV$3)*($BP45:$YQ45))</f>
        <v>0</v>
      </c>
      <c r="AX45" s="25">
        <f>+SUMPRODUCT(1*($BP$4:$YQ$4=$P$4)*($BP$1:$YQ$1=AX$3)*($BP45:$YQ45))</f>
        <v>0</v>
      </c>
      <c r="AY45" s="25">
        <f>+SUMPRODUCT(1*($BP$4:$YQ$4=$Q$4)*($BP$1:$YQ$1=AX$3)*($BP45:$YQ45))</f>
        <v>0</v>
      </c>
      <c r="AZ45" s="25">
        <f>+SUMPRODUCT(1*($BP$4:$YQ$4=$P$4)*($BP$1:$YQ$1=AZ$3)*($BP45:$YQ45))</f>
        <v>0</v>
      </c>
      <c r="BA45" s="25">
        <f>+SUMPRODUCT(1*($BP$4:$YQ$4=$Q$4)*($BP$1:$YQ$1=AZ$3)*($BP45:$YQ45))</f>
        <v>0</v>
      </c>
      <c r="BB45" s="25">
        <f>+SUMPRODUCT(1*($BP$4:$YQ$4=$P$4)*($BP$1:$YQ$1=BB$3)*($BP45:$YQ45))</f>
        <v>0</v>
      </c>
      <c r="BC45" s="25">
        <f>+SUMPRODUCT(1*($BP$4:$YQ$4=$Q$4)*($BP$1:$YQ$1=BB$3)*($BP45:$YQ45))</f>
        <v>0</v>
      </c>
      <c r="BD45" s="25">
        <f>+SUMPRODUCT(1*($BP$4:$YQ$4=$P$4)*($BP$1:$YQ$1=BD$3)*($BP45:$YQ45))</f>
        <v>0</v>
      </c>
      <c r="BE45" s="25">
        <f>+SUMPRODUCT(1*($BP$4:$YQ$4=$Q$4)*($BP$1:$YQ$1=BD$3)*($BP45:$YQ45))</f>
        <v>0</v>
      </c>
      <c r="BF45" s="25">
        <f>+SUMPRODUCT(1*($BP$4:$YQ$4=$P$4)*($BP$1:$YQ$1=BF$3)*($BP45:$YQ45))</f>
        <v>0</v>
      </c>
      <c r="BG45" s="25">
        <f>+SUMPRODUCT(1*($BP$4:$YQ$4=$Q$4)*($BP$1:$YQ$1=BF$3)*($BP45:$YQ45))</f>
        <v>0</v>
      </c>
      <c r="BH45" s="25">
        <f>+SUMPRODUCT(1*($BP$4:$YQ$4=$P$4)*($BP$1:$YQ$1=BH$3)*($BP45:$YQ45))</f>
        <v>0</v>
      </c>
      <c r="BI45" s="25">
        <f>+SUMPRODUCT(1*($BP$4:$YQ$4=$Q$4)*($BP$1:$YQ$1=BH$3)*($BP45:$YQ45))</f>
        <v>0</v>
      </c>
      <c r="BJ45" s="25">
        <f>+SUMPRODUCT(1*($BP$4:$YQ$4=$P$4)*($BP$1:$YQ$1=BJ$3)*($BP45:$YQ45))</f>
        <v>0</v>
      </c>
      <c r="BK45" s="25">
        <f>+SUMPRODUCT(1*($BP$4:$YQ$4=$Q$4)*($BP$1:$YQ$1=BJ$3)*($BP45:$YQ45))</f>
        <v>0</v>
      </c>
      <c r="BL45" s="25">
        <f>+SUMPRODUCT(1*($BP$4:$YQ$4=$P$4)*($BP$1:$YQ$1=BL$3)*($BP45:$YQ45))</f>
        <v>0</v>
      </c>
      <c r="BM45" s="25">
        <f>+SUMPRODUCT(1*($BP$4:$YQ$4=$Q$4)*($BP$1:$YQ$1=BL$3)*($BP45:$YQ45))</f>
        <v>0</v>
      </c>
      <c r="BN45" s="26"/>
      <c r="BO45" s="27"/>
      <c r="BP45" s="28">
        <v>0</v>
      </c>
      <c r="BQ45" s="28">
        <v>0</v>
      </c>
      <c r="BR45" s="28">
        <v>0</v>
      </c>
      <c r="BS45" s="28">
        <v>0</v>
      </c>
      <c r="BT45" s="28">
        <v>346661.69410957152</v>
      </c>
      <c r="BU45" s="28">
        <v>8027309.1858904297</v>
      </c>
      <c r="BV45" s="28">
        <v>0</v>
      </c>
      <c r="BW45" s="28">
        <v>0</v>
      </c>
      <c r="BX45" s="28">
        <v>0</v>
      </c>
      <c r="BY45" s="28">
        <v>0</v>
      </c>
      <c r="BZ45" s="28">
        <v>0</v>
      </c>
      <c r="CA45" s="28">
        <v>0</v>
      </c>
      <c r="CB45" s="28">
        <v>0</v>
      </c>
      <c r="CC45" s="28">
        <v>0</v>
      </c>
      <c r="CD45" s="28">
        <v>0</v>
      </c>
      <c r="CE45" s="28">
        <v>0</v>
      </c>
      <c r="CF45" s="28">
        <v>536000.40587241377</v>
      </c>
      <c r="CG45" s="28">
        <v>10773596.393550001</v>
      </c>
      <c r="CH45" s="28">
        <v>0</v>
      </c>
      <c r="CI45" s="28">
        <v>0</v>
      </c>
      <c r="CJ45" s="28">
        <v>0</v>
      </c>
      <c r="CK45" s="28">
        <v>0</v>
      </c>
      <c r="CL45" s="28">
        <v>0</v>
      </c>
      <c r="CM45" s="28">
        <v>0</v>
      </c>
      <c r="CN45" s="28">
        <v>0</v>
      </c>
      <c r="CO45" s="28">
        <v>0</v>
      </c>
      <c r="CP45" s="28">
        <v>0</v>
      </c>
      <c r="CQ45" s="28">
        <v>0</v>
      </c>
      <c r="CR45" s="28">
        <v>430734.33827578969</v>
      </c>
      <c r="CS45" s="28">
        <v>11001561.761103062</v>
      </c>
      <c r="CT45" s="28">
        <v>0</v>
      </c>
      <c r="CU45" s="28">
        <v>0</v>
      </c>
      <c r="CV45" s="28">
        <v>0</v>
      </c>
      <c r="CW45" s="28">
        <v>0</v>
      </c>
      <c r="CX45" s="28">
        <v>0</v>
      </c>
      <c r="CY45" s="28">
        <v>0</v>
      </c>
      <c r="CZ45" s="28">
        <v>0</v>
      </c>
      <c r="DA45" s="28">
        <v>0</v>
      </c>
      <c r="DB45" s="28">
        <v>0</v>
      </c>
      <c r="DC45" s="28">
        <v>0</v>
      </c>
      <c r="DD45" s="28">
        <v>341956.46427405102</v>
      </c>
      <c r="DE45" s="28">
        <v>11455528.734416747</v>
      </c>
      <c r="DF45" s="28">
        <v>0</v>
      </c>
      <c r="DG45" s="28">
        <v>0</v>
      </c>
      <c r="DH45" s="28">
        <v>0</v>
      </c>
      <c r="DI45" s="28">
        <v>0</v>
      </c>
      <c r="DJ45" s="28">
        <v>0</v>
      </c>
      <c r="DK45" s="28">
        <v>0</v>
      </c>
      <c r="DL45" s="28">
        <v>0</v>
      </c>
      <c r="DM45" s="28">
        <v>0</v>
      </c>
      <c r="DN45" s="28">
        <v>0</v>
      </c>
      <c r="DO45" s="28">
        <v>0</v>
      </c>
      <c r="DP45" s="28">
        <v>233528.97727368123</v>
      </c>
      <c r="DQ45" s="28">
        <v>11863772.384799728</v>
      </c>
      <c r="DR45" s="28">
        <v>0</v>
      </c>
      <c r="DS45" s="28">
        <v>0</v>
      </c>
      <c r="DT45" s="28">
        <v>0</v>
      </c>
      <c r="DU45" s="28">
        <v>0</v>
      </c>
      <c r="DV45" s="28">
        <v>0</v>
      </c>
      <c r="DW45" s="28">
        <v>0</v>
      </c>
      <c r="DX45" s="28">
        <v>0</v>
      </c>
      <c r="DY45" s="28">
        <v>0</v>
      </c>
      <c r="DZ45" s="28">
        <v>0</v>
      </c>
      <c r="EA45" s="28">
        <v>0</v>
      </c>
      <c r="EB45" s="28">
        <v>128744.12736963738</v>
      </c>
      <c r="EC45" s="28">
        <v>12938770.481095353</v>
      </c>
      <c r="ED45" s="28">
        <v>0</v>
      </c>
      <c r="EE45" s="28">
        <v>0</v>
      </c>
      <c r="EF45" s="28">
        <v>0</v>
      </c>
      <c r="EG45" s="28">
        <v>0</v>
      </c>
      <c r="EH45" s="28">
        <v>0</v>
      </c>
      <c r="EI45" s="28">
        <v>0</v>
      </c>
      <c r="EJ45" s="28">
        <v>0</v>
      </c>
      <c r="EK45" s="28">
        <v>0</v>
      </c>
      <c r="EL45" s="28">
        <v>0</v>
      </c>
      <c r="EM45" s="28">
        <v>0</v>
      </c>
      <c r="EN45" s="28">
        <v>0</v>
      </c>
      <c r="EO45" s="28">
        <v>0</v>
      </c>
      <c r="EP45" s="28">
        <v>0</v>
      </c>
      <c r="EQ45" s="28">
        <v>0</v>
      </c>
      <c r="ER45" s="28">
        <v>0</v>
      </c>
      <c r="ES45" s="28">
        <v>0</v>
      </c>
      <c r="ET45" s="28">
        <v>0</v>
      </c>
      <c r="EU45" s="28">
        <v>0</v>
      </c>
      <c r="EV45" s="28">
        <v>0</v>
      </c>
      <c r="EW45" s="28">
        <v>0</v>
      </c>
      <c r="EX45" s="28">
        <v>0</v>
      </c>
      <c r="EY45" s="28">
        <v>0</v>
      </c>
      <c r="EZ45" s="28">
        <v>0</v>
      </c>
      <c r="FA45" s="28">
        <v>0</v>
      </c>
      <c r="FB45" s="28">
        <v>0</v>
      </c>
      <c r="FC45" s="28">
        <v>0</v>
      </c>
      <c r="FD45" s="28">
        <v>0</v>
      </c>
      <c r="FE45" s="28">
        <v>0</v>
      </c>
      <c r="FF45" s="28">
        <v>0</v>
      </c>
      <c r="FG45" s="28">
        <v>0</v>
      </c>
      <c r="FH45" s="28">
        <v>0</v>
      </c>
      <c r="FI45" s="28">
        <v>0</v>
      </c>
      <c r="FJ45" s="28">
        <v>0</v>
      </c>
      <c r="FK45" s="28">
        <v>0</v>
      </c>
      <c r="FL45" s="28">
        <v>0</v>
      </c>
      <c r="FM45" s="28">
        <v>0</v>
      </c>
      <c r="FN45" s="28">
        <v>0</v>
      </c>
      <c r="FO45" s="28">
        <v>0</v>
      </c>
      <c r="FP45" s="28">
        <v>0</v>
      </c>
      <c r="FQ45" s="28">
        <v>0</v>
      </c>
      <c r="FR45" s="28">
        <v>0</v>
      </c>
      <c r="FS45" s="28">
        <v>0</v>
      </c>
      <c r="FT45" s="28">
        <v>0</v>
      </c>
      <c r="FU45" s="28">
        <v>0</v>
      </c>
      <c r="FV45" s="28">
        <v>0</v>
      </c>
      <c r="FW45" s="28">
        <v>0</v>
      </c>
      <c r="FX45" s="28">
        <v>0</v>
      </c>
      <c r="FY45" s="28">
        <v>0</v>
      </c>
      <c r="FZ45" s="28">
        <v>0</v>
      </c>
      <c r="GA45" s="28">
        <v>0</v>
      </c>
      <c r="GB45" s="28">
        <v>0</v>
      </c>
      <c r="GC45" s="28">
        <v>0</v>
      </c>
      <c r="GD45" s="28">
        <v>0</v>
      </c>
      <c r="GE45" s="28">
        <v>0</v>
      </c>
      <c r="GF45" s="28">
        <v>0</v>
      </c>
      <c r="GG45" s="28">
        <v>0</v>
      </c>
      <c r="GH45" s="28">
        <v>0</v>
      </c>
      <c r="GI45" s="28">
        <v>0</v>
      </c>
      <c r="GJ45" s="28">
        <v>0</v>
      </c>
      <c r="GK45" s="28">
        <v>0</v>
      </c>
      <c r="GL45" s="28">
        <v>0</v>
      </c>
      <c r="GM45" s="28">
        <v>0</v>
      </c>
      <c r="GN45" s="28">
        <v>0</v>
      </c>
      <c r="GO45" s="28">
        <v>0</v>
      </c>
      <c r="GP45" s="28">
        <v>0</v>
      </c>
      <c r="GQ45" s="28">
        <v>0</v>
      </c>
      <c r="GR45" s="28">
        <v>0</v>
      </c>
      <c r="GS45" s="28">
        <v>0</v>
      </c>
      <c r="GT45" s="28">
        <v>0</v>
      </c>
      <c r="GU45" s="28">
        <v>0</v>
      </c>
      <c r="GV45" s="28">
        <v>0</v>
      </c>
      <c r="GW45" s="28">
        <v>0</v>
      </c>
      <c r="GX45" s="28">
        <v>0</v>
      </c>
      <c r="GY45" s="28">
        <v>0</v>
      </c>
      <c r="GZ45" s="28">
        <v>0</v>
      </c>
      <c r="HA45" s="28">
        <v>0</v>
      </c>
      <c r="HB45" s="28">
        <v>0</v>
      </c>
      <c r="HC45" s="28">
        <v>0</v>
      </c>
      <c r="HD45" s="28">
        <v>0</v>
      </c>
      <c r="HE45" s="28">
        <v>0</v>
      </c>
      <c r="HF45" s="28">
        <v>0</v>
      </c>
      <c r="HG45" s="28">
        <v>0</v>
      </c>
      <c r="HH45" s="28">
        <v>0</v>
      </c>
      <c r="HI45" s="28">
        <v>0</v>
      </c>
      <c r="HJ45" s="28">
        <v>0</v>
      </c>
      <c r="HK45" s="28">
        <v>0</v>
      </c>
      <c r="HL45" s="28">
        <v>0</v>
      </c>
      <c r="HM45" s="28">
        <v>0</v>
      </c>
      <c r="HN45" s="28">
        <v>0</v>
      </c>
      <c r="HO45" s="28">
        <v>0</v>
      </c>
      <c r="HP45" s="28">
        <v>0</v>
      </c>
      <c r="HQ45" s="28">
        <v>0</v>
      </c>
      <c r="HR45" s="28">
        <v>0</v>
      </c>
      <c r="HS45" s="28">
        <v>0</v>
      </c>
      <c r="HT45" s="28">
        <v>0</v>
      </c>
      <c r="HU45" s="28">
        <v>0</v>
      </c>
      <c r="HV45" s="28">
        <v>0</v>
      </c>
      <c r="HW45" s="28">
        <v>0</v>
      </c>
      <c r="HX45" s="28">
        <v>0</v>
      </c>
      <c r="HY45" s="28">
        <v>0</v>
      </c>
      <c r="HZ45" s="28">
        <v>0</v>
      </c>
      <c r="IA45" s="28">
        <v>0</v>
      </c>
      <c r="IB45" s="28">
        <v>0</v>
      </c>
      <c r="IC45" s="28">
        <v>0</v>
      </c>
      <c r="ID45" s="28">
        <v>0</v>
      </c>
      <c r="IE45" s="28">
        <v>0</v>
      </c>
      <c r="IF45" s="28">
        <v>0</v>
      </c>
      <c r="IG45" s="28">
        <v>0</v>
      </c>
      <c r="IH45" s="28">
        <v>0</v>
      </c>
      <c r="II45" s="28">
        <v>0</v>
      </c>
      <c r="IJ45" s="28">
        <v>0</v>
      </c>
      <c r="IK45" s="28">
        <v>0</v>
      </c>
      <c r="IL45" s="28">
        <v>0</v>
      </c>
      <c r="IM45" s="28">
        <v>0</v>
      </c>
      <c r="IN45" s="28">
        <v>0</v>
      </c>
      <c r="IO45" s="28">
        <v>0</v>
      </c>
      <c r="IP45" s="28">
        <v>0</v>
      </c>
      <c r="IQ45" s="28">
        <v>0</v>
      </c>
      <c r="IR45" s="28">
        <v>0</v>
      </c>
      <c r="IS45" s="28">
        <v>0</v>
      </c>
      <c r="IT45" s="28">
        <v>0</v>
      </c>
      <c r="IU45" s="28">
        <v>0</v>
      </c>
      <c r="IV45" s="28">
        <v>0</v>
      </c>
      <c r="IW45" s="28">
        <v>0</v>
      </c>
      <c r="IX45" s="28">
        <v>0</v>
      </c>
      <c r="IY45" s="28">
        <v>0</v>
      </c>
      <c r="IZ45" s="28">
        <v>0</v>
      </c>
      <c r="JA45" s="28">
        <v>0</v>
      </c>
      <c r="JB45" s="28">
        <v>0</v>
      </c>
      <c r="JC45" s="28">
        <v>0</v>
      </c>
      <c r="JD45" s="28">
        <v>0</v>
      </c>
      <c r="JE45" s="28">
        <v>0</v>
      </c>
      <c r="JF45" s="28">
        <v>0</v>
      </c>
      <c r="JG45" s="28">
        <v>0</v>
      </c>
      <c r="JH45" s="28">
        <v>0</v>
      </c>
      <c r="JI45" s="28">
        <v>0</v>
      </c>
      <c r="JJ45" s="28">
        <v>0</v>
      </c>
      <c r="JK45" s="28">
        <v>0</v>
      </c>
      <c r="JL45" s="28">
        <v>0</v>
      </c>
      <c r="JM45" s="28">
        <v>0</v>
      </c>
      <c r="JN45" s="28">
        <v>0</v>
      </c>
      <c r="JO45" s="28">
        <v>0</v>
      </c>
      <c r="JP45" s="28">
        <v>0</v>
      </c>
      <c r="JQ45" s="28">
        <v>0</v>
      </c>
      <c r="JR45" s="28">
        <v>0</v>
      </c>
      <c r="JS45" s="28">
        <v>0</v>
      </c>
      <c r="JT45" s="28">
        <v>0</v>
      </c>
      <c r="JU45" s="28">
        <v>0</v>
      </c>
      <c r="JV45" s="28">
        <v>0</v>
      </c>
      <c r="JW45" s="28">
        <v>0</v>
      </c>
      <c r="JX45" s="28">
        <v>0</v>
      </c>
      <c r="JY45" s="28">
        <v>0</v>
      </c>
      <c r="JZ45" s="28">
        <v>0</v>
      </c>
      <c r="KA45" s="28">
        <v>0</v>
      </c>
      <c r="KB45" s="28">
        <v>0</v>
      </c>
      <c r="KC45" s="28">
        <v>0</v>
      </c>
      <c r="KD45" s="28">
        <v>0</v>
      </c>
      <c r="KE45" s="28">
        <v>0</v>
      </c>
      <c r="KF45" s="28">
        <v>0</v>
      </c>
      <c r="KG45" s="28">
        <v>0</v>
      </c>
      <c r="KH45" s="28">
        <v>0</v>
      </c>
      <c r="KI45" s="28">
        <v>0</v>
      </c>
      <c r="KJ45" s="28">
        <v>0</v>
      </c>
      <c r="KK45" s="28">
        <v>0</v>
      </c>
      <c r="KL45" s="28">
        <v>0</v>
      </c>
      <c r="KM45" s="28">
        <v>0</v>
      </c>
      <c r="KN45" s="28">
        <v>0</v>
      </c>
      <c r="KO45" s="28">
        <v>0</v>
      </c>
      <c r="KP45" s="28">
        <v>0</v>
      </c>
      <c r="KQ45" s="28">
        <v>0</v>
      </c>
      <c r="KR45" s="28">
        <v>0</v>
      </c>
      <c r="KS45" s="28">
        <v>0</v>
      </c>
      <c r="KT45" s="28">
        <v>0</v>
      </c>
      <c r="KU45" s="28">
        <v>0</v>
      </c>
      <c r="KV45" s="28">
        <v>0</v>
      </c>
      <c r="KW45" s="28">
        <v>0</v>
      </c>
      <c r="KX45" s="28">
        <v>0</v>
      </c>
      <c r="KY45" s="28">
        <v>0</v>
      </c>
      <c r="KZ45" s="28">
        <v>0</v>
      </c>
      <c r="LA45" s="28">
        <v>0</v>
      </c>
      <c r="LB45" s="28">
        <v>0</v>
      </c>
      <c r="LC45" s="28">
        <v>0</v>
      </c>
      <c r="LD45" s="28">
        <v>0</v>
      </c>
      <c r="LE45" s="28">
        <v>0</v>
      </c>
      <c r="LF45" s="28">
        <v>0</v>
      </c>
      <c r="LG45" s="28">
        <v>0</v>
      </c>
      <c r="LH45" s="28">
        <v>0</v>
      </c>
      <c r="LI45" s="28">
        <v>0</v>
      </c>
      <c r="LJ45" s="28">
        <v>0</v>
      </c>
      <c r="LK45" s="28">
        <v>0</v>
      </c>
      <c r="LL45" s="28">
        <v>0</v>
      </c>
      <c r="LM45" s="28">
        <v>0</v>
      </c>
      <c r="LN45" s="28">
        <v>0</v>
      </c>
      <c r="LO45" s="28">
        <v>0</v>
      </c>
      <c r="LP45" s="28">
        <v>0</v>
      </c>
      <c r="LQ45" s="28">
        <v>0</v>
      </c>
      <c r="LR45" s="28">
        <v>0</v>
      </c>
      <c r="LS45" s="28">
        <v>0</v>
      </c>
      <c r="LT45" s="28">
        <v>0</v>
      </c>
      <c r="LU45" s="28">
        <v>0</v>
      </c>
      <c r="LV45" s="28">
        <v>0</v>
      </c>
      <c r="LW45" s="28">
        <v>0</v>
      </c>
      <c r="LX45" s="28">
        <v>0</v>
      </c>
      <c r="LY45" s="28">
        <v>0</v>
      </c>
      <c r="LZ45" s="28">
        <v>0</v>
      </c>
      <c r="MA45" s="28">
        <v>0</v>
      </c>
      <c r="MB45" s="28">
        <v>0</v>
      </c>
      <c r="MC45" s="28">
        <v>0</v>
      </c>
      <c r="MD45" s="28">
        <v>0</v>
      </c>
      <c r="ME45" s="28">
        <v>0</v>
      </c>
      <c r="MF45" s="28">
        <v>0</v>
      </c>
      <c r="MG45" s="28">
        <v>0</v>
      </c>
      <c r="MH45" s="28">
        <v>0</v>
      </c>
      <c r="MI45" s="28">
        <v>0</v>
      </c>
      <c r="MJ45" s="28">
        <v>0</v>
      </c>
      <c r="MK45" s="28">
        <v>0</v>
      </c>
      <c r="ML45" s="28">
        <v>0</v>
      </c>
      <c r="MM45" s="28">
        <v>0</v>
      </c>
      <c r="MN45" s="28">
        <v>0</v>
      </c>
      <c r="MO45" s="28">
        <v>0</v>
      </c>
      <c r="MP45" s="28">
        <v>0</v>
      </c>
      <c r="MQ45" s="28">
        <v>0</v>
      </c>
      <c r="MR45" s="28">
        <v>0</v>
      </c>
      <c r="MS45" s="28">
        <v>0</v>
      </c>
      <c r="MT45" s="28">
        <v>0</v>
      </c>
      <c r="MU45" s="28">
        <v>0</v>
      </c>
      <c r="MV45" s="28">
        <v>0</v>
      </c>
      <c r="MW45" s="28">
        <v>0</v>
      </c>
      <c r="MX45" s="28">
        <v>0</v>
      </c>
      <c r="MY45" s="28">
        <v>0</v>
      </c>
      <c r="MZ45" s="28">
        <v>0</v>
      </c>
      <c r="NA45" s="28">
        <v>0</v>
      </c>
      <c r="NB45" s="28">
        <v>0</v>
      </c>
      <c r="NC45" s="28">
        <v>0</v>
      </c>
      <c r="ND45" s="28">
        <v>0</v>
      </c>
      <c r="NE45" s="28">
        <v>0</v>
      </c>
      <c r="NF45" s="28">
        <v>0</v>
      </c>
      <c r="NG45" s="28">
        <v>0</v>
      </c>
      <c r="NH45" s="28">
        <v>0</v>
      </c>
      <c r="NI45" s="28">
        <v>0</v>
      </c>
      <c r="NJ45" s="28">
        <v>0</v>
      </c>
      <c r="NK45" s="28">
        <v>0</v>
      </c>
      <c r="NL45" s="28">
        <v>0</v>
      </c>
      <c r="NM45" s="28">
        <v>0</v>
      </c>
      <c r="NN45" s="28">
        <v>0</v>
      </c>
      <c r="NO45" s="28">
        <v>0</v>
      </c>
      <c r="NP45" s="28">
        <v>0</v>
      </c>
      <c r="NQ45" s="28">
        <v>0</v>
      </c>
      <c r="NR45" s="28">
        <v>0</v>
      </c>
      <c r="NS45" s="28">
        <v>0</v>
      </c>
      <c r="NT45" s="28">
        <v>0</v>
      </c>
      <c r="NU45" s="28">
        <v>0</v>
      </c>
      <c r="NV45" s="28">
        <v>0</v>
      </c>
      <c r="NW45" s="28">
        <v>0</v>
      </c>
      <c r="NX45" s="28">
        <v>0</v>
      </c>
      <c r="NY45" s="28">
        <v>0</v>
      </c>
      <c r="NZ45" s="28">
        <v>0</v>
      </c>
      <c r="OA45" s="28">
        <v>0</v>
      </c>
      <c r="OB45" s="28">
        <v>0</v>
      </c>
      <c r="OC45" s="28">
        <v>0</v>
      </c>
      <c r="OD45" s="28">
        <v>0</v>
      </c>
      <c r="OE45" s="28">
        <v>0</v>
      </c>
      <c r="OF45" s="28">
        <v>0</v>
      </c>
      <c r="OG45" s="28">
        <v>0</v>
      </c>
      <c r="OH45" s="28">
        <v>0</v>
      </c>
      <c r="OI45" s="28">
        <v>0</v>
      </c>
      <c r="OJ45" s="28">
        <v>0</v>
      </c>
      <c r="OK45" s="28">
        <v>0</v>
      </c>
      <c r="OL45" s="28">
        <v>0</v>
      </c>
      <c r="OM45" s="28">
        <v>0</v>
      </c>
      <c r="ON45" s="28">
        <v>0</v>
      </c>
      <c r="OO45" s="28">
        <v>0</v>
      </c>
      <c r="OP45" s="28">
        <v>0</v>
      </c>
      <c r="OQ45" s="28">
        <v>0</v>
      </c>
      <c r="OR45" s="28">
        <v>0</v>
      </c>
      <c r="OS45" s="28">
        <v>0</v>
      </c>
      <c r="OT45" s="28">
        <v>0</v>
      </c>
      <c r="OU45" s="28">
        <v>0</v>
      </c>
      <c r="OV45" s="28">
        <v>0</v>
      </c>
      <c r="OW45" s="28">
        <v>0</v>
      </c>
      <c r="OX45" s="28">
        <v>0</v>
      </c>
      <c r="OY45" s="28">
        <v>0</v>
      </c>
      <c r="OZ45" s="28">
        <v>0</v>
      </c>
      <c r="PA45" s="28">
        <v>0</v>
      </c>
      <c r="PB45" s="28">
        <v>0</v>
      </c>
      <c r="PC45" s="28">
        <v>0</v>
      </c>
      <c r="PD45" s="28">
        <v>0</v>
      </c>
      <c r="PE45" s="28">
        <v>0</v>
      </c>
      <c r="PF45" s="28">
        <v>0</v>
      </c>
      <c r="PG45" s="28">
        <v>0</v>
      </c>
      <c r="PH45" s="28">
        <v>0</v>
      </c>
      <c r="PI45" s="28">
        <v>0</v>
      </c>
      <c r="PJ45" s="28">
        <v>0</v>
      </c>
      <c r="PK45" s="28">
        <v>0</v>
      </c>
      <c r="PL45" s="28">
        <v>0</v>
      </c>
      <c r="PM45" s="28">
        <v>0</v>
      </c>
      <c r="PN45" s="28">
        <v>0</v>
      </c>
      <c r="PO45" s="28">
        <v>0</v>
      </c>
      <c r="PP45" s="28">
        <v>0</v>
      </c>
      <c r="PQ45" s="28">
        <v>0</v>
      </c>
      <c r="PR45" s="28">
        <v>0</v>
      </c>
      <c r="PS45" s="28">
        <v>0</v>
      </c>
      <c r="PT45" s="28">
        <v>0</v>
      </c>
      <c r="PU45" s="28">
        <v>0</v>
      </c>
      <c r="PV45" s="28">
        <v>0</v>
      </c>
      <c r="PW45" s="28">
        <v>0</v>
      </c>
      <c r="PX45" s="28">
        <v>0</v>
      </c>
      <c r="PY45" s="28">
        <v>0</v>
      </c>
      <c r="PZ45" s="28">
        <v>0</v>
      </c>
      <c r="QA45" s="28">
        <v>0</v>
      </c>
      <c r="QB45" s="28">
        <v>0</v>
      </c>
      <c r="QC45" s="28">
        <v>0</v>
      </c>
      <c r="QD45" s="28">
        <v>0</v>
      </c>
      <c r="QE45" s="28">
        <v>0</v>
      </c>
      <c r="QF45" s="28">
        <v>0</v>
      </c>
      <c r="QG45" s="28">
        <v>0</v>
      </c>
      <c r="QH45" s="28">
        <v>0</v>
      </c>
      <c r="QI45" s="28">
        <v>0</v>
      </c>
      <c r="QJ45" s="28">
        <v>0</v>
      </c>
      <c r="QK45" s="28">
        <v>0</v>
      </c>
      <c r="QL45" s="28">
        <v>0</v>
      </c>
      <c r="QM45" s="28">
        <v>0</v>
      </c>
      <c r="QN45" s="28">
        <v>0</v>
      </c>
      <c r="QO45" s="28">
        <v>0</v>
      </c>
      <c r="QP45" s="28">
        <v>0</v>
      </c>
      <c r="QQ45" s="28">
        <v>0</v>
      </c>
      <c r="QR45" s="28">
        <v>0</v>
      </c>
      <c r="QS45" s="28">
        <v>0</v>
      </c>
      <c r="QT45" s="28">
        <v>0</v>
      </c>
      <c r="QU45" s="28">
        <v>0</v>
      </c>
      <c r="QV45" s="28">
        <v>0</v>
      </c>
      <c r="QW45" s="28">
        <v>0</v>
      </c>
      <c r="QX45" s="28">
        <v>0</v>
      </c>
      <c r="QY45" s="28">
        <v>0</v>
      </c>
      <c r="QZ45" s="28">
        <v>0</v>
      </c>
      <c r="RA45" s="28">
        <v>0</v>
      </c>
      <c r="RB45" s="28">
        <v>0</v>
      </c>
      <c r="RC45" s="28">
        <v>0</v>
      </c>
      <c r="RD45" s="28">
        <v>0</v>
      </c>
      <c r="RE45" s="28">
        <v>0</v>
      </c>
      <c r="RF45" s="28">
        <v>0</v>
      </c>
      <c r="RG45" s="28">
        <v>0</v>
      </c>
      <c r="RH45" s="28">
        <v>0</v>
      </c>
      <c r="RI45" s="28">
        <v>0</v>
      </c>
      <c r="RJ45" s="28">
        <v>0</v>
      </c>
      <c r="RK45" s="28">
        <v>0</v>
      </c>
      <c r="RL45" s="28">
        <v>0</v>
      </c>
      <c r="RM45" s="28">
        <v>0</v>
      </c>
      <c r="RN45" s="28">
        <v>0</v>
      </c>
      <c r="RO45" s="28">
        <v>0</v>
      </c>
      <c r="RP45" s="28">
        <v>0</v>
      </c>
      <c r="RQ45" s="28">
        <v>0</v>
      </c>
      <c r="RR45" s="28">
        <v>0</v>
      </c>
      <c r="RS45" s="28">
        <v>0</v>
      </c>
      <c r="RT45" s="28">
        <v>0</v>
      </c>
      <c r="RU45" s="28">
        <v>0</v>
      </c>
      <c r="RV45" s="28">
        <v>0</v>
      </c>
      <c r="RW45" s="28">
        <v>0</v>
      </c>
      <c r="RX45" s="28">
        <v>0</v>
      </c>
      <c r="RY45" s="28">
        <v>0</v>
      </c>
      <c r="RZ45" s="28">
        <v>0</v>
      </c>
      <c r="SA45" s="28">
        <v>0</v>
      </c>
      <c r="SB45" s="28">
        <v>0</v>
      </c>
      <c r="SC45" s="28">
        <v>0</v>
      </c>
      <c r="SD45" s="28">
        <v>0</v>
      </c>
      <c r="SE45" s="28">
        <v>0</v>
      </c>
      <c r="SF45" s="28">
        <v>0</v>
      </c>
      <c r="SG45" s="28">
        <v>0</v>
      </c>
      <c r="SH45" s="28">
        <v>0</v>
      </c>
      <c r="SI45" s="28">
        <v>0</v>
      </c>
      <c r="SJ45" s="28">
        <v>0</v>
      </c>
      <c r="SK45" s="28">
        <v>0</v>
      </c>
      <c r="SL45" s="28">
        <v>0</v>
      </c>
      <c r="SM45" s="28">
        <v>0</v>
      </c>
      <c r="SN45" s="28">
        <v>0</v>
      </c>
      <c r="SO45" s="28">
        <v>0</v>
      </c>
      <c r="SP45" s="28">
        <v>0</v>
      </c>
      <c r="SQ45" s="28">
        <v>0</v>
      </c>
      <c r="SR45" s="28">
        <v>0</v>
      </c>
      <c r="SS45" s="28">
        <v>0</v>
      </c>
      <c r="ST45" s="28">
        <v>0</v>
      </c>
      <c r="SU45" s="28">
        <v>0</v>
      </c>
      <c r="SV45" s="28">
        <v>0</v>
      </c>
      <c r="SW45" s="28">
        <v>0</v>
      </c>
      <c r="SX45" s="28">
        <v>0</v>
      </c>
      <c r="SY45" s="28">
        <v>0</v>
      </c>
      <c r="SZ45" s="28">
        <v>0</v>
      </c>
      <c r="TA45" s="28">
        <v>0</v>
      </c>
      <c r="TB45" s="28">
        <v>0</v>
      </c>
      <c r="TC45" s="28">
        <v>0</v>
      </c>
      <c r="TD45" s="28">
        <v>0</v>
      </c>
      <c r="TE45" s="28">
        <v>0</v>
      </c>
      <c r="TF45" s="28">
        <v>0</v>
      </c>
      <c r="TG45" s="28">
        <v>0</v>
      </c>
      <c r="TH45" s="28">
        <v>0</v>
      </c>
      <c r="TI45" s="28">
        <v>0</v>
      </c>
      <c r="TJ45" s="28">
        <v>0</v>
      </c>
      <c r="TK45" s="28">
        <v>0</v>
      </c>
      <c r="TL45" s="28">
        <v>0</v>
      </c>
      <c r="TM45" s="28">
        <v>0</v>
      </c>
      <c r="TN45" s="28">
        <v>0</v>
      </c>
      <c r="TO45" s="28">
        <v>0</v>
      </c>
      <c r="TP45" s="28">
        <v>0</v>
      </c>
      <c r="TQ45" s="28">
        <v>0</v>
      </c>
      <c r="TR45" s="28">
        <v>0</v>
      </c>
      <c r="TS45" s="28">
        <v>0</v>
      </c>
      <c r="TT45" s="28">
        <v>0</v>
      </c>
      <c r="TU45" s="28">
        <v>0</v>
      </c>
      <c r="TV45" s="28">
        <v>0</v>
      </c>
      <c r="TW45" s="28">
        <v>0</v>
      </c>
      <c r="TX45" s="28">
        <v>0</v>
      </c>
      <c r="TY45" s="28">
        <v>0</v>
      </c>
      <c r="TZ45" s="28">
        <v>0</v>
      </c>
      <c r="UA45" s="28">
        <v>0</v>
      </c>
      <c r="UB45" s="28">
        <v>0</v>
      </c>
      <c r="UC45" s="28">
        <v>0</v>
      </c>
      <c r="UD45" s="28">
        <v>0</v>
      </c>
      <c r="UE45" s="28">
        <v>0</v>
      </c>
      <c r="UF45" s="28">
        <v>0</v>
      </c>
      <c r="UG45" s="28">
        <v>0</v>
      </c>
      <c r="UH45" s="28">
        <v>0</v>
      </c>
      <c r="UI45" s="28">
        <v>0</v>
      </c>
      <c r="UJ45" s="28">
        <v>0</v>
      </c>
      <c r="UK45" s="28">
        <v>0</v>
      </c>
      <c r="UL45" s="28">
        <v>0</v>
      </c>
      <c r="UM45" s="28">
        <v>0</v>
      </c>
      <c r="UN45" s="28">
        <v>0</v>
      </c>
      <c r="UO45" s="28">
        <v>0</v>
      </c>
      <c r="UP45" s="28">
        <v>0</v>
      </c>
      <c r="UQ45" s="28">
        <v>0</v>
      </c>
      <c r="UR45" s="28">
        <v>0</v>
      </c>
      <c r="US45" s="28">
        <v>0</v>
      </c>
      <c r="UT45" s="28">
        <v>0</v>
      </c>
      <c r="UU45" s="28">
        <v>0</v>
      </c>
      <c r="UV45" s="28">
        <v>0</v>
      </c>
      <c r="UW45" s="28">
        <v>0</v>
      </c>
      <c r="UX45" s="28">
        <v>0</v>
      </c>
      <c r="UY45" s="28">
        <v>0</v>
      </c>
      <c r="UZ45" s="28">
        <v>0</v>
      </c>
      <c r="VA45" s="28">
        <v>0</v>
      </c>
      <c r="VB45" s="28">
        <v>0</v>
      </c>
      <c r="VC45" s="28">
        <v>0</v>
      </c>
      <c r="VD45" s="28">
        <v>0</v>
      </c>
      <c r="VE45" s="28">
        <v>0</v>
      </c>
      <c r="VF45" s="28">
        <v>0</v>
      </c>
      <c r="VG45" s="28">
        <v>0</v>
      </c>
      <c r="VH45" s="28">
        <v>0</v>
      </c>
      <c r="VI45" s="28">
        <v>0</v>
      </c>
      <c r="VJ45" s="28">
        <v>0</v>
      </c>
      <c r="VK45" s="28">
        <v>0</v>
      </c>
      <c r="VL45" s="28">
        <v>0</v>
      </c>
      <c r="VM45" s="28">
        <v>0</v>
      </c>
      <c r="VN45" s="28">
        <v>0</v>
      </c>
      <c r="VO45" s="28">
        <v>0</v>
      </c>
      <c r="VP45" s="28">
        <v>0</v>
      </c>
      <c r="VQ45" s="28">
        <v>0</v>
      </c>
      <c r="VR45" s="28">
        <v>0</v>
      </c>
      <c r="VS45" s="28">
        <v>0</v>
      </c>
      <c r="VT45" s="28">
        <v>0</v>
      </c>
      <c r="VU45" s="28">
        <v>0</v>
      </c>
      <c r="VV45" s="28">
        <v>0</v>
      </c>
      <c r="VW45" s="28">
        <v>0</v>
      </c>
      <c r="VX45" s="28">
        <v>0</v>
      </c>
      <c r="VY45" s="28">
        <v>0</v>
      </c>
      <c r="VZ45" s="28">
        <v>0</v>
      </c>
      <c r="WA45" s="28">
        <v>0</v>
      </c>
      <c r="WB45" s="28">
        <v>0</v>
      </c>
      <c r="WC45" s="28">
        <v>0</v>
      </c>
      <c r="WD45" s="28">
        <v>0</v>
      </c>
      <c r="WE45" s="28">
        <v>0</v>
      </c>
      <c r="WF45" s="28">
        <v>0</v>
      </c>
      <c r="WG45" s="28">
        <v>0</v>
      </c>
      <c r="WH45" s="28">
        <v>0</v>
      </c>
      <c r="WI45" s="28">
        <v>0</v>
      </c>
      <c r="WJ45" s="28">
        <v>0</v>
      </c>
      <c r="WK45" s="28">
        <v>0</v>
      </c>
      <c r="WL45" s="28">
        <v>0</v>
      </c>
      <c r="WM45" s="28">
        <v>0</v>
      </c>
      <c r="WN45" s="28">
        <v>0</v>
      </c>
      <c r="WO45" s="28">
        <v>0</v>
      </c>
      <c r="WP45" s="28">
        <v>0</v>
      </c>
      <c r="WQ45" s="28">
        <v>0</v>
      </c>
      <c r="WR45" s="28">
        <v>0</v>
      </c>
      <c r="WS45" s="28">
        <v>0</v>
      </c>
      <c r="WT45" s="28">
        <v>0</v>
      </c>
      <c r="WU45" s="28">
        <v>0</v>
      </c>
      <c r="WV45" s="28">
        <v>0</v>
      </c>
      <c r="WW45" s="28">
        <v>0</v>
      </c>
      <c r="WX45" s="28">
        <v>0</v>
      </c>
      <c r="WY45" s="28">
        <v>0</v>
      </c>
      <c r="WZ45" s="28">
        <v>0</v>
      </c>
      <c r="XA45" s="28">
        <v>0</v>
      </c>
      <c r="XB45" s="28">
        <v>0</v>
      </c>
      <c r="XC45" s="28">
        <v>0</v>
      </c>
      <c r="XD45" s="28">
        <v>0</v>
      </c>
      <c r="XE45" s="28">
        <v>0</v>
      </c>
      <c r="XF45" s="28">
        <v>0</v>
      </c>
      <c r="XG45" s="28">
        <v>0</v>
      </c>
      <c r="XH45" s="28">
        <v>0</v>
      </c>
      <c r="XI45" s="28">
        <v>0</v>
      </c>
      <c r="XJ45" s="28">
        <v>0</v>
      </c>
      <c r="XK45" s="28">
        <v>0</v>
      </c>
      <c r="XL45" s="28">
        <v>0</v>
      </c>
      <c r="XM45" s="28">
        <v>0</v>
      </c>
      <c r="XN45" s="28">
        <v>0</v>
      </c>
      <c r="XO45" s="28">
        <v>0</v>
      </c>
      <c r="XP45" s="28">
        <v>0</v>
      </c>
      <c r="XQ45" s="28">
        <v>0</v>
      </c>
      <c r="XR45" s="28">
        <v>0</v>
      </c>
      <c r="XS45" s="28">
        <v>0</v>
      </c>
      <c r="XT45" s="28">
        <v>0</v>
      </c>
      <c r="XU45" s="28">
        <v>0</v>
      </c>
      <c r="XV45" s="28">
        <v>0</v>
      </c>
      <c r="XW45" s="28">
        <v>0</v>
      </c>
      <c r="XX45" s="28">
        <v>0</v>
      </c>
      <c r="XY45" s="28">
        <v>0</v>
      </c>
      <c r="XZ45" s="28">
        <v>0</v>
      </c>
      <c r="YA45" s="28">
        <v>0</v>
      </c>
      <c r="YB45" s="28">
        <v>0</v>
      </c>
      <c r="YC45" s="28">
        <v>0</v>
      </c>
      <c r="YD45" s="28">
        <v>0</v>
      </c>
      <c r="YE45" s="28">
        <v>0</v>
      </c>
      <c r="YF45" s="28">
        <v>0</v>
      </c>
      <c r="YG45" s="28">
        <v>0</v>
      </c>
      <c r="YH45" s="28">
        <v>0</v>
      </c>
      <c r="YI45" s="28">
        <v>0</v>
      </c>
      <c r="YJ45" s="28">
        <v>0</v>
      </c>
      <c r="YK45" s="28">
        <v>0</v>
      </c>
      <c r="YL45" s="28">
        <v>0</v>
      </c>
      <c r="YM45" s="28">
        <v>0</v>
      </c>
      <c r="YN45" s="28">
        <v>0</v>
      </c>
      <c r="YO45" s="28">
        <v>0</v>
      </c>
      <c r="YP45" s="28">
        <v>0</v>
      </c>
      <c r="YQ45" s="28">
        <v>0</v>
      </c>
    </row>
    <row r="46" spans="1:667" ht="15.75" x14ac:dyDescent="0.25">
      <c r="A46" s="10" t="s">
        <v>97</v>
      </c>
      <c r="B46" s="10"/>
      <c r="C46" s="10">
        <f>+SUM(C47:C54)</f>
        <v>25529.726556509999</v>
      </c>
      <c r="D46" s="11">
        <f>+C46/$C$61</f>
        <v>0.51164169523133429</v>
      </c>
      <c r="E46" s="12">
        <f>+SUM(E47:E54)</f>
        <v>664.83662907578139</v>
      </c>
      <c r="F46" s="34"/>
      <c r="G46" s="107" t="s">
        <v>133</v>
      </c>
      <c r="H46" s="35"/>
      <c r="I46" s="34"/>
      <c r="J46" s="34"/>
      <c r="K46" s="36"/>
      <c r="L46" s="35"/>
      <c r="M46" s="36"/>
      <c r="N46" s="3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26"/>
      <c r="BO46" s="27"/>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row>
    <row r="47" spans="1:667" ht="15.75" x14ac:dyDescent="0.25">
      <c r="A47" s="18" t="s">
        <v>95</v>
      </c>
      <c r="B47" s="18" t="s">
        <v>96</v>
      </c>
      <c r="C47" s="18">
        <v>19200</v>
      </c>
      <c r="D47" s="50"/>
      <c r="E47" s="48">
        <v>500</v>
      </c>
      <c r="F47" s="32" t="s">
        <v>57</v>
      </c>
      <c r="G47" s="110" t="s">
        <v>135</v>
      </c>
      <c r="H47" s="30">
        <v>42491</v>
      </c>
      <c r="I47" s="51">
        <v>8.3750000000000005E-2</v>
      </c>
      <c r="J47" s="32">
        <f>8*12</f>
        <v>96</v>
      </c>
      <c r="K47" s="22" t="s">
        <v>137</v>
      </c>
      <c r="L47" s="30">
        <f t="shared" ref="L47:L54" si="126">+EDATE(H47,J47)</f>
        <v>45413</v>
      </c>
      <c r="M47" s="32" t="s">
        <v>59</v>
      </c>
      <c r="N47" s="18" t="s">
        <v>97</v>
      </c>
      <c r="P47" s="25">
        <f t="shared" ref="P47:P54" si="127">+SUMPRODUCT(1*($BP$4:$YQ$4=$P$4)*($BP$1:$YQ$1=P$3)*($BP47:$YQ47))</f>
        <v>0</v>
      </c>
      <c r="Q47" s="25">
        <f t="shared" ref="Q47:Q54" si="128">+SUMPRODUCT(1*($BP$4:$YQ$4=$Q$4)*($BP$1:$YQ$1=P$3)*($BP47:$YQ47))</f>
        <v>1226313820.6424041</v>
      </c>
      <c r="R47" s="25">
        <f t="shared" ref="R47:R54" si="129">+SUMPRODUCT(1*($BP$4:$YQ$4=$P$4)*($BP$1:$YQ$1=R$3)*($BP47:$YQ47))</f>
        <v>0</v>
      </c>
      <c r="S47" s="25">
        <f t="shared" ref="S47:S54" si="130">+SUMPRODUCT(1*($BP$4:$YQ$4=$Q$4)*($BP$1:$YQ$1=R$3)*($BP47:$YQ47))</f>
        <v>1751511122.6866207</v>
      </c>
      <c r="T47" s="25">
        <f t="shared" ref="T47:T54" si="131">+SUMPRODUCT(1*($BP$4:$YQ$4=$P$4)*($BP$1:$YQ$1=T$3)*($BP47:$YQ47))</f>
        <v>0</v>
      </c>
      <c r="U47" s="25">
        <f t="shared" ref="U47:U54" si="132">+SUMPRODUCT(1*($BP$4:$YQ$4=$Q$4)*($BP$1:$YQ$1=T$3)*($BP47:$YQ47))</f>
        <v>1973364675.0589666</v>
      </c>
      <c r="V47" s="25">
        <f t="shared" ref="V47:V54" si="133">+SUMPRODUCT(1*($BP$4:$YQ$4=$P$4)*($BP$1:$YQ$1=V$3)*($BP47:$YQ47))</f>
        <v>0</v>
      </c>
      <c r="W47" s="25">
        <f t="shared" ref="W47:W54" si="134">+SUMPRODUCT(1*($BP$4:$YQ$4=$Q$4)*($BP$1:$YQ$1=V$3)*($BP47:$YQ47))</f>
        <v>2301314834.9188833</v>
      </c>
      <c r="X47" s="25">
        <f t="shared" ref="X47:X54" si="135">+SUMPRODUCT(1*($BP$4:$YQ$4=$P$4)*($BP$1:$YQ$1=X$3)*($BP47:$YQ47))</f>
        <v>10153395497.40398</v>
      </c>
      <c r="Y47" s="25">
        <f t="shared" ref="Y47:Y54" si="136">+SUMPRODUCT(1*($BP$4:$YQ$4=$Q$4)*($BP$1:$YQ$1=X$3)*($BP47:$YQ47))</f>
        <v>2184049801.3621798</v>
      </c>
      <c r="Z47" s="25">
        <f t="shared" ref="Z47:Z54" si="137">+SUMPRODUCT(1*($BP$4:$YQ$4=$P$4)*($BP$1:$YQ$1=Z$3)*($BP47:$YQ47))</f>
        <v>11543467178.736464</v>
      </c>
      <c r="AA47" s="25">
        <f t="shared" ref="AA47:AA54" si="138">+SUMPRODUCT(1*($BP$4:$YQ$4=$Q$4)*($BP$1:$YQ$1=Z$3)*($BP47:$YQ47))</f>
        <v>1481039624.8064959</v>
      </c>
      <c r="AB47" s="25">
        <f t="shared" ref="AB47:AB54" si="139">+SUMPRODUCT(1*($BP$4:$YQ$4=$P$4)*($BP$1:$YQ$1=AB$3)*($BP47:$YQ47))</f>
        <v>12944934919.164524</v>
      </c>
      <c r="AC47" s="25">
        <f t="shared" ref="AC47:AC54" si="140">+SUMPRODUCT(1*($BP$4:$YQ$4=$Q$4)*($BP$1:$YQ$1=AB$3)*($BP47:$YQ47))</f>
        <v>542069149.74001455</v>
      </c>
      <c r="AD47" s="25">
        <f t="shared" ref="AD47:AD54" si="141">+SUMPRODUCT(1*($BP$4:$YQ$4=$P$4)*($BP$1:$YQ$1=AD$3)*($BP47:$YQ47))</f>
        <v>0</v>
      </c>
      <c r="AE47" s="25">
        <f t="shared" ref="AE47:AE54" si="142">+SUMPRODUCT(1*($BP$4:$YQ$4=$Q$4)*($BP$1:$YQ$1=AD$3)*($BP47:$YQ47))</f>
        <v>0</v>
      </c>
      <c r="AF47" s="25">
        <f t="shared" ref="AF47:AF54" si="143">+SUMPRODUCT(1*($BP$4:$YQ$4=$P$4)*($BP$1:$YQ$1=AF$3)*($BP47:$YQ47))</f>
        <v>0</v>
      </c>
      <c r="AG47" s="25">
        <f t="shared" ref="AG47:AG54" si="144">+SUMPRODUCT(1*($BP$4:$YQ$4=$Q$4)*($BP$1:$YQ$1=AF$3)*($BP47:$YQ47))</f>
        <v>0</v>
      </c>
      <c r="AH47" s="25">
        <f t="shared" ref="AH47:AH54" si="145">+SUMPRODUCT(1*($BP$4:$YQ$4=$P$4)*($BP$1:$YQ$1=AH$3)*($BP47:$YQ47))</f>
        <v>0</v>
      </c>
      <c r="AI47" s="25">
        <f t="shared" ref="AI47:AI54" si="146">+SUMPRODUCT(1*($BP$4:$YQ$4=$Q$4)*($BP$1:$YQ$1=AH$3)*($BP47:$YQ47))</f>
        <v>0</v>
      </c>
      <c r="AJ47" s="25">
        <f t="shared" ref="AJ47:AJ54" si="147">+SUMPRODUCT(1*($BP$4:$YQ$4=$P$4)*($BP$1:$YQ$1=AJ$3)*($BP47:$YQ47))</f>
        <v>0</v>
      </c>
      <c r="AK47" s="25">
        <f t="shared" ref="AK47:AK54" si="148">+SUMPRODUCT(1*($BP$4:$YQ$4=$Q$4)*($BP$1:$YQ$1=AJ$3)*($BP47:$YQ47))</f>
        <v>0</v>
      </c>
      <c r="AL47" s="25">
        <f t="shared" ref="AL47:AL54" si="149">+SUMPRODUCT(1*($BP$4:$YQ$4=$P$4)*($BP$1:$YQ$1=AL$3)*($BP47:$YQ47))</f>
        <v>0</v>
      </c>
      <c r="AM47" s="25">
        <f t="shared" ref="AM47:AM54" si="150">+SUMPRODUCT(1*($BP$4:$YQ$4=$Q$4)*($BP$1:$YQ$1=AL$3)*($BP47:$YQ47))</f>
        <v>0</v>
      </c>
      <c r="AN47" s="25">
        <f t="shared" ref="AN47:AN54" si="151">+SUMPRODUCT(1*($BP$4:$YQ$4=$P$4)*($BP$1:$YQ$1=AN$3)*($BP47:$YQ47))</f>
        <v>0</v>
      </c>
      <c r="AO47" s="25">
        <f t="shared" ref="AO47:AO54" si="152">+SUMPRODUCT(1*($BP$4:$YQ$4=$Q$4)*($BP$1:$YQ$1=AN$3)*($BP47:$YQ47))</f>
        <v>0</v>
      </c>
      <c r="AP47" s="25">
        <f t="shared" ref="AP47:AP54" si="153">+SUMPRODUCT(1*($BP$4:$YQ$4=$P$4)*($BP$1:$YQ$1=AP$3)*($BP47:$YQ47))</f>
        <v>0</v>
      </c>
      <c r="AQ47" s="25">
        <f t="shared" ref="AQ47:AQ54" si="154">+SUMPRODUCT(1*($BP$4:$YQ$4=$Q$4)*($BP$1:$YQ$1=AP$3)*($BP47:$YQ47))</f>
        <v>0</v>
      </c>
      <c r="AR47" s="25">
        <f t="shared" ref="AR47:AR54" si="155">+SUMPRODUCT(1*($BP$4:$YQ$4=$P$4)*($BP$1:$YQ$1=AR$3)*($BP47:$YQ47))</f>
        <v>0</v>
      </c>
      <c r="AS47" s="25">
        <f t="shared" ref="AS47:AS54" si="156">+SUMPRODUCT(1*($BP$4:$YQ$4=$Q$4)*($BP$1:$YQ$1=AR$3)*($BP47:$YQ47))</f>
        <v>0</v>
      </c>
      <c r="AT47" s="25">
        <f t="shared" ref="AT47:AT54" si="157">+SUMPRODUCT(1*($BP$4:$YQ$4=$P$4)*($BP$1:$YQ$1=AT$3)*($BP47:$YQ47))</f>
        <v>0</v>
      </c>
      <c r="AU47" s="25">
        <f t="shared" ref="AU47:AU54" si="158">+SUMPRODUCT(1*($BP$4:$YQ$4=$Q$4)*($BP$1:$YQ$1=AT$3)*($BP47:$YQ47))</f>
        <v>0</v>
      </c>
      <c r="AV47" s="25">
        <f t="shared" ref="AV47:AV54" si="159">+SUMPRODUCT(1*($BP$4:$YQ$4=$P$4)*($BP$1:$YQ$1=AV$3)*($BP47:$YQ47))</f>
        <v>0</v>
      </c>
      <c r="AW47" s="25">
        <f t="shared" ref="AW47:AW54" si="160">+SUMPRODUCT(1*($BP$4:$YQ$4=$Q$4)*($BP$1:$YQ$1=AV$3)*($BP47:$YQ47))</f>
        <v>0</v>
      </c>
      <c r="AX47" s="25">
        <f t="shared" ref="AX47:AX54" si="161">+SUMPRODUCT(1*($BP$4:$YQ$4=$P$4)*($BP$1:$YQ$1=AX$3)*($BP47:$YQ47))</f>
        <v>0</v>
      </c>
      <c r="AY47" s="25">
        <f t="shared" ref="AY47:AY54" si="162">+SUMPRODUCT(1*($BP$4:$YQ$4=$Q$4)*($BP$1:$YQ$1=AX$3)*($BP47:$YQ47))</f>
        <v>0</v>
      </c>
      <c r="AZ47" s="25">
        <f t="shared" ref="AZ47:AZ54" si="163">+SUMPRODUCT(1*($BP$4:$YQ$4=$P$4)*($BP$1:$YQ$1=AZ$3)*($BP47:$YQ47))</f>
        <v>0</v>
      </c>
      <c r="BA47" s="25">
        <f t="shared" ref="BA47:BA54" si="164">+SUMPRODUCT(1*($BP$4:$YQ$4=$Q$4)*($BP$1:$YQ$1=AZ$3)*($BP47:$YQ47))</f>
        <v>0</v>
      </c>
      <c r="BB47" s="25">
        <f t="shared" ref="BB47:BB54" si="165">+SUMPRODUCT(1*($BP$4:$YQ$4=$P$4)*($BP$1:$YQ$1=BB$3)*($BP47:$YQ47))</f>
        <v>0</v>
      </c>
      <c r="BC47" s="25">
        <f t="shared" ref="BC47:BC54" si="166">+SUMPRODUCT(1*($BP$4:$YQ$4=$Q$4)*($BP$1:$YQ$1=BB$3)*($BP47:$YQ47))</f>
        <v>0</v>
      </c>
      <c r="BD47" s="25">
        <f t="shared" ref="BD47:BD54" si="167">+SUMPRODUCT(1*($BP$4:$YQ$4=$P$4)*($BP$1:$YQ$1=BD$3)*($BP47:$YQ47))</f>
        <v>0</v>
      </c>
      <c r="BE47" s="25">
        <f t="shared" ref="BE47:BE54" si="168">+SUMPRODUCT(1*($BP$4:$YQ$4=$Q$4)*($BP$1:$YQ$1=BD$3)*($BP47:$YQ47))</f>
        <v>0</v>
      </c>
      <c r="BF47" s="25">
        <f t="shared" ref="BF47:BF54" si="169">+SUMPRODUCT(1*($BP$4:$YQ$4=$P$4)*($BP$1:$YQ$1=BF$3)*($BP47:$YQ47))</f>
        <v>0</v>
      </c>
      <c r="BG47" s="25">
        <f t="shared" ref="BG47:BG54" si="170">+SUMPRODUCT(1*($BP$4:$YQ$4=$Q$4)*($BP$1:$YQ$1=BF$3)*($BP47:$YQ47))</f>
        <v>0</v>
      </c>
      <c r="BH47" s="25">
        <f t="shared" ref="BH47:BH54" si="171">+SUMPRODUCT(1*($BP$4:$YQ$4=$P$4)*($BP$1:$YQ$1=BH$3)*($BP47:$YQ47))</f>
        <v>0</v>
      </c>
      <c r="BI47" s="25">
        <f t="shared" ref="BI47:BI54" si="172">+SUMPRODUCT(1*($BP$4:$YQ$4=$Q$4)*($BP$1:$YQ$1=BH$3)*($BP47:$YQ47))</f>
        <v>0</v>
      </c>
      <c r="BJ47" s="25">
        <f t="shared" ref="BJ47:BJ54" si="173">+SUMPRODUCT(1*($BP$4:$YQ$4=$P$4)*($BP$1:$YQ$1=BJ$3)*($BP47:$YQ47))</f>
        <v>0</v>
      </c>
      <c r="BK47" s="25">
        <f t="shared" ref="BK47:BK54" si="174">+SUMPRODUCT(1*($BP$4:$YQ$4=$Q$4)*($BP$1:$YQ$1=BJ$3)*($BP47:$YQ47))</f>
        <v>0</v>
      </c>
      <c r="BL47" s="25">
        <f t="shared" ref="BL47:BL54" si="175">+SUMPRODUCT(1*($BP$4:$YQ$4=$P$4)*($BP$1:$YQ$1=BL$3)*($BP47:$YQ47))</f>
        <v>0</v>
      </c>
      <c r="BM47" s="25">
        <f t="shared" ref="BM47:BM54" si="176">+SUMPRODUCT(1*($BP$4:$YQ$4=$Q$4)*($BP$1:$YQ$1=BL$3)*($BP47:$YQ47))</f>
        <v>0</v>
      </c>
      <c r="BN47" s="26"/>
      <c r="BO47" s="27"/>
      <c r="BP47" s="28">
        <v>0</v>
      </c>
      <c r="BQ47" s="28">
        <v>0</v>
      </c>
      <c r="BR47" s="28">
        <v>0</v>
      </c>
      <c r="BS47" s="28">
        <v>0</v>
      </c>
      <c r="BT47" s="28">
        <v>0</v>
      </c>
      <c r="BU47" s="28">
        <v>0</v>
      </c>
      <c r="BV47" s="28">
        <v>0</v>
      </c>
      <c r="BW47" s="28">
        <v>0</v>
      </c>
      <c r="BX47" s="28">
        <v>435709375</v>
      </c>
      <c r="BY47" s="28">
        <v>0</v>
      </c>
      <c r="BZ47" s="28">
        <v>0</v>
      </c>
      <c r="CA47" s="28">
        <v>0</v>
      </c>
      <c r="CB47" s="28">
        <v>0</v>
      </c>
      <c r="CC47" s="28">
        <v>0</v>
      </c>
      <c r="CD47" s="28">
        <v>0</v>
      </c>
      <c r="CE47" s="28">
        <v>0</v>
      </c>
      <c r="CF47" s="28">
        <v>0</v>
      </c>
      <c r="CG47" s="28">
        <v>0</v>
      </c>
      <c r="CH47" s="28">
        <v>0</v>
      </c>
      <c r="CI47" s="28">
        <v>0</v>
      </c>
      <c r="CJ47" s="28">
        <v>790604445.64240408</v>
      </c>
      <c r="CK47" s="28">
        <v>0</v>
      </c>
      <c r="CL47" s="28">
        <v>0</v>
      </c>
      <c r="CM47" s="28">
        <v>0</v>
      </c>
      <c r="CN47" s="28">
        <v>0</v>
      </c>
      <c r="CO47" s="28">
        <v>0</v>
      </c>
      <c r="CP47" s="28">
        <v>0</v>
      </c>
      <c r="CQ47" s="28">
        <v>0</v>
      </c>
      <c r="CR47" s="28">
        <v>0</v>
      </c>
      <c r="CS47" s="28">
        <v>0</v>
      </c>
      <c r="CT47" s="28">
        <v>0</v>
      </c>
      <c r="CU47" s="28">
        <v>0</v>
      </c>
      <c r="CV47" s="28">
        <v>866152881.19187403</v>
      </c>
      <c r="CW47" s="28">
        <v>0</v>
      </c>
      <c r="CX47" s="28">
        <v>0</v>
      </c>
      <c r="CY47" s="28">
        <v>0</v>
      </c>
      <c r="CZ47" s="28">
        <v>0</v>
      </c>
      <c r="DA47" s="28">
        <v>0</v>
      </c>
      <c r="DB47" s="28">
        <v>0</v>
      </c>
      <c r="DC47" s="28">
        <v>0</v>
      </c>
      <c r="DD47" s="28">
        <v>0</v>
      </c>
      <c r="DE47" s="28">
        <v>0</v>
      </c>
      <c r="DF47" s="28">
        <v>0</v>
      </c>
      <c r="DG47" s="28">
        <v>0</v>
      </c>
      <c r="DH47" s="28">
        <v>885358241.49474669</v>
      </c>
      <c r="DI47" s="28">
        <v>0</v>
      </c>
      <c r="DJ47" s="28">
        <v>0</v>
      </c>
      <c r="DK47" s="28">
        <v>0</v>
      </c>
      <c r="DL47" s="28">
        <v>0</v>
      </c>
      <c r="DM47" s="28">
        <v>0</v>
      </c>
      <c r="DN47" s="28">
        <v>0</v>
      </c>
      <c r="DO47" s="28">
        <v>0</v>
      </c>
      <c r="DP47" s="28">
        <v>0</v>
      </c>
      <c r="DQ47" s="28">
        <v>0</v>
      </c>
      <c r="DR47" s="28">
        <v>0</v>
      </c>
      <c r="DS47" s="28">
        <v>0</v>
      </c>
      <c r="DT47" s="28">
        <v>944753739.28730059</v>
      </c>
      <c r="DU47" s="28">
        <v>0</v>
      </c>
      <c r="DV47" s="28">
        <v>0</v>
      </c>
      <c r="DW47" s="28">
        <v>0</v>
      </c>
      <c r="DX47" s="28">
        <v>0</v>
      </c>
      <c r="DY47" s="28">
        <v>0</v>
      </c>
      <c r="DZ47" s="28">
        <v>0</v>
      </c>
      <c r="EA47" s="28">
        <v>0</v>
      </c>
      <c r="EB47" s="28">
        <v>0</v>
      </c>
      <c r="EC47" s="28">
        <v>0</v>
      </c>
      <c r="ED47" s="28">
        <v>0</v>
      </c>
      <c r="EE47" s="28">
        <v>0</v>
      </c>
      <c r="EF47" s="28">
        <v>1028610935.7716659</v>
      </c>
      <c r="EG47" s="28">
        <v>0</v>
      </c>
      <c r="EH47" s="28">
        <v>0</v>
      </c>
      <c r="EI47" s="28">
        <v>0</v>
      </c>
      <c r="EJ47" s="28">
        <v>0</v>
      </c>
      <c r="EK47" s="28">
        <v>0</v>
      </c>
      <c r="EL47" s="28">
        <v>0</v>
      </c>
      <c r="EM47" s="28">
        <v>0</v>
      </c>
      <c r="EN47" s="28">
        <v>0</v>
      </c>
      <c r="EO47" s="28">
        <v>0</v>
      </c>
      <c r="EP47" s="28">
        <v>0</v>
      </c>
      <c r="EQ47" s="28">
        <v>0</v>
      </c>
      <c r="ER47" s="28">
        <v>1108047703.9062881</v>
      </c>
      <c r="ES47" s="28">
        <v>0</v>
      </c>
      <c r="ET47" s="28">
        <v>0</v>
      </c>
      <c r="EU47" s="28">
        <v>0</v>
      </c>
      <c r="EV47" s="28">
        <v>0</v>
      </c>
      <c r="EW47" s="28">
        <v>0</v>
      </c>
      <c r="EX47" s="28">
        <v>0</v>
      </c>
      <c r="EY47" s="28">
        <v>0</v>
      </c>
      <c r="EZ47" s="28">
        <v>0</v>
      </c>
      <c r="FA47" s="28">
        <v>0</v>
      </c>
      <c r="FB47" s="28">
        <v>0</v>
      </c>
      <c r="FC47" s="28">
        <v>0</v>
      </c>
      <c r="FD47" s="28">
        <v>1193267131.0125954</v>
      </c>
      <c r="FE47" s="28">
        <v>0</v>
      </c>
      <c r="FF47" s="28">
        <v>0</v>
      </c>
      <c r="FG47" s="28">
        <v>0</v>
      </c>
      <c r="FH47" s="28">
        <v>0</v>
      </c>
      <c r="FI47" s="28">
        <v>0</v>
      </c>
      <c r="FJ47" s="28">
        <v>0</v>
      </c>
      <c r="FK47" s="28">
        <v>0</v>
      </c>
      <c r="FL47" s="28">
        <v>0</v>
      </c>
      <c r="FM47" s="28">
        <v>0</v>
      </c>
      <c r="FN47" s="28">
        <v>0</v>
      </c>
      <c r="FO47" s="28">
        <v>0</v>
      </c>
      <c r="FP47" s="28">
        <v>1275647874.1487899</v>
      </c>
      <c r="FQ47" s="28">
        <v>10153395497.40398</v>
      </c>
      <c r="FR47" s="28">
        <v>0</v>
      </c>
      <c r="FS47" s="28">
        <v>0</v>
      </c>
      <c r="FT47" s="28">
        <v>0</v>
      </c>
      <c r="FU47" s="28">
        <v>0</v>
      </c>
      <c r="FV47" s="28">
        <v>0</v>
      </c>
      <c r="FW47" s="28">
        <v>0</v>
      </c>
      <c r="FX47" s="28">
        <v>0</v>
      </c>
      <c r="FY47" s="28">
        <v>0</v>
      </c>
      <c r="FZ47" s="28">
        <v>0</v>
      </c>
      <c r="GA47" s="28">
        <v>0</v>
      </c>
      <c r="GB47" s="28">
        <v>908401927.21338975</v>
      </c>
      <c r="GC47" s="28">
        <v>0</v>
      </c>
      <c r="GD47" s="28">
        <v>0</v>
      </c>
      <c r="GE47" s="28">
        <v>0</v>
      </c>
      <c r="GF47" s="28">
        <v>0</v>
      </c>
      <c r="GG47" s="28">
        <v>0</v>
      </c>
      <c r="GH47" s="28">
        <v>0</v>
      </c>
      <c r="GI47" s="28">
        <v>0</v>
      </c>
      <c r="GJ47" s="28">
        <v>0</v>
      </c>
      <c r="GK47" s="28">
        <v>0</v>
      </c>
      <c r="GL47" s="28">
        <v>0</v>
      </c>
      <c r="GM47" s="28">
        <v>0</v>
      </c>
      <c r="GN47" s="28">
        <v>966910405.52854276</v>
      </c>
      <c r="GO47" s="28">
        <v>11543467178.736464</v>
      </c>
      <c r="GP47" s="28">
        <v>0</v>
      </c>
      <c r="GQ47" s="28">
        <v>0</v>
      </c>
      <c r="GR47" s="28">
        <v>0</v>
      </c>
      <c r="GS47" s="28">
        <v>0</v>
      </c>
      <c r="GT47" s="28">
        <v>0</v>
      </c>
      <c r="GU47" s="28">
        <v>0</v>
      </c>
      <c r="GV47" s="28">
        <v>0</v>
      </c>
      <c r="GW47" s="28">
        <v>0</v>
      </c>
      <c r="GX47" s="28">
        <v>0</v>
      </c>
      <c r="GY47" s="28">
        <v>0</v>
      </c>
      <c r="GZ47" s="28">
        <v>514129219.27795315</v>
      </c>
      <c r="HA47" s="28">
        <v>0</v>
      </c>
      <c r="HB47" s="28">
        <v>0</v>
      </c>
      <c r="HC47" s="28">
        <v>0</v>
      </c>
      <c r="HD47" s="28">
        <v>0</v>
      </c>
      <c r="HE47" s="28">
        <v>0</v>
      </c>
      <c r="HF47" s="28">
        <v>0</v>
      </c>
      <c r="HG47" s="28">
        <v>0</v>
      </c>
      <c r="HH47" s="28">
        <v>0</v>
      </c>
      <c r="HI47" s="28">
        <v>0</v>
      </c>
      <c r="HJ47" s="28">
        <v>0</v>
      </c>
      <c r="HK47" s="28">
        <v>0</v>
      </c>
      <c r="HL47" s="28">
        <v>542069149.74001455</v>
      </c>
      <c r="HM47" s="28">
        <v>12944934919.164524</v>
      </c>
      <c r="HN47" s="28">
        <v>0</v>
      </c>
      <c r="HO47" s="28">
        <v>0</v>
      </c>
      <c r="HP47" s="28">
        <v>0</v>
      </c>
      <c r="HQ47" s="28">
        <v>0</v>
      </c>
      <c r="HR47" s="28">
        <v>0</v>
      </c>
      <c r="HS47" s="28">
        <v>0</v>
      </c>
      <c r="HT47" s="28">
        <v>0</v>
      </c>
      <c r="HU47" s="28">
        <v>0</v>
      </c>
      <c r="HV47" s="28">
        <v>0</v>
      </c>
      <c r="HW47" s="28">
        <v>0</v>
      </c>
      <c r="HX47" s="28">
        <v>0</v>
      </c>
      <c r="HY47" s="28">
        <v>0</v>
      </c>
      <c r="HZ47" s="28">
        <v>0</v>
      </c>
      <c r="IA47" s="28">
        <v>0</v>
      </c>
      <c r="IB47" s="28">
        <v>0</v>
      </c>
      <c r="IC47" s="28">
        <v>0</v>
      </c>
      <c r="ID47" s="28">
        <v>0</v>
      </c>
      <c r="IE47" s="28">
        <v>0</v>
      </c>
      <c r="IF47" s="28">
        <v>0</v>
      </c>
      <c r="IG47" s="28">
        <v>0</v>
      </c>
      <c r="IH47" s="28">
        <v>0</v>
      </c>
      <c r="II47" s="28">
        <v>0</v>
      </c>
      <c r="IJ47" s="28">
        <v>0</v>
      </c>
      <c r="IK47" s="28">
        <v>0</v>
      </c>
      <c r="IL47" s="28">
        <v>0</v>
      </c>
      <c r="IM47" s="28">
        <v>0</v>
      </c>
      <c r="IN47" s="28">
        <v>0</v>
      </c>
      <c r="IO47" s="28">
        <v>0</v>
      </c>
      <c r="IP47" s="28">
        <v>0</v>
      </c>
      <c r="IQ47" s="28">
        <v>0</v>
      </c>
      <c r="IR47" s="28">
        <v>0</v>
      </c>
      <c r="IS47" s="28">
        <v>0</v>
      </c>
      <c r="IT47" s="28">
        <v>0</v>
      </c>
      <c r="IU47" s="28">
        <v>0</v>
      </c>
      <c r="IV47" s="28">
        <v>0</v>
      </c>
      <c r="IW47" s="28">
        <v>0</v>
      </c>
      <c r="IX47" s="28">
        <v>0</v>
      </c>
      <c r="IY47" s="28">
        <v>0</v>
      </c>
      <c r="IZ47" s="28">
        <v>0</v>
      </c>
      <c r="JA47" s="28">
        <v>0</v>
      </c>
      <c r="JB47" s="28">
        <v>0</v>
      </c>
      <c r="JC47" s="28">
        <v>0</v>
      </c>
      <c r="JD47" s="28">
        <v>0</v>
      </c>
      <c r="JE47" s="28">
        <v>0</v>
      </c>
      <c r="JF47" s="28">
        <v>0</v>
      </c>
      <c r="JG47" s="28">
        <v>0</v>
      </c>
      <c r="JH47" s="28">
        <v>0</v>
      </c>
      <c r="JI47" s="28">
        <v>0</v>
      </c>
      <c r="JJ47" s="28">
        <v>0</v>
      </c>
      <c r="JK47" s="28">
        <v>0</v>
      </c>
      <c r="JL47" s="28">
        <v>0</v>
      </c>
      <c r="JM47" s="28">
        <v>0</v>
      </c>
      <c r="JN47" s="28">
        <v>0</v>
      </c>
      <c r="JO47" s="28">
        <v>0</v>
      </c>
      <c r="JP47" s="28">
        <v>0</v>
      </c>
      <c r="JQ47" s="28">
        <v>0</v>
      </c>
      <c r="JR47" s="28">
        <v>0</v>
      </c>
      <c r="JS47" s="28">
        <v>0</v>
      </c>
      <c r="JT47" s="28">
        <v>0</v>
      </c>
      <c r="JU47" s="28">
        <v>0</v>
      </c>
      <c r="JV47" s="28">
        <v>0</v>
      </c>
      <c r="JW47" s="28">
        <v>0</v>
      </c>
      <c r="JX47" s="28">
        <v>0</v>
      </c>
      <c r="JY47" s="28">
        <v>0</v>
      </c>
      <c r="JZ47" s="28">
        <v>0</v>
      </c>
      <c r="KA47" s="28">
        <v>0</v>
      </c>
      <c r="KB47" s="28">
        <v>0</v>
      </c>
      <c r="KC47" s="28">
        <v>0</v>
      </c>
      <c r="KD47" s="28">
        <v>0</v>
      </c>
      <c r="KE47" s="28">
        <v>0</v>
      </c>
      <c r="KF47" s="28">
        <v>0</v>
      </c>
      <c r="KG47" s="28">
        <v>0</v>
      </c>
      <c r="KH47" s="28">
        <v>0</v>
      </c>
      <c r="KI47" s="28">
        <v>0</v>
      </c>
      <c r="KJ47" s="28">
        <v>0</v>
      </c>
      <c r="KK47" s="28">
        <v>0</v>
      </c>
      <c r="KL47" s="28">
        <v>0</v>
      </c>
      <c r="KM47" s="28">
        <v>0</v>
      </c>
      <c r="KN47" s="28">
        <v>0</v>
      </c>
      <c r="KO47" s="28">
        <v>0</v>
      </c>
      <c r="KP47" s="28">
        <v>0</v>
      </c>
      <c r="KQ47" s="28">
        <v>0</v>
      </c>
      <c r="KR47" s="28">
        <v>0</v>
      </c>
      <c r="KS47" s="28">
        <v>0</v>
      </c>
      <c r="KT47" s="28">
        <v>0</v>
      </c>
      <c r="KU47" s="28">
        <v>0</v>
      </c>
      <c r="KV47" s="28">
        <v>0</v>
      </c>
      <c r="KW47" s="28">
        <v>0</v>
      </c>
      <c r="KX47" s="28">
        <v>0</v>
      </c>
      <c r="KY47" s="28">
        <v>0</v>
      </c>
      <c r="KZ47" s="28">
        <v>0</v>
      </c>
      <c r="LA47" s="28">
        <v>0</v>
      </c>
      <c r="LB47" s="28">
        <v>0</v>
      </c>
      <c r="LC47" s="28">
        <v>0</v>
      </c>
      <c r="LD47" s="28">
        <v>0</v>
      </c>
      <c r="LE47" s="28">
        <v>0</v>
      </c>
      <c r="LF47" s="28">
        <v>0</v>
      </c>
      <c r="LG47" s="28">
        <v>0</v>
      </c>
      <c r="LH47" s="28">
        <v>0</v>
      </c>
      <c r="LI47" s="28">
        <v>0</v>
      </c>
      <c r="LJ47" s="28">
        <v>0</v>
      </c>
      <c r="LK47" s="28">
        <v>0</v>
      </c>
      <c r="LL47" s="28">
        <v>0</v>
      </c>
      <c r="LM47" s="28">
        <v>0</v>
      </c>
      <c r="LN47" s="28">
        <v>0</v>
      </c>
      <c r="LO47" s="28">
        <v>0</v>
      </c>
      <c r="LP47" s="28">
        <v>0</v>
      </c>
      <c r="LQ47" s="28">
        <v>0</v>
      </c>
      <c r="LR47" s="28">
        <v>0</v>
      </c>
      <c r="LS47" s="28">
        <v>0</v>
      </c>
      <c r="LT47" s="28">
        <v>0</v>
      </c>
      <c r="LU47" s="28">
        <v>0</v>
      </c>
      <c r="LV47" s="28">
        <v>0</v>
      </c>
      <c r="LW47" s="28">
        <v>0</v>
      </c>
      <c r="LX47" s="28">
        <v>0</v>
      </c>
      <c r="LY47" s="28">
        <v>0</v>
      </c>
      <c r="LZ47" s="28">
        <v>0</v>
      </c>
      <c r="MA47" s="28">
        <v>0</v>
      </c>
      <c r="MB47" s="28">
        <v>0</v>
      </c>
      <c r="MC47" s="28">
        <v>0</v>
      </c>
      <c r="MD47" s="28">
        <v>0</v>
      </c>
      <c r="ME47" s="28">
        <v>0</v>
      </c>
      <c r="MF47" s="28">
        <v>0</v>
      </c>
      <c r="MG47" s="28">
        <v>0</v>
      </c>
      <c r="MH47" s="28">
        <v>0</v>
      </c>
      <c r="MI47" s="28">
        <v>0</v>
      </c>
      <c r="MJ47" s="28">
        <v>0</v>
      </c>
      <c r="MK47" s="28">
        <v>0</v>
      </c>
      <c r="ML47" s="28">
        <v>0</v>
      </c>
      <c r="MM47" s="28">
        <v>0</v>
      </c>
      <c r="MN47" s="28">
        <v>0</v>
      </c>
      <c r="MO47" s="28">
        <v>0</v>
      </c>
      <c r="MP47" s="28">
        <v>0</v>
      </c>
      <c r="MQ47" s="28">
        <v>0</v>
      </c>
      <c r="MR47" s="28">
        <v>0</v>
      </c>
      <c r="MS47" s="28">
        <v>0</v>
      </c>
      <c r="MT47" s="28">
        <v>0</v>
      </c>
      <c r="MU47" s="28">
        <v>0</v>
      </c>
      <c r="MV47" s="28">
        <v>0</v>
      </c>
      <c r="MW47" s="28">
        <v>0</v>
      </c>
      <c r="MX47" s="28">
        <v>0</v>
      </c>
      <c r="MY47" s="28">
        <v>0</v>
      </c>
      <c r="MZ47" s="28">
        <v>0</v>
      </c>
      <c r="NA47" s="28">
        <v>0</v>
      </c>
      <c r="NB47" s="28">
        <v>0</v>
      </c>
      <c r="NC47" s="28">
        <v>0</v>
      </c>
      <c r="ND47" s="28">
        <v>0</v>
      </c>
      <c r="NE47" s="28">
        <v>0</v>
      </c>
      <c r="NF47" s="28">
        <v>0</v>
      </c>
      <c r="NG47" s="28">
        <v>0</v>
      </c>
      <c r="NH47" s="28">
        <v>0</v>
      </c>
      <c r="NI47" s="28">
        <v>0</v>
      </c>
      <c r="NJ47" s="28">
        <v>0</v>
      </c>
      <c r="NK47" s="28">
        <v>0</v>
      </c>
      <c r="NL47" s="28">
        <v>0</v>
      </c>
      <c r="NM47" s="28">
        <v>0</v>
      </c>
      <c r="NN47" s="28">
        <v>0</v>
      </c>
      <c r="NO47" s="28">
        <v>0</v>
      </c>
      <c r="NP47" s="28">
        <v>0</v>
      </c>
      <c r="NQ47" s="28">
        <v>0</v>
      </c>
      <c r="NR47" s="28">
        <v>0</v>
      </c>
      <c r="NS47" s="28">
        <v>0</v>
      </c>
      <c r="NT47" s="28">
        <v>0</v>
      </c>
      <c r="NU47" s="28">
        <v>0</v>
      </c>
      <c r="NV47" s="28">
        <v>0</v>
      </c>
      <c r="NW47" s="28">
        <v>0</v>
      </c>
      <c r="NX47" s="28">
        <v>0</v>
      </c>
      <c r="NY47" s="28">
        <v>0</v>
      </c>
      <c r="NZ47" s="28">
        <v>0</v>
      </c>
      <c r="OA47" s="28">
        <v>0</v>
      </c>
      <c r="OB47" s="28">
        <v>0</v>
      </c>
      <c r="OC47" s="28">
        <v>0</v>
      </c>
      <c r="OD47" s="28">
        <v>0</v>
      </c>
      <c r="OE47" s="28">
        <v>0</v>
      </c>
      <c r="OF47" s="28">
        <v>0</v>
      </c>
      <c r="OG47" s="28">
        <v>0</v>
      </c>
      <c r="OH47" s="28">
        <v>0</v>
      </c>
      <c r="OI47" s="28">
        <v>0</v>
      </c>
      <c r="OJ47" s="28">
        <v>0</v>
      </c>
      <c r="OK47" s="28">
        <v>0</v>
      </c>
      <c r="OL47" s="28">
        <v>0</v>
      </c>
      <c r="OM47" s="28">
        <v>0</v>
      </c>
      <c r="ON47" s="28">
        <v>0</v>
      </c>
      <c r="OO47" s="28">
        <v>0</v>
      </c>
      <c r="OP47" s="28">
        <v>0</v>
      </c>
      <c r="OQ47" s="28">
        <v>0</v>
      </c>
      <c r="OR47" s="28">
        <v>0</v>
      </c>
      <c r="OS47" s="28">
        <v>0</v>
      </c>
      <c r="OT47" s="28">
        <v>0</v>
      </c>
      <c r="OU47" s="28">
        <v>0</v>
      </c>
      <c r="OV47" s="28">
        <v>0</v>
      </c>
      <c r="OW47" s="28">
        <v>0</v>
      </c>
      <c r="OX47" s="28">
        <v>0</v>
      </c>
      <c r="OY47" s="28">
        <v>0</v>
      </c>
      <c r="OZ47" s="28">
        <v>0</v>
      </c>
      <c r="PA47" s="28">
        <v>0</v>
      </c>
      <c r="PB47" s="28">
        <v>0</v>
      </c>
      <c r="PC47" s="28">
        <v>0</v>
      </c>
      <c r="PD47" s="28">
        <v>0</v>
      </c>
      <c r="PE47" s="28">
        <v>0</v>
      </c>
      <c r="PF47" s="28">
        <v>0</v>
      </c>
      <c r="PG47" s="28">
        <v>0</v>
      </c>
      <c r="PH47" s="28">
        <v>0</v>
      </c>
      <c r="PI47" s="28">
        <v>0</v>
      </c>
      <c r="PJ47" s="28">
        <v>0</v>
      </c>
      <c r="PK47" s="28">
        <v>0</v>
      </c>
      <c r="PL47" s="28">
        <v>0</v>
      </c>
      <c r="PM47" s="28">
        <v>0</v>
      </c>
      <c r="PN47" s="28">
        <v>0</v>
      </c>
      <c r="PO47" s="28">
        <v>0</v>
      </c>
      <c r="PP47" s="28">
        <v>0</v>
      </c>
      <c r="PQ47" s="28">
        <v>0</v>
      </c>
      <c r="PR47" s="28">
        <v>0</v>
      </c>
      <c r="PS47" s="28">
        <v>0</v>
      </c>
      <c r="PT47" s="28">
        <v>0</v>
      </c>
      <c r="PU47" s="28">
        <v>0</v>
      </c>
      <c r="PV47" s="28">
        <v>0</v>
      </c>
      <c r="PW47" s="28">
        <v>0</v>
      </c>
      <c r="PX47" s="28">
        <v>0</v>
      </c>
      <c r="PY47" s="28">
        <v>0</v>
      </c>
      <c r="PZ47" s="28">
        <v>0</v>
      </c>
      <c r="QA47" s="28">
        <v>0</v>
      </c>
      <c r="QB47" s="28">
        <v>0</v>
      </c>
      <c r="QC47" s="28">
        <v>0</v>
      </c>
      <c r="QD47" s="28">
        <v>0</v>
      </c>
      <c r="QE47" s="28">
        <v>0</v>
      </c>
      <c r="QF47" s="28">
        <v>0</v>
      </c>
      <c r="QG47" s="28">
        <v>0</v>
      </c>
      <c r="QH47" s="28">
        <v>0</v>
      </c>
      <c r="QI47" s="28">
        <v>0</v>
      </c>
      <c r="QJ47" s="28">
        <v>0</v>
      </c>
      <c r="QK47" s="28">
        <v>0</v>
      </c>
      <c r="QL47" s="28">
        <v>0</v>
      </c>
      <c r="QM47" s="28">
        <v>0</v>
      </c>
      <c r="QN47" s="28">
        <v>0</v>
      </c>
      <c r="QO47" s="28">
        <v>0</v>
      </c>
      <c r="QP47" s="28">
        <v>0</v>
      </c>
      <c r="QQ47" s="28">
        <v>0</v>
      </c>
      <c r="QR47" s="28">
        <v>0</v>
      </c>
      <c r="QS47" s="28">
        <v>0</v>
      </c>
      <c r="QT47" s="28">
        <v>0</v>
      </c>
      <c r="QU47" s="28">
        <v>0</v>
      </c>
      <c r="QV47" s="28">
        <v>0</v>
      </c>
      <c r="QW47" s="28">
        <v>0</v>
      </c>
      <c r="QX47" s="28">
        <v>0</v>
      </c>
      <c r="QY47" s="28">
        <v>0</v>
      </c>
      <c r="QZ47" s="28">
        <v>0</v>
      </c>
      <c r="RA47" s="28">
        <v>0</v>
      </c>
      <c r="RB47" s="28">
        <v>0</v>
      </c>
      <c r="RC47" s="28">
        <v>0</v>
      </c>
      <c r="RD47" s="28">
        <v>0</v>
      </c>
      <c r="RE47" s="28">
        <v>0</v>
      </c>
      <c r="RF47" s="28">
        <v>0</v>
      </c>
      <c r="RG47" s="28">
        <v>0</v>
      </c>
      <c r="RH47" s="28">
        <v>0</v>
      </c>
      <c r="RI47" s="28">
        <v>0</v>
      </c>
      <c r="RJ47" s="28">
        <v>0</v>
      </c>
      <c r="RK47" s="28">
        <v>0</v>
      </c>
      <c r="RL47" s="28">
        <v>0</v>
      </c>
      <c r="RM47" s="28">
        <v>0</v>
      </c>
      <c r="RN47" s="28">
        <v>0</v>
      </c>
      <c r="RO47" s="28">
        <v>0</v>
      </c>
      <c r="RP47" s="28">
        <v>0</v>
      </c>
      <c r="RQ47" s="28">
        <v>0</v>
      </c>
      <c r="RR47" s="28">
        <v>0</v>
      </c>
      <c r="RS47" s="28">
        <v>0</v>
      </c>
      <c r="RT47" s="28">
        <v>0</v>
      </c>
      <c r="RU47" s="28">
        <v>0</v>
      </c>
      <c r="RV47" s="28">
        <v>0</v>
      </c>
      <c r="RW47" s="28">
        <v>0</v>
      </c>
      <c r="RX47" s="28">
        <v>0</v>
      </c>
      <c r="RY47" s="28">
        <v>0</v>
      </c>
      <c r="RZ47" s="28">
        <v>0</v>
      </c>
      <c r="SA47" s="28">
        <v>0</v>
      </c>
      <c r="SB47" s="28">
        <v>0</v>
      </c>
      <c r="SC47" s="28">
        <v>0</v>
      </c>
      <c r="SD47" s="28">
        <v>0</v>
      </c>
      <c r="SE47" s="28">
        <v>0</v>
      </c>
      <c r="SF47" s="28">
        <v>0</v>
      </c>
      <c r="SG47" s="28">
        <v>0</v>
      </c>
      <c r="SH47" s="28">
        <v>0</v>
      </c>
      <c r="SI47" s="28">
        <v>0</v>
      </c>
      <c r="SJ47" s="28">
        <v>0</v>
      </c>
      <c r="SK47" s="28">
        <v>0</v>
      </c>
      <c r="SL47" s="28">
        <v>0</v>
      </c>
      <c r="SM47" s="28">
        <v>0</v>
      </c>
      <c r="SN47" s="28">
        <v>0</v>
      </c>
      <c r="SO47" s="28">
        <v>0</v>
      </c>
      <c r="SP47" s="28">
        <v>0</v>
      </c>
      <c r="SQ47" s="28">
        <v>0</v>
      </c>
      <c r="SR47" s="28">
        <v>0</v>
      </c>
      <c r="SS47" s="28">
        <v>0</v>
      </c>
      <c r="ST47" s="28">
        <v>0</v>
      </c>
      <c r="SU47" s="28">
        <v>0</v>
      </c>
      <c r="SV47" s="28">
        <v>0</v>
      </c>
      <c r="SW47" s="28">
        <v>0</v>
      </c>
      <c r="SX47" s="28">
        <v>0</v>
      </c>
      <c r="SY47" s="28">
        <v>0</v>
      </c>
      <c r="SZ47" s="28">
        <v>0</v>
      </c>
      <c r="TA47" s="28">
        <v>0</v>
      </c>
      <c r="TB47" s="28">
        <v>0</v>
      </c>
      <c r="TC47" s="28">
        <v>0</v>
      </c>
      <c r="TD47" s="28">
        <v>0</v>
      </c>
      <c r="TE47" s="28">
        <v>0</v>
      </c>
      <c r="TF47" s="28">
        <v>0</v>
      </c>
      <c r="TG47" s="28">
        <v>0</v>
      </c>
      <c r="TH47" s="28">
        <v>0</v>
      </c>
      <c r="TI47" s="28">
        <v>0</v>
      </c>
      <c r="TJ47" s="28">
        <v>0</v>
      </c>
      <c r="TK47" s="28">
        <v>0</v>
      </c>
      <c r="TL47" s="28">
        <v>0</v>
      </c>
      <c r="TM47" s="28">
        <v>0</v>
      </c>
      <c r="TN47" s="28">
        <v>0</v>
      </c>
      <c r="TO47" s="28">
        <v>0</v>
      </c>
      <c r="TP47" s="28">
        <v>0</v>
      </c>
      <c r="TQ47" s="28">
        <v>0</v>
      </c>
      <c r="TR47" s="28">
        <v>0</v>
      </c>
      <c r="TS47" s="28">
        <v>0</v>
      </c>
      <c r="TT47" s="28">
        <v>0</v>
      </c>
      <c r="TU47" s="28">
        <v>0</v>
      </c>
      <c r="TV47" s="28">
        <v>0</v>
      </c>
      <c r="TW47" s="28">
        <v>0</v>
      </c>
      <c r="TX47" s="28">
        <v>0</v>
      </c>
      <c r="TY47" s="28">
        <v>0</v>
      </c>
      <c r="TZ47" s="28">
        <v>0</v>
      </c>
      <c r="UA47" s="28">
        <v>0</v>
      </c>
      <c r="UB47" s="28">
        <v>0</v>
      </c>
      <c r="UC47" s="28">
        <v>0</v>
      </c>
      <c r="UD47" s="28">
        <v>0</v>
      </c>
      <c r="UE47" s="28">
        <v>0</v>
      </c>
      <c r="UF47" s="28">
        <v>0</v>
      </c>
      <c r="UG47" s="28">
        <v>0</v>
      </c>
      <c r="UH47" s="28">
        <v>0</v>
      </c>
      <c r="UI47" s="28">
        <v>0</v>
      </c>
      <c r="UJ47" s="28">
        <v>0</v>
      </c>
      <c r="UK47" s="28">
        <v>0</v>
      </c>
      <c r="UL47" s="28">
        <v>0</v>
      </c>
      <c r="UM47" s="28">
        <v>0</v>
      </c>
      <c r="UN47" s="28">
        <v>0</v>
      </c>
      <c r="UO47" s="28">
        <v>0</v>
      </c>
      <c r="UP47" s="28">
        <v>0</v>
      </c>
      <c r="UQ47" s="28">
        <v>0</v>
      </c>
      <c r="UR47" s="28">
        <v>0</v>
      </c>
      <c r="US47" s="28">
        <v>0</v>
      </c>
      <c r="UT47" s="28">
        <v>0</v>
      </c>
      <c r="UU47" s="28">
        <v>0</v>
      </c>
      <c r="UV47" s="28">
        <v>0</v>
      </c>
      <c r="UW47" s="28">
        <v>0</v>
      </c>
      <c r="UX47" s="28">
        <v>0</v>
      </c>
      <c r="UY47" s="28">
        <v>0</v>
      </c>
      <c r="UZ47" s="28">
        <v>0</v>
      </c>
      <c r="VA47" s="28">
        <v>0</v>
      </c>
      <c r="VB47" s="28">
        <v>0</v>
      </c>
      <c r="VC47" s="28">
        <v>0</v>
      </c>
      <c r="VD47" s="28">
        <v>0</v>
      </c>
      <c r="VE47" s="28">
        <v>0</v>
      </c>
      <c r="VF47" s="28">
        <v>0</v>
      </c>
      <c r="VG47" s="28">
        <v>0</v>
      </c>
      <c r="VH47" s="28">
        <v>0</v>
      </c>
      <c r="VI47" s="28">
        <v>0</v>
      </c>
      <c r="VJ47" s="28">
        <v>0</v>
      </c>
      <c r="VK47" s="28">
        <v>0</v>
      </c>
      <c r="VL47" s="28">
        <v>0</v>
      </c>
      <c r="VM47" s="28">
        <v>0</v>
      </c>
      <c r="VN47" s="28">
        <v>0</v>
      </c>
      <c r="VO47" s="28">
        <v>0</v>
      </c>
      <c r="VP47" s="28">
        <v>0</v>
      </c>
      <c r="VQ47" s="28">
        <v>0</v>
      </c>
      <c r="VR47" s="28">
        <v>0</v>
      </c>
      <c r="VS47" s="28">
        <v>0</v>
      </c>
      <c r="VT47" s="28">
        <v>0</v>
      </c>
      <c r="VU47" s="28">
        <v>0</v>
      </c>
      <c r="VV47" s="28">
        <v>0</v>
      </c>
      <c r="VW47" s="28">
        <v>0</v>
      </c>
      <c r="VX47" s="28">
        <v>0</v>
      </c>
      <c r="VY47" s="28">
        <v>0</v>
      </c>
      <c r="VZ47" s="28">
        <v>0</v>
      </c>
      <c r="WA47" s="28">
        <v>0</v>
      </c>
      <c r="WB47" s="28">
        <v>0</v>
      </c>
      <c r="WC47" s="28">
        <v>0</v>
      </c>
      <c r="WD47" s="28">
        <v>0</v>
      </c>
      <c r="WE47" s="28">
        <v>0</v>
      </c>
      <c r="WF47" s="28">
        <v>0</v>
      </c>
      <c r="WG47" s="28">
        <v>0</v>
      </c>
      <c r="WH47" s="28">
        <v>0</v>
      </c>
      <c r="WI47" s="28">
        <v>0</v>
      </c>
      <c r="WJ47" s="28">
        <v>0</v>
      </c>
      <c r="WK47" s="28">
        <v>0</v>
      </c>
      <c r="WL47" s="28">
        <v>0</v>
      </c>
      <c r="WM47" s="28">
        <v>0</v>
      </c>
      <c r="WN47" s="28">
        <v>0</v>
      </c>
      <c r="WO47" s="28">
        <v>0</v>
      </c>
      <c r="WP47" s="28">
        <v>0</v>
      </c>
      <c r="WQ47" s="28">
        <v>0</v>
      </c>
      <c r="WR47" s="28">
        <v>0</v>
      </c>
      <c r="WS47" s="28">
        <v>0</v>
      </c>
      <c r="WT47" s="28">
        <v>0</v>
      </c>
      <c r="WU47" s="28">
        <v>0</v>
      </c>
      <c r="WV47" s="28">
        <v>0</v>
      </c>
      <c r="WW47" s="28">
        <v>0</v>
      </c>
      <c r="WX47" s="28">
        <v>0</v>
      </c>
      <c r="WY47" s="28">
        <v>0</v>
      </c>
      <c r="WZ47" s="28">
        <v>0</v>
      </c>
      <c r="XA47" s="28">
        <v>0</v>
      </c>
      <c r="XB47" s="28">
        <v>0</v>
      </c>
      <c r="XC47" s="28">
        <v>0</v>
      </c>
      <c r="XD47" s="28">
        <v>0</v>
      </c>
      <c r="XE47" s="28">
        <v>0</v>
      </c>
      <c r="XF47" s="28">
        <v>0</v>
      </c>
      <c r="XG47" s="28">
        <v>0</v>
      </c>
      <c r="XH47" s="28">
        <v>0</v>
      </c>
      <c r="XI47" s="28">
        <v>0</v>
      </c>
      <c r="XJ47" s="28">
        <v>0</v>
      </c>
      <c r="XK47" s="28">
        <v>0</v>
      </c>
      <c r="XL47" s="28">
        <v>0</v>
      </c>
      <c r="XM47" s="28">
        <v>0</v>
      </c>
      <c r="XN47" s="28">
        <v>0</v>
      </c>
      <c r="XO47" s="28">
        <v>0</v>
      </c>
      <c r="XP47" s="28">
        <v>0</v>
      </c>
      <c r="XQ47" s="28">
        <v>0</v>
      </c>
      <c r="XR47" s="28">
        <v>0</v>
      </c>
      <c r="XS47" s="28">
        <v>0</v>
      </c>
      <c r="XT47" s="28">
        <v>0</v>
      </c>
      <c r="XU47" s="28">
        <v>0</v>
      </c>
      <c r="XV47" s="28">
        <v>0</v>
      </c>
      <c r="XW47" s="28">
        <v>0</v>
      </c>
      <c r="XX47" s="28">
        <v>0</v>
      </c>
      <c r="XY47" s="28">
        <v>0</v>
      </c>
      <c r="XZ47" s="28">
        <v>0</v>
      </c>
      <c r="YA47" s="28">
        <v>0</v>
      </c>
      <c r="YB47" s="28">
        <v>0</v>
      </c>
      <c r="YC47" s="28">
        <v>0</v>
      </c>
      <c r="YD47" s="28">
        <v>0</v>
      </c>
      <c r="YE47" s="28">
        <v>0</v>
      </c>
      <c r="YF47" s="28">
        <v>0</v>
      </c>
      <c r="YG47" s="28">
        <v>0</v>
      </c>
      <c r="YH47" s="28">
        <v>0</v>
      </c>
      <c r="YI47" s="28">
        <v>0</v>
      </c>
      <c r="YJ47" s="28">
        <v>0</v>
      </c>
      <c r="YK47" s="28">
        <v>0</v>
      </c>
      <c r="YL47" s="28">
        <v>0</v>
      </c>
      <c r="YM47" s="28">
        <v>0</v>
      </c>
      <c r="YN47" s="28">
        <v>0</v>
      </c>
      <c r="YO47" s="28">
        <v>0</v>
      </c>
      <c r="YP47" s="28">
        <v>0</v>
      </c>
      <c r="YQ47" s="28">
        <v>0</v>
      </c>
    </row>
    <row r="48" spans="1:667" ht="15.75" x14ac:dyDescent="0.25">
      <c r="A48" s="18" t="s">
        <v>98</v>
      </c>
      <c r="B48" s="18" t="s">
        <v>99</v>
      </c>
      <c r="C48" s="18">
        <v>5218.7524999999996</v>
      </c>
      <c r="D48" s="50"/>
      <c r="E48" s="48">
        <f>+C48/$C$58</f>
        <v>135.90501302083334</v>
      </c>
      <c r="F48" s="32" t="s">
        <v>10</v>
      </c>
      <c r="G48" s="108" t="s">
        <v>133</v>
      </c>
      <c r="H48" s="30">
        <v>42895</v>
      </c>
      <c r="I48" s="31" t="s">
        <v>100</v>
      </c>
      <c r="J48" s="32">
        <v>48</v>
      </c>
      <c r="K48" s="22" t="s">
        <v>138</v>
      </c>
      <c r="L48" s="30">
        <f t="shared" si="126"/>
        <v>44356</v>
      </c>
      <c r="M48" s="32" t="s">
        <v>59</v>
      </c>
      <c r="N48" s="19" t="s">
        <v>97</v>
      </c>
      <c r="P48" s="25">
        <f t="shared" si="127"/>
        <v>0</v>
      </c>
      <c r="Q48" s="25">
        <f t="shared" si="128"/>
        <v>1911849359.0847082</v>
      </c>
      <c r="R48" s="25">
        <f t="shared" si="129"/>
        <v>0</v>
      </c>
      <c r="S48" s="25">
        <f t="shared" si="130"/>
        <v>1985497780.760572</v>
      </c>
      <c r="T48" s="25">
        <f t="shared" si="131"/>
        <v>0</v>
      </c>
      <c r="U48" s="25">
        <f t="shared" si="132"/>
        <v>990120602.74181294</v>
      </c>
      <c r="V48" s="25">
        <f t="shared" si="133"/>
        <v>5218752500</v>
      </c>
      <c r="W48" s="25">
        <f t="shared" si="134"/>
        <v>447426266.41916895</v>
      </c>
      <c r="X48" s="25">
        <f t="shared" si="135"/>
        <v>0</v>
      </c>
      <c r="Y48" s="25">
        <f t="shared" si="136"/>
        <v>0</v>
      </c>
      <c r="Z48" s="25">
        <f t="shared" si="137"/>
        <v>0</v>
      </c>
      <c r="AA48" s="25">
        <f t="shared" si="138"/>
        <v>0</v>
      </c>
      <c r="AB48" s="25">
        <f t="shared" si="139"/>
        <v>0</v>
      </c>
      <c r="AC48" s="25">
        <f t="shared" si="140"/>
        <v>0</v>
      </c>
      <c r="AD48" s="25">
        <f t="shared" si="141"/>
        <v>0</v>
      </c>
      <c r="AE48" s="25">
        <f t="shared" si="142"/>
        <v>0</v>
      </c>
      <c r="AF48" s="25">
        <f t="shared" si="143"/>
        <v>0</v>
      </c>
      <c r="AG48" s="25">
        <f t="shared" si="144"/>
        <v>0</v>
      </c>
      <c r="AH48" s="25">
        <f t="shared" si="145"/>
        <v>0</v>
      </c>
      <c r="AI48" s="25">
        <f t="shared" si="146"/>
        <v>0</v>
      </c>
      <c r="AJ48" s="25">
        <f t="shared" si="147"/>
        <v>0</v>
      </c>
      <c r="AK48" s="25">
        <f t="shared" si="148"/>
        <v>0</v>
      </c>
      <c r="AL48" s="25">
        <f t="shared" si="149"/>
        <v>0</v>
      </c>
      <c r="AM48" s="25">
        <f t="shared" si="150"/>
        <v>0</v>
      </c>
      <c r="AN48" s="25">
        <f t="shared" si="151"/>
        <v>0</v>
      </c>
      <c r="AO48" s="25">
        <f t="shared" si="152"/>
        <v>0</v>
      </c>
      <c r="AP48" s="25">
        <f t="shared" si="153"/>
        <v>0</v>
      </c>
      <c r="AQ48" s="25">
        <f t="shared" si="154"/>
        <v>0</v>
      </c>
      <c r="AR48" s="25">
        <f t="shared" si="155"/>
        <v>0</v>
      </c>
      <c r="AS48" s="25">
        <f t="shared" si="156"/>
        <v>0</v>
      </c>
      <c r="AT48" s="25">
        <f t="shared" si="157"/>
        <v>0</v>
      </c>
      <c r="AU48" s="25">
        <f t="shared" si="158"/>
        <v>0</v>
      </c>
      <c r="AV48" s="25">
        <f t="shared" si="159"/>
        <v>0</v>
      </c>
      <c r="AW48" s="25">
        <f t="shared" si="160"/>
        <v>0</v>
      </c>
      <c r="AX48" s="25">
        <f t="shared" si="161"/>
        <v>0</v>
      </c>
      <c r="AY48" s="25">
        <f t="shared" si="162"/>
        <v>0</v>
      </c>
      <c r="AZ48" s="25">
        <f t="shared" si="163"/>
        <v>0</v>
      </c>
      <c r="BA48" s="25">
        <f t="shared" si="164"/>
        <v>0</v>
      </c>
      <c r="BB48" s="25">
        <f t="shared" si="165"/>
        <v>0</v>
      </c>
      <c r="BC48" s="25">
        <f t="shared" si="166"/>
        <v>0</v>
      </c>
      <c r="BD48" s="25">
        <f t="shared" si="167"/>
        <v>0</v>
      </c>
      <c r="BE48" s="25">
        <f t="shared" si="168"/>
        <v>0</v>
      </c>
      <c r="BF48" s="25">
        <f t="shared" si="169"/>
        <v>0</v>
      </c>
      <c r="BG48" s="25">
        <f t="shared" si="170"/>
        <v>0</v>
      </c>
      <c r="BH48" s="25">
        <f t="shared" si="171"/>
        <v>0</v>
      </c>
      <c r="BI48" s="25">
        <f t="shared" si="172"/>
        <v>0</v>
      </c>
      <c r="BJ48" s="25">
        <f t="shared" si="173"/>
        <v>0</v>
      </c>
      <c r="BK48" s="25">
        <f t="shared" si="174"/>
        <v>0</v>
      </c>
      <c r="BL48" s="25">
        <f t="shared" si="175"/>
        <v>0</v>
      </c>
      <c r="BM48" s="25">
        <f t="shared" si="176"/>
        <v>0</v>
      </c>
      <c r="BN48" s="26"/>
      <c r="BO48" s="27"/>
      <c r="BP48" s="28">
        <v>0</v>
      </c>
      <c r="BQ48" s="28">
        <v>0</v>
      </c>
      <c r="BR48" s="28">
        <v>0</v>
      </c>
      <c r="BS48" s="28">
        <v>0</v>
      </c>
      <c r="BT48" s="28">
        <v>357265358.64500004</v>
      </c>
      <c r="BU48" s="28">
        <v>0</v>
      </c>
      <c r="BV48" s="28">
        <v>0</v>
      </c>
      <c r="BW48" s="28">
        <v>0</v>
      </c>
      <c r="BX48" s="28">
        <v>0</v>
      </c>
      <c r="BY48" s="28">
        <v>0</v>
      </c>
      <c r="BZ48" s="28">
        <v>382783840.66108328</v>
      </c>
      <c r="CA48" s="28">
        <v>0</v>
      </c>
      <c r="CB48" s="28">
        <v>0</v>
      </c>
      <c r="CC48" s="28">
        <v>0</v>
      </c>
      <c r="CD48" s="28">
        <v>0</v>
      </c>
      <c r="CE48" s="28">
        <v>0</v>
      </c>
      <c r="CF48" s="28">
        <v>498584711.41230553</v>
      </c>
      <c r="CG48" s="28">
        <v>0</v>
      </c>
      <c r="CH48" s="28">
        <v>0</v>
      </c>
      <c r="CI48" s="28">
        <v>0</v>
      </c>
      <c r="CJ48" s="28">
        <v>0</v>
      </c>
      <c r="CK48" s="28">
        <v>0</v>
      </c>
      <c r="CL48" s="28">
        <v>673215448.36631942</v>
      </c>
      <c r="CM48" s="28">
        <v>0</v>
      </c>
      <c r="CN48" s="28">
        <v>0</v>
      </c>
      <c r="CO48" s="28">
        <v>0</v>
      </c>
      <c r="CP48" s="28">
        <v>0</v>
      </c>
      <c r="CQ48" s="28">
        <v>0</v>
      </c>
      <c r="CR48" s="28">
        <v>637957899.12168586</v>
      </c>
      <c r="CS48" s="28">
        <v>0</v>
      </c>
      <c r="CT48" s="28">
        <v>0</v>
      </c>
      <c r="CU48" s="28">
        <v>0</v>
      </c>
      <c r="CV48" s="28">
        <v>0</v>
      </c>
      <c r="CW48" s="28">
        <v>0</v>
      </c>
      <c r="CX48" s="28">
        <v>550143492.7083323</v>
      </c>
      <c r="CY48" s="28">
        <v>0</v>
      </c>
      <c r="CZ48" s="28">
        <v>0</v>
      </c>
      <c r="DA48" s="28">
        <v>0</v>
      </c>
      <c r="DB48" s="28">
        <v>0</v>
      </c>
      <c r="DC48" s="28">
        <v>0</v>
      </c>
      <c r="DD48" s="28">
        <v>450450823.42360967</v>
      </c>
      <c r="DE48" s="28">
        <v>0</v>
      </c>
      <c r="DF48" s="28">
        <v>0</v>
      </c>
      <c r="DG48" s="28">
        <v>0</v>
      </c>
      <c r="DH48" s="28">
        <v>0</v>
      </c>
      <c r="DI48" s="28">
        <v>0</v>
      </c>
      <c r="DJ48" s="28">
        <v>346945565.5069443</v>
      </c>
      <c r="DK48" s="28">
        <v>0</v>
      </c>
      <c r="DL48" s="28">
        <v>0</v>
      </c>
      <c r="DM48" s="28">
        <v>0</v>
      </c>
      <c r="DN48" s="28">
        <v>0</v>
      </c>
      <c r="DO48" s="28">
        <v>0</v>
      </c>
      <c r="DP48" s="28">
        <v>264706394.56108034</v>
      </c>
      <c r="DQ48" s="28">
        <v>0</v>
      </c>
      <c r="DR48" s="28">
        <v>0</v>
      </c>
      <c r="DS48" s="28">
        <v>0</v>
      </c>
      <c r="DT48" s="28">
        <v>0</v>
      </c>
      <c r="DU48" s="28">
        <v>0</v>
      </c>
      <c r="DV48" s="28">
        <v>251432247.1826399</v>
      </c>
      <c r="DW48" s="28">
        <v>0</v>
      </c>
      <c r="DX48" s="28">
        <v>0</v>
      </c>
      <c r="DY48" s="28">
        <v>0</v>
      </c>
      <c r="DZ48" s="28">
        <v>0</v>
      </c>
      <c r="EA48" s="28">
        <v>0</v>
      </c>
      <c r="EB48" s="28">
        <v>242629951.29930675</v>
      </c>
      <c r="EC48" s="28">
        <v>0</v>
      </c>
      <c r="ED48" s="28">
        <v>0</v>
      </c>
      <c r="EE48" s="28">
        <v>0</v>
      </c>
      <c r="EF48" s="28">
        <v>0</v>
      </c>
      <c r="EG48" s="28">
        <v>0</v>
      </c>
      <c r="EH48" s="28">
        <v>231352009.69878605</v>
      </c>
      <c r="EI48" s="28">
        <v>0</v>
      </c>
      <c r="EJ48" s="28">
        <v>0</v>
      </c>
      <c r="EK48" s="28">
        <v>0</v>
      </c>
      <c r="EL48" s="28">
        <v>0</v>
      </c>
      <c r="EM48" s="28">
        <v>0</v>
      </c>
      <c r="EN48" s="28">
        <v>221807418.75500137</v>
      </c>
      <c r="EO48" s="28">
        <v>0</v>
      </c>
      <c r="EP48" s="28">
        <v>0</v>
      </c>
      <c r="EQ48" s="28">
        <v>0</v>
      </c>
      <c r="ER48" s="28">
        <v>0</v>
      </c>
      <c r="ES48" s="28">
        <v>0</v>
      </c>
      <c r="ET48" s="28">
        <v>225618847.66416761</v>
      </c>
      <c r="EU48" s="28">
        <v>5218752500</v>
      </c>
      <c r="EV48" s="28">
        <v>0</v>
      </c>
      <c r="EW48" s="28">
        <v>0</v>
      </c>
      <c r="EX48" s="28">
        <v>0</v>
      </c>
      <c r="EY48" s="28">
        <v>0</v>
      </c>
      <c r="EZ48" s="28">
        <v>0</v>
      </c>
      <c r="FA48" s="28">
        <v>0</v>
      </c>
      <c r="FB48" s="28">
        <v>0</v>
      </c>
      <c r="FC48" s="28">
        <v>0</v>
      </c>
      <c r="FD48" s="28">
        <v>0</v>
      </c>
      <c r="FE48" s="28">
        <v>0</v>
      </c>
      <c r="FF48" s="28">
        <v>0</v>
      </c>
      <c r="FG48" s="28">
        <v>0</v>
      </c>
      <c r="FH48" s="28">
        <v>0</v>
      </c>
      <c r="FI48" s="28">
        <v>0</v>
      </c>
      <c r="FJ48" s="28">
        <v>0</v>
      </c>
      <c r="FK48" s="28">
        <v>0</v>
      </c>
      <c r="FL48" s="28">
        <v>0</v>
      </c>
      <c r="FM48" s="28">
        <v>0</v>
      </c>
      <c r="FN48" s="28">
        <v>0</v>
      </c>
      <c r="FO48" s="28">
        <v>0</v>
      </c>
      <c r="FP48" s="28">
        <v>0</v>
      </c>
      <c r="FQ48" s="28">
        <v>0</v>
      </c>
      <c r="FR48" s="28">
        <v>0</v>
      </c>
      <c r="FS48" s="28">
        <v>0</v>
      </c>
      <c r="FT48" s="28">
        <v>0</v>
      </c>
      <c r="FU48" s="28">
        <v>0</v>
      </c>
      <c r="FV48" s="28">
        <v>0</v>
      </c>
      <c r="FW48" s="28">
        <v>0</v>
      </c>
      <c r="FX48" s="28">
        <v>0</v>
      </c>
      <c r="FY48" s="28">
        <v>0</v>
      </c>
      <c r="FZ48" s="28">
        <v>0</v>
      </c>
      <c r="GA48" s="28">
        <v>0</v>
      </c>
      <c r="GB48" s="28">
        <v>0</v>
      </c>
      <c r="GC48" s="28">
        <v>0</v>
      </c>
      <c r="GD48" s="28">
        <v>0</v>
      </c>
      <c r="GE48" s="28">
        <v>0</v>
      </c>
      <c r="GF48" s="28">
        <v>0</v>
      </c>
      <c r="GG48" s="28">
        <v>0</v>
      </c>
      <c r="GH48" s="28">
        <v>0</v>
      </c>
      <c r="GI48" s="28">
        <v>0</v>
      </c>
      <c r="GJ48" s="28">
        <v>0</v>
      </c>
      <c r="GK48" s="28">
        <v>0</v>
      </c>
      <c r="GL48" s="28">
        <v>0</v>
      </c>
      <c r="GM48" s="28">
        <v>0</v>
      </c>
      <c r="GN48" s="28">
        <v>0</v>
      </c>
      <c r="GO48" s="28">
        <v>0</v>
      </c>
      <c r="GP48" s="28">
        <v>0</v>
      </c>
      <c r="GQ48" s="28">
        <v>0</v>
      </c>
      <c r="GR48" s="28">
        <v>0</v>
      </c>
      <c r="GS48" s="28">
        <v>0</v>
      </c>
      <c r="GT48" s="28">
        <v>0</v>
      </c>
      <c r="GU48" s="28">
        <v>0</v>
      </c>
      <c r="GV48" s="28">
        <v>0</v>
      </c>
      <c r="GW48" s="28">
        <v>0</v>
      </c>
      <c r="GX48" s="28">
        <v>0</v>
      </c>
      <c r="GY48" s="28">
        <v>0</v>
      </c>
      <c r="GZ48" s="28">
        <v>0</v>
      </c>
      <c r="HA48" s="28">
        <v>0</v>
      </c>
      <c r="HB48" s="28">
        <v>0</v>
      </c>
      <c r="HC48" s="28">
        <v>0</v>
      </c>
      <c r="HD48" s="28">
        <v>0</v>
      </c>
      <c r="HE48" s="28">
        <v>0</v>
      </c>
      <c r="HF48" s="28">
        <v>0</v>
      </c>
      <c r="HG48" s="28">
        <v>0</v>
      </c>
      <c r="HH48" s="28">
        <v>0</v>
      </c>
      <c r="HI48" s="28">
        <v>0</v>
      </c>
      <c r="HJ48" s="28">
        <v>0</v>
      </c>
      <c r="HK48" s="28">
        <v>0</v>
      </c>
      <c r="HL48" s="28">
        <v>0</v>
      </c>
      <c r="HM48" s="28">
        <v>0</v>
      </c>
      <c r="HN48" s="28">
        <v>0</v>
      </c>
      <c r="HO48" s="28">
        <v>0</v>
      </c>
      <c r="HP48" s="28">
        <v>0</v>
      </c>
      <c r="HQ48" s="28">
        <v>0</v>
      </c>
      <c r="HR48" s="28">
        <v>0</v>
      </c>
      <c r="HS48" s="28">
        <v>0</v>
      </c>
      <c r="HT48" s="28">
        <v>0</v>
      </c>
      <c r="HU48" s="28">
        <v>0</v>
      </c>
      <c r="HV48" s="28">
        <v>0</v>
      </c>
      <c r="HW48" s="28">
        <v>0</v>
      </c>
      <c r="HX48" s="28">
        <v>0</v>
      </c>
      <c r="HY48" s="28">
        <v>0</v>
      </c>
      <c r="HZ48" s="28">
        <v>0</v>
      </c>
      <c r="IA48" s="28">
        <v>0</v>
      </c>
      <c r="IB48" s="28">
        <v>0</v>
      </c>
      <c r="IC48" s="28">
        <v>0</v>
      </c>
      <c r="ID48" s="28">
        <v>0</v>
      </c>
      <c r="IE48" s="28">
        <v>0</v>
      </c>
      <c r="IF48" s="28">
        <v>0</v>
      </c>
      <c r="IG48" s="28">
        <v>0</v>
      </c>
      <c r="IH48" s="28">
        <v>0</v>
      </c>
      <c r="II48" s="28">
        <v>0</v>
      </c>
      <c r="IJ48" s="28">
        <v>0</v>
      </c>
      <c r="IK48" s="28">
        <v>0</v>
      </c>
      <c r="IL48" s="28">
        <v>0</v>
      </c>
      <c r="IM48" s="28">
        <v>0</v>
      </c>
      <c r="IN48" s="28">
        <v>0</v>
      </c>
      <c r="IO48" s="28">
        <v>0</v>
      </c>
      <c r="IP48" s="28">
        <v>0</v>
      </c>
      <c r="IQ48" s="28">
        <v>0</v>
      </c>
      <c r="IR48" s="28">
        <v>0</v>
      </c>
      <c r="IS48" s="28">
        <v>0</v>
      </c>
      <c r="IT48" s="28">
        <v>0</v>
      </c>
      <c r="IU48" s="28">
        <v>0</v>
      </c>
      <c r="IV48" s="28">
        <v>0</v>
      </c>
      <c r="IW48" s="28">
        <v>0</v>
      </c>
      <c r="IX48" s="28">
        <v>0</v>
      </c>
      <c r="IY48" s="28">
        <v>0</v>
      </c>
      <c r="IZ48" s="28">
        <v>0</v>
      </c>
      <c r="JA48" s="28">
        <v>0</v>
      </c>
      <c r="JB48" s="28">
        <v>0</v>
      </c>
      <c r="JC48" s="28">
        <v>0</v>
      </c>
      <c r="JD48" s="28">
        <v>0</v>
      </c>
      <c r="JE48" s="28">
        <v>0</v>
      </c>
      <c r="JF48" s="28">
        <v>0</v>
      </c>
      <c r="JG48" s="28">
        <v>0</v>
      </c>
      <c r="JH48" s="28">
        <v>0</v>
      </c>
      <c r="JI48" s="28">
        <v>0</v>
      </c>
      <c r="JJ48" s="28">
        <v>0</v>
      </c>
      <c r="JK48" s="28">
        <v>0</v>
      </c>
      <c r="JL48" s="28">
        <v>0</v>
      </c>
      <c r="JM48" s="28">
        <v>0</v>
      </c>
      <c r="JN48" s="28">
        <v>0</v>
      </c>
      <c r="JO48" s="28">
        <v>0</v>
      </c>
      <c r="JP48" s="28">
        <v>0</v>
      </c>
      <c r="JQ48" s="28">
        <v>0</v>
      </c>
      <c r="JR48" s="28">
        <v>0</v>
      </c>
      <c r="JS48" s="28">
        <v>0</v>
      </c>
      <c r="JT48" s="28">
        <v>0</v>
      </c>
      <c r="JU48" s="28">
        <v>0</v>
      </c>
      <c r="JV48" s="28">
        <v>0</v>
      </c>
      <c r="JW48" s="28">
        <v>0</v>
      </c>
      <c r="JX48" s="28">
        <v>0</v>
      </c>
      <c r="JY48" s="28">
        <v>0</v>
      </c>
      <c r="JZ48" s="28">
        <v>0</v>
      </c>
      <c r="KA48" s="28">
        <v>0</v>
      </c>
      <c r="KB48" s="28">
        <v>0</v>
      </c>
      <c r="KC48" s="28">
        <v>0</v>
      </c>
      <c r="KD48" s="28">
        <v>0</v>
      </c>
      <c r="KE48" s="28">
        <v>0</v>
      </c>
      <c r="KF48" s="28">
        <v>0</v>
      </c>
      <c r="KG48" s="28">
        <v>0</v>
      </c>
      <c r="KH48" s="28">
        <v>0</v>
      </c>
      <c r="KI48" s="28">
        <v>0</v>
      </c>
      <c r="KJ48" s="28">
        <v>0</v>
      </c>
      <c r="KK48" s="28">
        <v>0</v>
      </c>
      <c r="KL48" s="28">
        <v>0</v>
      </c>
      <c r="KM48" s="28">
        <v>0</v>
      </c>
      <c r="KN48" s="28">
        <v>0</v>
      </c>
      <c r="KO48" s="28">
        <v>0</v>
      </c>
      <c r="KP48" s="28">
        <v>0</v>
      </c>
      <c r="KQ48" s="28">
        <v>0</v>
      </c>
      <c r="KR48" s="28">
        <v>0</v>
      </c>
      <c r="KS48" s="28">
        <v>0</v>
      </c>
      <c r="KT48" s="28">
        <v>0</v>
      </c>
      <c r="KU48" s="28">
        <v>0</v>
      </c>
      <c r="KV48" s="28">
        <v>0</v>
      </c>
      <c r="KW48" s="28">
        <v>0</v>
      </c>
      <c r="KX48" s="28">
        <v>0</v>
      </c>
      <c r="KY48" s="28">
        <v>0</v>
      </c>
      <c r="KZ48" s="28">
        <v>0</v>
      </c>
      <c r="LA48" s="28">
        <v>0</v>
      </c>
      <c r="LB48" s="28">
        <v>0</v>
      </c>
      <c r="LC48" s="28">
        <v>0</v>
      </c>
      <c r="LD48" s="28">
        <v>0</v>
      </c>
      <c r="LE48" s="28">
        <v>0</v>
      </c>
      <c r="LF48" s="28">
        <v>0</v>
      </c>
      <c r="LG48" s="28">
        <v>0</v>
      </c>
      <c r="LH48" s="28">
        <v>0</v>
      </c>
      <c r="LI48" s="28">
        <v>0</v>
      </c>
      <c r="LJ48" s="28">
        <v>0</v>
      </c>
      <c r="LK48" s="28">
        <v>0</v>
      </c>
      <c r="LL48" s="28">
        <v>0</v>
      </c>
      <c r="LM48" s="28">
        <v>0</v>
      </c>
      <c r="LN48" s="28">
        <v>0</v>
      </c>
      <c r="LO48" s="28">
        <v>0</v>
      </c>
      <c r="LP48" s="28">
        <v>0</v>
      </c>
      <c r="LQ48" s="28">
        <v>0</v>
      </c>
      <c r="LR48" s="28">
        <v>0</v>
      </c>
      <c r="LS48" s="28">
        <v>0</v>
      </c>
      <c r="LT48" s="28">
        <v>0</v>
      </c>
      <c r="LU48" s="28">
        <v>0</v>
      </c>
      <c r="LV48" s="28">
        <v>0</v>
      </c>
      <c r="LW48" s="28">
        <v>0</v>
      </c>
      <c r="LX48" s="28">
        <v>0</v>
      </c>
      <c r="LY48" s="28">
        <v>0</v>
      </c>
      <c r="LZ48" s="28">
        <v>0</v>
      </c>
      <c r="MA48" s="28">
        <v>0</v>
      </c>
      <c r="MB48" s="28">
        <v>0</v>
      </c>
      <c r="MC48" s="28">
        <v>0</v>
      </c>
      <c r="MD48" s="28">
        <v>0</v>
      </c>
      <c r="ME48" s="28">
        <v>0</v>
      </c>
      <c r="MF48" s="28">
        <v>0</v>
      </c>
      <c r="MG48" s="28">
        <v>0</v>
      </c>
      <c r="MH48" s="28">
        <v>0</v>
      </c>
      <c r="MI48" s="28">
        <v>0</v>
      </c>
      <c r="MJ48" s="28">
        <v>0</v>
      </c>
      <c r="MK48" s="28">
        <v>0</v>
      </c>
      <c r="ML48" s="28">
        <v>0</v>
      </c>
      <c r="MM48" s="28">
        <v>0</v>
      </c>
      <c r="MN48" s="28">
        <v>0</v>
      </c>
      <c r="MO48" s="28">
        <v>0</v>
      </c>
      <c r="MP48" s="28">
        <v>0</v>
      </c>
      <c r="MQ48" s="28">
        <v>0</v>
      </c>
      <c r="MR48" s="28">
        <v>0</v>
      </c>
      <c r="MS48" s="28">
        <v>0</v>
      </c>
      <c r="MT48" s="28">
        <v>0</v>
      </c>
      <c r="MU48" s="28">
        <v>0</v>
      </c>
      <c r="MV48" s="28">
        <v>0</v>
      </c>
      <c r="MW48" s="28">
        <v>0</v>
      </c>
      <c r="MX48" s="28">
        <v>0</v>
      </c>
      <c r="MY48" s="28">
        <v>0</v>
      </c>
      <c r="MZ48" s="28">
        <v>0</v>
      </c>
      <c r="NA48" s="28">
        <v>0</v>
      </c>
      <c r="NB48" s="28">
        <v>0</v>
      </c>
      <c r="NC48" s="28">
        <v>0</v>
      </c>
      <c r="ND48" s="28">
        <v>0</v>
      </c>
      <c r="NE48" s="28">
        <v>0</v>
      </c>
      <c r="NF48" s="28">
        <v>0</v>
      </c>
      <c r="NG48" s="28">
        <v>0</v>
      </c>
      <c r="NH48" s="28">
        <v>0</v>
      </c>
      <c r="NI48" s="28">
        <v>0</v>
      </c>
      <c r="NJ48" s="28">
        <v>0</v>
      </c>
      <c r="NK48" s="28">
        <v>0</v>
      </c>
      <c r="NL48" s="28">
        <v>0</v>
      </c>
      <c r="NM48" s="28">
        <v>0</v>
      </c>
      <c r="NN48" s="28">
        <v>0</v>
      </c>
      <c r="NO48" s="28">
        <v>0</v>
      </c>
      <c r="NP48" s="28">
        <v>0</v>
      </c>
      <c r="NQ48" s="28">
        <v>0</v>
      </c>
      <c r="NR48" s="28">
        <v>0</v>
      </c>
      <c r="NS48" s="28">
        <v>0</v>
      </c>
      <c r="NT48" s="28">
        <v>0</v>
      </c>
      <c r="NU48" s="28">
        <v>0</v>
      </c>
      <c r="NV48" s="28">
        <v>0</v>
      </c>
      <c r="NW48" s="28">
        <v>0</v>
      </c>
      <c r="NX48" s="28">
        <v>0</v>
      </c>
      <c r="NY48" s="28">
        <v>0</v>
      </c>
      <c r="NZ48" s="28">
        <v>0</v>
      </c>
      <c r="OA48" s="28">
        <v>0</v>
      </c>
      <c r="OB48" s="28">
        <v>0</v>
      </c>
      <c r="OC48" s="28">
        <v>0</v>
      </c>
      <c r="OD48" s="28">
        <v>0</v>
      </c>
      <c r="OE48" s="28">
        <v>0</v>
      </c>
      <c r="OF48" s="28">
        <v>0</v>
      </c>
      <c r="OG48" s="28">
        <v>0</v>
      </c>
      <c r="OH48" s="28">
        <v>0</v>
      </c>
      <c r="OI48" s="28">
        <v>0</v>
      </c>
      <c r="OJ48" s="28">
        <v>0</v>
      </c>
      <c r="OK48" s="28">
        <v>0</v>
      </c>
      <c r="OL48" s="28">
        <v>0</v>
      </c>
      <c r="OM48" s="28">
        <v>0</v>
      </c>
      <c r="ON48" s="28">
        <v>0</v>
      </c>
      <c r="OO48" s="28">
        <v>0</v>
      </c>
      <c r="OP48" s="28">
        <v>0</v>
      </c>
      <c r="OQ48" s="28">
        <v>0</v>
      </c>
      <c r="OR48" s="28">
        <v>0</v>
      </c>
      <c r="OS48" s="28">
        <v>0</v>
      </c>
      <c r="OT48" s="28">
        <v>0</v>
      </c>
      <c r="OU48" s="28">
        <v>0</v>
      </c>
      <c r="OV48" s="28">
        <v>0</v>
      </c>
      <c r="OW48" s="28">
        <v>0</v>
      </c>
      <c r="OX48" s="28">
        <v>0</v>
      </c>
      <c r="OY48" s="28">
        <v>0</v>
      </c>
      <c r="OZ48" s="28">
        <v>0</v>
      </c>
      <c r="PA48" s="28">
        <v>0</v>
      </c>
      <c r="PB48" s="28">
        <v>0</v>
      </c>
      <c r="PC48" s="28">
        <v>0</v>
      </c>
      <c r="PD48" s="28">
        <v>0</v>
      </c>
      <c r="PE48" s="28">
        <v>0</v>
      </c>
      <c r="PF48" s="28">
        <v>0</v>
      </c>
      <c r="PG48" s="28">
        <v>0</v>
      </c>
      <c r="PH48" s="28">
        <v>0</v>
      </c>
      <c r="PI48" s="28">
        <v>0</v>
      </c>
      <c r="PJ48" s="28">
        <v>0</v>
      </c>
      <c r="PK48" s="28">
        <v>0</v>
      </c>
      <c r="PL48" s="28">
        <v>0</v>
      </c>
      <c r="PM48" s="28">
        <v>0</v>
      </c>
      <c r="PN48" s="28">
        <v>0</v>
      </c>
      <c r="PO48" s="28">
        <v>0</v>
      </c>
      <c r="PP48" s="28">
        <v>0</v>
      </c>
      <c r="PQ48" s="28">
        <v>0</v>
      </c>
      <c r="PR48" s="28">
        <v>0</v>
      </c>
      <c r="PS48" s="28">
        <v>0</v>
      </c>
      <c r="PT48" s="28">
        <v>0</v>
      </c>
      <c r="PU48" s="28">
        <v>0</v>
      </c>
      <c r="PV48" s="28">
        <v>0</v>
      </c>
      <c r="PW48" s="28">
        <v>0</v>
      </c>
      <c r="PX48" s="28">
        <v>0</v>
      </c>
      <c r="PY48" s="28">
        <v>0</v>
      </c>
      <c r="PZ48" s="28">
        <v>0</v>
      </c>
      <c r="QA48" s="28">
        <v>0</v>
      </c>
      <c r="QB48" s="28">
        <v>0</v>
      </c>
      <c r="QC48" s="28">
        <v>0</v>
      </c>
      <c r="QD48" s="28">
        <v>0</v>
      </c>
      <c r="QE48" s="28">
        <v>0</v>
      </c>
      <c r="QF48" s="28">
        <v>0</v>
      </c>
      <c r="QG48" s="28">
        <v>0</v>
      </c>
      <c r="QH48" s="28">
        <v>0</v>
      </c>
      <c r="QI48" s="28">
        <v>0</v>
      </c>
      <c r="QJ48" s="28">
        <v>0</v>
      </c>
      <c r="QK48" s="28">
        <v>0</v>
      </c>
      <c r="QL48" s="28">
        <v>0</v>
      </c>
      <c r="QM48" s="28">
        <v>0</v>
      </c>
      <c r="QN48" s="28">
        <v>0</v>
      </c>
      <c r="QO48" s="28">
        <v>0</v>
      </c>
      <c r="QP48" s="28">
        <v>0</v>
      </c>
      <c r="QQ48" s="28">
        <v>0</v>
      </c>
      <c r="QR48" s="28">
        <v>0</v>
      </c>
      <c r="QS48" s="28">
        <v>0</v>
      </c>
      <c r="QT48" s="28">
        <v>0</v>
      </c>
      <c r="QU48" s="28">
        <v>0</v>
      </c>
      <c r="QV48" s="28">
        <v>0</v>
      </c>
      <c r="QW48" s="28">
        <v>0</v>
      </c>
      <c r="QX48" s="28">
        <v>0</v>
      </c>
      <c r="QY48" s="28">
        <v>0</v>
      </c>
      <c r="QZ48" s="28">
        <v>0</v>
      </c>
      <c r="RA48" s="28">
        <v>0</v>
      </c>
      <c r="RB48" s="28">
        <v>0</v>
      </c>
      <c r="RC48" s="28">
        <v>0</v>
      </c>
      <c r="RD48" s="28">
        <v>0</v>
      </c>
      <c r="RE48" s="28">
        <v>0</v>
      </c>
      <c r="RF48" s="28">
        <v>0</v>
      </c>
      <c r="RG48" s="28">
        <v>0</v>
      </c>
      <c r="RH48" s="28">
        <v>0</v>
      </c>
      <c r="RI48" s="28">
        <v>0</v>
      </c>
      <c r="RJ48" s="28">
        <v>0</v>
      </c>
      <c r="RK48" s="28">
        <v>0</v>
      </c>
      <c r="RL48" s="28">
        <v>0</v>
      </c>
      <c r="RM48" s="28">
        <v>0</v>
      </c>
      <c r="RN48" s="28">
        <v>0</v>
      </c>
      <c r="RO48" s="28">
        <v>0</v>
      </c>
      <c r="RP48" s="28">
        <v>0</v>
      </c>
      <c r="RQ48" s="28">
        <v>0</v>
      </c>
      <c r="RR48" s="28">
        <v>0</v>
      </c>
      <c r="RS48" s="28">
        <v>0</v>
      </c>
      <c r="RT48" s="28">
        <v>0</v>
      </c>
      <c r="RU48" s="28">
        <v>0</v>
      </c>
      <c r="RV48" s="28">
        <v>0</v>
      </c>
      <c r="RW48" s="28">
        <v>0</v>
      </c>
      <c r="RX48" s="28">
        <v>0</v>
      </c>
      <c r="RY48" s="28">
        <v>0</v>
      </c>
      <c r="RZ48" s="28">
        <v>0</v>
      </c>
      <c r="SA48" s="28">
        <v>0</v>
      </c>
      <c r="SB48" s="28">
        <v>0</v>
      </c>
      <c r="SC48" s="28">
        <v>0</v>
      </c>
      <c r="SD48" s="28">
        <v>0</v>
      </c>
      <c r="SE48" s="28">
        <v>0</v>
      </c>
      <c r="SF48" s="28">
        <v>0</v>
      </c>
      <c r="SG48" s="28">
        <v>0</v>
      </c>
      <c r="SH48" s="28">
        <v>0</v>
      </c>
      <c r="SI48" s="28">
        <v>0</v>
      </c>
      <c r="SJ48" s="28">
        <v>0</v>
      </c>
      <c r="SK48" s="28">
        <v>0</v>
      </c>
      <c r="SL48" s="28">
        <v>0</v>
      </c>
      <c r="SM48" s="28">
        <v>0</v>
      </c>
      <c r="SN48" s="28">
        <v>0</v>
      </c>
      <c r="SO48" s="28">
        <v>0</v>
      </c>
      <c r="SP48" s="28">
        <v>0</v>
      </c>
      <c r="SQ48" s="28">
        <v>0</v>
      </c>
      <c r="SR48" s="28">
        <v>0</v>
      </c>
      <c r="SS48" s="28">
        <v>0</v>
      </c>
      <c r="ST48" s="28">
        <v>0</v>
      </c>
      <c r="SU48" s="28">
        <v>0</v>
      </c>
      <c r="SV48" s="28">
        <v>0</v>
      </c>
      <c r="SW48" s="28">
        <v>0</v>
      </c>
      <c r="SX48" s="28">
        <v>0</v>
      </c>
      <c r="SY48" s="28">
        <v>0</v>
      </c>
      <c r="SZ48" s="28">
        <v>0</v>
      </c>
      <c r="TA48" s="28">
        <v>0</v>
      </c>
      <c r="TB48" s="28">
        <v>0</v>
      </c>
      <c r="TC48" s="28">
        <v>0</v>
      </c>
      <c r="TD48" s="28">
        <v>0</v>
      </c>
      <c r="TE48" s="28">
        <v>0</v>
      </c>
      <c r="TF48" s="28">
        <v>0</v>
      </c>
      <c r="TG48" s="28">
        <v>0</v>
      </c>
      <c r="TH48" s="28">
        <v>0</v>
      </c>
      <c r="TI48" s="28">
        <v>0</v>
      </c>
      <c r="TJ48" s="28">
        <v>0</v>
      </c>
      <c r="TK48" s="28">
        <v>0</v>
      </c>
      <c r="TL48" s="28">
        <v>0</v>
      </c>
      <c r="TM48" s="28">
        <v>0</v>
      </c>
      <c r="TN48" s="28">
        <v>0</v>
      </c>
      <c r="TO48" s="28">
        <v>0</v>
      </c>
      <c r="TP48" s="28">
        <v>0</v>
      </c>
      <c r="TQ48" s="28">
        <v>0</v>
      </c>
      <c r="TR48" s="28">
        <v>0</v>
      </c>
      <c r="TS48" s="28">
        <v>0</v>
      </c>
      <c r="TT48" s="28">
        <v>0</v>
      </c>
      <c r="TU48" s="28">
        <v>0</v>
      </c>
      <c r="TV48" s="28">
        <v>0</v>
      </c>
      <c r="TW48" s="28">
        <v>0</v>
      </c>
      <c r="TX48" s="28">
        <v>0</v>
      </c>
      <c r="TY48" s="28">
        <v>0</v>
      </c>
      <c r="TZ48" s="28">
        <v>0</v>
      </c>
      <c r="UA48" s="28">
        <v>0</v>
      </c>
      <c r="UB48" s="28">
        <v>0</v>
      </c>
      <c r="UC48" s="28">
        <v>0</v>
      </c>
      <c r="UD48" s="28">
        <v>0</v>
      </c>
      <c r="UE48" s="28">
        <v>0</v>
      </c>
      <c r="UF48" s="28">
        <v>0</v>
      </c>
      <c r="UG48" s="28">
        <v>0</v>
      </c>
      <c r="UH48" s="28">
        <v>0</v>
      </c>
      <c r="UI48" s="28">
        <v>0</v>
      </c>
      <c r="UJ48" s="28">
        <v>0</v>
      </c>
      <c r="UK48" s="28">
        <v>0</v>
      </c>
      <c r="UL48" s="28">
        <v>0</v>
      </c>
      <c r="UM48" s="28">
        <v>0</v>
      </c>
      <c r="UN48" s="28">
        <v>0</v>
      </c>
      <c r="UO48" s="28">
        <v>0</v>
      </c>
      <c r="UP48" s="28">
        <v>0</v>
      </c>
      <c r="UQ48" s="28">
        <v>0</v>
      </c>
      <c r="UR48" s="28">
        <v>0</v>
      </c>
      <c r="US48" s="28">
        <v>0</v>
      </c>
      <c r="UT48" s="28">
        <v>0</v>
      </c>
      <c r="UU48" s="28">
        <v>0</v>
      </c>
      <c r="UV48" s="28">
        <v>0</v>
      </c>
      <c r="UW48" s="28">
        <v>0</v>
      </c>
      <c r="UX48" s="28">
        <v>0</v>
      </c>
      <c r="UY48" s="28">
        <v>0</v>
      </c>
      <c r="UZ48" s="28">
        <v>0</v>
      </c>
      <c r="VA48" s="28">
        <v>0</v>
      </c>
      <c r="VB48" s="28">
        <v>0</v>
      </c>
      <c r="VC48" s="28">
        <v>0</v>
      </c>
      <c r="VD48" s="28">
        <v>0</v>
      </c>
      <c r="VE48" s="28">
        <v>0</v>
      </c>
      <c r="VF48" s="28">
        <v>0</v>
      </c>
      <c r="VG48" s="28">
        <v>0</v>
      </c>
      <c r="VH48" s="28">
        <v>0</v>
      </c>
      <c r="VI48" s="28">
        <v>0</v>
      </c>
      <c r="VJ48" s="28">
        <v>0</v>
      </c>
      <c r="VK48" s="28">
        <v>0</v>
      </c>
      <c r="VL48" s="28">
        <v>0</v>
      </c>
      <c r="VM48" s="28">
        <v>0</v>
      </c>
      <c r="VN48" s="28">
        <v>0</v>
      </c>
      <c r="VO48" s="28">
        <v>0</v>
      </c>
      <c r="VP48" s="28">
        <v>0</v>
      </c>
      <c r="VQ48" s="28">
        <v>0</v>
      </c>
      <c r="VR48" s="28">
        <v>0</v>
      </c>
      <c r="VS48" s="28">
        <v>0</v>
      </c>
      <c r="VT48" s="28">
        <v>0</v>
      </c>
      <c r="VU48" s="28">
        <v>0</v>
      </c>
      <c r="VV48" s="28">
        <v>0</v>
      </c>
      <c r="VW48" s="28">
        <v>0</v>
      </c>
      <c r="VX48" s="28">
        <v>0</v>
      </c>
      <c r="VY48" s="28">
        <v>0</v>
      </c>
      <c r="VZ48" s="28">
        <v>0</v>
      </c>
      <c r="WA48" s="28">
        <v>0</v>
      </c>
      <c r="WB48" s="28">
        <v>0</v>
      </c>
      <c r="WC48" s="28">
        <v>0</v>
      </c>
      <c r="WD48" s="28">
        <v>0</v>
      </c>
      <c r="WE48" s="28">
        <v>0</v>
      </c>
      <c r="WF48" s="28">
        <v>0</v>
      </c>
      <c r="WG48" s="28">
        <v>0</v>
      </c>
      <c r="WH48" s="28">
        <v>0</v>
      </c>
      <c r="WI48" s="28">
        <v>0</v>
      </c>
      <c r="WJ48" s="28">
        <v>0</v>
      </c>
      <c r="WK48" s="28">
        <v>0</v>
      </c>
      <c r="WL48" s="28">
        <v>0</v>
      </c>
      <c r="WM48" s="28">
        <v>0</v>
      </c>
      <c r="WN48" s="28">
        <v>0</v>
      </c>
      <c r="WO48" s="28">
        <v>0</v>
      </c>
      <c r="WP48" s="28">
        <v>0</v>
      </c>
      <c r="WQ48" s="28">
        <v>0</v>
      </c>
      <c r="WR48" s="28">
        <v>0</v>
      </c>
      <c r="WS48" s="28">
        <v>0</v>
      </c>
      <c r="WT48" s="28">
        <v>0</v>
      </c>
      <c r="WU48" s="28">
        <v>0</v>
      </c>
      <c r="WV48" s="28">
        <v>0</v>
      </c>
      <c r="WW48" s="28">
        <v>0</v>
      </c>
      <c r="WX48" s="28">
        <v>0</v>
      </c>
      <c r="WY48" s="28">
        <v>0</v>
      </c>
      <c r="WZ48" s="28">
        <v>0</v>
      </c>
      <c r="XA48" s="28">
        <v>0</v>
      </c>
      <c r="XB48" s="28">
        <v>0</v>
      </c>
      <c r="XC48" s="28">
        <v>0</v>
      </c>
      <c r="XD48" s="28">
        <v>0</v>
      </c>
      <c r="XE48" s="28">
        <v>0</v>
      </c>
      <c r="XF48" s="28">
        <v>0</v>
      </c>
      <c r="XG48" s="28">
        <v>0</v>
      </c>
      <c r="XH48" s="28">
        <v>0</v>
      </c>
      <c r="XI48" s="28">
        <v>0</v>
      </c>
      <c r="XJ48" s="28">
        <v>0</v>
      </c>
      <c r="XK48" s="28">
        <v>0</v>
      </c>
      <c r="XL48" s="28">
        <v>0</v>
      </c>
      <c r="XM48" s="28">
        <v>0</v>
      </c>
      <c r="XN48" s="28">
        <v>0</v>
      </c>
      <c r="XO48" s="28">
        <v>0</v>
      </c>
      <c r="XP48" s="28">
        <v>0</v>
      </c>
      <c r="XQ48" s="28">
        <v>0</v>
      </c>
      <c r="XR48" s="28">
        <v>0</v>
      </c>
      <c r="XS48" s="28">
        <v>0</v>
      </c>
      <c r="XT48" s="28">
        <v>0</v>
      </c>
      <c r="XU48" s="28">
        <v>0</v>
      </c>
      <c r="XV48" s="28">
        <v>0</v>
      </c>
      <c r="XW48" s="28">
        <v>0</v>
      </c>
      <c r="XX48" s="28">
        <v>0</v>
      </c>
      <c r="XY48" s="28">
        <v>0</v>
      </c>
      <c r="XZ48" s="28">
        <v>0</v>
      </c>
      <c r="YA48" s="28">
        <v>0</v>
      </c>
      <c r="YB48" s="28">
        <v>0</v>
      </c>
      <c r="YC48" s="28">
        <v>0</v>
      </c>
      <c r="YD48" s="28">
        <v>0</v>
      </c>
      <c r="YE48" s="28">
        <v>0</v>
      </c>
      <c r="YF48" s="28">
        <v>0</v>
      </c>
      <c r="YG48" s="28">
        <v>0</v>
      </c>
      <c r="YH48" s="28">
        <v>0</v>
      </c>
      <c r="YI48" s="28">
        <v>0</v>
      </c>
      <c r="YJ48" s="28">
        <v>0</v>
      </c>
      <c r="YK48" s="28">
        <v>0</v>
      </c>
      <c r="YL48" s="28">
        <v>0</v>
      </c>
      <c r="YM48" s="28">
        <v>0</v>
      </c>
      <c r="YN48" s="28">
        <v>0</v>
      </c>
      <c r="YO48" s="28">
        <v>0</v>
      </c>
      <c r="YP48" s="28">
        <v>0</v>
      </c>
      <c r="YQ48" s="28">
        <v>0</v>
      </c>
    </row>
    <row r="49" spans="1:667" ht="15.75" x14ac:dyDescent="0.25">
      <c r="A49" s="18" t="s">
        <v>101</v>
      </c>
      <c r="B49" s="18" t="s">
        <v>102</v>
      </c>
      <c r="C49" s="18">
        <v>600.49919999999997</v>
      </c>
      <c r="D49" s="50"/>
      <c r="E49" s="48">
        <v>15.638</v>
      </c>
      <c r="F49" s="32" t="s">
        <v>57</v>
      </c>
      <c r="G49" s="110" t="s">
        <v>135</v>
      </c>
      <c r="H49" s="23">
        <v>43161</v>
      </c>
      <c r="I49" s="51">
        <v>8.3750000000000005E-2</v>
      </c>
      <c r="J49" s="22">
        <v>74</v>
      </c>
      <c r="K49" s="22" t="s">
        <v>137</v>
      </c>
      <c r="L49" s="30">
        <f t="shared" si="126"/>
        <v>45414</v>
      </c>
      <c r="M49" s="32" t="s">
        <v>59</v>
      </c>
      <c r="N49" s="18" t="s">
        <v>97</v>
      </c>
      <c r="P49" s="25">
        <f t="shared" si="127"/>
        <v>0</v>
      </c>
      <c r="Q49" s="25">
        <f t="shared" si="128"/>
        <v>29792067.889319904</v>
      </c>
      <c r="R49" s="25">
        <f t="shared" si="129"/>
        <v>0</v>
      </c>
      <c r="S49" s="25">
        <f t="shared" si="130"/>
        <v>54780261.87314675</v>
      </c>
      <c r="T49" s="25">
        <f t="shared" si="131"/>
        <v>0</v>
      </c>
      <c r="U49" s="25">
        <f t="shared" si="132"/>
        <v>61718953.577144235</v>
      </c>
      <c r="V49" s="25">
        <f t="shared" si="133"/>
        <v>0</v>
      </c>
      <c r="W49" s="25">
        <f t="shared" si="134"/>
        <v>71975922.776923001</v>
      </c>
      <c r="X49" s="25">
        <f t="shared" si="135"/>
        <v>317557597.57680684</v>
      </c>
      <c r="Y49" s="25">
        <f t="shared" si="136"/>
        <v>68308341.587403536</v>
      </c>
      <c r="Z49" s="25">
        <f t="shared" si="137"/>
        <v>361033479.48216158</v>
      </c>
      <c r="AA49" s="25">
        <f t="shared" si="138"/>
        <v>46320995.305447966</v>
      </c>
      <c r="AB49" s="25">
        <f t="shared" si="139"/>
        <v>404865784.5317896</v>
      </c>
      <c r="AC49" s="25">
        <f t="shared" si="140"/>
        <v>16953754.727268692</v>
      </c>
      <c r="AD49" s="25">
        <f t="shared" si="141"/>
        <v>0</v>
      </c>
      <c r="AE49" s="25">
        <f t="shared" si="142"/>
        <v>0</v>
      </c>
      <c r="AF49" s="25">
        <f t="shared" si="143"/>
        <v>0</v>
      </c>
      <c r="AG49" s="25">
        <f t="shared" si="144"/>
        <v>0</v>
      </c>
      <c r="AH49" s="25">
        <f t="shared" si="145"/>
        <v>0</v>
      </c>
      <c r="AI49" s="25">
        <f t="shared" si="146"/>
        <v>0</v>
      </c>
      <c r="AJ49" s="25">
        <f t="shared" si="147"/>
        <v>0</v>
      </c>
      <c r="AK49" s="25">
        <f t="shared" si="148"/>
        <v>0</v>
      </c>
      <c r="AL49" s="25">
        <f t="shared" si="149"/>
        <v>0</v>
      </c>
      <c r="AM49" s="25">
        <f t="shared" si="150"/>
        <v>0</v>
      </c>
      <c r="AN49" s="25">
        <f t="shared" si="151"/>
        <v>0</v>
      </c>
      <c r="AO49" s="25">
        <f t="shared" si="152"/>
        <v>0</v>
      </c>
      <c r="AP49" s="25">
        <f t="shared" si="153"/>
        <v>0</v>
      </c>
      <c r="AQ49" s="25">
        <f t="shared" si="154"/>
        <v>0</v>
      </c>
      <c r="AR49" s="25">
        <f t="shared" si="155"/>
        <v>0</v>
      </c>
      <c r="AS49" s="25">
        <f t="shared" si="156"/>
        <v>0</v>
      </c>
      <c r="AT49" s="25">
        <f t="shared" si="157"/>
        <v>0</v>
      </c>
      <c r="AU49" s="25">
        <f t="shared" si="158"/>
        <v>0</v>
      </c>
      <c r="AV49" s="25">
        <f t="shared" si="159"/>
        <v>0</v>
      </c>
      <c r="AW49" s="25">
        <f t="shared" si="160"/>
        <v>0</v>
      </c>
      <c r="AX49" s="25">
        <f t="shared" si="161"/>
        <v>0</v>
      </c>
      <c r="AY49" s="25">
        <f t="shared" si="162"/>
        <v>0</v>
      </c>
      <c r="AZ49" s="25">
        <f t="shared" si="163"/>
        <v>0</v>
      </c>
      <c r="BA49" s="25">
        <f t="shared" si="164"/>
        <v>0</v>
      </c>
      <c r="BB49" s="25">
        <f t="shared" si="165"/>
        <v>0</v>
      </c>
      <c r="BC49" s="25">
        <f t="shared" si="166"/>
        <v>0</v>
      </c>
      <c r="BD49" s="25">
        <f t="shared" si="167"/>
        <v>0</v>
      </c>
      <c r="BE49" s="25">
        <f t="shared" si="168"/>
        <v>0</v>
      </c>
      <c r="BF49" s="25">
        <f t="shared" si="169"/>
        <v>0</v>
      </c>
      <c r="BG49" s="25">
        <f t="shared" si="170"/>
        <v>0</v>
      </c>
      <c r="BH49" s="25">
        <f t="shared" si="171"/>
        <v>0</v>
      </c>
      <c r="BI49" s="25">
        <f t="shared" si="172"/>
        <v>0</v>
      </c>
      <c r="BJ49" s="25">
        <f t="shared" si="173"/>
        <v>0</v>
      </c>
      <c r="BK49" s="25">
        <f t="shared" si="174"/>
        <v>0</v>
      </c>
      <c r="BL49" s="25">
        <f t="shared" si="175"/>
        <v>0</v>
      </c>
      <c r="BM49" s="25">
        <f t="shared" si="176"/>
        <v>0</v>
      </c>
      <c r="BN49" s="26"/>
      <c r="BO49" s="27"/>
      <c r="BP49" s="28">
        <v>0</v>
      </c>
      <c r="BQ49" s="28">
        <v>0</v>
      </c>
      <c r="BR49" s="28">
        <v>0</v>
      </c>
      <c r="BS49" s="28">
        <v>0</v>
      </c>
      <c r="BT49" s="28">
        <v>0</v>
      </c>
      <c r="BU49" s="28">
        <v>0</v>
      </c>
      <c r="BV49" s="28">
        <v>0</v>
      </c>
      <c r="BW49" s="28">
        <v>0</v>
      </c>
      <c r="BX49" s="28">
        <v>10585123.486883333</v>
      </c>
      <c r="BY49" s="28">
        <v>0</v>
      </c>
      <c r="BZ49" s="28">
        <v>0</v>
      </c>
      <c r="CA49" s="28">
        <v>0</v>
      </c>
      <c r="CB49" s="28">
        <v>0</v>
      </c>
      <c r="CC49" s="28">
        <v>0</v>
      </c>
      <c r="CD49" s="28">
        <v>0</v>
      </c>
      <c r="CE49" s="28">
        <v>0</v>
      </c>
      <c r="CF49" s="28">
        <v>0</v>
      </c>
      <c r="CG49" s="28">
        <v>0</v>
      </c>
      <c r="CH49" s="28">
        <v>0</v>
      </c>
      <c r="CI49" s="28">
        <v>0</v>
      </c>
      <c r="CJ49" s="28">
        <v>19206944.402436569</v>
      </c>
      <c r="CK49" s="28">
        <v>0</v>
      </c>
      <c r="CL49" s="28">
        <v>0</v>
      </c>
      <c r="CM49" s="28">
        <v>0</v>
      </c>
      <c r="CN49" s="28">
        <v>0</v>
      </c>
      <c r="CO49" s="28">
        <v>0</v>
      </c>
      <c r="CP49" s="28">
        <v>0</v>
      </c>
      <c r="CQ49" s="28">
        <v>0</v>
      </c>
      <c r="CR49" s="28">
        <v>0</v>
      </c>
      <c r="CS49" s="28">
        <v>0</v>
      </c>
      <c r="CT49" s="28">
        <v>0</v>
      </c>
      <c r="CU49" s="28">
        <v>0</v>
      </c>
      <c r="CV49" s="28">
        <v>27089797.512157053</v>
      </c>
      <c r="CW49" s="28">
        <v>0</v>
      </c>
      <c r="CX49" s="28">
        <v>0</v>
      </c>
      <c r="CY49" s="28">
        <v>0</v>
      </c>
      <c r="CZ49" s="28">
        <v>0</v>
      </c>
      <c r="DA49" s="28">
        <v>0</v>
      </c>
      <c r="DB49" s="28">
        <v>0</v>
      </c>
      <c r="DC49" s="28">
        <v>0</v>
      </c>
      <c r="DD49" s="28">
        <v>0</v>
      </c>
      <c r="DE49" s="28">
        <v>0</v>
      </c>
      <c r="DF49" s="28">
        <v>0</v>
      </c>
      <c r="DG49" s="28">
        <v>0</v>
      </c>
      <c r="DH49" s="28">
        <v>27690464.360989697</v>
      </c>
      <c r="DI49" s="28">
        <v>0</v>
      </c>
      <c r="DJ49" s="28">
        <v>0</v>
      </c>
      <c r="DK49" s="28">
        <v>0</v>
      </c>
      <c r="DL49" s="28">
        <v>0</v>
      </c>
      <c r="DM49" s="28">
        <v>0</v>
      </c>
      <c r="DN49" s="28">
        <v>0</v>
      </c>
      <c r="DO49" s="28">
        <v>0</v>
      </c>
      <c r="DP49" s="28">
        <v>0</v>
      </c>
      <c r="DQ49" s="28">
        <v>0</v>
      </c>
      <c r="DR49" s="28">
        <v>0</v>
      </c>
      <c r="DS49" s="28">
        <v>0</v>
      </c>
      <c r="DT49" s="28">
        <v>29548117.949949611</v>
      </c>
      <c r="DU49" s="28">
        <v>0</v>
      </c>
      <c r="DV49" s="28">
        <v>0</v>
      </c>
      <c r="DW49" s="28">
        <v>0</v>
      </c>
      <c r="DX49" s="28">
        <v>0</v>
      </c>
      <c r="DY49" s="28">
        <v>0</v>
      </c>
      <c r="DZ49" s="28">
        <v>0</v>
      </c>
      <c r="EA49" s="28">
        <v>0</v>
      </c>
      <c r="EB49" s="28">
        <v>0</v>
      </c>
      <c r="EC49" s="28">
        <v>0</v>
      </c>
      <c r="ED49" s="28">
        <v>0</v>
      </c>
      <c r="EE49" s="28">
        <v>0</v>
      </c>
      <c r="EF49" s="28">
        <v>32170835.627194624</v>
      </c>
      <c r="EG49" s="28">
        <v>0</v>
      </c>
      <c r="EH49" s="28">
        <v>0</v>
      </c>
      <c r="EI49" s="28">
        <v>0</v>
      </c>
      <c r="EJ49" s="28">
        <v>0</v>
      </c>
      <c r="EK49" s="28">
        <v>0</v>
      </c>
      <c r="EL49" s="28">
        <v>0</v>
      </c>
      <c r="EM49" s="28">
        <v>0</v>
      </c>
      <c r="EN49" s="28">
        <v>0</v>
      </c>
      <c r="EO49" s="28">
        <v>0</v>
      </c>
      <c r="EP49" s="28">
        <v>0</v>
      </c>
      <c r="EQ49" s="28">
        <v>0</v>
      </c>
      <c r="ER49" s="28">
        <v>34655299.987373069</v>
      </c>
      <c r="ES49" s="28">
        <v>0</v>
      </c>
      <c r="ET49" s="28">
        <v>0</v>
      </c>
      <c r="EU49" s="28">
        <v>0</v>
      </c>
      <c r="EV49" s="28">
        <v>0</v>
      </c>
      <c r="EW49" s="28">
        <v>0</v>
      </c>
      <c r="EX49" s="28">
        <v>0</v>
      </c>
      <c r="EY49" s="28">
        <v>0</v>
      </c>
      <c r="EZ49" s="28">
        <v>0</v>
      </c>
      <c r="FA49" s="28">
        <v>0</v>
      </c>
      <c r="FB49" s="28">
        <v>0</v>
      </c>
      <c r="FC49" s="28">
        <v>0</v>
      </c>
      <c r="FD49" s="28">
        <v>37320622.789549939</v>
      </c>
      <c r="FE49" s="28">
        <v>0</v>
      </c>
      <c r="FF49" s="28">
        <v>0</v>
      </c>
      <c r="FG49" s="28">
        <v>0</v>
      </c>
      <c r="FH49" s="28">
        <v>0</v>
      </c>
      <c r="FI49" s="28">
        <v>0</v>
      </c>
      <c r="FJ49" s="28">
        <v>0</v>
      </c>
      <c r="FK49" s="28">
        <v>0</v>
      </c>
      <c r="FL49" s="28">
        <v>0</v>
      </c>
      <c r="FM49" s="28">
        <v>0</v>
      </c>
      <c r="FN49" s="28">
        <v>0</v>
      </c>
      <c r="FO49" s="28">
        <v>0</v>
      </c>
      <c r="FP49" s="28">
        <v>39897162.911877558</v>
      </c>
      <c r="FQ49" s="28">
        <v>317557597.57680684</v>
      </c>
      <c r="FR49" s="28">
        <v>0</v>
      </c>
      <c r="FS49" s="28">
        <v>0</v>
      </c>
      <c r="FT49" s="28">
        <v>0</v>
      </c>
      <c r="FU49" s="28">
        <v>0</v>
      </c>
      <c r="FV49" s="28">
        <v>0</v>
      </c>
      <c r="FW49" s="28">
        <v>0</v>
      </c>
      <c r="FX49" s="28">
        <v>0</v>
      </c>
      <c r="FY49" s="28">
        <v>0</v>
      </c>
      <c r="FZ49" s="28">
        <v>0</v>
      </c>
      <c r="GA49" s="28">
        <v>0</v>
      </c>
      <c r="GB49" s="28">
        <v>28411178.675525978</v>
      </c>
      <c r="GC49" s="28">
        <v>0</v>
      </c>
      <c r="GD49" s="28">
        <v>0</v>
      </c>
      <c r="GE49" s="28">
        <v>0</v>
      </c>
      <c r="GF49" s="28">
        <v>0</v>
      </c>
      <c r="GG49" s="28">
        <v>0</v>
      </c>
      <c r="GH49" s="28">
        <v>0</v>
      </c>
      <c r="GI49" s="28">
        <v>0</v>
      </c>
      <c r="GJ49" s="28">
        <v>0</v>
      </c>
      <c r="GK49" s="28">
        <v>0</v>
      </c>
      <c r="GL49" s="28">
        <v>0</v>
      </c>
      <c r="GM49" s="28">
        <v>0</v>
      </c>
      <c r="GN49" s="28">
        <v>30241089.843310706</v>
      </c>
      <c r="GO49" s="28">
        <v>361033479.48216158</v>
      </c>
      <c r="GP49" s="28">
        <v>0</v>
      </c>
      <c r="GQ49" s="28">
        <v>0</v>
      </c>
      <c r="GR49" s="28">
        <v>0</v>
      </c>
      <c r="GS49" s="28">
        <v>0</v>
      </c>
      <c r="GT49" s="28">
        <v>0</v>
      </c>
      <c r="GU49" s="28">
        <v>0</v>
      </c>
      <c r="GV49" s="28">
        <v>0</v>
      </c>
      <c r="GW49" s="28">
        <v>0</v>
      </c>
      <c r="GX49" s="28">
        <v>0</v>
      </c>
      <c r="GY49" s="28">
        <v>0</v>
      </c>
      <c r="GZ49" s="28">
        <v>16079905.462137263</v>
      </c>
      <c r="HA49" s="28">
        <v>0</v>
      </c>
      <c r="HB49" s="28">
        <v>0</v>
      </c>
      <c r="HC49" s="28">
        <v>0</v>
      </c>
      <c r="HD49" s="28">
        <v>0</v>
      </c>
      <c r="HE49" s="28">
        <v>0</v>
      </c>
      <c r="HF49" s="28">
        <v>0</v>
      </c>
      <c r="HG49" s="28">
        <v>0</v>
      </c>
      <c r="HH49" s="28">
        <v>0</v>
      </c>
      <c r="HI49" s="28">
        <v>0</v>
      </c>
      <c r="HJ49" s="28">
        <v>0</v>
      </c>
      <c r="HK49" s="28">
        <v>0</v>
      </c>
      <c r="HL49" s="28">
        <v>16953754.727268692</v>
      </c>
      <c r="HM49" s="28">
        <v>404865784.5317896</v>
      </c>
      <c r="HN49" s="28">
        <v>0</v>
      </c>
      <c r="HO49" s="28">
        <v>0</v>
      </c>
      <c r="HP49" s="28">
        <v>0</v>
      </c>
      <c r="HQ49" s="28">
        <v>0</v>
      </c>
      <c r="HR49" s="28">
        <v>0</v>
      </c>
      <c r="HS49" s="28">
        <v>0</v>
      </c>
      <c r="HT49" s="28">
        <v>0</v>
      </c>
      <c r="HU49" s="28">
        <v>0</v>
      </c>
      <c r="HV49" s="28">
        <v>0</v>
      </c>
      <c r="HW49" s="28">
        <v>0</v>
      </c>
      <c r="HX49" s="28">
        <v>0</v>
      </c>
      <c r="HY49" s="28">
        <v>0</v>
      </c>
      <c r="HZ49" s="28">
        <v>0</v>
      </c>
      <c r="IA49" s="28">
        <v>0</v>
      </c>
      <c r="IB49" s="28">
        <v>0</v>
      </c>
      <c r="IC49" s="28">
        <v>0</v>
      </c>
      <c r="ID49" s="28">
        <v>0</v>
      </c>
      <c r="IE49" s="28">
        <v>0</v>
      </c>
      <c r="IF49" s="28">
        <v>0</v>
      </c>
      <c r="IG49" s="28">
        <v>0</v>
      </c>
      <c r="IH49" s="28">
        <v>0</v>
      </c>
      <c r="II49" s="28">
        <v>0</v>
      </c>
      <c r="IJ49" s="28">
        <v>0</v>
      </c>
      <c r="IK49" s="28">
        <v>0</v>
      </c>
      <c r="IL49" s="28">
        <v>0</v>
      </c>
      <c r="IM49" s="28">
        <v>0</v>
      </c>
      <c r="IN49" s="28">
        <v>0</v>
      </c>
      <c r="IO49" s="28">
        <v>0</v>
      </c>
      <c r="IP49" s="28">
        <v>0</v>
      </c>
      <c r="IQ49" s="28">
        <v>0</v>
      </c>
      <c r="IR49" s="28">
        <v>0</v>
      </c>
      <c r="IS49" s="28">
        <v>0</v>
      </c>
      <c r="IT49" s="28">
        <v>0</v>
      </c>
      <c r="IU49" s="28">
        <v>0</v>
      </c>
      <c r="IV49" s="28">
        <v>0</v>
      </c>
      <c r="IW49" s="28">
        <v>0</v>
      </c>
      <c r="IX49" s="28">
        <v>0</v>
      </c>
      <c r="IY49" s="28">
        <v>0</v>
      </c>
      <c r="IZ49" s="28">
        <v>0</v>
      </c>
      <c r="JA49" s="28">
        <v>0</v>
      </c>
      <c r="JB49" s="28">
        <v>0</v>
      </c>
      <c r="JC49" s="28">
        <v>0</v>
      </c>
      <c r="JD49" s="28">
        <v>0</v>
      </c>
      <c r="JE49" s="28">
        <v>0</v>
      </c>
      <c r="JF49" s="28">
        <v>0</v>
      </c>
      <c r="JG49" s="28">
        <v>0</v>
      </c>
      <c r="JH49" s="28">
        <v>0</v>
      </c>
      <c r="JI49" s="28">
        <v>0</v>
      </c>
      <c r="JJ49" s="28">
        <v>0</v>
      </c>
      <c r="JK49" s="28">
        <v>0</v>
      </c>
      <c r="JL49" s="28">
        <v>0</v>
      </c>
      <c r="JM49" s="28">
        <v>0</v>
      </c>
      <c r="JN49" s="28">
        <v>0</v>
      </c>
      <c r="JO49" s="28">
        <v>0</v>
      </c>
      <c r="JP49" s="28">
        <v>0</v>
      </c>
      <c r="JQ49" s="28">
        <v>0</v>
      </c>
      <c r="JR49" s="28">
        <v>0</v>
      </c>
      <c r="JS49" s="28">
        <v>0</v>
      </c>
      <c r="JT49" s="28">
        <v>0</v>
      </c>
      <c r="JU49" s="28">
        <v>0</v>
      </c>
      <c r="JV49" s="28">
        <v>0</v>
      </c>
      <c r="JW49" s="28">
        <v>0</v>
      </c>
      <c r="JX49" s="28">
        <v>0</v>
      </c>
      <c r="JY49" s="28">
        <v>0</v>
      </c>
      <c r="JZ49" s="28">
        <v>0</v>
      </c>
      <c r="KA49" s="28">
        <v>0</v>
      </c>
      <c r="KB49" s="28">
        <v>0</v>
      </c>
      <c r="KC49" s="28">
        <v>0</v>
      </c>
      <c r="KD49" s="28">
        <v>0</v>
      </c>
      <c r="KE49" s="28">
        <v>0</v>
      </c>
      <c r="KF49" s="28">
        <v>0</v>
      </c>
      <c r="KG49" s="28">
        <v>0</v>
      </c>
      <c r="KH49" s="28">
        <v>0</v>
      </c>
      <c r="KI49" s="28">
        <v>0</v>
      </c>
      <c r="KJ49" s="28">
        <v>0</v>
      </c>
      <c r="KK49" s="28">
        <v>0</v>
      </c>
      <c r="KL49" s="28">
        <v>0</v>
      </c>
      <c r="KM49" s="28">
        <v>0</v>
      </c>
      <c r="KN49" s="28">
        <v>0</v>
      </c>
      <c r="KO49" s="28">
        <v>0</v>
      </c>
      <c r="KP49" s="28">
        <v>0</v>
      </c>
      <c r="KQ49" s="28">
        <v>0</v>
      </c>
      <c r="KR49" s="28">
        <v>0</v>
      </c>
      <c r="KS49" s="28">
        <v>0</v>
      </c>
      <c r="KT49" s="28">
        <v>0</v>
      </c>
      <c r="KU49" s="28">
        <v>0</v>
      </c>
      <c r="KV49" s="28">
        <v>0</v>
      </c>
      <c r="KW49" s="28">
        <v>0</v>
      </c>
      <c r="KX49" s="28">
        <v>0</v>
      </c>
      <c r="KY49" s="28">
        <v>0</v>
      </c>
      <c r="KZ49" s="28">
        <v>0</v>
      </c>
      <c r="LA49" s="28">
        <v>0</v>
      </c>
      <c r="LB49" s="28">
        <v>0</v>
      </c>
      <c r="LC49" s="28">
        <v>0</v>
      </c>
      <c r="LD49" s="28">
        <v>0</v>
      </c>
      <c r="LE49" s="28">
        <v>0</v>
      </c>
      <c r="LF49" s="28">
        <v>0</v>
      </c>
      <c r="LG49" s="28">
        <v>0</v>
      </c>
      <c r="LH49" s="28">
        <v>0</v>
      </c>
      <c r="LI49" s="28">
        <v>0</v>
      </c>
      <c r="LJ49" s="28">
        <v>0</v>
      </c>
      <c r="LK49" s="28">
        <v>0</v>
      </c>
      <c r="LL49" s="28">
        <v>0</v>
      </c>
      <c r="LM49" s="28">
        <v>0</v>
      </c>
      <c r="LN49" s="28">
        <v>0</v>
      </c>
      <c r="LO49" s="28">
        <v>0</v>
      </c>
      <c r="LP49" s="28">
        <v>0</v>
      </c>
      <c r="LQ49" s="28">
        <v>0</v>
      </c>
      <c r="LR49" s="28">
        <v>0</v>
      </c>
      <c r="LS49" s="28">
        <v>0</v>
      </c>
      <c r="LT49" s="28">
        <v>0</v>
      </c>
      <c r="LU49" s="28">
        <v>0</v>
      </c>
      <c r="LV49" s="28">
        <v>0</v>
      </c>
      <c r="LW49" s="28">
        <v>0</v>
      </c>
      <c r="LX49" s="28">
        <v>0</v>
      </c>
      <c r="LY49" s="28">
        <v>0</v>
      </c>
      <c r="LZ49" s="28">
        <v>0</v>
      </c>
      <c r="MA49" s="28">
        <v>0</v>
      </c>
      <c r="MB49" s="28">
        <v>0</v>
      </c>
      <c r="MC49" s="28">
        <v>0</v>
      </c>
      <c r="MD49" s="28">
        <v>0</v>
      </c>
      <c r="ME49" s="28">
        <v>0</v>
      </c>
      <c r="MF49" s="28">
        <v>0</v>
      </c>
      <c r="MG49" s="28">
        <v>0</v>
      </c>
      <c r="MH49" s="28">
        <v>0</v>
      </c>
      <c r="MI49" s="28">
        <v>0</v>
      </c>
      <c r="MJ49" s="28">
        <v>0</v>
      </c>
      <c r="MK49" s="28">
        <v>0</v>
      </c>
      <c r="ML49" s="28">
        <v>0</v>
      </c>
      <c r="MM49" s="28">
        <v>0</v>
      </c>
      <c r="MN49" s="28">
        <v>0</v>
      </c>
      <c r="MO49" s="28">
        <v>0</v>
      </c>
      <c r="MP49" s="28">
        <v>0</v>
      </c>
      <c r="MQ49" s="28">
        <v>0</v>
      </c>
      <c r="MR49" s="28">
        <v>0</v>
      </c>
      <c r="MS49" s="28">
        <v>0</v>
      </c>
      <c r="MT49" s="28">
        <v>0</v>
      </c>
      <c r="MU49" s="28">
        <v>0</v>
      </c>
      <c r="MV49" s="28">
        <v>0</v>
      </c>
      <c r="MW49" s="28">
        <v>0</v>
      </c>
      <c r="MX49" s="28">
        <v>0</v>
      </c>
      <c r="MY49" s="28">
        <v>0</v>
      </c>
      <c r="MZ49" s="28">
        <v>0</v>
      </c>
      <c r="NA49" s="28">
        <v>0</v>
      </c>
      <c r="NB49" s="28">
        <v>0</v>
      </c>
      <c r="NC49" s="28">
        <v>0</v>
      </c>
      <c r="ND49" s="28">
        <v>0</v>
      </c>
      <c r="NE49" s="28">
        <v>0</v>
      </c>
      <c r="NF49" s="28">
        <v>0</v>
      </c>
      <c r="NG49" s="28">
        <v>0</v>
      </c>
      <c r="NH49" s="28">
        <v>0</v>
      </c>
      <c r="NI49" s="28">
        <v>0</v>
      </c>
      <c r="NJ49" s="28">
        <v>0</v>
      </c>
      <c r="NK49" s="28">
        <v>0</v>
      </c>
      <c r="NL49" s="28">
        <v>0</v>
      </c>
      <c r="NM49" s="28">
        <v>0</v>
      </c>
      <c r="NN49" s="28">
        <v>0</v>
      </c>
      <c r="NO49" s="28">
        <v>0</v>
      </c>
      <c r="NP49" s="28">
        <v>0</v>
      </c>
      <c r="NQ49" s="28">
        <v>0</v>
      </c>
      <c r="NR49" s="28">
        <v>0</v>
      </c>
      <c r="NS49" s="28">
        <v>0</v>
      </c>
      <c r="NT49" s="28">
        <v>0</v>
      </c>
      <c r="NU49" s="28">
        <v>0</v>
      </c>
      <c r="NV49" s="28">
        <v>0</v>
      </c>
      <c r="NW49" s="28">
        <v>0</v>
      </c>
      <c r="NX49" s="28">
        <v>0</v>
      </c>
      <c r="NY49" s="28">
        <v>0</v>
      </c>
      <c r="NZ49" s="28">
        <v>0</v>
      </c>
      <c r="OA49" s="28">
        <v>0</v>
      </c>
      <c r="OB49" s="28">
        <v>0</v>
      </c>
      <c r="OC49" s="28">
        <v>0</v>
      </c>
      <c r="OD49" s="28">
        <v>0</v>
      </c>
      <c r="OE49" s="28">
        <v>0</v>
      </c>
      <c r="OF49" s="28">
        <v>0</v>
      </c>
      <c r="OG49" s="28">
        <v>0</v>
      </c>
      <c r="OH49" s="28">
        <v>0</v>
      </c>
      <c r="OI49" s="28">
        <v>0</v>
      </c>
      <c r="OJ49" s="28">
        <v>0</v>
      </c>
      <c r="OK49" s="28">
        <v>0</v>
      </c>
      <c r="OL49" s="28">
        <v>0</v>
      </c>
      <c r="OM49" s="28">
        <v>0</v>
      </c>
      <c r="ON49" s="28">
        <v>0</v>
      </c>
      <c r="OO49" s="28">
        <v>0</v>
      </c>
      <c r="OP49" s="28">
        <v>0</v>
      </c>
      <c r="OQ49" s="28">
        <v>0</v>
      </c>
      <c r="OR49" s="28">
        <v>0</v>
      </c>
      <c r="OS49" s="28">
        <v>0</v>
      </c>
      <c r="OT49" s="28">
        <v>0</v>
      </c>
      <c r="OU49" s="28">
        <v>0</v>
      </c>
      <c r="OV49" s="28">
        <v>0</v>
      </c>
      <c r="OW49" s="28">
        <v>0</v>
      </c>
      <c r="OX49" s="28">
        <v>0</v>
      </c>
      <c r="OY49" s="28">
        <v>0</v>
      </c>
      <c r="OZ49" s="28">
        <v>0</v>
      </c>
      <c r="PA49" s="28">
        <v>0</v>
      </c>
      <c r="PB49" s="28">
        <v>0</v>
      </c>
      <c r="PC49" s="28">
        <v>0</v>
      </c>
      <c r="PD49" s="28">
        <v>0</v>
      </c>
      <c r="PE49" s="28">
        <v>0</v>
      </c>
      <c r="PF49" s="28">
        <v>0</v>
      </c>
      <c r="PG49" s="28">
        <v>0</v>
      </c>
      <c r="PH49" s="28">
        <v>0</v>
      </c>
      <c r="PI49" s="28">
        <v>0</v>
      </c>
      <c r="PJ49" s="28">
        <v>0</v>
      </c>
      <c r="PK49" s="28">
        <v>0</v>
      </c>
      <c r="PL49" s="28">
        <v>0</v>
      </c>
      <c r="PM49" s="28">
        <v>0</v>
      </c>
      <c r="PN49" s="28">
        <v>0</v>
      </c>
      <c r="PO49" s="28">
        <v>0</v>
      </c>
      <c r="PP49" s="28">
        <v>0</v>
      </c>
      <c r="PQ49" s="28">
        <v>0</v>
      </c>
      <c r="PR49" s="28">
        <v>0</v>
      </c>
      <c r="PS49" s="28">
        <v>0</v>
      </c>
      <c r="PT49" s="28">
        <v>0</v>
      </c>
      <c r="PU49" s="28">
        <v>0</v>
      </c>
      <c r="PV49" s="28">
        <v>0</v>
      </c>
      <c r="PW49" s="28">
        <v>0</v>
      </c>
      <c r="PX49" s="28">
        <v>0</v>
      </c>
      <c r="PY49" s="28">
        <v>0</v>
      </c>
      <c r="PZ49" s="28">
        <v>0</v>
      </c>
      <c r="QA49" s="28">
        <v>0</v>
      </c>
      <c r="QB49" s="28">
        <v>0</v>
      </c>
      <c r="QC49" s="28">
        <v>0</v>
      </c>
      <c r="QD49" s="28">
        <v>0</v>
      </c>
      <c r="QE49" s="28">
        <v>0</v>
      </c>
      <c r="QF49" s="28">
        <v>0</v>
      </c>
      <c r="QG49" s="28">
        <v>0</v>
      </c>
      <c r="QH49" s="28">
        <v>0</v>
      </c>
      <c r="QI49" s="28">
        <v>0</v>
      </c>
      <c r="QJ49" s="28">
        <v>0</v>
      </c>
      <c r="QK49" s="28">
        <v>0</v>
      </c>
      <c r="QL49" s="28">
        <v>0</v>
      </c>
      <c r="QM49" s="28">
        <v>0</v>
      </c>
      <c r="QN49" s="28">
        <v>0</v>
      </c>
      <c r="QO49" s="28">
        <v>0</v>
      </c>
      <c r="QP49" s="28">
        <v>0</v>
      </c>
      <c r="QQ49" s="28">
        <v>0</v>
      </c>
      <c r="QR49" s="28">
        <v>0</v>
      </c>
      <c r="QS49" s="28">
        <v>0</v>
      </c>
      <c r="QT49" s="28">
        <v>0</v>
      </c>
      <c r="QU49" s="28">
        <v>0</v>
      </c>
      <c r="QV49" s="28">
        <v>0</v>
      </c>
      <c r="QW49" s="28">
        <v>0</v>
      </c>
      <c r="QX49" s="28">
        <v>0</v>
      </c>
      <c r="QY49" s="28">
        <v>0</v>
      </c>
      <c r="QZ49" s="28">
        <v>0</v>
      </c>
      <c r="RA49" s="28">
        <v>0</v>
      </c>
      <c r="RB49" s="28">
        <v>0</v>
      </c>
      <c r="RC49" s="28">
        <v>0</v>
      </c>
      <c r="RD49" s="28">
        <v>0</v>
      </c>
      <c r="RE49" s="28">
        <v>0</v>
      </c>
      <c r="RF49" s="28">
        <v>0</v>
      </c>
      <c r="RG49" s="28">
        <v>0</v>
      </c>
      <c r="RH49" s="28">
        <v>0</v>
      </c>
      <c r="RI49" s="28">
        <v>0</v>
      </c>
      <c r="RJ49" s="28">
        <v>0</v>
      </c>
      <c r="RK49" s="28">
        <v>0</v>
      </c>
      <c r="RL49" s="28">
        <v>0</v>
      </c>
      <c r="RM49" s="28">
        <v>0</v>
      </c>
      <c r="RN49" s="28">
        <v>0</v>
      </c>
      <c r="RO49" s="28">
        <v>0</v>
      </c>
      <c r="RP49" s="28">
        <v>0</v>
      </c>
      <c r="RQ49" s="28">
        <v>0</v>
      </c>
      <c r="RR49" s="28">
        <v>0</v>
      </c>
      <c r="RS49" s="28">
        <v>0</v>
      </c>
      <c r="RT49" s="28">
        <v>0</v>
      </c>
      <c r="RU49" s="28">
        <v>0</v>
      </c>
      <c r="RV49" s="28">
        <v>0</v>
      </c>
      <c r="RW49" s="28">
        <v>0</v>
      </c>
      <c r="RX49" s="28">
        <v>0</v>
      </c>
      <c r="RY49" s="28">
        <v>0</v>
      </c>
      <c r="RZ49" s="28">
        <v>0</v>
      </c>
      <c r="SA49" s="28">
        <v>0</v>
      </c>
      <c r="SB49" s="28">
        <v>0</v>
      </c>
      <c r="SC49" s="28">
        <v>0</v>
      </c>
      <c r="SD49" s="28">
        <v>0</v>
      </c>
      <c r="SE49" s="28">
        <v>0</v>
      </c>
      <c r="SF49" s="28">
        <v>0</v>
      </c>
      <c r="SG49" s="28">
        <v>0</v>
      </c>
      <c r="SH49" s="28">
        <v>0</v>
      </c>
      <c r="SI49" s="28">
        <v>0</v>
      </c>
      <c r="SJ49" s="28">
        <v>0</v>
      </c>
      <c r="SK49" s="28">
        <v>0</v>
      </c>
      <c r="SL49" s="28">
        <v>0</v>
      </c>
      <c r="SM49" s="28">
        <v>0</v>
      </c>
      <c r="SN49" s="28">
        <v>0</v>
      </c>
      <c r="SO49" s="28">
        <v>0</v>
      </c>
      <c r="SP49" s="28">
        <v>0</v>
      </c>
      <c r="SQ49" s="28">
        <v>0</v>
      </c>
      <c r="SR49" s="28">
        <v>0</v>
      </c>
      <c r="SS49" s="28">
        <v>0</v>
      </c>
      <c r="ST49" s="28">
        <v>0</v>
      </c>
      <c r="SU49" s="28">
        <v>0</v>
      </c>
      <c r="SV49" s="28">
        <v>0</v>
      </c>
      <c r="SW49" s="28">
        <v>0</v>
      </c>
      <c r="SX49" s="28">
        <v>0</v>
      </c>
      <c r="SY49" s="28">
        <v>0</v>
      </c>
      <c r="SZ49" s="28">
        <v>0</v>
      </c>
      <c r="TA49" s="28">
        <v>0</v>
      </c>
      <c r="TB49" s="28">
        <v>0</v>
      </c>
      <c r="TC49" s="28">
        <v>0</v>
      </c>
      <c r="TD49" s="28">
        <v>0</v>
      </c>
      <c r="TE49" s="28">
        <v>0</v>
      </c>
      <c r="TF49" s="28">
        <v>0</v>
      </c>
      <c r="TG49" s="28">
        <v>0</v>
      </c>
      <c r="TH49" s="28">
        <v>0</v>
      </c>
      <c r="TI49" s="28">
        <v>0</v>
      </c>
      <c r="TJ49" s="28">
        <v>0</v>
      </c>
      <c r="TK49" s="28">
        <v>0</v>
      </c>
      <c r="TL49" s="28">
        <v>0</v>
      </c>
      <c r="TM49" s="28">
        <v>0</v>
      </c>
      <c r="TN49" s="28">
        <v>0</v>
      </c>
      <c r="TO49" s="28">
        <v>0</v>
      </c>
      <c r="TP49" s="28">
        <v>0</v>
      </c>
      <c r="TQ49" s="28">
        <v>0</v>
      </c>
      <c r="TR49" s="28">
        <v>0</v>
      </c>
      <c r="TS49" s="28">
        <v>0</v>
      </c>
      <c r="TT49" s="28">
        <v>0</v>
      </c>
      <c r="TU49" s="28">
        <v>0</v>
      </c>
      <c r="TV49" s="28">
        <v>0</v>
      </c>
      <c r="TW49" s="28">
        <v>0</v>
      </c>
      <c r="TX49" s="28">
        <v>0</v>
      </c>
      <c r="TY49" s="28">
        <v>0</v>
      </c>
      <c r="TZ49" s="28">
        <v>0</v>
      </c>
      <c r="UA49" s="28">
        <v>0</v>
      </c>
      <c r="UB49" s="28">
        <v>0</v>
      </c>
      <c r="UC49" s="28">
        <v>0</v>
      </c>
      <c r="UD49" s="28">
        <v>0</v>
      </c>
      <c r="UE49" s="28">
        <v>0</v>
      </c>
      <c r="UF49" s="28">
        <v>0</v>
      </c>
      <c r="UG49" s="28">
        <v>0</v>
      </c>
      <c r="UH49" s="28">
        <v>0</v>
      </c>
      <c r="UI49" s="28">
        <v>0</v>
      </c>
      <c r="UJ49" s="28">
        <v>0</v>
      </c>
      <c r="UK49" s="28">
        <v>0</v>
      </c>
      <c r="UL49" s="28">
        <v>0</v>
      </c>
      <c r="UM49" s="28">
        <v>0</v>
      </c>
      <c r="UN49" s="28">
        <v>0</v>
      </c>
      <c r="UO49" s="28">
        <v>0</v>
      </c>
      <c r="UP49" s="28">
        <v>0</v>
      </c>
      <c r="UQ49" s="28">
        <v>0</v>
      </c>
      <c r="UR49" s="28">
        <v>0</v>
      </c>
      <c r="US49" s="28">
        <v>0</v>
      </c>
      <c r="UT49" s="28">
        <v>0</v>
      </c>
      <c r="UU49" s="28">
        <v>0</v>
      </c>
      <c r="UV49" s="28">
        <v>0</v>
      </c>
      <c r="UW49" s="28">
        <v>0</v>
      </c>
      <c r="UX49" s="28">
        <v>0</v>
      </c>
      <c r="UY49" s="28">
        <v>0</v>
      </c>
      <c r="UZ49" s="28">
        <v>0</v>
      </c>
      <c r="VA49" s="28">
        <v>0</v>
      </c>
      <c r="VB49" s="28">
        <v>0</v>
      </c>
      <c r="VC49" s="28">
        <v>0</v>
      </c>
      <c r="VD49" s="28">
        <v>0</v>
      </c>
      <c r="VE49" s="28">
        <v>0</v>
      </c>
      <c r="VF49" s="28">
        <v>0</v>
      </c>
      <c r="VG49" s="28">
        <v>0</v>
      </c>
      <c r="VH49" s="28">
        <v>0</v>
      </c>
      <c r="VI49" s="28">
        <v>0</v>
      </c>
      <c r="VJ49" s="28">
        <v>0</v>
      </c>
      <c r="VK49" s="28">
        <v>0</v>
      </c>
      <c r="VL49" s="28">
        <v>0</v>
      </c>
      <c r="VM49" s="28">
        <v>0</v>
      </c>
      <c r="VN49" s="28">
        <v>0</v>
      </c>
      <c r="VO49" s="28">
        <v>0</v>
      </c>
      <c r="VP49" s="28">
        <v>0</v>
      </c>
      <c r="VQ49" s="28">
        <v>0</v>
      </c>
      <c r="VR49" s="28">
        <v>0</v>
      </c>
      <c r="VS49" s="28">
        <v>0</v>
      </c>
      <c r="VT49" s="28">
        <v>0</v>
      </c>
      <c r="VU49" s="28">
        <v>0</v>
      </c>
      <c r="VV49" s="28">
        <v>0</v>
      </c>
      <c r="VW49" s="28">
        <v>0</v>
      </c>
      <c r="VX49" s="28">
        <v>0</v>
      </c>
      <c r="VY49" s="28">
        <v>0</v>
      </c>
      <c r="VZ49" s="28">
        <v>0</v>
      </c>
      <c r="WA49" s="28">
        <v>0</v>
      </c>
      <c r="WB49" s="28">
        <v>0</v>
      </c>
      <c r="WC49" s="28">
        <v>0</v>
      </c>
      <c r="WD49" s="28">
        <v>0</v>
      </c>
      <c r="WE49" s="28">
        <v>0</v>
      </c>
      <c r="WF49" s="28">
        <v>0</v>
      </c>
      <c r="WG49" s="28">
        <v>0</v>
      </c>
      <c r="WH49" s="28">
        <v>0</v>
      </c>
      <c r="WI49" s="28">
        <v>0</v>
      </c>
      <c r="WJ49" s="28">
        <v>0</v>
      </c>
      <c r="WK49" s="28">
        <v>0</v>
      </c>
      <c r="WL49" s="28">
        <v>0</v>
      </c>
      <c r="WM49" s="28">
        <v>0</v>
      </c>
      <c r="WN49" s="28">
        <v>0</v>
      </c>
      <c r="WO49" s="28">
        <v>0</v>
      </c>
      <c r="WP49" s="28">
        <v>0</v>
      </c>
      <c r="WQ49" s="28">
        <v>0</v>
      </c>
      <c r="WR49" s="28">
        <v>0</v>
      </c>
      <c r="WS49" s="28">
        <v>0</v>
      </c>
      <c r="WT49" s="28">
        <v>0</v>
      </c>
      <c r="WU49" s="28">
        <v>0</v>
      </c>
      <c r="WV49" s="28">
        <v>0</v>
      </c>
      <c r="WW49" s="28">
        <v>0</v>
      </c>
      <c r="WX49" s="28">
        <v>0</v>
      </c>
      <c r="WY49" s="28">
        <v>0</v>
      </c>
      <c r="WZ49" s="28">
        <v>0</v>
      </c>
      <c r="XA49" s="28">
        <v>0</v>
      </c>
      <c r="XB49" s="28">
        <v>0</v>
      </c>
      <c r="XC49" s="28">
        <v>0</v>
      </c>
      <c r="XD49" s="28">
        <v>0</v>
      </c>
      <c r="XE49" s="28">
        <v>0</v>
      </c>
      <c r="XF49" s="28">
        <v>0</v>
      </c>
      <c r="XG49" s="28">
        <v>0</v>
      </c>
      <c r="XH49" s="28">
        <v>0</v>
      </c>
      <c r="XI49" s="28">
        <v>0</v>
      </c>
      <c r="XJ49" s="28">
        <v>0</v>
      </c>
      <c r="XK49" s="28">
        <v>0</v>
      </c>
      <c r="XL49" s="28">
        <v>0</v>
      </c>
      <c r="XM49" s="28">
        <v>0</v>
      </c>
      <c r="XN49" s="28">
        <v>0</v>
      </c>
      <c r="XO49" s="28">
        <v>0</v>
      </c>
      <c r="XP49" s="28">
        <v>0</v>
      </c>
      <c r="XQ49" s="28">
        <v>0</v>
      </c>
      <c r="XR49" s="28">
        <v>0</v>
      </c>
      <c r="XS49" s="28">
        <v>0</v>
      </c>
      <c r="XT49" s="28">
        <v>0</v>
      </c>
      <c r="XU49" s="28">
        <v>0</v>
      </c>
      <c r="XV49" s="28">
        <v>0</v>
      </c>
      <c r="XW49" s="28">
        <v>0</v>
      </c>
      <c r="XX49" s="28">
        <v>0</v>
      </c>
      <c r="XY49" s="28">
        <v>0</v>
      </c>
      <c r="XZ49" s="28">
        <v>0</v>
      </c>
      <c r="YA49" s="28">
        <v>0</v>
      </c>
      <c r="YB49" s="28">
        <v>0</v>
      </c>
      <c r="YC49" s="28">
        <v>0</v>
      </c>
      <c r="YD49" s="28">
        <v>0</v>
      </c>
      <c r="YE49" s="28">
        <v>0</v>
      </c>
      <c r="YF49" s="28">
        <v>0</v>
      </c>
      <c r="YG49" s="28">
        <v>0</v>
      </c>
      <c r="YH49" s="28">
        <v>0</v>
      </c>
      <c r="YI49" s="28">
        <v>0</v>
      </c>
      <c r="YJ49" s="28">
        <v>0</v>
      </c>
      <c r="YK49" s="28">
        <v>0</v>
      </c>
      <c r="YL49" s="28">
        <v>0</v>
      </c>
      <c r="YM49" s="28">
        <v>0</v>
      </c>
      <c r="YN49" s="28">
        <v>0</v>
      </c>
      <c r="YO49" s="28">
        <v>0</v>
      </c>
      <c r="YP49" s="28">
        <v>0</v>
      </c>
      <c r="YQ49" s="28">
        <v>0</v>
      </c>
    </row>
    <row r="50" spans="1:667" ht="15.75" x14ac:dyDescent="0.25">
      <c r="A50" s="18" t="s">
        <v>103</v>
      </c>
      <c r="B50" s="18" t="s">
        <v>104</v>
      </c>
      <c r="C50" s="18">
        <v>227.49425874999952</v>
      </c>
      <c r="D50" s="50"/>
      <c r="E50" s="48">
        <f>+C50/$C$58</f>
        <v>5.9243296549479041</v>
      </c>
      <c r="F50" s="32" t="s">
        <v>10</v>
      </c>
      <c r="G50" s="110" t="s">
        <v>135</v>
      </c>
      <c r="H50" s="30">
        <v>42491</v>
      </c>
      <c r="I50" s="31" t="s">
        <v>17</v>
      </c>
      <c r="J50" s="32">
        <v>30</v>
      </c>
      <c r="K50" s="22" t="s">
        <v>137</v>
      </c>
      <c r="L50" s="30">
        <f t="shared" si="126"/>
        <v>43405</v>
      </c>
      <c r="M50" s="32" t="s">
        <v>59</v>
      </c>
      <c r="N50" s="18" t="s">
        <v>97</v>
      </c>
      <c r="P50" s="25">
        <f t="shared" si="127"/>
        <v>454988517.49999905</v>
      </c>
      <c r="Q50" s="25">
        <f t="shared" si="128"/>
        <v>84358703.020397902</v>
      </c>
      <c r="R50" s="25">
        <f t="shared" si="129"/>
        <v>0</v>
      </c>
      <c r="S50" s="25">
        <f t="shared" si="130"/>
        <v>0</v>
      </c>
      <c r="T50" s="25">
        <f t="shared" si="131"/>
        <v>0</v>
      </c>
      <c r="U50" s="25">
        <f t="shared" si="132"/>
        <v>0</v>
      </c>
      <c r="V50" s="25">
        <f t="shared" si="133"/>
        <v>0</v>
      </c>
      <c r="W50" s="25">
        <f t="shared" si="134"/>
        <v>0</v>
      </c>
      <c r="X50" s="25">
        <f t="shared" si="135"/>
        <v>0</v>
      </c>
      <c r="Y50" s="25">
        <f t="shared" si="136"/>
        <v>0</v>
      </c>
      <c r="Z50" s="25">
        <f t="shared" si="137"/>
        <v>0</v>
      </c>
      <c r="AA50" s="25">
        <f t="shared" si="138"/>
        <v>0</v>
      </c>
      <c r="AB50" s="25">
        <f t="shared" si="139"/>
        <v>0</v>
      </c>
      <c r="AC50" s="25">
        <f t="shared" si="140"/>
        <v>0</v>
      </c>
      <c r="AD50" s="25">
        <f t="shared" si="141"/>
        <v>0</v>
      </c>
      <c r="AE50" s="25">
        <f t="shared" si="142"/>
        <v>0</v>
      </c>
      <c r="AF50" s="25">
        <f t="shared" si="143"/>
        <v>0</v>
      </c>
      <c r="AG50" s="25">
        <f t="shared" si="144"/>
        <v>0</v>
      </c>
      <c r="AH50" s="25">
        <f t="shared" si="145"/>
        <v>0</v>
      </c>
      <c r="AI50" s="25">
        <f t="shared" si="146"/>
        <v>0</v>
      </c>
      <c r="AJ50" s="25">
        <f t="shared" si="147"/>
        <v>0</v>
      </c>
      <c r="AK50" s="25">
        <f t="shared" si="148"/>
        <v>0</v>
      </c>
      <c r="AL50" s="25">
        <f t="shared" si="149"/>
        <v>0</v>
      </c>
      <c r="AM50" s="25">
        <f t="shared" si="150"/>
        <v>0</v>
      </c>
      <c r="AN50" s="25">
        <f t="shared" si="151"/>
        <v>0</v>
      </c>
      <c r="AO50" s="25">
        <f t="shared" si="152"/>
        <v>0</v>
      </c>
      <c r="AP50" s="25">
        <f t="shared" si="153"/>
        <v>0</v>
      </c>
      <c r="AQ50" s="25">
        <f t="shared" si="154"/>
        <v>0</v>
      </c>
      <c r="AR50" s="25">
        <f t="shared" si="155"/>
        <v>0</v>
      </c>
      <c r="AS50" s="25">
        <f t="shared" si="156"/>
        <v>0</v>
      </c>
      <c r="AT50" s="25">
        <f t="shared" si="157"/>
        <v>0</v>
      </c>
      <c r="AU50" s="25">
        <f t="shared" si="158"/>
        <v>0</v>
      </c>
      <c r="AV50" s="25">
        <f t="shared" si="159"/>
        <v>0</v>
      </c>
      <c r="AW50" s="25">
        <f t="shared" si="160"/>
        <v>0</v>
      </c>
      <c r="AX50" s="25">
        <f t="shared" si="161"/>
        <v>0</v>
      </c>
      <c r="AY50" s="25">
        <f t="shared" si="162"/>
        <v>0</v>
      </c>
      <c r="AZ50" s="25">
        <f t="shared" si="163"/>
        <v>0</v>
      </c>
      <c r="BA50" s="25">
        <f t="shared" si="164"/>
        <v>0</v>
      </c>
      <c r="BB50" s="25">
        <f t="shared" si="165"/>
        <v>0</v>
      </c>
      <c r="BC50" s="25">
        <f t="shared" si="166"/>
        <v>0</v>
      </c>
      <c r="BD50" s="25">
        <f t="shared" si="167"/>
        <v>0</v>
      </c>
      <c r="BE50" s="25">
        <f t="shared" si="168"/>
        <v>0</v>
      </c>
      <c r="BF50" s="25">
        <f t="shared" si="169"/>
        <v>0</v>
      </c>
      <c r="BG50" s="25">
        <f t="shared" si="170"/>
        <v>0</v>
      </c>
      <c r="BH50" s="25">
        <f t="shared" si="171"/>
        <v>0</v>
      </c>
      <c r="BI50" s="25">
        <f t="shared" si="172"/>
        <v>0</v>
      </c>
      <c r="BJ50" s="25">
        <f t="shared" si="173"/>
        <v>0</v>
      </c>
      <c r="BK50" s="25">
        <f t="shared" si="174"/>
        <v>0</v>
      </c>
      <c r="BL50" s="25">
        <f t="shared" si="175"/>
        <v>0</v>
      </c>
      <c r="BM50" s="25">
        <f t="shared" si="176"/>
        <v>0</v>
      </c>
      <c r="BN50" s="26"/>
      <c r="BO50" s="27"/>
      <c r="BP50" s="28">
        <v>0</v>
      </c>
      <c r="BQ50" s="28">
        <v>0</v>
      </c>
      <c r="BR50" s="28">
        <v>0</v>
      </c>
      <c r="BS50" s="28">
        <v>0</v>
      </c>
      <c r="BT50" s="28">
        <v>0</v>
      </c>
      <c r="BU50" s="28">
        <v>0</v>
      </c>
      <c r="BV50" s="28">
        <v>0</v>
      </c>
      <c r="BW50" s="28">
        <v>0</v>
      </c>
      <c r="BX50" s="28">
        <v>50864323.164048843</v>
      </c>
      <c r="BY50" s="28">
        <v>227494258.74999952</v>
      </c>
      <c r="BZ50" s="28">
        <v>0</v>
      </c>
      <c r="CA50" s="28">
        <v>0</v>
      </c>
      <c r="CB50" s="28">
        <v>0</v>
      </c>
      <c r="CC50" s="28">
        <v>0</v>
      </c>
      <c r="CD50" s="28">
        <v>0</v>
      </c>
      <c r="CE50" s="28">
        <v>0</v>
      </c>
      <c r="CF50" s="28">
        <v>0</v>
      </c>
      <c r="CG50" s="28">
        <v>0</v>
      </c>
      <c r="CH50" s="28">
        <v>0</v>
      </c>
      <c r="CI50" s="28">
        <v>0</v>
      </c>
      <c r="CJ50" s="28">
        <v>33494379.856349051</v>
      </c>
      <c r="CK50" s="28">
        <v>227494258.74999952</v>
      </c>
      <c r="CL50" s="28">
        <v>0</v>
      </c>
      <c r="CM50" s="28">
        <v>0</v>
      </c>
      <c r="CN50" s="28">
        <v>0</v>
      </c>
      <c r="CO50" s="28">
        <v>0</v>
      </c>
      <c r="CP50" s="28">
        <v>0</v>
      </c>
      <c r="CQ50" s="28">
        <v>0</v>
      </c>
      <c r="CR50" s="28">
        <v>0</v>
      </c>
      <c r="CS50" s="28">
        <v>0</v>
      </c>
      <c r="CT50" s="28">
        <v>0</v>
      </c>
      <c r="CU50" s="28">
        <v>0</v>
      </c>
      <c r="CV50" s="28">
        <v>0</v>
      </c>
      <c r="CW50" s="28">
        <v>0</v>
      </c>
      <c r="CX50" s="28">
        <v>0</v>
      </c>
      <c r="CY50" s="28">
        <v>0</v>
      </c>
      <c r="CZ50" s="28">
        <v>0</v>
      </c>
      <c r="DA50" s="28">
        <v>0</v>
      </c>
      <c r="DB50" s="28">
        <v>0</v>
      </c>
      <c r="DC50" s="28">
        <v>0</v>
      </c>
      <c r="DD50" s="28">
        <v>0</v>
      </c>
      <c r="DE50" s="28">
        <v>0</v>
      </c>
      <c r="DF50" s="28">
        <v>0</v>
      </c>
      <c r="DG50" s="28">
        <v>0</v>
      </c>
      <c r="DH50" s="28">
        <v>0</v>
      </c>
      <c r="DI50" s="28">
        <v>0</v>
      </c>
      <c r="DJ50" s="28">
        <v>0</v>
      </c>
      <c r="DK50" s="28">
        <v>0</v>
      </c>
      <c r="DL50" s="28">
        <v>0</v>
      </c>
      <c r="DM50" s="28">
        <v>0</v>
      </c>
      <c r="DN50" s="28">
        <v>0</v>
      </c>
      <c r="DO50" s="28">
        <v>0</v>
      </c>
      <c r="DP50" s="28">
        <v>0</v>
      </c>
      <c r="DQ50" s="28">
        <v>0</v>
      </c>
      <c r="DR50" s="28">
        <v>0</v>
      </c>
      <c r="DS50" s="28">
        <v>0</v>
      </c>
      <c r="DT50" s="28">
        <v>0</v>
      </c>
      <c r="DU50" s="28">
        <v>0</v>
      </c>
      <c r="DV50" s="28">
        <v>0</v>
      </c>
      <c r="DW50" s="28">
        <v>0</v>
      </c>
      <c r="DX50" s="28">
        <v>0</v>
      </c>
      <c r="DY50" s="28">
        <v>0</v>
      </c>
      <c r="DZ50" s="28">
        <v>0</v>
      </c>
      <c r="EA50" s="28">
        <v>0</v>
      </c>
      <c r="EB50" s="28">
        <v>0</v>
      </c>
      <c r="EC50" s="28">
        <v>0</v>
      </c>
      <c r="ED50" s="28">
        <v>0</v>
      </c>
      <c r="EE50" s="28">
        <v>0</v>
      </c>
      <c r="EF50" s="28">
        <v>0</v>
      </c>
      <c r="EG50" s="28">
        <v>0</v>
      </c>
      <c r="EH50" s="28">
        <v>0</v>
      </c>
      <c r="EI50" s="28">
        <v>0</v>
      </c>
      <c r="EJ50" s="28">
        <v>0</v>
      </c>
      <c r="EK50" s="28">
        <v>0</v>
      </c>
      <c r="EL50" s="28">
        <v>0</v>
      </c>
      <c r="EM50" s="28">
        <v>0</v>
      </c>
      <c r="EN50" s="28">
        <v>0</v>
      </c>
      <c r="EO50" s="28">
        <v>0</v>
      </c>
      <c r="EP50" s="28">
        <v>0</v>
      </c>
      <c r="EQ50" s="28">
        <v>0</v>
      </c>
      <c r="ER50" s="28">
        <v>0</v>
      </c>
      <c r="ES50" s="28">
        <v>0</v>
      </c>
      <c r="ET50" s="28">
        <v>0</v>
      </c>
      <c r="EU50" s="28">
        <v>0</v>
      </c>
      <c r="EV50" s="28">
        <v>0</v>
      </c>
      <c r="EW50" s="28">
        <v>0</v>
      </c>
      <c r="EX50" s="28">
        <v>0</v>
      </c>
      <c r="EY50" s="28">
        <v>0</v>
      </c>
      <c r="EZ50" s="28">
        <v>0</v>
      </c>
      <c r="FA50" s="28">
        <v>0</v>
      </c>
      <c r="FB50" s="28">
        <v>0</v>
      </c>
      <c r="FC50" s="28">
        <v>0</v>
      </c>
      <c r="FD50" s="28">
        <v>0</v>
      </c>
      <c r="FE50" s="28">
        <v>0</v>
      </c>
      <c r="FF50" s="28">
        <v>0</v>
      </c>
      <c r="FG50" s="28">
        <v>0</v>
      </c>
      <c r="FH50" s="28">
        <v>0</v>
      </c>
      <c r="FI50" s="28">
        <v>0</v>
      </c>
      <c r="FJ50" s="28">
        <v>0</v>
      </c>
      <c r="FK50" s="28">
        <v>0</v>
      </c>
      <c r="FL50" s="28">
        <v>0</v>
      </c>
      <c r="FM50" s="28">
        <v>0</v>
      </c>
      <c r="FN50" s="28">
        <v>0</v>
      </c>
      <c r="FO50" s="28">
        <v>0</v>
      </c>
      <c r="FP50" s="28">
        <v>0</v>
      </c>
      <c r="FQ50" s="28">
        <v>0</v>
      </c>
      <c r="FR50" s="28">
        <v>0</v>
      </c>
      <c r="FS50" s="28">
        <v>0</v>
      </c>
      <c r="FT50" s="28">
        <v>0</v>
      </c>
      <c r="FU50" s="28">
        <v>0</v>
      </c>
      <c r="FV50" s="28">
        <v>0</v>
      </c>
      <c r="FW50" s="28">
        <v>0</v>
      </c>
      <c r="FX50" s="28">
        <v>0</v>
      </c>
      <c r="FY50" s="28">
        <v>0</v>
      </c>
      <c r="FZ50" s="28">
        <v>0</v>
      </c>
      <c r="GA50" s="28">
        <v>0</v>
      </c>
      <c r="GB50" s="28">
        <v>0</v>
      </c>
      <c r="GC50" s="28">
        <v>0</v>
      </c>
      <c r="GD50" s="28">
        <v>0</v>
      </c>
      <c r="GE50" s="28">
        <v>0</v>
      </c>
      <c r="GF50" s="28">
        <v>0</v>
      </c>
      <c r="GG50" s="28">
        <v>0</v>
      </c>
      <c r="GH50" s="28">
        <v>0</v>
      </c>
      <c r="GI50" s="28">
        <v>0</v>
      </c>
      <c r="GJ50" s="28">
        <v>0</v>
      </c>
      <c r="GK50" s="28">
        <v>0</v>
      </c>
      <c r="GL50" s="28">
        <v>0</v>
      </c>
      <c r="GM50" s="28">
        <v>0</v>
      </c>
      <c r="GN50" s="28">
        <v>0</v>
      </c>
      <c r="GO50" s="28">
        <v>0</v>
      </c>
      <c r="GP50" s="28">
        <v>0</v>
      </c>
      <c r="GQ50" s="28">
        <v>0</v>
      </c>
      <c r="GR50" s="28">
        <v>0</v>
      </c>
      <c r="GS50" s="28">
        <v>0</v>
      </c>
      <c r="GT50" s="28">
        <v>0</v>
      </c>
      <c r="GU50" s="28">
        <v>0</v>
      </c>
      <c r="GV50" s="28">
        <v>0</v>
      </c>
      <c r="GW50" s="28">
        <v>0</v>
      </c>
      <c r="GX50" s="28">
        <v>0</v>
      </c>
      <c r="GY50" s="28">
        <v>0</v>
      </c>
      <c r="GZ50" s="28">
        <v>0</v>
      </c>
      <c r="HA50" s="28">
        <v>0</v>
      </c>
      <c r="HB50" s="28">
        <v>0</v>
      </c>
      <c r="HC50" s="28">
        <v>0</v>
      </c>
      <c r="HD50" s="28">
        <v>0</v>
      </c>
      <c r="HE50" s="28">
        <v>0</v>
      </c>
      <c r="HF50" s="28">
        <v>0</v>
      </c>
      <c r="HG50" s="28">
        <v>0</v>
      </c>
      <c r="HH50" s="28">
        <v>0</v>
      </c>
      <c r="HI50" s="28">
        <v>0</v>
      </c>
      <c r="HJ50" s="28">
        <v>0</v>
      </c>
      <c r="HK50" s="28">
        <v>0</v>
      </c>
      <c r="HL50" s="28">
        <v>0</v>
      </c>
      <c r="HM50" s="28">
        <v>0</v>
      </c>
      <c r="HN50" s="28">
        <v>0</v>
      </c>
      <c r="HO50" s="28">
        <v>0</v>
      </c>
      <c r="HP50" s="28">
        <v>0</v>
      </c>
      <c r="HQ50" s="28">
        <v>0</v>
      </c>
      <c r="HR50" s="28">
        <v>0</v>
      </c>
      <c r="HS50" s="28">
        <v>0</v>
      </c>
      <c r="HT50" s="28">
        <v>0</v>
      </c>
      <c r="HU50" s="28">
        <v>0</v>
      </c>
      <c r="HV50" s="28">
        <v>0</v>
      </c>
      <c r="HW50" s="28">
        <v>0</v>
      </c>
      <c r="HX50" s="28">
        <v>0</v>
      </c>
      <c r="HY50" s="28">
        <v>0</v>
      </c>
      <c r="HZ50" s="28">
        <v>0</v>
      </c>
      <c r="IA50" s="28">
        <v>0</v>
      </c>
      <c r="IB50" s="28">
        <v>0</v>
      </c>
      <c r="IC50" s="28">
        <v>0</v>
      </c>
      <c r="ID50" s="28">
        <v>0</v>
      </c>
      <c r="IE50" s="28">
        <v>0</v>
      </c>
      <c r="IF50" s="28">
        <v>0</v>
      </c>
      <c r="IG50" s="28">
        <v>0</v>
      </c>
      <c r="IH50" s="28">
        <v>0</v>
      </c>
      <c r="II50" s="28">
        <v>0</v>
      </c>
      <c r="IJ50" s="28">
        <v>0</v>
      </c>
      <c r="IK50" s="28">
        <v>0</v>
      </c>
      <c r="IL50" s="28">
        <v>0</v>
      </c>
      <c r="IM50" s="28">
        <v>0</v>
      </c>
      <c r="IN50" s="28">
        <v>0</v>
      </c>
      <c r="IO50" s="28">
        <v>0</v>
      </c>
      <c r="IP50" s="28">
        <v>0</v>
      </c>
      <c r="IQ50" s="28">
        <v>0</v>
      </c>
      <c r="IR50" s="28">
        <v>0</v>
      </c>
      <c r="IS50" s="28">
        <v>0</v>
      </c>
      <c r="IT50" s="28">
        <v>0</v>
      </c>
      <c r="IU50" s="28">
        <v>0</v>
      </c>
      <c r="IV50" s="28">
        <v>0</v>
      </c>
      <c r="IW50" s="28">
        <v>0</v>
      </c>
      <c r="IX50" s="28">
        <v>0</v>
      </c>
      <c r="IY50" s="28">
        <v>0</v>
      </c>
      <c r="IZ50" s="28">
        <v>0</v>
      </c>
      <c r="JA50" s="28">
        <v>0</v>
      </c>
      <c r="JB50" s="28">
        <v>0</v>
      </c>
      <c r="JC50" s="28">
        <v>0</v>
      </c>
      <c r="JD50" s="28">
        <v>0</v>
      </c>
      <c r="JE50" s="28">
        <v>0</v>
      </c>
      <c r="JF50" s="28">
        <v>0</v>
      </c>
      <c r="JG50" s="28">
        <v>0</v>
      </c>
      <c r="JH50" s="28">
        <v>0</v>
      </c>
      <c r="JI50" s="28">
        <v>0</v>
      </c>
      <c r="JJ50" s="28">
        <v>0</v>
      </c>
      <c r="JK50" s="28">
        <v>0</v>
      </c>
      <c r="JL50" s="28">
        <v>0</v>
      </c>
      <c r="JM50" s="28">
        <v>0</v>
      </c>
      <c r="JN50" s="28">
        <v>0</v>
      </c>
      <c r="JO50" s="28">
        <v>0</v>
      </c>
      <c r="JP50" s="28">
        <v>0</v>
      </c>
      <c r="JQ50" s="28">
        <v>0</v>
      </c>
      <c r="JR50" s="28">
        <v>0</v>
      </c>
      <c r="JS50" s="28">
        <v>0</v>
      </c>
      <c r="JT50" s="28">
        <v>0</v>
      </c>
      <c r="JU50" s="28">
        <v>0</v>
      </c>
      <c r="JV50" s="28">
        <v>0</v>
      </c>
      <c r="JW50" s="28">
        <v>0</v>
      </c>
      <c r="JX50" s="28">
        <v>0</v>
      </c>
      <c r="JY50" s="28">
        <v>0</v>
      </c>
      <c r="JZ50" s="28">
        <v>0</v>
      </c>
      <c r="KA50" s="28">
        <v>0</v>
      </c>
      <c r="KB50" s="28">
        <v>0</v>
      </c>
      <c r="KC50" s="28">
        <v>0</v>
      </c>
      <c r="KD50" s="28">
        <v>0</v>
      </c>
      <c r="KE50" s="28">
        <v>0</v>
      </c>
      <c r="KF50" s="28">
        <v>0</v>
      </c>
      <c r="KG50" s="28">
        <v>0</v>
      </c>
      <c r="KH50" s="28">
        <v>0</v>
      </c>
      <c r="KI50" s="28">
        <v>0</v>
      </c>
      <c r="KJ50" s="28">
        <v>0</v>
      </c>
      <c r="KK50" s="28">
        <v>0</v>
      </c>
      <c r="KL50" s="28">
        <v>0</v>
      </c>
      <c r="KM50" s="28">
        <v>0</v>
      </c>
      <c r="KN50" s="28">
        <v>0</v>
      </c>
      <c r="KO50" s="28">
        <v>0</v>
      </c>
      <c r="KP50" s="28">
        <v>0</v>
      </c>
      <c r="KQ50" s="28">
        <v>0</v>
      </c>
      <c r="KR50" s="28">
        <v>0</v>
      </c>
      <c r="KS50" s="28">
        <v>0</v>
      </c>
      <c r="KT50" s="28">
        <v>0</v>
      </c>
      <c r="KU50" s="28">
        <v>0</v>
      </c>
      <c r="KV50" s="28">
        <v>0</v>
      </c>
      <c r="KW50" s="28">
        <v>0</v>
      </c>
      <c r="KX50" s="28">
        <v>0</v>
      </c>
      <c r="KY50" s="28">
        <v>0</v>
      </c>
      <c r="KZ50" s="28">
        <v>0</v>
      </c>
      <c r="LA50" s="28">
        <v>0</v>
      </c>
      <c r="LB50" s="28">
        <v>0</v>
      </c>
      <c r="LC50" s="28">
        <v>0</v>
      </c>
      <c r="LD50" s="28">
        <v>0</v>
      </c>
      <c r="LE50" s="28">
        <v>0</v>
      </c>
      <c r="LF50" s="28">
        <v>0</v>
      </c>
      <c r="LG50" s="28">
        <v>0</v>
      </c>
      <c r="LH50" s="28">
        <v>0</v>
      </c>
      <c r="LI50" s="28">
        <v>0</v>
      </c>
      <c r="LJ50" s="28">
        <v>0</v>
      </c>
      <c r="LK50" s="28">
        <v>0</v>
      </c>
      <c r="LL50" s="28">
        <v>0</v>
      </c>
      <c r="LM50" s="28">
        <v>0</v>
      </c>
      <c r="LN50" s="28">
        <v>0</v>
      </c>
      <c r="LO50" s="28">
        <v>0</v>
      </c>
      <c r="LP50" s="28">
        <v>0</v>
      </c>
      <c r="LQ50" s="28">
        <v>0</v>
      </c>
      <c r="LR50" s="28">
        <v>0</v>
      </c>
      <c r="LS50" s="28">
        <v>0</v>
      </c>
      <c r="LT50" s="28">
        <v>0</v>
      </c>
      <c r="LU50" s="28">
        <v>0</v>
      </c>
      <c r="LV50" s="28">
        <v>0</v>
      </c>
      <c r="LW50" s="28">
        <v>0</v>
      </c>
      <c r="LX50" s="28">
        <v>0</v>
      </c>
      <c r="LY50" s="28">
        <v>0</v>
      </c>
      <c r="LZ50" s="28">
        <v>0</v>
      </c>
      <c r="MA50" s="28">
        <v>0</v>
      </c>
      <c r="MB50" s="28">
        <v>0</v>
      </c>
      <c r="MC50" s="28">
        <v>0</v>
      </c>
      <c r="MD50" s="28">
        <v>0</v>
      </c>
      <c r="ME50" s="28">
        <v>0</v>
      </c>
      <c r="MF50" s="28">
        <v>0</v>
      </c>
      <c r="MG50" s="28">
        <v>0</v>
      </c>
      <c r="MH50" s="28">
        <v>0</v>
      </c>
      <c r="MI50" s="28">
        <v>0</v>
      </c>
      <c r="MJ50" s="28">
        <v>0</v>
      </c>
      <c r="MK50" s="28">
        <v>0</v>
      </c>
      <c r="ML50" s="28">
        <v>0</v>
      </c>
      <c r="MM50" s="28">
        <v>0</v>
      </c>
      <c r="MN50" s="28">
        <v>0</v>
      </c>
      <c r="MO50" s="28">
        <v>0</v>
      </c>
      <c r="MP50" s="28">
        <v>0</v>
      </c>
      <c r="MQ50" s="28">
        <v>0</v>
      </c>
      <c r="MR50" s="28">
        <v>0</v>
      </c>
      <c r="MS50" s="28">
        <v>0</v>
      </c>
      <c r="MT50" s="28">
        <v>0</v>
      </c>
      <c r="MU50" s="28">
        <v>0</v>
      </c>
      <c r="MV50" s="28">
        <v>0</v>
      </c>
      <c r="MW50" s="28">
        <v>0</v>
      </c>
      <c r="MX50" s="28">
        <v>0</v>
      </c>
      <c r="MY50" s="28">
        <v>0</v>
      </c>
      <c r="MZ50" s="28">
        <v>0</v>
      </c>
      <c r="NA50" s="28">
        <v>0</v>
      </c>
      <c r="NB50" s="28">
        <v>0</v>
      </c>
      <c r="NC50" s="28">
        <v>0</v>
      </c>
      <c r="ND50" s="28">
        <v>0</v>
      </c>
      <c r="NE50" s="28">
        <v>0</v>
      </c>
      <c r="NF50" s="28">
        <v>0</v>
      </c>
      <c r="NG50" s="28">
        <v>0</v>
      </c>
      <c r="NH50" s="28">
        <v>0</v>
      </c>
      <c r="NI50" s="28">
        <v>0</v>
      </c>
      <c r="NJ50" s="28">
        <v>0</v>
      </c>
      <c r="NK50" s="28">
        <v>0</v>
      </c>
      <c r="NL50" s="28">
        <v>0</v>
      </c>
      <c r="NM50" s="28">
        <v>0</v>
      </c>
      <c r="NN50" s="28">
        <v>0</v>
      </c>
      <c r="NO50" s="28">
        <v>0</v>
      </c>
      <c r="NP50" s="28">
        <v>0</v>
      </c>
      <c r="NQ50" s="28">
        <v>0</v>
      </c>
      <c r="NR50" s="28">
        <v>0</v>
      </c>
      <c r="NS50" s="28">
        <v>0</v>
      </c>
      <c r="NT50" s="28">
        <v>0</v>
      </c>
      <c r="NU50" s="28">
        <v>0</v>
      </c>
      <c r="NV50" s="28">
        <v>0</v>
      </c>
      <c r="NW50" s="28">
        <v>0</v>
      </c>
      <c r="NX50" s="28">
        <v>0</v>
      </c>
      <c r="NY50" s="28">
        <v>0</v>
      </c>
      <c r="NZ50" s="28">
        <v>0</v>
      </c>
      <c r="OA50" s="28">
        <v>0</v>
      </c>
      <c r="OB50" s="28">
        <v>0</v>
      </c>
      <c r="OC50" s="28">
        <v>0</v>
      </c>
      <c r="OD50" s="28">
        <v>0</v>
      </c>
      <c r="OE50" s="28">
        <v>0</v>
      </c>
      <c r="OF50" s="28">
        <v>0</v>
      </c>
      <c r="OG50" s="28">
        <v>0</v>
      </c>
      <c r="OH50" s="28">
        <v>0</v>
      </c>
      <c r="OI50" s="28">
        <v>0</v>
      </c>
      <c r="OJ50" s="28">
        <v>0</v>
      </c>
      <c r="OK50" s="28">
        <v>0</v>
      </c>
      <c r="OL50" s="28">
        <v>0</v>
      </c>
      <c r="OM50" s="28">
        <v>0</v>
      </c>
      <c r="ON50" s="28">
        <v>0</v>
      </c>
      <c r="OO50" s="28">
        <v>0</v>
      </c>
      <c r="OP50" s="28">
        <v>0</v>
      </c>
      <c r="OQ50" s="28">
        <v>0</v>
      </c>
      <c r="OR50" s="28">
        <v>0</v>
      </c>
      <c r="OS50" s="28">
        <v>0</v>
      </c>
      <c r="OT50" s="28">
        <v>0</v>
      </c>
      <c r="OU50" s="28">
        <v>0</v>
      </c>
      <c r="OV50" s="28">
        <v>0</v>
      </c>
      <c r="OW50" s="28">
        <v>0</v>
      </c>
      <c r="OX50" s="28">
        <v>0</v>
      </c>
      <c r="OY50" s="28">
        <v>0</v>
      </c>
      <c r="OZ50" s="28">
        <v>0</v>
      </c>
      <c r="PA50" s="28">
        <v>0</v>
      </c>
      <c r="PB50" s="28">
        <v>0</v>
      </c>
      <c r="PC50" s="28">
        <v>0</v>
      </c>
      <c r="PD50" s="28">
        <v>0</v>
      </c>
      <c r="PE50" s="28">
        <v>0</v>
      </c>
      <c r="PF50" s="28">
        <v>0</v>
      </c>
      <c r="PG50" s="28">
        <v>0</v>
      </c>
      <c r="PH50" s="28">
        <v>0</v>
      </c>
      <c r="PI50" s="28">
        <v>0</v>
      </c>
      <c r="PJ50" s="28">
        <v>0</v>
      </c>
      <c r="PK50" s="28">
        <v>0</v>
      </c>
      <c r="PL50" s="28">
        <v>0</v>
      </c>
      <c r="PM50" s="28">
        <v>0</v>
      </c>
      <c r="PN50" s="28">
        <v>0</v>
      </c>
      <c r="PO50" s="28">
        <v>0</v>
      </c>
      <c r="PP50" s="28">
        <v>0</v>
      </c>
      <c r="PQ50" s="28">
        <v>0</v>
      </c>
      <c r="PR50" s="28">
        <v>0</v>
      </c>
      <c r="PS50" s="28">
        <v>0</v>
      </c>
      <c r="PT50" s="28">
        <v>0</v>
      </c>
      <c r="PU50" s="28">
        <v>0</v>
      </c>
      <c r="PV50" s="28">
        <v>0</v>
      </c>
      <c r="PW50" s="28">
        <v>0</v>
      </c>
      <c r="PX50" s="28">
        <v>0</v>
      </c>
      <c r="PY50" s="28">
        <v>0</v>
      </c>
      <c r="PZ50" s="28">
        <v>0</v>
      </c>
      <c r="QA50" s="28">
        <v>0</v>
      </c>
      <c r="QB50" s="28">
        <v>0</v>
      </c>
      <c r="QC50" s="28">
        <v>0</v>
      </c>
      <c r="QD50" s="28">
        <v>0</v>
      </c>
      <c r="QE50" s="28">
        <v>0</v>
      </c>
      <c r="QF50" s="28">
        <v>0</v>
      </c>
      <c r="QG50" s="28">
        <v>0</v>
      </c>
      <c r="QH50" s="28">
        <v>0</v>
      </c>
      <c r="QI50" s="28">
        <v>0</v>
      </c>
      <c r="QJ50" s="28">
        <v>0</v>
      </c>
      <c r="QK50" s="28">
        <v>0</v>
      </c>
      <c r="QL50" s="28">
        <v>0</v>
      </c>
      <c r="QM50" s="28">
        <v>0</v>
      </c>
      <c r="QN50" s="28">
        <v>0</v>
      </c>
      <c r="QO50" s="28">
        <v>0</v>
      </c>
      <c r="QP50" s="28">
        <v>0</v>
      </c>
      <c r="QQ50" s="28">
        <v>0</v>
      </c>
      <c r="QR50" s="28">
        <v>0</v>
      </c>
      <c r="QS50" s="28">
        <v>0</v>
      </c>
      <c r="QT50" s="28">
        <v>0</v>
      </c>
      <c r="QU50" s="28">
        <v>0</v>
      </c>
      <c r="QV50" s="28">
        <v>0</v>
      </c>
      <c r="QW50" s="28">
        <v>0</v>
      </c>
      <c r="QX50" s="28">
        <v>0</v>
      </c>
      <c r="QY50" s="28">
        <v>0</v>
      </c>
      <c r="QZ50" s="28">
        <v>0</v>
      </c>
      <c r="RA50" s="28">
        <v>0</v>
      </c>
      <c r="RB50" s="28">
        <v>0</v>
      </c>
      <c r="RC50" s="28">
        <v>0</v>
      </c>
      <c r="RD50" s="28">
        <v>0</v>
      </c>
      <c r="RE50" s="28">
        <v>0</v>
      </c>
      <c r="RF50" s="28">
        <v>0</v>
      </c>
      <c r="RG50" s="28">
        <v>0</v>
      </c>
      <c r="RH50" s="28">
        <v>0</v>
      </c>
      <c r="RI50" s="28">
        <v>0</v>
      </c>
      <c r="RJ50" s="28">
        <v>0</v>
      </c>
      <c r="RK50" s="28">
        <v>0</v>
      </c>
      <c r="RL50" s="28">
        <v>0</v>
      </c>
      <c r="RM50" s="28">
        <v>0</v>
      </c>
      <c r="RN50" s="28">
        <v>0</v>
      </c>
      <c r="RO50" s="28">
        <v>0</v>
      </c>
      <c r="RP50" s="28">
        <v>0</v>
      </c>
      <c r="RQ50" s="28">
        <v>0</v>
      </c>
      <c r="RR50" s="28">
        <v>0</v>
      </c>
      <c r="RS50" s="28">
        <v>0</v>
      </c>
      <c r="RT50" s="28">
        <v>0</v>
      </c>
      <c r="RU50" s="28">
        <v>0</v>
      </c>
      <c r="RV50" s="28">
        <v>0</v>
      </c>
      <c r="RW50" s="28">
        <v>0</v>
      </c>
      <c r="RX50" s="28">
        <v>0</v>
      </c>
      <c r="RY50" s="28">
        <v>0</v>
      </c>
      <c r="RZ50" s="28">
        <v>0</v>
      </c>
      <c r="SA50" s="28">
        <v>0</v>
      </c>
      <c r="SB50" s="28">
        <v>0</v>
      </c>
      <c r="SC50" s="28">
        <v>0</v>
      </c>
      <c r="SD50" s="28">
        <v>0</v>
      </c>
      <c r="SE50" s="28">
        <v>0</v>
      </c>
      <c r="SF50" s="28">
        <v>0</v>
      </c>
      <c r="SG50" s="28">
        <v>0</v>
      </c>
      <c r="SH50" s="28">
        <v>0</v>
      </c>
      <c r="SI50" s="28">
        <v>0</v>
      </c>
      <c r="SJ50" s="28">
        <v>0</v>
      </c>
      <c r="SK50" s="28">
        <v>0</v>
      </c>
      <c r="SL50" s="28">
        <v>0</v>
      </c>
      <c r="SM50" s="28">
        <v>0</v>
      </c>
      <c r="SN50" s="28">
        <v>0</v>
      </c>
      <c r="SO50" s="28">
        <v>0</v>
      </c>
      <c r="SP50" s="28">
        <v>0</v>
      </c>
      <c r="SQ50" s="28">
        <v>0</v>
      </c>
      <c r="SR50" s="28">
        <v>0</v>
      </c>
      <c r="SS50" s="28">
        <v>0</v>
      </c>
      <c r="ST50" s="28">
        <v>0</v>
      </c>
      <c r="SU50" s="28">
        <v>0</v>
      </c>
      <c r="SV50" s="28">
        <v>0</v>
      </c>
      <c r="SW50" s="28">
        <v>0</v>
      </c>
      <c r="SX50" s="28">
        <v>0</v>
      </c>
      <c r="SY50" s="28">
        <v>0</v>
      </c>
      <c r="SZ50" s="28">
        <v>0</v>
      </c>
      <c r="TA50" s="28">
        <v>0</v>
      </c>
      <c r="TB50" s="28">
        <v>0</v>
      </c>
      <c r="TC50" s="28">
        <v>0</v>
      </c>
      <c r="TD50" s="28">
        <v>0</v>
      </c>
      <c r="TE50" s="28">
        <v>0</v>
      </c>
      <c r="TF50" s="28">
        <v>0</v>
      </c>
      <c r="TG50" s="28">
        <v>0</v>
      </c>
      <c r="TH50" s="28">
        <v>0</v>
      </c>
      <c r="TI50" s="28">
        <v>0</v>
      </c>
      <c r="TJ50" s="28">
        <v>0</v>
      </c>
      <c r="TK50" s="28">
        <v>0</v>
      </c>
      <c r="TL50" s="28">
        <v>0</v>
      </c>
      <c r="TM50" s="28">
        <v>0</v>
      </c>
      <c r="TN50" s="28">
        <v>0</v>
      </c>
      <c r="TO50" s="28">
        <v>0</v>
      </c>
      <c r="TP50" s="28">
        <v>0</v>
      </c>
      <c r="TQ50" s="28">
        <v>0</v>
      </c>
      <c r="TR50" s="28">
        <v>0</v>
      </c>
      <c r="TS50" s="28">
        <v>0</v>
      </c>
      <c r="TT50" s="28">
        <v>0</v>
      </c>
      <c r="TU50" s="28">
        <v>0</v>
      </c>
      <c r="TV50" s="28">
        <v>0</v>
      </c>
      <c r="TW50" s="28">
        <v>0</v>
      </c>
      <c r="TX50" s="28">
        <v>0</v>
      </c>
      <c r="TY50" s="28">
        <v>0</v>
      </c>
      <c r="TZ50" s="28">
        <v>0</v>
      </c>
      <c r="UA50" s="28">
        <v>0</v>
      </c>
      <c r="UB50" s="28">
        <v>0</v>
      </c>
      <c r="UC50" s="28">
        <v>0</v>
      </c>
      <c r="UD50" s="28">
        <v>0</v>
      </c>
      <c r="UE50" s="28">
        <v>0</v>
      </c>
      <c r="UF50" s="28">
        <v>0</v>
      </c>
      <c r="UG50" s="28">
        <v>0</v>
      </c>
      <c r="UH50" s="28">
        <v>0</v>
      </c>
      <c r="UI50" s="28">
        <v>0</v>
      </c>
      <c r="UJ50" s="28">
        <v>0</v>
      </c>
      <c r="UK50" s="28">
        <v>0</v>
      </c>
      <c r="UL50" s="28">
        <v>0</v>
      </c>
      <c r="UM50" s="28">
        <v>0</v>
      </c>
      <c r="UN50" s="28">
        <v>0</v>
      </c>
      <c r="UO50" s="28">
        <v>0</v>
      </c>
      <c r="UP50" s="28">
        <v>0</v>
      </c>
      <c r="UQ50" s="28">
        <v>0</v>
      </c>
      <c r="UR50" s="28">
        <v>0</v>
      </c>
      <c r="US50" s="28">
        <v>0</v>
      </c>
      <c r="UT50" s="28">
        <v>0</v>
      </c>
      <c r="UU50" s="28">
        <v>0</v>
      </c>
      <c r="UV50" s="28">
        <v>0</v>
      </c>
      <c r="UW50" s="28">
        <v>0</v>
      </c>
      <c r="UX50" s="28">
        <v>0</v>
      </c>
      <c r="UY50" s="28">
        <v>0</v>
      </c>
      <c r="UZ50" s="28">
        <v>0</v>
      </c>
      <c r="VA50" s="28">
        <v>0</v>
      </c>
      <c r="VB50" s="28">
        <v>0</v>
      </c>
      <c r="VC50" s="28">
        <v>0</v>
      </c>
      <c r="VD50" s="28">
        <v>0</v>
      </c>
      <c r="VE50" s="28">
        <v>0</v>
      </c>
      <c r="VF50" s="28">
        <v>0</v>
      </c>
      <c r="VG50" s="28">
        <v>0</v>
      </c>
      <c r="VH50" s="28">
        <v>0</v>
      </c>
      <c r="VI50" s="28">
        <v>0</v>
      </c>
      <c r="VJ50" s="28">
        <v>0</v>
      </c>
      <c r="VK50" s="28">
        <v>0</v>
      </c>
      <c r="VL50" s="28">
        <v>0</v>
      </c>
      <c r="VM50" s="28">
        <v>0</v>
      </c>
      <c r="VN50" s="28">
        <v>0</v>
      </c>
      <c r="VO50" s="28">
        <v>0</v>
      </c>
      <c r="VP50" s="28">
        <v>0</v>
      </c>
      <c r="VQ50" s="28">
        <v>0</v>
      </c>
      <c r="VR50" s="28">
        <v>0</v>
      </c>
      <c r="VS50" s="28">
        <v>0</v>
      </c>
      <c r="VT50" s="28">
        <v>0</v>
      </c>
      <c r="VU50" s="28">
        <v>0</v>
      </c>
      <c r="VV50" s="28">
        <v>0</v>
      </c>
      <c r="VW50" s="28">
        <v>0</v>
      </c>
      <c r="VX50" s="28">
        <v>0</v>
      </c>
      <c r="VY50" s="28">
        <v>0</v>
      </c>
      <c r="VZ50" s="28">
        <v>0</v>
      </c>
      <c r="WA50" s="28">
        <v>0</v>
      </c>
      <c r="WB50" s="28">
        <v>0</v>
      </c>
      <c r="WC50" s="28">
        <v>0</v>
      </c>
      <c r="WD50" s="28">
        <v>0</v>
      </c>
      <c r="WE50" s="28">
        <v>0</v>
      </c>
      <c r="WF50" s="28">
        <v>0</v>
      </c>
      <c r="WG50" s="28">
        <v>0</v>
      </c>
      <c r="WH50" s="28">
        <v>0</v>
      </c>
      <c r="WI50" s="28">
        <v>0</v>
      </c>
      <c r="WJ50" s="28">
        <v>0</v>
      </c>
      <c r="WK50" s="28">
        <v>0</v>
      </c>
      <c r="WL50" s="28">
        <v>0</v>
      </c>
      <c r="WM50" s="28">
        <v>0</v>
      </c>
      <c r="WN50" s="28">
        <v>0</v>
      </c>
      <c r="WO50" s="28">
        <v>0</v>
      </c>
      <c r="WP50" s="28">
        <v>0</v>
      </c>
      <c r="WQ50" s="28">
        <v>0</v>
      </c>
      <c r="WR50" s="28">
        <v>0</v>
      </c>
      <c r="WS50" s="28">
        <v>0</v>
      </c>
      <c r="WT50" s="28">
        <v>0</v>
      </c>
      <c r="WU50" s="28">
        <v>0</v>
      </c>
      <c r="WV50" s="28">
        <v>0</v>
      </c>
      <c r="WW50" s="28">
        <v>0</v>
      </c>
      <c r="WX50" s="28">
        <v>0</v>
      </c>
      <c r="WY50" s="28">
        <v>0</v>
      </c>
      <c r="WZ50" s="28">
        <v>0</v>
      </c>
      <c r="XA50" s="28">
        <v>0</v>
      </c>
      <c r="XB50" s="28">
        <v>0</v>
      </c>
      <c r="XC50" s="28">
        <v>0</v>
      </c>
      <c r="XD50" s="28">
        <v>0</v>
      </c>
      <c r="XE50" s="28">
        <v>0</v>
      </c>
      <c r="XF50" s="28">
        <v>0</v>
      </c>
      <c r="XG50" s="28">
        <v>0</v>
      </c>
      <c r="XH50" s="28">
        <v>0</v>
      </c>
      <c r="XI50" s="28">
        <v>0</v>
      </c>
      <c r="XJ50" s="28">
        <v>0</v>
      </c>
      <c r="XK50" s="28">
        <v>0</v>
      </c>
      <c r="XL50" s="28">
        <v>0</v>
      </c>
      <c r="XM50" s="28">
        <v>0</v>
      </c>
      <c r="XN50" s="28">
        <v>0</v>
      </c>
      <c r="XO50" s="28">
        <v>0</v>
      </c>
      <c r="XP50" s="28">
        <v>0</v>
      </c>
      <c r="XQ50" s="28">
        <v>0</v>
      </c>
      <c r="XR50" s="28">
        <v>0</v>
      </c>
      <c r="XS50" s="28">
        <v>0</v>
      </c>
      <c r="XT50" s="28">
        <v>0</v>
      </c>
      <c r="XU50" s="28">
        <v>0</v>
      </c>
      <c r="XV50" s="28">
        <v>0</v>
      </c>
      <c r="XW50" s="28">
        <v>0</v>
      </c>
      <c r="XX50" s="28">
        <v>0</v>
      </c>
      <c r="XY50" s="28">
        <v>0</v>
      </c>
      <c r="XZ50" s="28">
        <v>0</v>
      </c>
      <c r="YA50" s="28">
        <v>0</v>
      </c>
      <c r="YB50" s="28">
        <v>0</v>
      </c>
      <c r="YC50" s="28">
        <v>0</v>
      </c>
      <c r="YD50" s="28">
        <v>0</v>
      </c>
      <c r="YE50" s="28">
        <v>0</v>
      </c>
      <c r="YF50" s="28">
        <v>0</v>
      </c>
      <c r="YG50" s="28">
        <v>0</v>
      </c>
      <c r="YH50" s="28">
        <v>0</v>
      </c>
      <c r="YI50" s="28">
        <v>0</v>
      </c>
      <c r="YJ50" s="28">
        <v>0</v>
      </c>
      <c r="YK50" s="28">
        <v>0</v>
      </c>
      <c r="YL50" s="28">
        <v>0</v>
      </c>
      <c r="YM50" s="28">
        <v>0</v>
      </c>
      <c r="YN50" s="28">
        <v>0</v>
      </c>
      <c r="YO50" s="28">
        <v>0</v>
      </c>
      <c r="YP50" s="28">
        <v>0</v>
      </c>
      <c r="YQ50" s="28">
        <v>0</v>
      </c>
    </row>
    <row r="51" spans="1:667" ht="15.75" x14ac:dyDescent="0.25">
      <c r="A51" s="18" t="s">
        <v>105</v>
      </c>
      <c r="B51" s="18" t="s">
        <v>106</v>
      </c>
      <c r="C51" s="18">
        <v>157.86473472000046</v>
      </c>
      <c r="D51" s="50"/>
      <c r="E51" s="48">
        <f>+C51/C58</f>
        <v>4.1110608000000122</v>
      </c>
      <c r="F51" s="32" t="s">
        <v>57</v>
      </c>
      <c r="G51" s="108" t="s">
        <v>133</v>
      </c>
      <c r="H51" s="30">
        <v>41609</v>
      </c>
      <c r="I51" s="31">
        <v>2.75E-2</v>
      </c>
      <c r="J51" s="32">
        <v>60</v>
      </c>
      <c r="K51" s="22" t="s">
        <v>138</v>
      </c>
      <c r="L51" s="30">
        <f t="shared" si="126"/>
        <v>43435</v>
      </c>
      <c r="M51" s="22" t="s">
        <v>11</v>
      </c>
      <c r="N51" s="19" t="s">
        <v>97</v>
      </c>
      <c r="P51" s="25">
        <f t="shared" si="127"/>
        <v>504911021.01959515</v>
      </c>
      <c r="Q51" s="25">
        <f t="shared" si="128"/>
        <v>7741884.6168097267</v>
      </c>
      <c r="R51" s="25">
        <f t="shared" si="129"/>
        <v>0</v>
      </c>
      <c r="S51" s="25">
        <f t="shared" si="130"/>
        <v>0</v>
      </c>
      <c r="T51" s="25">
        <f t="shared" si="131"/>
        <v>0</v>
      </c>
      <c r="U51" s="25">
        <f t="shared" si="132"/>
        <v>0</v>
      </c>
      <c r="V51" s="25">
        <f t="shared" si="133"/>
        <v>0</v>
      </c>
      <c r="W51" s="25">
        <f t="shared" si="134"/>
        <v>0</v>
      </c>
      <c r="X51" s="25">
        <f t="shared" si="135"/>
        <v>0</v>
      </c>
      <c r="Y51" s="25">
        <f t="shared" si="136"/>
        <v>0</v>
      </c>
      <c r="Z51" s="25">
        <f t="shared" si="137"/>
        <v>0</v>
      </c>
      <c r="AA51" s="25">
        <f t="shared" si="138"/>
        <v>0</v>
      </c>
      <c r="AB51" s="25">
        <f t="shared" si="139"/>
        <v>0</v>
      </c>
      <c r="AC51" s="25">
        <f t="shared" si="140"/>
        <v>0</v>
      </c>
      <c r="AD51" s="25">
        <f t="shared" si="141"/>
        <v>0</v>
      </c>
      <c r="AE51" s="25">
        <f t="shared" si="142"/>
        <v>0</v>
      </c>
      <c r="AF51" s="25">
        <f t="shared" si="143"/>
        <v>0</v>
      </c>
      <c r="AG51" s="25">
        <f t="shared" si="144"/>
        <v>0</v>
      </c>
      <c r="AH51" s="25">
        <f t="shared" si="145"/>
        <v>0</v>
      </c>
      <c r="AI51" s="25">
        <f t="shared" si="146"/>
        <v>0</v>
      </c>
      <c r="AJ51" s="25">
        <f t="shared" si="147"/>
        <v>0</v>
      </c>
      <c r="AK51" s="25">
        <f t="shared" si="148"/>
        <v>0</v>
      </c>
      <c r="AL51" s="25">
        <f t="shared" si="149"/>
        <v>0</v>
      </c>
      <c r="AM51" s="25">
        <f t="shared" si="150"/>
        <v>0</v>
      </c>
      <c r="AN51" s="25">
        <f t="shared" si="151"/>
        <v>0</v>
      </c>
      <c r="AO51" s="25">
        <f t="shared" si="152"/>
        <v>0</v>
      </c>
      <c r="AP51" s="25">
        <f t="shared" si="153"/>
        <v>0</v>
      </c>
      <c r="AQ51" s="25">
        <f t="shared" si="154"/>
        <v>0</v>
      </c>
      <c r="AR51" s="25">
        <f t="shared" si="155"/>
        <v>0</v>
      </c>
      <c r="AS51" s="25">
        <f t="shared" si="156"/>
        <v>0</v>
      </c>
      <c r="AT51" s="25">
        <f t="shared" si="157"/>
        <v>0</v>
      </c>
      <c r="AU51" s="25">
        <f t="shared" si="158"/>
        <v>0</v>
      </c>
      <c r="AV51" s="25">
        <f t="shared" si="159"/>
        <v>0</v>
      </c>
      <c r="AW51" s="25">
        <f t="shared" si="160"/>
        <v>0</v>
      </c>
      <c r="AX51" s="25">
        <f t="shared" si="161"/>
        <v>0</v>
      </c>
      <c r="AY51" s="25">
        <f t="shared" si="162"/>
        <v>0</v>
      </c>
      <c r="AZ51" s="25">
        <f t="shared" si="163"/>
        <v>0</v>
      </c>
      <c r="BA51" s="25">
        <f t="shared" si="164"/>
        <v>0</v>
      </c>
      <c r="BB51" s="25">
        <f t="shared" si="165"/>
        <v>0</v>
      </c>
      <c r="BC51" s="25">
        <f t="shared" si="166"/>
        <v>0</v>
      </c>
      <c r="BD51" s="25">
        <f t="shared" si="167"/>
        <v>0</v>
      </c>
      <c r="BE51" s="25">
        <f t="shared" si="168"/>
        <v>0</v>
      </c>
      <c r="BF51" s="25">
        <f t="shared" si="169"/>
        <v>0</v>
      </c>
      <c r="BG51" s="25">
        <f t="shared" si="170"/>
        <v>0</v>
      </c>
      <c r="BH51" s="25">
        <f t="shared" si="171"/>
        <v>0</v>
      </c>
      <c r="BI51" s="25">
        <f t="shared" si="172"/>
        <v>0</v>
      </c>
      <c r="BJ51" s="25">
        <f t="shared" si="173"/>
        <v>0</v>
      </c>
      <c r="BK51" s="25">
        <f t="shared" si="174"/>
        <v>0</v>
      </c>
      <c r="BL51" s="25">
        <f t="shared" si="175"/>
        <v>0</v>
      </c>
      <c r="BM51" s="25">
        <f t="shared" si="176"/>
        <v>0</v>
      </c>
      <c r="BN51" s="26"/>
      <c r="BO51" s="27"/>
      <c r="BP51" s="28">
        <v>0</v>
      </c>
      <c r="BQ51" s="28">
        <v>0</v>
      </c>
      <c r="BR51" s="28">
        <v>0</v>
      </c>
      <c r="BS51" s="28">
        <v>0</v>
      </c>
      <c r="BT51" s="28">
        <v>2317610.5260000019</v>
      </c>
      <c r="BU51" s="28">
        <v>84276746.399999991</v>
      </c>
      <c r="BV51" s="28">
        <v>0</v>
      </c>
      <c r="BW51" s="28">
        <v>0</v>
      </c>
      <c r="BX51" s="28">
        <v>0</v>
      </c>
      <c r="BY51" s="28">
        <v>0</v>
      </c>
      <c r="BZ51" s="28">
        <v>2187598.2282000021</v>
      </c>
      <c r="CA51" s="28">
        <v>106065368.64</v>
      </c>
      <c r="CB51" s="28">
        <v>0</v>
      </c>
      <c r="CC51" s="28">
        <v>0</v>
      </c>
      <c r="CD51" s="28">
        <v>0</v>
      </c>
      <c r="CE51" s="28">
        <v>0</v>
      </c>
      <c r="CF51" s="28">
        <v>2148029.268000003</v>
      </c>
      <c r="CG51" s="28">
        <v>156220310.40000001</v>
      </c>
      <c r="CH51" s="28">
        <v>0</v>
      </c>
      <c r="CI51" s="28">
        <v>0</v>
      </c>
      <c r="CJ51" s="28">
        <v>0</v>
      </c>
      <c r="CK51" s="28">
        <v>0</v>
      </c>
      <c r="CL51" s="28">
        <v>1088646.5946097197</v>
      </c>
      <c r="CM51" s="28">
        <v>158348595.57959512</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c r="ER51" s="28">
        <v>0</v>
      </c>
      <c r="ES51" s="28">
        <v>0</v>
      </c>
      <c r="ET51" s="28">
        <v>0</v>
      </c>
      <c r="EU51" s="28">
        <v>0</v>
      </c>
      <c r="EV51" s="28">
        <v>0</v>
      </c>
      <c r="EW51" s="28">
        <v>0</v>
      </c>
      <c r="EX51" s="28">
        <v>0</v>
      </c>
      <c r="EY51" s="28">
        <v>0</v>
      </c>
      <c r="EZ51" s="28">
        <v>0</v>
      </c>
      <c r="FA51" s="28">
        <v>0</v>
      </c>
      <c r="FB51" s="28">
        <v>0</v>
      </c>
      <c r="FC51" s="28">
        <v>0</v>
      </c>
      <c r="FD51" s="28">
        <v>0</v>
      </c>
      <c r="FE51" s="28">
        <v>0</v>
      </c>
      <c r="FF51" s="28">
        <v>0</v>
      </c>
      <c r="FG51" s="28">
        <v>0</v>
      </c>
      <c r="FH51" s="28">
        <v>0</v>
      </c>
      <c r="FI51" s="28">
        <v>0</v>
      </c>
      <c r="FJ51" s="28">
        <v>0</v>
      </c>
      <c r="FK51" s="28">
        <v>0</v>
      </c>
      <c r="FL51" s="28">
        <v>0</v>
      </c>
      <c r="FM51" s="28">
        <v>0</v>
      </c>
      <c r="FN51" s="28">
        <v>0</v>
      </c>
      <c r="FO51" s="28">
        <v>0</v>
      </c>
      <c r="FP51" s="28">
        <v>0</v>
      </c>
      <c r="FQ51" s="28">
        <v>0</v>
      </c>
      <c r="FR51" s="28">
        <v>0</v>
      </c>
      <c r="FS51" s="28">
        <v>0</v>
      </c>
      <c r="FT51" s="28">
        <v>0</v>
      </c>
      <c r="FU51" s="28">
        <v>0</v>
      </c>
      <c r="FV51" s="28">
        <v>0</v>
      </c>
      <c r="FW51" s="28">
        <v>0</v>
      </c>
      <c r="FX51" s="28">
        <v>0</v>
      </c>
      <c r="FY51" s="28">
        <v>0</v>
      </c>
      <c r="FZ51" s="28">
        <v>0</v>
      </c>
      <c r="GA51" s="28">
        <v>0</v>
      </c>
      <c r="GB51" s="28">
        <v>0</v>
      </c>
      <c r="GC51" s="28">
        <v>0</v>
      </c>
      <c r="GD51" s="28">
        <v>0</v>
      </c>
      <c r="GE51" s="28">
        <v>0</v>
      </c>
      <c r="GF51" s="28">
        <v>0</v>
      </c>
      <c r="GG51" s="28">
        <v>0</v>
      </c>
      <c r="GH51" s="28">
        <v>0</v>
      </c>
      <c r="GI51" s="28">
        <v>0</v>
      </c>
      <c r="GJ51" s="28">
        <v>0</v>
      </c>
      <c r="GK51" s="28">
        <v>0</v>
      </c>
      <c r="GL51" s="28">
        <v>0</v>
      </c>
      <c r="GM51" s="28">
        <v>0</v>
      </c>
      <c r="GN51" s="28">
        <v>0</v>
      </c>
      <c r="GO51" s="28">
        <v>0</v>
      </c>
      <c r="GP51" s="28">
        <v>0</v>
      </c>
      <c r="GQ51" s="28">
        <v>0</v>
      </c>
      <c r="GR51" s="28">
        <v>0</v>
      </c>
      <c r="GS51" s="28">
        <v>0</v>
      </c>
      <c r="GT51" s="28">
        <v>0</v>
      </c>
      <c r="GU51" s="28">
        <v>0</v>
      </c>
      <c r="GV51" s="28">
        <v>0</v>
      </c>
      <c r="GW51" s="28">
        <v>0</v>
      </c>
      <c r="GX51" s="28">
        <v>0</v>
      </c>
      <c r="GY51" s="28">
        <v>0</v>
      </c>
      <c r="GZ51" s="28">
        <v>0</v>
      </c>
      <c r="HA51" s="28">
        <v>0</v>
      </c>
      <c r="HB51" s="28">
        <v>0</v>
      </c>
      <c r="HC51" s="28">
        <v>0</v>
      </c>
      <c r="HD51" s="28">
        <v>0</v>
      </c>
      <c r="HE51" s="28">
        <v>0</v>
      </c>
      <c r="HF51" s="28">
        <v>0</v>
      </c>
      <c r="HG51" s="28">
        <v>0</v>
      </c>
      <c r="HH51" s="28">
        <v>0</v>
      </c>
      <c r="HI51" s="28">
        <v>0</v>
      </c>
      <c r="HJ51" s="28">
        <v>0</v>
      </c>
      <c r="HK51" s="28">
        <v>0</v>
      </c>
      <c r="HL51" s="28">
        <v>0</v>
      </c>
      <c r="HM51" s="28">
        <v>0</v>
      </c>
      <c r="HN51" s="28">
        <v>0</v>
      </c>
      <c r="HO51" s="28">
        <v>0</v>
      </c>
      <c r="HP51" s="28">
        <v>0</v>
      </c>
      <c r="HQ51" s="28">
        <v>0</v>
      </c>
      <c r="HR51" s="28">
        <v>0</v>
      </c>
      <c r="HS51" s="28">
        <v>0</v>
      </c>
      <c r="HT51" s="28">
        <v>0</v>
      </c>
      <c r="HU51" s="28">
        <v>0</v>
      </c>
      <c r="HV51" s="28">
        <v>0</v>
      </c>
      <c r="HW51" s="28">
        <v>0</v>
      </c>
      <c r="HX51" s="28">
        <v>0</v>
      </c>
      <c r="HY51" s="28">
        <v>0</v>
      </c>
      <c r="HZ51" s="28">
        <v>0</v>
      </c>
      <c r="IA51" s="28">
        <v>0</v>
      </c>
      <c r="IB51" s="28">
        <v>0</v>
      </c>
      <c r="IC51" s="28">
        <v>0</v>
      </c>
      <c r="ID51" s="28">
        <v>0</v>
      </c>
      <c r="IE51" s="28">
        <v>0</v>
      </c>
      <c r="IF51" s="28">
        <v>0</v>
      </c>
      <c r="IG51" s="28">
        <v>0</v>
      </c>
      <c r="IH51" s="28">
        <v>0</v>
      </c>
      <c r="II51" s="28">
        <v>0</v>
      </c>
      <c r="IJ51" s="28">
        <v>0</v>
      </c>
      <c r="IK51" s="28">
        <v>0</v>
      </c>
      <c r="IL51" s="28">
        <v>0</v>
      </c>
      <c r="IM51" s="28">
        <v>0</v>
      </c>
      <c r="IN51" s="28">
        <v>0</v>
      </c>
      <c r="IO51" s="28">
        <v>0</v>
      </c>
      <c r="IP51" s="28">
        <v>0</v>
      </c>
      <c r="IQ51" s="28">
        <v>0</v>
      </c>
      <c r="IR51" s="28">
        <v>0</v>
      </c>
      <c r="IS51" s="28">
        <v>0</v>
      </c>
      <c r="IT51" s="28">
        <v>0</v>
      </c>
      <c r="IU51" s="28">
        <v>0</v>
      </c>
      <c r="IV51" s="28">
        <v>0</v>
      </c>
      <c r="IW51" s="28">
        <v>0</v>
      </c>
      <c r="IX51" s="28">
        <v>0</v>
      </c>
      <c r="IY51" s="28">
        <v>0</v>
      </c>
      <c r="IZ51" s="28">
        <v>0</v>
      </c>
      <c r="JA51" s="28">
        <v>0</v>
      </c>
      <c r="JB51" s="28">
        <v>0</v>
      </c>
      <c r="JC51" s="28">
        <v>0</v>
      </c>
      <c r="JD51" s="28">
        <v>0</v>
      </c>
      <c r="JE51" s="28">
        <v>0</v>
      </c>
      <c r="JF51" s="28">
        <v>0</v>
      </c>
      <c r="JG51" s="28">
        <v>0</v>
      </c>
      <c r="JH51" s="28">
        <v>0</v>
      </c>
      <c r="JI51" s="28">
        <v>0</v>
      </c>
      <c r="JJ51" s="28">
        <v>0</v>
      </c>
      <c r="JK51" s="28">
        <v>0</v>
      </c>
      <c r="JL51" s="28">
        <v>0</v>
      </c>
      <c r="JM51" s="28">
        <v>0</v>
      </c>
      <c r="JN51" s="28">
        <v>0</v>
      </c>
      <c r="JO51" s="28">
        <v>0</v>
      </c>
      <c r="JP51" s="28">
        <v>0</v>
      </c>
      <c r="JQ51" s="28">
        <v>0</v>
      </c>
      <c r="JR51" s="28">
        <v>0</v>
      </c>
      <c r="JS51" s="28">
        <v>0</v>
      </c>
      <c r="JT51" s="28">
        <v>0</v>
      </c>
      <c r="JU51" s="28">
        <v>0</v>
      </c>
      <c r="JV51" s="28">
        <v>0</v>
      </c>
      <c r="JW51" s="28">
        <v>0</v>
      </c>
      <c r="JX51" s="28">
        <v>0</v>
      </c>
      <c r="JY51" s="28">
        <v>0</v>
      </c>
      <c r="JZ51" s="28">
        <v>0</v>
      </c>
      <c r="KA51" s="28">
        <v>0</v>
      </c>
      <c r="KB51" s="28">
        <v>0</v>
      </c>
      <c r="KC51" s="28">
        <v>0</v>
      </c>
      <c r="KD51" s="28">
        <v>0</v>
      </c>
      <c r="KE51" s="28">
        <v>0</v>
      </c>
      <c r="KF51" s="28">
        <v>0</v>
      </c>
      <c r="KG51" s="28">
        <v>0</v>
      </c>
      <c r="KH51" s="28">
        <v>0</v>
      </c>
      <c r="KI51" s="28">
        <v>0</v>
      </c>
      <c r="KJ51" s="28">
        <v>0</v>
      </c>
      <c r="KK51" s="28">
        <v>0</v>
      </c>
      <c r="KL51" s="28">
        <v>0</v>
      </c>
      <c r="KM51" s="28">
        <v>0</v>
      </c>
      <c r="KN51" s="28">
        <v>0</v>
      </c>
      <c r="KO51" s="28">
        <v>0</v>
      </c>
      <c r="KP51" s="28">
        <v>0</v>
      </c>
      <c r="KQ51" s="28">
        <v>0</v>
      </c>
      <c r="KR51" s="28">
        <v>0</v>
      </c>
      <c r="KS51" s="28">
        <v>0</v>
      </c>
      <c r="KT51" s="28">
        <v>0</v>
      </c>
      <c r="KU51" s="28">
        <v>0</v>
      </c>
      <c r="KV51" s="28">
        <v>0</v>
      </c>
      <c r="KW51" s="28">
        <v>0</v>
      </c>
      <c r="KX51" s="28">
        <v>0</v>
      </c>
      <c r="KY51" s="28">
        <v>0</v>
      </c>
      <c r="KZ51" s="28">
        <v>0</v>
      </c>
      <c r="LA51" s="28">
        <v>0</v>
      </c>
      <c r="LB51" s="28">
        <v>0</v>
      </c>
      <c r="LC51" s="28">
        <v>0</v>
      </c>
      <c r="LD51" s="28">
        <v>0</v>
      </c>
      <c r="LE51" s="28">
        <v>0</v>
      </c>
      <c r="LF51" s="28">
        <v>0</v>
      </c>
      <c r="LG51" s="28">
        <v>0</v>
      </c>
      <c r="LH51" s="28">
        <v>0</v>
      </c>
      <c r="LI51" s="28">
        <v>0</v>
      </c>
      <c r="LJ51" s="28">
        <v>0</v>
      </c>
      <c r="LK51" s="28">
        <v>0</v>
      </c>
      <c r="LL51" s="28">
        <v>0</v>
      </c>
      <c r="LM51" s="28">
        <v>0</v>
      </c>
      <c r="LN51" s="28">
        <v>0</v>
      </c>
      <c r="LO51" s="28">
        <v>0</v>
      </c>
      <c r="LP51" s="28">
        <v>0</v>
      </c>
      <c r="LQ51" s="28">
        <v>0</v>
      </c>
      <c r="LR51" s="28">
        <v>0</v>
      </c>
      <c r="LS51" s="28">
        <v>0</v>
      </c>
      <c r="LT51" s="28">
        <v>0</v>
      </c>
      <c r="LU51" s="28">
        <v>0</v>
      </c>
      <c r="LV51" s="28">
        <v>0</v>
      </c>
      <c r="LW51" s="28">
        <v>0</v>
      </c>
      <c r="LX51" s="28">
        <v>0</v>
      </c>
      <c r="LY51" s="28">
        <v>0</v>
      </c>
      <c r="LZ51" s="28">
        <v>0</v>
      </c>
      <c r="MA51" s="28">
        <v>0</v>
      </c>
      <c r="MB51" s="28">
        <v>0</v>
      </c>
      <c r="MC51" s="28">
        <v>0</v>
      </c>
      <c r="MD51" s="28">
        <v>0</v>
      </c>
      <c r="ME51" s="28">
        <v>0</v>
      </c>
      <c r="MF51" s="28">
        <v>0</v>
      </c>
      <c r="MG51" s="28">
        <v>0</v>
      </c>
      <c r="MH51" s="28">
        <v>0</v>
      </c>
      <c r="MI51" s="28">
        <v>0</v>
      </c>
      <c r="MJ51" s="28">
        <v>0</v>
      </c>
      <c r="MK51" s="28">
        <v>0</v>
      </c>
      <c r="ML51" s="28">
        <v>0</v>
      </c>
      <c r="MM51" s="28">
        <v>0</v>
      </c>
      <c r="MN51" s="28">
        <v>0</v>
      </c>
      <c r="MO51" s="28">
        <v>0</v>
      </c>
      <c r="MP51" s="28">
        <v>0</v>
      </c>
      <c r="MQ51" s="28">
        <v>0</v>
      </c>
      <c r="MR51" s="28">
        <v>0</v>
      </c>
      <c r="MS51" s="28">
        <v>0</v>
      </c>
      <c r="MT51" s="28">
        <v>0</v>
      </c>
      <c r="MU51" s="28">
        <v>0</v>
      </c>
      <c r="MV51" s="28">
        <v>0</v>
      </c>
      <c r="MW51" s="28">
        <v>0</v>
      </c>
      <c r="MX51" s="28">
        <v>0</v>
      </c>
      <c r="MY51" s="28">
        <v>0</v>
      </c>
      <c r="MZ51" s="28">
        <v>0</v>
      </c>
      <c r="NA51" s="28">
        <v>0</v>
      </c>
      <c r="NB51" s="28">
        <v>0</v>
      </c>
      <c r="NC51" s="28">
        <v>0</v>
      </c>
      <c r="ND51" s="28">
        <v>0</v>
      </c>
      <c r="NE51" s="28">
        <v>0</v>
      </c>
      <c r="NF51" s="28">
        <v>0</v>
      </c>
      <c r="NG51" s="28">
        <v>0</v>
      </c>
      <c r="NH51" s="28">
        <v>0</v>
      </c>
      <c r="NI51" s="28">
        <v>0</v>
      </c>
      <c r="NJ51" s="28">
        <v>0</v>
      </c>
      <c r="NK51" s="28">
        <v>0</v>
      </c>
      <c r="NL51" s="28">
        <v>0</v>
      </c>
      <c r="NM51" s="28">
        <v>0</v>
      </c>
      <c r="NN51" s="28">
        <v>0</v>
      </c>
      <c r="NO51" s="28">
        <v>0</v>
      </c>
      <c r="NP51" s="28">
        <v>0</v>
      </c>
      <c r="NQ51" s="28">
        <v>0</v>
      </c>
      <c r="NR51" s="28">
        <v>0</v>
      </c>
      <c r="NS51" s="28">
        <v>0</v>
      </c>
      <c r="NT51" s="28">
        <v>0</v>
      </c>
      <c r="NU51" s="28">
        <v>0</v>
      </c>
      <c r="NV51" s="28">
        <v>0</v>
      </c>
      <c r="NW51" s="28">
        <v>0</v>
      </c>
      <c r="NX51" s="28">
        <v>0</v>
      </c>
      <c r="NY51" s="28">
        <v>0</v>
      </c>
      <c r="NZ51" s="28">
        <v>0</v>
      </c>
      <c r="OA51" s="28">
        <v>0</v>
      </c>
      <c r="OB51" s="28">
        <v>0</v>
      </c>
      <c r="OC51" s="28">
        <v>0</v>
      </c>
      <c r="OD51" s="28">
        <v>0</v>
      </c>
      <c r="OE51" s="28">
        <v>0</v>
      </c>
      <c r="OF51" s="28">
        <v>0</v>
      </c>
      <c r="OG51" s="28">
        <v>0</v>
      </c>
      <c r="OH51" s="28">
        <v>0</v>
      </c>
      <c r="OI51" s="28">
        <v>0</v>
      </c>
      <c r="OJ51" s="28">
        <v>0</v>
      </c>
      <c r="OK51" s="28">
        <v>0</v>
      </c>
      <c r="OL51" s="28">
        <v>0</v>
      </c>
      <c r="OM51" s="28">
        <v>0</v>
      </c>
      <c r="ON51" s="28">
        <v>0</v>
      </c>
      <c r="OO51" s="28">
        <v>0</v>
      </c>
      <c r="OP51" s="28">
        <v>0</v>
      </c>
      <c r="OQ51" s="28">
        <v>0</v>
      </c>
      <c r="OR51" s="28">
        <v>0</v>
      </c>
      <c r="OS51" s="28">
        <v>0</v>
      </c>
      <c r="OT51" s="28">
        <v>0</v>
      </c>
      <c r="OU51" s="28">
        <v>0</v>
      </c>
      <c r="OV51" s="28">
        <v>0</v>
      </c>
      <c r="OW51" s="28">
        <v>0</v>
      </c>
      <c r="OX51" s="28">
        <v>0</v>
      </c>
      <c r="OY51" s="28">
        <v>0</v>
      </c>
      <c r="OZ51" s="28">
        <v>0</v>
      </c>
      <c r="PA51" s="28">
        <v>0</v>
      </c>
      <c r="PB51" s="28">
        <v>0</v>
      </c>
      <c r="PC51" s="28">
        <v>0</v>
      </c>
      <c r="PD51" s="28">
        <v>0</v>
      </c>
      <c r="PE51" s="28">
        <v>0</v>
      </c>
      <c r="PF51" s="28">
        <v>0</v>
      </c>
      <c r="PG51" s="28">
        <v>0</v>
      </c>
      <c r="PH51" s="28">
        <v>0</v>
      </c>
      <c r="PI51" s="28">
        <v>0</v>
      </c>
      <c r="PJ51" s="28">
        <v>0</v>
      </c>
      <c r="PK51" s="28">
        <v>0</v>
      </c>
      <c r="PL51" s="28">
        <v>0</v>
      </c>
      <c r="PM51" s="28">
        <v>0</v>
      </c>
      <c r="PN51" s="28">
        <v>0</v>
      </c>
      <c r="PO51" s="28">
        <v>0</v>
      </c>
      <c r="PP51" s="28">
        <v>0</v>
      </c>
      <c r="PQ51" s="28">
        <v>0</v>
      </c>
      <c r="PR51" s="28">
        <v>0</v>
      </c>
      <c r="PS51" s="28">
        <v>0</v>
      </c>
      <c r="PT51" s="28">
        <v>0</v>
      </c>
      <c r="PU51" s="28">
        <v>0</v>
      </c>
      <c r="PV51" s="28">
        <v>0</v>
      </c>
      <c r="PW51" s="28">
        <v>0</v>
      </c>
      <c r="PX51" s="28">
        <v>0</v>
      </c>
      <c r="PY51" s="28">
        <v>0</v>
      </c>
      <c r="PZ51" s="28">
        <v>0</v>
      </c>
      <c r="QA51" s="28">
        <v>0</v>
      </c>
      <c r="QB51" s="28">
        <v>0</v>
      </c>
      <c r="QC51" s="28">
        <v>0</v>
      </c>
      <c r="QD51" s="28">
        <v>0</v>
      </c>
      <c r="QE51" s="28">
        <v>0</v>
      </c>
      <c r="QF51" s="28">
        <v>0</v>
      </c>
      <c r="QG51" s="28">
        <v>0</v>
      </c>
      <c r="QH51" s="28">
        <v>0</v>
      </c>
      <c r="QI51" s="28">
        <v>0</v>
      </c>
      <c r="QJ51" s="28">
        <v>0</v>
      </c>
      <c r="QK51" s="28">
        <v>0</v>
      </c>
      <c r="QL51" s="28">
        <v>0</v>
      </c>
      <c r="QM51" s="28">
        <v>0</v>
      </c>
      <c r="QN51" s="28">
        <v>0</v>
      </c>
      <c r="QO51" s="28">
        <v>0</v>
      </c>
      <c r="QP51" s="28">
        <v>0</v>
      </c>
      <c r="QQ51" s="28">
        <v>0</v>
      </c>
      <c r="QR51" s="28">
        <v>0</v>
      </c>
      <c r="QS51" s="28">
        <v>0</v>
      </c>
      <c r="QT51" s="28">
        <v>0</v>
      </c>
      <c r="QU51" s="28">
        <v>0</v>
      </c>
      <c r="QV51" s="28">
        <v>0</v>
      </c>
      <c r="QW51" s="28">
        <v>0</v>
      </c>
      <c r="QX51" s="28">
        <v>0</v>
      </c>
      <c r="QY51" s="28">
        <v>0</v>
      </c>
      <c r="QZ51" s="28">
        <v>0</v>
      </c>
      <c r="RA51" s="28">
        <v>0</v>
      </c>
      <c r="RB51" s="28">
        <v>0</v>
      </c>
      <c r="RC51" s="28">
        <v>0</v>
      </c>
      <c r="RD51" s="28">
        <v>0</v>
      </c>
      <c r="RE51" s="28">
        <v>0</v>
      </c>
      <c r="RF51" s="28">
        <v>0</v>
      </c>
      <c r="RG51" s="28">
        <v>0</v>
      </c>
      <c r="RH51" s="28">
        <v>0</v>
      </c>
      <c r="RI51" s="28">
        <v>0</v>
      </c>
      <c r="RJ51" s="28">
        <v>0</v>
      </c>
      <c r="RK51" s="28">
        <v>0</v>
      </c>
      <c r="RL51" s="28">
        <v>0</v>
      </c>
      <c r="RM51" s="28">
        <v>0</v>
      </c>
      <c r="RN51" s="28">
        <v>0</v>
      </c>
      <c r="RO51" s="28">
        <v>0</v>
      </c>
      <c r="RP51" s="28">
        <v>0</v>
      </c>
      <c r="RQ51" s="28">
        <v>0</v>
      </c>
      <c r="RR51" s="28">
        <v>0</v>
      </c>
      <c r="RS51" s="28">
        <v>0</v>
      </c>
      <c r="RT51" s="28">
        <v>0</v>
      </c>
      <c r="RU51" s="28">
        <v>0</v>
      </c>
      <c r="RV51" s="28">
        <v>0</v>
      </c>
      <c r="RW51" s="28">
        <v>0</v>
      </c>
      <c r="RX51" s="28">
        <v>0</v>
      </c>
      <c r="RY51" s="28">
        <v>0</v>
      </c>
      <c r="RZ51" s="28">
        <v>0</v>
      </c>
      <c r="SA51" s="28">
        <v>0</v>
      </c>
      <c r="SB51" s="28">
        <v>0</v>
      </c>
      <c r="SC51" s="28">
        <v>0</v>
      </c>
      <c r="SD51" s="28">
        <v>0</v>
      </c>
      <c r="SE51" s="28">
        <v>0</v>
      </c>
      <c r="SF51" s="28">
        <v>0</v>
      </c>
      <c r="SG51" s="28">
        <v>0</v>
      </c>
      <c r="SH51" s="28">
        <v>0</v>
      </c>
      <c r="SI51" s="28">
        <v>0</v>
      </c>
      <c r="SJ51" s="28">
        <v>0</v>
      </c>
      <c r="SK51" s="28">
        <v>0</v>
      </c>
      <c r="SL51" s="28">
        <v>0</v>
      </c>
      <c r="SM51" s="28">
        <v>0</v>
      </c>
      <c r="SN51" s="28">
        <v>0</v>
      </c>
      <c r="SO51" s="28">
        <v>0</v>
      </c>
      <c r="SP51" s="28">
        <v>0</v>
      </c>
      <c r="SQ51" s="28">
        <v>0</v>
      </c>
      <c r="SR51" s="28">
        <v>0</v>
      </c>
      <c r="SS51" s="28">
        <v>0</v>
      </c>
      <c r="ST51" s="28">
        <v>0</v>
      </c>
      <c r="SU51" s="28">
        <v>0</v>
      </c>
      <c r="SV51" s="28">
        <v>0</v>
      </c>
      <c r="SW51" s="28">
        <v>0</v>
      </c>
      <c r="SX51" s="28">
        <v>0</v>
      </c>
      <c r="SY51" s="28">
        <v>0</v>
      </c>
      <c r="SZ51" s="28">
        <v>0</v>
      </c>
      <c r="TA51" s="28">
        <v>0</v>
      </c>
      <c r="TB51" s="28">
        <v>0</v>
      </c>
      <c r="TC51" s="28">
        <v>0</v>
      </c>
      <c r="TD51" s="28">
        <v>0</v>
      </c>
      <c r="TE51" s="28">
        <v>0</v>
      </c>
      <c r="TF51" s="28">
        <v>0</v>
      </c>
      <c r="TG51" s="28">
        <v>0</v>
      </c>
      <c r="TH51" s="28">
        <v>0</v>
      </c>
      <c r="TI51" s="28">
        <v>0</v>
      </c>
      <c r="TJ51" s="28">
        <v>0</v>
      </c>
      <c r="TK51" s="28">
        <v>0</v>
      </c>
      <c r="TL51" s="28">
        <v>0</v>
      </c>
      <c r="TM51" s="28">
        <v>0</v>
      </c>
      <c r="TN51" s="28">
        <v>0</v>
      </c>
      <c r="TO51" s="28">
        <v>0</v>
      </c>
      <c r="TP51" s="28">
        <v>0</v>
      </c>
      <c r="TQ51" s="28">
        <v>0</v>
      </c>
      <c r="TR51" s="28">
        <v>0</v>
      </c>
      <c r="TS51" s="28">
        <v>0</v>
      </c>
      <c r="TT51" s="28">
        <v>0</v>
      </c>
      <c r="TU51" s="28">
        <v>0</v>
      </c>
      <c r="TV51" s="28">
        <v>0</v>
      </c>
      <c r="TW51" s="28">
        <v>0</v>
      </c>
      <c r="TX51" s="28">
        <v>0</v>
      </c>
      <c r="TY51" s="28">
        <v>0</v>
      </c>
      <c r="TZ51" s="28">
        <v>0</v>
      </c>
      <c r="UA51" s="28">
        <v>0</v>
      </c>
      <c r="UB51" s="28">
        <v>0</v>
      </c>
      <c r="UC51" s="28">
        <v>0</v>
      </c>
      <c r="UD51" s="28">
        <v>0</v>
      </c>
      <c r="UE51" s="28">
        <v>0</v>
      </c>
      <c r="UF51" s="28">
        <v>0</v>
      </c>
      <c r="UG51" s="28">
        <v>0</v>
      </c>
      <c r="UH51" s="28">
        <v>0</v>
      </c>
      <c r="UI51" s="28">
        <v>0</v>
      </c>
      <c r="UJ51" s="28">
        <v>0</v>
      </c>
      <c r="UK51" s="28">
        <v>0</v>
      </c>
      <c r="UL51" s="28">
        <v>0</v>
      </c>
      <c r="UM51" s="28">
        <v>0</v>
      </c>
      <c r="UN51" s="28">
        <v>0</v>
      </c>
      <c r="UO51" s="28">
        <v>0</v>
      </c>
      <c r="UP51" s="28">
        <v>0</v>
      </c>
      <c r="UQ51" s="28">
        <v>0</v>
      </c>
      <c r="UR51" s="28">
        <v>0</v>
      </c>
      <c r="US51" s="28">
        <v>0</v>
      </c>
      <c r="UT51" s="28">
        <v>0</v>
      </c>
      <c r="UU51" s="28">
        <v>0</v>
      </c>
      <c r="UV51" s="28">
        <v>0</v>
      </c>
      <c r="UW51" s="28">
        <v>0</v>
      </c>
      <c r="UX51" s="28">
        <v>0</v>
      </c>
      <c r="UY51" s="28">
        <v>0</v>
      </c>
      <c r="UZ51" s="28">
        <v>0</v>
      </c>
      <c r="VA51" s="28">
        <v>0</v>
      </c>
      <c r="VB51" s="28">
        <v>0</v>
      </c>
      <c r="VC51" s="28">
        <v>0</v>
      </c>
      <c r="VD51" s="28">
        <v>0</v>
      </c>
      <c r="VE51" s="28">
        <v>0</v>
      </c>
      <c r="VF51" s="28">
        <v>0</v>
      </c>
      <c r="VG51" s="28">
        <v>0</v>
      </c>
      <c r="VH51" s="28">
        <v>0</v>
      </c>
      <c r="VI51" s="28">
        <v>0</v>
      </c>
      <c r="VJ51" s="28">
        <v>0</v>
      </c>
      <c r="VK51" s="28">
        <v>0</v>
      </c>
      <c r="VL51" s="28">
        <v>0</v>
      </c>
      <c r="VM51" s="28">
        <v>0</v>
      </c>
      <c r="VN51" s="28">
        <v>0</v>
      </c>
      <c r="VO51" s="28">
        <v>0</v>
      </c>
      <c r="VP51" s="28">
        <v>0</v>
      </c>
      <c r="VQ51" s="28">
        <v>0</v>
      </c>
      <c r="VR51" s="28">
        <v>0</v>
      </c>
      <c r="VS51" s="28">
        <v>0</v>
      </c>
      <c r="VT51" s="28">
        <v>0</v>
      </c>
      <c r="VU51" s="28">
        <v>0</v>
      </c>
      <c r="VV51" s="28">
        <v>0</v>
      </c>
      <c r="VW51" s="28">
        <v>0</v>
      </c>
      <c r="VX51" s="28">
        <v>0</v>
      </c>
      <c r="VY51" s="28">
        <v>0</v>
      </c>
      <c r="VZ51" s="28">
        <v>0</v>
      </c>
      <c r="WA51" s="28">
        <v>0</v>
      </c>
      <c r="WB51" s="28">
        <v>0</v>
      </c>
      <c r="WC51" s="28">
        <v>0</v>
      </c>
      <c r="WD51" s="28">
        <v>0</v>
      </c>
      <c r="WE51" s="28">
        <v>0</v>
      </c>
      <c r="WF51" s="28">
        <v>0</v>
      </c>
      <c r="WG51" s="28">
        <v>0</v>
      </c>
      <c r="WH51" s="28">
        <v>0</v>
      </c>
      <c r="WI51" s="28">
        <v>0</v>
      </c>
      <c r="WJ51" s="28">
        <v>0</v>
      </c>
      <c r="WK51" s="28">
        <v>0</v>
      </c>
      <c r="WL51" s="28">
        <v>0</v>
      </c>
      <c r="WM51" s="28">
        <v>0</v>
      </c>
      <c r="WN51" s="28">
        <v>0</v>
      </c>
      <c r="WO51" s="28">
        <v>0</v>
      </c>
      <c r="WP51" s="28">
        <v>0</v>
      </c>
      <c r="WQ51" s="28">
        <v>0</v>
      </c>
      <c r="WR51" s="28">
        <v>0</v>
      </c>
      <c r="WS51" s="28">
        <v>0</v>
      </c>
      <c r="WT51" s="28">
        <v>0</v>
      </c>
      <c r="WU51" s="28">
        <v>0</v>
      </c>
      <c r="WV51" s="28">
        <v>0</v>
      </c>
      <c r="WW51" s="28">
        <v>0</v>
      </c>
      <c r="WX51" s="28">
        <v>0</v>
      </c>
      <c r="WY51" s="28">
        <v>0</v>
      </c>
      <c r="WZ51" s="28">
        <v>0</v>
      </c>
      <c r="XA51" s="28">
        <v>0</v>
      </c>
      <c r="XB51" s="28">
        <v>0</v>
      </c>
      <c r="XC51" s="28">
        <v>0</v>
      </c>
      <c r="XD51" s="28">
        <v>0</v>
      </c>
      <c r="XE51" s="28">
        <v>0</v>
      </c>
      <c r="XF51" s="28">
        <v>0</v>
      </c>
      <c r="XG51" s="28">
        <v>0</v>
      </c>
      <c r="XH51" s="28">
        <v>0</v>
      </c>
      <c r="XI51" s="28">
        <v>0</v>
      </c>
      <c r="XJ51" s="28">
        <v>0</v>
      </c>
      <c r="XK51" s="28">
        <v>0</v>
      </c>
      <c r="XL51" s="28">
        <v>0</v>
      </c>
      <c r="XM51" s="28">
        <v>0</v>
      </c>
      <c r="XN51" s="28">
        <v>0</v>
      </c>
      <c r="XO51" s="28">
        <v>0</v>
      </c>
      <c r="XP51" s="28">
        <v>0</v>
      </c>
      <c r="XQ51" s="28">
        <v>0</v>
      </c>
      <c r="XR51" s="28">
        <v>0</v>
      </c>
      <c r="XS51" s="28">
        <v>0</v>
      </c>
      <c r="XT51" s="28">
        <v>0</v>
      </c>
      <c r="XU51" s="28">
        <v>0</v>
      </c>
      <c r="XV51" s="28">
        <v>0</v>
      </c>
      <c r="XW51" s="28">
        <v>0</v>
      </c>
      <c r="XX51" s="28">
        <v>0</v>
      </c>
      <c r="XY51" s="28">
        <v>0</v>
      </c>
      <c r="XZ51" s="28">
        <v>0</v>
      </c>
      <c r="YA51" s="28">
        <v>0</v>
      </c>
      <c r="YB51" s="28">
        <v>0</v>
      </c>
      <c r="YC51" s="28">
        <v>0</v>
      </c>
      <c r="YD51" s="28">
        <v>0</v>
      </c>
      <c r="YE51" s="28">
        <v>0</v>
      </c>
      <c r="YF51" s="28">
        <v>0</v>
      </c>
      <c r="YG51" s="28">
        <v>0</v>
      </c>
      <c r="YH51" s="28">
        <v>0</v>
      </c>
      <c r="YI51" s="28">
        <v>0</v>
      </c>
      <c r="YJ51" s="28">
        <v>0</v>
      </c>
      <c r="YK51" s="28">
        <v>0</v>
      </c>
      <c r="YL51" s="28">
        <v>0</v>
      </c>
      <c r="YM51" s="28">
        <v>0</v>
      </c>
      <c r="YN51" s="28">
        <v>0</v>
      </c>
      <c r="YO51" s="28">
        <v>0</v>
      </c>
      <c r="YP51" s="28">
        <v>0</v>
      </c>
      <c r="YQ51" s="28">
        <v>0</v>
      </c>
    </row>
    <row r="52" spans="1:667" ht="15.75" x14ac:dyDescent="0.25">
      <c r="A52" s="18" t="s">
        <v>111</v>
      </c>
      <c r="B52" s="18" t="s">
        <v>112</v>
      </c>
      <c r="C52" s="18">
        <v>125.11586304000038</v>
      </c>
      <c r="D52" s="50"/>
      <c r="E52" s="48">
        <f>+C52/C58</f>
        <v>3.25822560000001</v>
      </c>
      <c r="F52" s="32" t="s">
        <v>57</v>
      </c>
      <c r="G52" s="108" t="s">
        <v>133</v>
      </c>
      <c r="H52" s="30">
        <v>41577</v>
      </c>
      <c r="I52" s="31">
        <v>2.75E-2</v>
      </c>
      <c r="J52" s="32">
        <v>60</v>
      </c>
      <c r="K52" s="22" t="s">
        <v>138</v>
      </c>
      <c r="L52" s="30">
        <f t="shared" si="126"/>
        <v>43403</v>
      </c>
      <c r="M52" s="22" t="s">
        <v>11</v>
      </c>
      <c r="N52" s="19" t="s">
        <v>97</v>
      </c>
      <c r="P52" s="25">
        <f t="shared" si="127"/>
        <v>339887342.44752002</v>
      </c>
      <c r="Q52" s="25">
        <f t="shared" si="128"/>
        <v>5182683.7213767068</v>
      </c>
      <c r="R52" s="25">
        <f t="shared" si="129"/>
        <v>0</v>
      </c>
      <c r="S52" s="25">
        <f t="shared" si="130"/>
        <v>0</v>
      </c>
      <c r="T52" s="25">
        <f t="shared" si="131"/>
        <v>0</v>
      </c>
      <c r="U52" s="25">
        <f t="shared" si="132"/>
        <v>0</v>
      </c>
      <c r="V52" s="25">
        <f t="shared" si="133"/>
        <v>0</v>
      </c>
      <c r="W52" s="25">
        <f t="shared" si="134"/>
        <v>0</v>
      </c>
      <c r="X52" s="25">
        <f t="shared" si="135"/>
        <v>0</v>
      </c>
      <c r="Y52" s="25">
        <f t="shared" si="136"/>
        <v>0</v>
      </c>
      <c r="Z52" s="25">
        <f t="shared" si="137"/>
        <v>0</v>
      </c>
      <c r="AA52" s="25">
        <f t="shared" si="138"/>
        <v>0</v>
      </c>
      <c r="AB52" s="25">
        <f t="shared" si="139"/>
        <v>0</v>
      </c>
      <c r="AC52" s="25">
        <f t="shared" si="140"/>
        <v>0</v>
      </c>
      <c r="AD52" s="25">
        <f t="shared" si="141"/>
        <v>0</v>
      </c>
      <c r="AE52" s="25">
        <f t="shared" si="142"/>
        <v>0</v>
      </c>
      <c r="AF52" s="25">
        <f t="shared" si="143"/>
        <v>0</v>
      </c>
      <c r="AG52" s="25">
        <f t="shared" si="144"/>
        <v>0</v>
      </c>
      <c r="AH52" s="25">
        <f t="shared" si="145"/>
        <v>0</v>
      </c>
      <c r="AI52" s="25">
        <f t="shared" si="146"/>
        <v>0</v>
      </c>
      <c r="AJ52" s="25">
        <f t="shared" si="147"/>
        <v>0</v>
      </c>
      <c r="AK52" s="25">
        <f t="shared" si="148"/>
        <v>0</v>
      </c>
      <c r="AL52" s="25">
        <f t="shared" si="149"/>
        <v>0</v>
      </c>
      <c r="AM52" s="25">
        <f t="shared" si="150"/>
        <v>0</v>
      </c>
      <c r="AN52" s="25">
        <f t="shared" si="151"/>
        <v>0</v>
      </c>
      <c r="AO52" s="25">
        <f t="shared" si="152"/>
        <v>0</v>
      </c>
      <c r="AP52" s="25">
        <f t="shared" si="153"/>
        <v>0</v>
      </c>
      <c r="AQ52" s="25">
        <f t="shared" si="154"/>
        <v>0</v>
      </c>
      <c r="AR52" s="25">
        <f t="shared" si="155"/>
        <v>0</v>
      </c>
      <c r="AS52" s="25">
        <f t="shared" si="156"/>
        <v>0</v>
      </c>
      <c r="AT52" s="25">
        <f t="shared" si="157"/>
        <v>0</v>
      </c>
      <c r="AU52" s="25">
        <f t="shared" si="158"/>
        <v>0</v>
      </c>
      <c r="AV52" s="25">
        <f t="shared" si="159"/>
        <v>0</v>
      </c>
      <c r="AW52" s="25">
        <f t="shared" si="160"/>
        <v>0</v>
      </c>
      <c r="AX52" s="25">
        <f t="shared" si="161"/>
        <v>0</v>
      </c>
      <c r="AY52" s="25">
        <f t="shared" si="162"/>
        <v>0</v>
      </c>
      <c r="AZ52" s="25">
        <f t="shared" si="163"/>
        <v>0</v>
      </c>
      <c r="BA52" s="25">
        <f t="shared" si="164"/>
        <v>0</v>
      </c>
      <c r="BB52" s="25">
        <f t="shared" si="165"/>
        <v>0</v>
      </c>
      <c r="BC52" s="25">
        <f t="shared" si="166"/>
        <v>0</v>
      </c>
      <c r="BD52" s="25">
        <f t="shared" si="167"/>
        <v>0</v>
      </c>
      <c r="BE52" s="25">
        <f t="shared" si="168"/>
        <v>0</v>
      </c>
      <c r="BF52" s="25">
        <f t="shared" si="169"/>
        <v>0</v>
      </c>
      <c r="BG52" s="25">
        <f t="shared" si="170"/>
        <v>0</v>
      </c>
      <c r="BH52" s="25">
        <f t="shared" si="171"/>
        <v>0</v>
      </c>
      <c r="BI52" s="25">
        <f t="shared" si="172"/>
        <v>0</v>
      </c>
      <c r="BJ52" s="25">
        <f t="shared" si="173"/>
        <v>0</v>
      </c>
      <c r="BK52" s="25">
        <f t="shared" si="174"/>
        <v>0</v>
      </c>
      <c r="BL52" s="25">
        <f t="shared" si="175"/>
        <v>0</v>
      </c>
      <c r="BM52" s="25">
        <f t="shared" si="176"/>
        <v>0</v>
      </c>
      <c r="BN52" s="26"/>
      <c r="BO52" s="27"/>
      <c r="BP52" s="28">
        <v>1733783.2974000014</v>
      </c>
      <c r="BQ52" s="28">
        <v>63046665.360000007</v>
      </c>
      <c r="BR52" s="28">
        <v>0</v>
      </c>
      <c r="BS52" s="28">
        <v>0</v>
      </c>
      <c r="BT52" s="28">
        <v>0</v>
      </c>
      <c r="BU52" s="28">
        <v>0</v>
      </c>
      <c r="BV52" s="28">
        <v>1374258.4663500013</v>
      </c>
      <c r="BW52" s="28">
        <v>66630713.520000003</v>
      </c>
      <c r="BX52" s="28">
        <v>0</v>
      </c>
      <c r="BY52" s="28">
        <v>0</v>
      </c>
      <c r="BZ52" s="28">
        <v>0</v>
      </c>
      <c r="CA52" s="28">
        <v>0</v>
      </c>
      <c r="CB52" s="28">
        <v>1258896.916200002</v>
      </c>
      <c r="CC52" s="28">
        <v>91556139.360000014</v>
      </c>
      <c r="CD52" s="28">
        <v>0</v>
      </c>
      <c r="CE52" s="28">
        <v>0</v>
      </c>
      <c r="CF52" s="28">
        <v>0</v>
      </c>
      <c r="CG52" s="28">
        <v>0</v>
      </c>
      <c r="CH52" s="28">
        <v>815745.04142670252</v>
      </c>
      <c r="CI52" s="28">
        <v>118653824.20751999</v>
      </c>
      <c r="CJ52" s="28">
        <v>0</v>
      </c>
      <c r="CK52" s="28">
        <v>0</v>
      </c>
      <c r="CL52" s="28">
        <v>0</v>
      </c>
      <c r="CM52" s="28">
        <v>0</v>
      </c>
      <c r="CN52" s="28">
        <v>0</v>
      </c>
      <c r="CO52" s="28">
        <v>0</v>
      </c>
      <c r="CP52" s="28">
        <v>0</v>
      </c>
      <c r="CQ52" s="28">
        <v>0</v>
      </c>
      <c r="CR52" s="28">
        <v>0</v>
      </c>
      <c r="CS52" s="28">
        <v>0</v>
      </c>
      <c r="CT52" s="28">
        <v>0</v>
      </c>
      <c r="CU52" s="28">
        <v>0</v>
      </c>
      <c r="CV52" s="28">
        <v>0</v>
      </c>
      <c r="CW52" s="28">
        <v>0</v>
      </c>
      <c r="CX52" s="28">
        <v>0</v>
      </c>
      <c r="CY52" s="28">
        <v>0</v>
      </c>
      <c r="CZ52" s="28">
        <v>0</v>
      </c>
      <c r="DA52" s="28">
        <v>0</v>
      </c>
      <c r="DB52" s="28">
        <v>0</v>
      </c>
      <c r="DC52" s="28">
        <v>0</v>
      </c>
      <c r="DD52" s="28">
        <v>0</v>
      </c>
      <c r="DE52" s="28">
        <v>0</v>
      </c>
      <c r="DF52" s="28">
        <v>0</v>
      </c>
      <c r="DG52" s="28">
        <v>0</v>
      </c>
      <c r="DH52" s="28">
        <v>0</v>
      </c>
      <c r="DI52" s="28">
        <v>0</v>
      </c>
      <c r="DJ52" s="28">
        <v>0</v>
      </c>
      <c r="DK52" s="28">
        <v>0</v>
      </c>
      <c r="DL52" s="28">
        <v>0</v>
      </c>
      <c r="DM52" s="28">
        <v>0</v>
      </c>
      <c r="DN52" s="28">
        <v>0</v>
      </c>
      <c r="DO52" s="28">
        <v>0</v>
      </c>
      <c r="DP52" s="28">
        <v>0</v>
      </c>
      <c r="DQ52" s="28">
        <v>0</v>
      </c>
      <c r="DR52" s="28">
        <v>0</v>
      </c>
      <c r="DS52" s="28">
        <v>0</v>
      </c>
      <c r="DT52" s="28">
        <v>0</v>
      </c>
      <c r="DU52" s="28">
        <v>0</v>
      </c>
      <c r="DV52" s="28">
        <v>0</v>
      </c>
      <c r="DW52" s="28">
        <v>0</v>
      </c>
      <c r="DX52" s="28">
        <v>0</v>
      </c>
      <c r="DY52" s="28">
        <v>0</v>
      </c>
      <c r="DZ52" s="28">
        <v>0</v>
      </c>
      <c r="EA52" s="28">
        <v>0</v>
      </c>
      <c r="EB52" s="28">
        <v>0</v>
      </c>
      <c r="EC52" s="28">
        <v>0</v>
      </c>
      <c r="ED52" s="28">
        <v>0</v>
      </c>
      <c r="EE52" s="28">
        <v>0</v>
      </c>
      <c r="EF52" s="28">
        <v>0</v>
      </c>
      <c r="EG52" s="28">
        <v>0</v>
      </c>
      <c r="EH52" s="28">
        <v>0</v>
      </c>
      <c r="EI52" s="28">
        <v>0</v>
      </c>
      <c r="EJ52" s="28">
        <v>0</v>
      </c>
      <c r="EK52" s="28">
        <v>0</v>
      </c>
      <c r="EL52" s="28">
        <v>0</v>
      </c>
      <c r="EM52" s="28">
        <v>0</v>
      </c>
      <c r="EN52" s="28">
        <v>0</v>
      </c>
      <c r="EO52" s="28">
        <v>0</v>
      </c>
      <c r="EP52" s="28">
        <v>0</v>
      </c>
      <c r="EQ52" s="28">
        <v>0</v>
      </c>
      <c r="ER52" s="28">
        <v>0</v>
      </c>
      <c r="ES52" s="28">
        <v>0</v>
      </c>
      <c r="ET52" s="28">
        <v>0</v>
      </c>
      <c r="EU52" s="28">
        <v>0</v>
      </c>
      <c r="EV52" s="28">
        <v>0</v>
      </c>
      <c r="EW52" s="28">
        <v>0</v>
      </c>
      <c r="EX52" s="28">
        <v>0</v>
      </c>
      <c r="EY52" s="28">
        <v>0</v>
      </c>
      <c r="EZ52" s="28">
        <v>0</v>
      </c>
      <c r="FA52" s="28">
        <v>0</v>
      </c>
      <c r="FB52" s="28">
        <v>0</v>
      </c>
      <c r="FC52" s="28">
        <v>0</v>
      </c>
      <c r="FD52" s="28">
        <v>0</v>
      </c>
      <c r="FE52" s="28">
        <v>0</v>
      </c>
      <c r="FF52" s="28">
        <v>0</v>
      </c>
      <c r="FG52" s="28">
        <v>0</v>
      </c>
      <c r="FH52" s="28">
        <v>0</v>
      </c>
      <c r="FI52" s="28">
        <v>0</v>
      </c>
      <c r="FJ52" s="28">
        <v>0</v>
      </c>
      <c r="FK52" s="28">
        <v>0</v>
      </c>
      <c r="FL52" s="28">
        <v>0</v>
      </c>
      <c r="FM52" s="28">
        <v>0</v>
      </c>
      <c r="FN52" s="28">
        <v>0</v>
      </c>
      <c r="FO52" s="28">
        <v>0</v>
      </c>
      <c r="FP52" s="28">
        <v>0</v>
      </c>
      <c r="FQ52" s="28">
        <v>0</v>
      </c>
      <c r="FR52" s="28">
        <v>0</v>
      </c>
      <c r="FS52" s="28">
        <v>0</v>
      </c>
      <c r="FT52" s="28">
        <v>0</v>
      </c>
      <c r="FU52" s="28">
        <v>0</v>
      </c>
      <c r="FV52" s="28">
        <v>0</v>
      </c>
      <c r="FW52" s="28">
        <v>0</v>
      </c>
      <c r="FX52" s="28">
        <v>0</v>
      </c>
      <c r="FY52" s="28">
        <v>0</v>
      </c>
      <c r="FZ52" s="28">
        <v>0</v>
      </c>
      <c r="GA52" s="28">
        <v>0</v>
      </c>
      <c r="GB52" s="28">
        <v>0</v>
      </c>
      <c r="GC52" s="28">
        <v>0</v>
      </c>
      <c r="GD52" s="28">
        <v>0</v>
      </c>
      <c r="GE52" s="28">
        <v>0</v>
      </c>
      <c r="GF52" s="28">
        <v>0</v>
      </c>
      <c r="GG52" s="28">
        <v>0</v>
      </c>
      <c r="GH52" s="28">
        <v>0</v>
      </c>
      <c r="GI52" s="28">
        <v>0</v>
      </c>
      <c r="GJ52" s="28">
        <v>0</v>
      </c>
      <c r="GK52" s="28">
        <v>0</v>
      </c>
      <c r="GL52" s="28">
        <v>0</v>
      </c>
      <c r="GM52" s="28">
        <v>0</v>
      </c>
      <c r="GN52" s="28">
        <v>0</v>
      </c>
      <c r="GO52" s="28">
        <v>0</v>
      </c>
      <c r="GP52" s="28">
        <v>0</v>
      </c>
      <c r="GQ52" s="28">
        <v>0</v>
      </c>
      <c r="GR52" s="28">
        <v>0</v>
      </c>
      <c r="GS52" s="28">
        <v>0</v>
      </c>
      <c r="GT52" s="28">
        <v>0</v>
      </c>
      <c r="GU52" s="28">
        <v>0</v>
      </c>
      <c r="GV52" s="28">
        <v>0</v>
      </c>
      <c r="GW52" s="28">
        <v>0</v>
      </c>
      <c r="GX52" s="28">
        <v>0</v>
      </c>
      <c r="GY52" s="28">
        <v>0</v>
      </c>
      <c r="GZ52" s="28">
        <v>0</v>
      </c>
      <c r="HA52" s="28">
        <v>0</v>
      </c>
      <c r="HB52" s="28">
        <v>0</v>
      </c>
      <c r="HC52" s="28">
        <v>0</v>
      </c>
      <c r="HD52" s="28">
        <v>0</v>
      </c>
      <c r="HE52" s="28">
        <v>0</v>
      </c>
      <c r="HF52" s="28">
        <v>0</v>
      </c>
      <c r="HG52" s="28">
        <v>0</v>
      </c>
      <c r="HH52" s="28">
        <v>0</v>
      </c>
      <c r="HI52" s="28">
        <v>0</v>
      </c>
      <c r="HJ52" s="28">
        <v>0</v>
      </c>
      <c r="HK52" s="28">
        <v>0</v>
      </c>
      <c r="HL52" s="28">
        <v>0</v>
      </c>
      <c r="HM52" s="28">
        <v>0</v>
      </c>
      <c r="HN52" s="28">
        <v>0</v>
      </c>
      <c r="HO52" s="28">
        <v>0</v>
      </c>
      <c r="HP52" s="28">
        <v>0</v>
      </c>
      <c r="HQ52" s="28">
        <v>0</v>
      </c>
      <c r="HR52" s="28">
        <v>0</v>
      </c>
      <c r="HS52" s="28">
        <v>0</v>
      </c>
      <c r="HT52" s="28">
        <v>0</v>
      </c>
      <c r="HU52" s="28">
        <v>0</v>
      </c>
      <c r="HV52" s="28">
        <v>0</v>
      </c>
      <c r="HW52" s="28">
        <v>0</v>
      </c>
      <c r="HX52" s="28">
        <v>0</v>
      </c>
      <c r="HY52" s="28">
        <v>0</v>
      </c>
      <c r="HZ52" s="28">
        <v>0</v>
      </c>
      <c r="IA52" s="28">
        <v>0</v>
      </c>
      <c r="IB52" s="28">
        <v>0</v>
      </c>
      <c r="IC52" s="28">
        <v>0</v>
      </c>
      <c r="ID52" s="28">
        <v>0</v>
      </c>
      <c r="IE52" s="28">
        <v>0</v>
      </c>
      <c r="IF52" s="28">
        <v>0</v>
      </c>
      <c r="IG52" s="28">
        <v>0</v>
      </c>
      <c r="IH52" s="28">
        <v>0</v>
      </c>
      <c r="II52" s="28">
        <v>0</v>
      </c>
      <c r="IJ52" s="28">
        <v>0</v>
      </c>
      <c r="IK52" s="28">
        <v>0</v>
      </c>
      <c r="IL52" s="28">
        <v>0</v>
      </c>
      <c r="IM52" s="28">
        <v>0</v>
      </c>
      <c r="IN52" s="28">
        <v>0</v>
      </c>
      <c r="IO52" s="28">
        <v>0</v>
      </c>
      <c r="IP52" s="28">
        <v>0</v>
      </c>
      <c r="IQ52" s="28">
        <v>0</v>
      </c>
      <c r="IR52" s="28">
        <v>0</v>
      </c>
      <c r="IS52" s="28">
        <v>0</v>
      </c>
      <c r="IT52" s="28">
        <v>0</v>
      </c>
      <c r="IU52" s="28">
        <v>0</v>
      </c>
      <c r="IV52" s="28">
        <v>0</v>
      </c>
      <c r="IW52" s="28">
        <v>0</v>
      </c>
      <c r="IX52" s="28">
        <v>0</v>
      </c>
      <c r="IY52" s="28">
        <v>0</v>
      </c>
      <c r="IZ52" s="28">
        <v>0</v>
      </c>
      <c r="JA52" s="28">
        <v>0</v>
      </c>
      <c r="JB52" s="28">
        <v>0</v>
      </c>
      <c r="JC52" s="28">
        <v>0</v>
      </c>
      <c r="JD52" s="28">
        <v>0</v>
      </c>
      <c r="JE52" s="28">
        <v>0</v>
      </c>
      <c r="JF52" s="28">
        <v>0</v>
      </c>
      <c r="JG52" s="28">
        <v>0</v>
      </c>
      <c r="JH52" s="28">
        <v>0</v>
      </c>
      <c r="JI52" s="28">
        <v>0</v>
      </c>
      <c r="JJ52" s="28">
        <v>0</v>
      </c>
      <c r="JK52" s="28">
        <v>0</v>
      </c>
      <c r="JL52" s="28">
        <v>0</v>
      </c>
      <c r="JM52" s="28">
        <v>0</v>
      </c>
      <c r="JN52" s="28">
        <v>0</v>
      </c>
      <c r="JO52" s="28">
        <v>0</v>
      </c>
      <c r="JP52" s="28">
        <v>0</v>
      </c>
      <c r="JQ52" s="28">
        <v>0</v>
      </c>
      <c r="JR52" s="28">
        <v>0</v>
      </c>
      <c r="JS52" s="28">
        <v>0</v>
      </c>
      <c r="JT52" s="28">
        <v>0</v>
      </c>
      <c r="JU52" s="28">
        <v>0</v>
      </c>
      <c r="JV52" s="28">
        <v>0</v>
      </c>
      <c r="JW52" s="28">
        <v>0</v>
      </c>
      <c r="JX52" s="28">
        <v>0</v>
      </c>
      <c r="JY52" s="28">
        <v>0</v>
      </c>
      <c r="JZ52" s="28">
        <v>0</v>
      </c>
      <c r="KA52" s="28">
        <v>0</v>
      </c>
      <c r="KB52" s="28">
        <v>0</v>
      </c>
      <c r="KC52" s="28">
        <v>0</v>
      </c>
      <c r="KD52" s="28">
        <v>0</v>
      </c>
      <c r="KE52" s="28">
        <v>0</v>
      </c>
      <c r="KF52" s="28">
        <v>0</v>
      </c>
      <c r="KG52" s="28">
        <v>0</v>
      </c>
      <c r="KH52" s="28">
        <v>0</v>
      </c>
      <c r="KI52" s="28">
        <v>0</v>
      </c>
      <c r="KJ52" s="28">
        <v>0</v>
      </c>
      <c r="KK52" s="28">
        <v>0</v>
      </c>
      <c r="KL52" s="28">
        <v>0</v>
      </c>
      <c r="KM52" s="28">
        <v>0</v>
      </c>
      <c r="KN52" s="28">
        <v>0</v>
      </c>
      <c r="KO52" s="28">
        <v>0</v>
      </c>
      <c r="KP52" s="28">
        <v>0</v>
      </c>
      <c r="KQ52" s="28">
        <v>0</v>
      </c>
      <c r="KR52" s="28">
        <v>0</v>
      </c>
      <c r="KS52" s="28">
        <v>0</v>
      </c>
      <c r="KT52" s="28">
        <v>0</v>
      </c>
      <c r="KU52" s="28">
        <v>0</v>
      </c>
      <c r="KV52" s="28">
        <v>0</v>
      </c>
      <c r="KW52" s="28">
        <v>0</v>
      </c>
      <c r="KX52" s="28">
        <v>0</v>
      </c>
      <c r="KY52" s="28">
        <v>0</v>
      </c>
      <c r="KZ52" s="28">
        <v>0</v>
      </c>
      <c r="LA52" s="28">
        <v>0</v>
      </c>
      <c r="LB52" s="28">
        <v>0</v>
      </c>
      <c r="LC52" s="28">
        <v>0</v>
      </c>
      <c r="LD52" s="28">
        <v>0</v>
      </c>
      <c r="LE52" s="28">
        <v>0</v>
      </c>
      <c r="LF52" s="28">
        <v>0</v>
      </c>
      <c r="LG52" s="28">
        <v>0</v>
      </c>
      <c r="LH52" s="28">
        <v>0</v>
      </c>
      <c r="LI52" s="28">
        <v>0</v>
      </c>
      <c r="LJ52" s="28">
        <v>0</v>
      </c>
      <c r="LK52" s="28">
        <v>0</v>
      </c>
      <c r="LL52" s="28">
        <v>0</v>
      </c>
      <c r="LM52" s="28">
        <v>0</v>
      </c>
      <c r="LN52" s="28">
        <v>0</v>
      </c>
      <c r="LO52" s="28">
        <v>0</v>
      </c>
      <c r="LP52" s="28">
        <v>0</v>
      </c>
      <c r="LQ52" s="28">
        <v>0</v>
      </c>
      <c r="LR52" s="28">
        <v>0</v>
      </c>
      <c r="LS52" s="28">
        <v>0</v>
      </c>
      <c r="LT52" s="28">
        <v>0</v>
      </c>
      <c r="LU52" s="28">
        <v>0</v>
      </c>
      <c r="LV52" s="28">
        <v>0</v>
      </c>
      <c r="LW52" s="28">
        <v>0</v>
      </c>
      <c r="LX52" s="28">
        <v>0</v>
      </c>
      <c r="LY52" s="28">
        <v>0</v>
      </c>
      <c r="LZ52" s="28">
        <v>0</v>
      </c>
      <c r="MA52" s="28">
        <v>0</v>
      </c>
      <c r="MB52" s="28">
        <v>0</v>
      </c>
      <c r="MC52" s="28">
        <v>0</v>
      </c>
      <c r="MD52" s="28">
        <v>0</v>
      </c>
      <c r="ME52" s="28">
        <v>0</v>
      </c>
      <c r="MF52" s="28">
        <v>0</v>
      </c>
      <c r="MG52" s="28">
        <v>0</v>
      </c>
      <c r="MH52" s="28">
        <v>0</v>
      </c>
      <c r="MI52" s="28">
        <v>0</v>
      </c>
      <c r="MJ52" s="28">
        <v>0</v>
      </c>
      <c r="MK52" s="28">
        <v>0</v>
      </c>
      <c r="ML52" s="28">
        <v>0</v>
      </c>
      <c r="MM52" s="28">
        <v>0</v>
      </c>
      <c r="MN52" s="28">
        <v>0</v>
      </c>
      <c r="MO52" s="28">
        <v>0</v>
      </c>
      <c r="MP52" s="28">
        <v>0</v>
      </c>
      <c r="MQ52" s="28">
        <v>0</v>
      </c>
      <c r="MR52" s="28">
        <v>0</v>
      </c>
      <c r="MS52" s="28">
        <v>0</v>
      </c>
      <c r="MT52" s="28">
        <v>0</v>
      </c>
      <c r="MU52" s="28">
        <v>0</v>
      </c>
      <c r="MV52" s="28">
        <v>0</v>
      </c>
      <c r="MW52" s="28">
        <v>0</v>
      </c>
      <c r="MX52" s="28">
        <v>0</v>
      </c>
      <c r="MY52" s="28">
        <v>0</v>
      </c>
      <c r="MZ52" s="28">
        <v>0</v>
      </c>
      <c r="NA52" s="28">
        <v>0</v>
      </c>
      <c r="NB52" s="28">
        <v>0</v>
      </c>
      <c r="NC52" s="28">
        <v>0</v>
      </c>
      <c r="ND52" s="28">
        <v>0</v>
      </c>
      <c r="NE52" s="28">
        <v>0</v>
      </c>
      <c r="NF52" s="28">
        <v>0</v>
      </c>
      <c r="NG52" s="28">
        <v>0</v>
      </c>
      <c r="NH52" s="28">
        <v>0</v>
      </c>
      <c r="NI52" s="28">
        <v>0</v>
      </c>
      <c r="NJ52" s="28">
        <v>0</v>
      </c>
      <c r="NK52" s="28">
        <v>0</v>
      </c>
      <c r="NL52" s="28">
        <v>0</v>
      </c>
      <c r="NM52" s="28">
        <v>0</v>
      </c>
      <c r="NN52" s="28">
        <v>0</v>
      </c>
      <c r="NO52" s="28">
        <v>0</v>
      </c>
      <c r="NP52" s="28">
        <v>0</v>
      </c>
      <c r="NQ52" s="28">
        <v>0</v>
      </c>
      <c r="NR52" s="28">
        <v>0</v>
      </c>
      <c r="NS52" s="28">
        <v>0</v>
      </c>
      <c r="NT52" s="28">
        <v>0</v>
      </c>
      <c r="NU52" s="28">
        <v>0</v>
      </c>
      <c r="NV52" s="28">
        <v>0</v>
      </c>
      <c r="NW52" s="28">
        <v>0</v>
      </c>
      <c r="NX52" s="28">
        <v>0</v>
      </c>
      <c r="NY52" s="28">
        <v>0</v>
      </c>
      <c r="NZ52" s="28">
        <v>0</v>
      </c>
      <c r="OA52" s="28">
        <v>0</v>
      </c>
      <c r="OB52" s="28">
        <v>0</v>
      </c>
      <c r="OC52" s="28">
        <v>0</v>
      </c>
      <c r="OD52" s="28">
        <v>0</v>
      </c>
      <c r="OE52" s="28">
        <v>0</v>
      </c>
      <c r="OF52" s="28">
        <v>0</v>
      </c>
      <c r="OG52" s="28">
        <v>0</v>
      </c>
      <c r="OH52" s="28">
        <v>0</v>
      </c>
      <c r="OI52" s="28">
        <v>0</v>
      </c>
      <c r="OJ52" s="28">
        <v>0</v>
      </c>
      <c r="OK52" s="28">
        <v>0</v>
      </c>
      <c r="OL52" s="28">
        <v>0</v>
      </c>
      <c r="OM52" s="28">
        <v>0</v>
      </c>
      <c r="ON52" s="28">
        <v>0</v>
      </c>
      <c r="OO52" s="28">
        <v>0</v>
      </c>
      <c r="OP52" s="28">
        <v>0</v>
      </c>
      <c r="OQ52" s="28">
        <v>0</v>
      </c>
      <c r="OR52" s="28">
        <v>0</v>
      </c>
      <c r="OS52" s="28">
        <v>0</v>
      </c>
      <c r="OT52" s="28">
        <v>0</v>
      </c>
      <c r="OU52" s="28">
        <v>0</v>
      </c>
      <c r="OV52" s="28">
        <v>0</v>
      </c>
      <c r="OW52" s="28">
        <v>0</v>
      </c>
      <c r="OX52" s="28">
        <v>0</v>
      </c>
      <c r="OY52" s="28">
        <v>0</v>
      </c>
      <c r="OZ52" s="28">
        <v>0</v>
      </c>
      <c r="PA52" s="28">
        <v>0</v>
      </c>
      <c r="PB52" s="28">
        <v>0</v>
      </c>
      <c r="PC52" s="28">
        <v>0</v>
      </c>
      <c r="PD52" s="28">
        <v>0</v>
      </c>
      <c r="PE52" s="28">
        <v>0</v>
      </c>
      <c r="PF52" s="28">
        <v>0</v>
      </c>
      <c r="PG52" s="28">
        <v>0</v>
      </c>
      <c r="PH52" s="28">
        <v>0</v>
      </c>
      <c r="PI52" s="28">
        <v>0</v>
      </c>
      <c r="PJ52" s="28">
        <v>0</v>
      </c>
      <c r="PK52" s="28">
        <v>0</v>
      </c>
      <c r="PL52" s="28">
        <v>0</v>
      </c>
      <c r="PM52" s="28">
        <v>0</v>
      </c>
      <c r="PN52" s="28">
        <v>0</v>
      </c>
      <c r="PO52" s="28">
        <v>0</v>
      </c>
      <c r="PP52" s="28">
        <v>0</v>
      </c>
      <c r="PQ52" s="28">
        <v>0</v>
      </c>
      <c r="PR52" s="28">
        <v>0</v>
      </c>
      <c r="PS52" s="28">
        <v>0</v>
      </c>
      <c r="PT52" s="28">
        <v>0</v>
      </c>
      <c r="PU52" s="28">
        <v>0</v>
      </c>
      <c r="PV52" s="28">
        <v>0</v>
      </c>
      <c r="PW52" s="28">
        <v>0</v>
      </c>
      <c r="PX52" s="28">
        <v>0</v>
      </c>
      <c r="PY52" s="28">
        <v>0</v>
      </c>
      <c r="PZ52" s="28">
        <v>0</v>
      </c>
      <c r="QA52" s="28">
        <v>0</v>
      </c>
      <c r="QB52" s="28">
        <v>0</v>
      </c>
      <c r="QC52" s="28">
        <v>0</v>
      </c>
      <c r="QD52" s="28">
        <v>0</v>
      </c>
      <c r="QE52" s="28">
        <v>0</v>
      </c>
      <c r="QF52" s="28">
        <v>0</v>
      </c>
      <c r="QG52" s="28">
        <v>0</v>
      </c>
      <c r="QH52" s="28">
        <v>0</v>
      </c>
      <c r="QI52" s="28">
        <v>0</v>
      </c>
      <c r="QJ52" s="28">
        <v>0</v>
      </c>
      <c r="QK52" s="28">
        <v>0</v>
      </c>
      <c r="QL52" s="28">
        <v>0</v>
      </c>
      <c r="QM52" s="28">
        <v>0</v>
      </c>
      <c r="QN52" s="28">
        <v>0</v>
      </c>
      <c r="QO52" s="28">
        <v>0</v>
      </c>
      <c r="QP52" s="28">
        <v>0</v>
      </c>
      <c r="QQ52" s="28">
        <v>0</v>
      </c>
      <c r="QR52" s="28">
        <v>0</v>
      </c>
      <c r="QS52" s="28">
        <v>0</v>
      </c>
      <c r="QT52" s="28">
        <v>0</v>
      </c>
      <c r="QU52" s="28">
        <v>0</v>
      </c>
      <c r="QV52" s="28">
        <v>0</v>
      </c>
      <c r="QW52" s="28">
        <v>0</v>
      </c>
      <c r="QX52" s="28">
        <v>0</v>
      </c>
      <c r="QY52" s="28">
        <v>0</v>
      </c>
      <c r="QZ52" s="28">
        <v>0</v>
      </c>
      <c r="RA52" s="28">
        <v>0</v>
      </c>
      <c r="RB52" s="28">
        <v>0</v>
      </c>
      <c r="RC52" s="28">
        <v>0</v>
      </c>
      <c r="RD52" s="28">
        <v>0</v>
      </c>
      <c r="RE52" s="28">
        <v>0</v>
      </c>
      <c r="RF52" s="28">
        <v>0</v>
      </c>
      <c r="RG52" s="28">
        <v>0</v>
      </c>
      <c r="RH52" s="28">
        <v>0</v>
      </c>
      <c r="RI52" s="28">
        <v>0</v>
      </c>
      <c r="RJ52" s="28">
        <v>0</v>
      </c>
      <c r="RK52" s="28">
        <v>0</v>
      </c>
      <c r="RL52" s="28">
        <v>0</v>
      </c>
      <c r="RM52" s="28">
        <v>0</v>
      </c>
      <c r="RN52" s="28">
        <v>0</v>
      </c>
      <c r="RO52" s="28">
        <v>0</v>
      </c>
      <c r="RP52" s="28">
        <v>0</v>
      </c>
      <c r="RQ52" s="28">
        <v>0</v>
      </c>
      <c r="RR52" s="28">
        <v>0</v>
      </c>
      <c r="RS52" s="28">
        <v>0</v>
      </c>
      <c r="RT52" s="28">
        <v>0</v>
      </c>
      <c r="RU52" s="28">
        <v>0</v>
      </c>
      <c r="RV52" s="28">
        <v>0</v>
      </c>
      <c r="RW52" s="28">
        <v>0</v>
      </c>
      <c r="RX52" s="28">
        <v>0</v>
      </c>
      <c r="RY52" s="28">
        <v>0</v>
      </c>
      <c r="RZ52" s="28">
        <v>0</v>
      </c>
      <c r="SA52" s="28">
        <v>0</v>
      </c>
      <c r="SB52" s="28">
        <v>0</v>
      </c>
      <c r="SC52" s="28">
        <v>0</v>
      </c>
      <c r="SD52" s="28">
        <v>0</v>
      </c>
      <c r="SE52" s="28">
        <v>0</v>
      </c>
      <c r="SF52" s="28">
        <v>0</v>
      </c>
      <c r="SG52" s="28">
        <v>0</v>
      </c>
      <c r="SH52" s="28">
        <v>0</v>
      </c>
      <c r="SI52" s="28">
        <v>0</v>
      </c>
      <c r="SJ52" s="28">
        <v>0</v>
      </c>
      <c r="SK52" s="28">
        <v>0</v>
      </c>
      <c r="SL52" s="28">
        <v>0</v>
      </c>
      <c r="SM52" s="28">
        <v>0</v>
      </c>
      <c r="SN52" s="28">
        <v>0</v>
      </c>
      <c r="SO52" s="28">
        <v>0</v>
      </c>
      <c r="SP52" s="28">
        <v>0</v>
      </c>
      <c r="SQ52" s="28">
        <v>0</v>
      </c>
      <c r="SR52" s="28">
        <v>0</v>
      </c>
      <c r="SS52" s="28">
        <v>0</v>
      </c>
      <c r="ST52" s="28">
        <v>0</v>
      </c>
      <c r="SU52" s="28">
        <v>0</v>
      </c>
      <c r="SV52" s="28">
        <v>0</v>
      </c>
      <c r="SW52" s="28">
        <v>0</v>
      </c>
      <c r="SX52" s="28">
        <v>0</v>
      </c>
      <c r="SY52" s="28">
        <v>0</v>
      </c>
      <c r="SZ52" s="28">
        <v>0</v>
      </c>
      <c r="TA52" s="28">
        <v>0</v>
      </c>
      <c r="TB52" s="28">
        <v>0</v>
      </c>
      <c r="TC52" s="28">
        <v>0</v>
      </c>
      <c r="TD52" s="28">
        <v>0</v>
      </c>
      <c r="TE52" s="28">
        <v>0</v>
      </c>
      <c r="TF52" s="28">
        <v>0</v>
      </c>
      <c r="TG52" s="28">
        <v>0</v>
      </c>
      <c r="TH52" s="28">
        <v>0</v>
      </c>
      <c r="TI52" s="28">
        <v>0</v>
      </c>
      <c r="TJ52" s="28">
        <v>0</v>
      </c>
      <c r="TK52" s="28">
        <v>0</v>
      </c>
      <c r="TL52" s="28">
        <v>0</v>
      </c>
      <c r="TM52" s="28">
        <v>0</v>
      </c>
      <c r="TN52" s="28">
        <v>0</v>
      </c>
      <c r="TO52" s="28">
        <v>0</v>
      </c>
      <c r="TP52" s="28">
        <v>0</v>
      </c>
      <c r="TQ52" s="28">
        <v>0</v>
      </c>
      <c r="TR52" s="28">
        <v>0</v>
      </c>
      <c r="TS52" s="28">
        <v>0</v>
      </c>
      <c r="TT52" s="28">
        <v>0</v>
      </c>
      <c r="TU52" s="28">
        <v>0</v>
      </c>
      <c r="TV52" s="28">
        <v>0</v>
      </c>
      <c r="TW52" s="28">
        <v>0</v>
      </c>
      <c r="TX52" s="28">
        <v>0</v>
      </c>
      <c r="TY52" s="28">
        <v>0</v>
      </c>
      <c r="TZ52" s="28">
        <v>0</v>
      </c>
      <c r="UA52" s="28">
        <v>0</v>
      </c>
      <c r="UB52" s="28">
        <v>0</v>
      </c>
      <c r="UC52" s="28">
        <v>0</v>
      </c>
      <c r="UD52" s="28">
        <v>0</v>
      </c>
      <c r="UE52" s="28">
        <v>0</v>
      </c>
      <c r="UF52" s="28">
        <v>0</v>
      </c>
      <c r="UG52" s="28">
        <v>0</v>
      </c>
      <c r="UH52" s="28">
        <v>0</v>
      </c>
      <c r="UI52" s="28">
        <v>0</v>
      </c>
      <c r="UJ52" s="28">
        <v>0</v>
      </c>
      <c r="UK52" s="28">
        <v>0</v>
      </c>
      <c r="UL52" s="28">
        <v>0</v>
      </c>
      <c r="UM52" s="28">
        <v>0</v>
      </c>
      <c r="UN52" s="28">
        <v>0</v>
      </c>
      <c r="UO52" s="28">
        <v>0</v>
      </c>
      <c r="UP52" s="28">
        <v>0</v>
      </c>
      <c r="UQ52" s="28">
        <v>0</v>
      </c>
      <c r="UR52" s="28">
        <v>0</v>
      </c>
      <c r="US52" s="28">
        <v>0</v>
      </c>
      <c r="UT52" s="28">
        <v>0</v>
      </c>
      <c r="UU52" s="28">
        <v>0</v>
      </c>
      <c r="UV52" s="28">
        <v>0</v>
      </c>
      <c r="UW52" s="28">
        <v>0</v>
      </c>
      <c r="UX52" s="28">
        <v>0</v>
      </c>
      <c r="UY52" s="28">
        <v>0</v>
      </c>
      <c r="UZ52" s="28">
        <v>0</v>
      </c>
      <c r="VA52" s="28">
        <v>0</v>
      </c>
      <c r="VB52" s="28">
        <v>0</v>
      </c>
      <c r="VC52" s="28">
        <v>0</v>
      </c>
      <c r="VD52" s="28">
        <v>0</v>
      </c>
      <c r="VE52" s="28">
        <v>0</v>
      </c>
      <c r="VF52" s="28">
        <v>0</v>
      </c>
      <c r="VG52" s="28">
        <v>0</v>
      </c>
      <c r="VH52" s="28">
        <v>0</v>
      </c>
      <c r="VI52" s="28">
        <v>0</v>
      </c>
      <c r="VJ52" s="28">
        <v>0</v>
      </c>
      <c r="VK52" s="28">
        <v>0</v>
      </c>
      <c r="VL52" s="28">
        <v>0</v>
      </c>
      <c r="VM52" s="28">
        <v>0</v>
      </c>
      <c r="VN52" s="28">
        <v>0</v>
      </c>
      <c r="VO52" s="28">
        <v>0</v>
      </c>
      <c r="VP52" s="28">
        <v>0</v>
      </c>
      <c r="VQ52" s="28">
        <v>0</v>
      </c>
      <c r="VR52" s="28">
        <v>0</v>
      </c>
      <c r="VS52" s="28">
        <v>0</v>
      </c>
      <c r="VT52" s="28">
        <v>0</v>
      </c>
      <c r="VU52" s="28">
        <v>0</v>
      </c>
      <c r="VV52" s="28">
        <v>0</v>
      </c>
      <c r="VW52" s="28">
        <v>0</v>
      </c>
      <c r="VX52" s="28">
        <v>0</v>
      </c>
      <c r="VY52" s="28">
        <v>0</v>
      </c>
      <c r="VZ52" s="28">
        <v>0</v>
      </c>
      <c r="WA52" s="28">
        <v>0</v>
      </c>
      <c r="WB52" s="28">
        <v>0</v>
      </c>
      <c r="WC52" s="28">
        <v>0</v>
      </c>
      <c r="WD52" s="28">
        <v>0</v>
      </c>
      <c r="WE52" s="28">
        <v>0</v>
      </c>
      <c r="WF52" s="28">
        <v>0</v>
      </c>
      <c r="WG52" s="28">
        <v>0</v>
      </c>
      <c r="WH52" s="28">
        <v>0</v>
      </c>
      <c r="WI52" s="28">
        <v>0</v>
      </c>
      <c r="WJ52" s="28">
        <v>0</v>
      </c>
      <c r="WK52" s="28">
        <v>0</v>
      </c>
      <c r="WL52" s="28">
        <v>0</v>
      </c>
      <c r="WM52" s="28">
        <v>0</v>
      </c>
      <c r="WN52" s="28">
        <v>0</v>
      </c>
      <c r="WO52" s="28">
        <v>0</v>
      </c>
      <c r="WP52" s="28">
        <v>0</v>
      </c>
      <c r="WQ52" s="28">
        <v>0</v>
      </c>
      <c r="WR52" s="28">
        <v>0</v>
      </c>
      <c r="WS52" s="28">
        <v>0</v>
      </c>
      <c r="WT52" s="28">
        <v>0</v>
      </c>
      <c r="WU52" s="28">
        <v>0</v>
      </c>
      <c r="WV52" s="28">
        <v>0</v>
      </c>
      <c r="WW52" s="28">
        <v>0</v>
      </c>
      <c r="WX52" s="28">
        <v>0</v>
      </c>
      <c r="WY52" s="28">
        <v>0</v>
      </c>
      <c r="WZ52" s="28">
        <v>0</v>
      </c>
      <c r="XA52" s="28">
        <v>0</v>
      </c>
      <c r="XB52" s="28">
        <v>0</v>
      </c>
      <c r="XC52" s="28">
        <v>0</v>
      </c>
      <c r="XD52" s="28">
        <v>0</v>
      </c>
      <c r="XE52" s="28">
        <v>0</v>
      </c>
      <c r="XF52" s="28">
        <v>0</v>
      </c>
      <c r="XG52" s="28">
        <v>0</v>
      </c>
      <c r="XH52" s="28">
        <v>0</v>
      </c>
      <c r="XI52" s="28">
        <v>0</v>
      </c>
      <c r="XJ52" s="28">
        <v>0</v>
      </c>
      <c r="XK52" s="28">
        <v>0</v>
      </c>
      <c r="XL52" s="28">
        <v>0</v>
      </c>
      <c r="XM52" s="28">
        <v>0</v>
      </c>
      <c r="XN52" s="28">
        <v>0</v>
      </c>
      <c r="XO52" s="28">
        <v>0</v>
      </c>
      <c r="XP52" s="28">
        <v>0</v>
      </c>
      <c r="XQ52" s="28">
        <v>0</v>
      </c>
      <c r="XR52" s="28">
        <v>0</v>
      </c>
      <c r="XS52" s="28">
        <v>0</v>
      </c>
      <c r="XT52" s="28">
        <v>0</v>
      </c>
      <c r="XU52" s="28">
        <v>0</v>
      </c>
      <c r="XV52" s="28">
        <v>0</v>
      </c>
      <c r="XW52" s="28">
        <v>0</v>
      </c>
      <c r="XX52" s="28">
        <v>0</v>
      </c>
      <c r="XY52" s="28">
        <v>0</v>
      </c>
      <c r="XZ52" s="28">
        <v>0</v>
      </c>
      <c r="YA52" s="28">
        <v>0</v>
      </c>
      <c r="YB52" s="28">
        <v>0</v>
      </c>
      <c r="YC52" s="28">
        <v>0</v>
      </c>
      <c r="YD52" s="28">
        <v>0</v>
      </c>
      <c r="YE52" s="28">
        <v>0</v>
      </c>
      <c r="YF52" s="28">
        <v>0</v>
      </c>
      <c r="YG52" s="28">
        <v>0</v>
      </c>
      <c r="YH52" s="28">
        <v>0</v>
      </c>
      <c r="YI52" s="28">
        <v>0</v>
      </c>
      <c r="YJ52" s="28">
        <v>0</v>
      </c>
      <c r="YK52" s="28">
        <v>0</v>
      </c>
      <c r="YL52" s="28">
        <v>0</v>
      </c>
      <c r="YM52" s="28">
        <v>0</v>
      </c>
      <c r="YN52" s="28">
        <v>0</v>
      </c>
      <c r="YO52" s="28">
        <v>0</v>
      </c>
      <c r="YP52" s="28">
        <v>0</v>
      </c>
      <c r="YQ52" s="28">
        <v>0</v>
      </c>
    </row>
    <row r="53" spans="1:667" ht="15.75" hidden="1" x14ac:dyDescent="0.25">
      <c r="A53" s="18" t="s">
        <v>107</v>
      </c>
      <c r="B53" s="18" t="s">
        <v>108</v>
      </c>
      <c r="C53" s="18">
        <v>0</v>
      </c>
      <c r="D53" s="50"/>
      <c r="E53" s="48">
        <f>+C53/$C$58</f>
        <v>0</v>
      </c>
      <c r="F53" s="32" t="s">
        <v>10</v>
      </c>
      <c r="G53" s="110" t="s">
        <v>135</v>
      </c>
      <c r="H53" s="30">
        <v>42422</v>
      </c>
      <c r="I53" s="31" t="s">
        <v>17</v>
      </c>
      <c r="J53" s="32">
        <v>30</v>
      </c>
      <c r="K53" s="22" t="s">
        <v>137</v>
      </c>
      <c r="L53" s="30">
        <f t="shared" si="126"/>
        <v>43334</v>
      </c>
      <c r="M53" s="32" t="s">
        <v>59</v>
      </c>
      <c r="N53" s="18" t="s">
        <v>97</v>
      </c>
      <c r="P53" s="25">
        <f t="shared" si="127"/>
        <v>500000000</v>
      </c>
      <c r="Q53" s="25">
        <f t="shared" si="128"/>
        <v>80567506.16438356</v>
      </c>
      <c r="R53" s="25">
        <f t="shared" si="129"/>
        <v>0</v>
      </c>
      <c r="S53" s="25">
        <f t="shared" si="130"/>
        <v>0</v>
      </c>
      <c r="T53" s="25">
        <f t="shared" si="131"/>
        <v>0</v>
      </c>
      <c r="U53" s="25">
        <f t="shared" si="132"/>
        <v>0</v>
      </c>
      <c r="V53" s="25">
        <f t="shared" si="133"/>
        <v>0</v>
      </c>
      <c r="W53" s="25">
        <f t="shared" si="134"/>
        <v>0</v>
      </c>
      <c r="X53" s="25">
        <f t="shared" si="135"/>
        <v>0</v>
      </c>
      <c r="Y53" s="25">
        <f t="shared" si="136"/>
        <v>0</v>
      </c>
      <c r="Z53" s="25">
        <f t="shared" si="137"/>
        <v>0</v>
      </c>
      <c r="AA53" s="25">
        <f t="shared" si="138"/>
        <v>0</v>
      </c>
      <c r="AB53" s="25">
        <f t="shared" si="139"/>
        <v>0</v>
      </c>
      <c r="AC53" s="25">
        <f t="shared" si="140"/>
        <v>0</v>
      </c>
      <c r="AD53" s="25">
        <f t="shared" si="141"/>
        <v>0</v>
      </c>
      <c r="AE53" s="25">
        <f t="shared" si="142"/>
        <v>0</v>
      </c>
      <c r="AF53" s="25">
        <f t="shared" si="143"/>
        <v>0</v>
      </c>
      <c r="AG53" s="25">
        <f t="shared" si="144"/>
        <v>0</v>
      </c>
      <c r="AH53" s="25">
        <f t="shared" si="145"/>
        <v>0</v>
      </c>
      <c r="AI53" s="25">
        <f t="shared" si="146"/>
        <v>0</v>
      </c>
      <c r="AJ53" s="25">
        <f t="shared" si="147"/>
        <v>0</v>
      </c>
      <c r="AK53" s="25">
        <f t="shared" si="148"/>
        <v>0</v>
      </c>
      <c r="AL53" s="25">
        <f t="shared" si="149"/>
        <v>0</v>
      </c>
      <c r="AM53" s="25">
        <f t="shared" si="150"/>
        <v>0</v>
      </c>
      <c r="AN53" s="25">
        <f t="shared" si="151"/>
        <v>0</v>
      </c>
      <c r="AO53" s="25">
        <f t="shared" si="152"/>
        <v>0</v>
      </c>
      <c r="AP53" s="25">
        <f t="shared" si="153"/>
        <v>0</v>
      </c>
      <c r="AQ53" s="25">
        <f t="shared" si="154"/>
        <v>0</v>
      </c>
      <c r="AR53" s="25">
        <f t="shared" si="155"/>
        <v>0</v>
      </c>
      <c r="AS53" s="25">
        <f t="shared" si="156"/>
        <v>0</v>
      </c>
      <c r="AT53" s="25">
        <f t="shared" si="157"/>
        <v>0</v>
      </c>
      <c r="AU53" s="25">
        <f t="shared" si="158"/>
        <v>0</v>
      </c>
      <c r="AV53" s="25">
        <f t="shared" si="159"/>
        <v>0</v>
      </c>
      <c r="AW53" s="25">
        <f t="shared" si="160"/>
        <v>0</v>
      </c>
      <c r="AX53" s="25">
        <f t="shared" si="161"/>
        <v>0</v>
      </c>
      <c r="AY53" s="25">
        <f t="shared" si="162"/>
        <v>0</v>
      </c>
      <c r="AZ53" s="25">
        <f t="shared" si="163"/>
        <v>0</v>
      </c>
      <c r="BA53" s="25">
        <f t="shared" si="164"/>
        <v>0</v>
      </c>
      <c r="BB53" s="25">
        <f t="shared" si="165"/>
        <v>0</v>
      </c>
      <c r="BC53" s="25">
        <f t="shared" si="166"/>
        <v>0</v>
      </c>
      <c r="BD53" s="25">
        <f t="shared" si="167"/>
        <v>0</v>
      </c>
      <c r="BE53" s="25">
        <f t="shared" si="168"/>
        <v>0</v>
      </c>
      <c r="BF53" s="25">
        <f t="shared" si="169"/>
        <v>0</v>
      </c>
      <c r="BG53" s="25">
        <f t="shared" si="170"/>
        <v>0</v>
      </c>
      <c r="BH53" s="25">
        <f t="shared" si="171"/>
        <v>0</v>
      </c>
      <c r="BI53" s="25">
        <f t="shared" si="172"/>
        <v>0</v>
      </c>
      <c r="BJ53" s="25">
        <f t="shared" si="173"/>
        <v>0</v>
      </c>
      <c r="BK53" s="25">
        <f t="shared" si="174"/>
        <v>0</v>
      </c>
      <c r="BL53" s="25">
        <f t="shared" si="175"/>
        <v>0</v>
      </c>
      <c r="BM53" s="25">
        <f t="shared" si="176"/>
        <v>0</v>
      </c>
      <c r="BN53" s="26"/>
      <c r="BO53" s="27"/>
      <c r="BP53" s="28">
        <v>0</v>
      </c>
      <c r="BQ53" s="28">
        <v>0</v>
      </c>
      <c r="BR53" s="28">
        <v>52317249.315068491</v>
      </c>
      <c r="BS53" s="28">
        <v>250000000</v>
      </c>
      <c r="BT53" s="28">
        <v>0</v>
      </c>
      <c r="BU53" s="28">
        <v>0</v>
      </c>
      <c r="BV53" s="28">
        <v>0</v>
      </c>
      <c r="BW53" s="28">
        <v>0</v>
      </c>
      <c r="BX53" s="28">
        <v>0</v>
      </c>
      <c r="BY53" s="28">
        <v>0</v>
      </c>
      <c r="BZ53" s="28">
        <v>0</v>
      </c>
      <c r="CA53" s="28">
        <v>0</v>
      </c>
      <c r="CB53" s="28">
        <v>0</v>
      </c>
      <c r="CC53" s="28">
        <v>0</v>
      </c>
      <c r="CD53" s="28">
        <v>28250256.84931507</v>
      </c>
      <c r="CE53" s="28">
        <v>250000000</v>
      </c>
      <c r="CF53" s="28">
        <v>0</v>
      </c>
      <c r="CG53" s="28">
        <v>0</v>
      </c>
      <c r="CH53" s="28">
        <v>0</v>
      </c>
      <c r="CI53" s="28">
        <v>0</v>
      </c>
      <c r="CJ53" s="28">
        <v>0</v>
      </c>
      <c r="CK53" s="28">
        <v>0</v>
      </c>
      <c r="CL53" s="28">
        <v>0</v>
      </c>
      <c r="CM53" s="28">
        <v>0</v>
      </c>
      <c r="CN53" s="28">
        <v>0</v>
      </c>
      <c r="CO53" s="28">
        <v>0</v>
      </c>
      <c r="CP53" s="28">
        <v>0</v>
      </c>
      <c r="CQ53" s="28">
        <v>0</v>
      </c>
      <c r="CR53" s="28">
        <v>0</v>
      </c>
      <c r="CS53" s="28">
        <v>0</v>
      </c>
      <c r="CT53" s="28">
        <v>0</v>
      </c>
      <c r="CU53" s="28">
        <v>0</v>
      </c>
      <c r="CV53" s="28">
        <v>0</v>
      </c>
      <c r="CW53" s="28">
        <v>0</v>
      </c>
      <c r="CX53" s="28">
        <v>0</v>
      </c>
      <c r="CY53" s="28">
        <v>0</v>
      </c>
      <c r="CZ53" s="28">
        <v>0</v>
      </c>
      <c r="DA53" s="28">
        <v>0</v>
      </c>
      <c r="DB53" s="28">
        <v>0</v>
      </c>
      <c r="DC53" s="28">
        <v>0</v>
      </c>
      <c r="DD53" s="28">
        <v>0</v>
      </c>
      <c r="DE53" s="28">
        <v>0</v>
      </c>
      <c r="DF53" s="28">
        <v>0</v>
      </c>
      <c r="DG53" s="28">
        <v>0</v>
      </c>
      <c r="DH53" s="28">
        <v>0</v>
      </c>
      <c r="DI53" s="28">
        <v>0</v>
      </c>
      <c r="DJ53" s="28">
        <v>0</v>
      </c>
      <c r="DK53" s="28">
        <v>0</v>
      </c>
      <c r="DL53" s="28">
        <v>0</v>
      </c>
      <c r="DM53" s="28">
        <v>0</v>
      </c>
      <c r="DN53" s="28">
        <v>0</v>
      </c>
      <c r="DO53" s="28">
        <v>0</v>
      </c>
      <c r="DP53" s="28">
        <v>0</v>
      </c>
      <c r="DQ53" s="28">
        <v>0</v>
      </c>
      <c r="DR53" s="28">
        <v>0</v>
      </c>
      <c r="DS53" s="28">
        <v>0</v>
      </c>
      <c r="DT53" s="28">
        <v>0</v>
      </c>
      <c r="DU53" s="28">
        <v>0</v>
      </c>
      <c r="DV53" s="28">
        <v>0</v>
      </c>
      <c r="DW53" s="28">
        <v>0</v>
      </c>
      <c r="DX53" s="28">
        <v>0</v>
      </c>
      <c r="DY53" s="28">
        <v>0</v>
      </c>
      <c r="DZ53" s="28">
        <v>0</v>
      </c>
      <c r="EA53" s="28">
        <v>0</v>
      </c>
      <c r="EB53" s="28">
        <v>0</v>
      </c>
      <c r="EC53" s="28">
        <v>0</v>
      </c>
      <c r="ED53" s="28">
        <v>0</v>
      </c>
      <c r="EE53" s="28">
        <v>0</v>
      </c>
      <c r="EF53" s="28">
        <v>0</v>
      </c>
      <c r="EG53" s="28">
        <v>0</v>
      </c>
      <c r="EH53" s="28">
        <v>0</v>
      </c>
      <c r="EI53" s="28">
        <v>0</v>
      </c>
      <c r="EJ53" s="28">
        <v>0</v>
      </c>
      <c r="EK53" s="28">
        <v>0</v>
      </c>
      <c r="EL53" s="28">
        <v>0</v>
      </c>
      <c r="EM53" s="28">
        <v>0</v>
      </c>
      <c r="EN53" s="28">
        <v>0</v>
      </c>
      <c r="EO53" s="28">
        <v>0</v>
      </c>
      <c r="EP53" s="28">
        <v>0</v>
      </c>
      <c r="EQ53" s="28">
        <v>0</v>
      </c>
      <c r="ER53" s="28">
        <v>0</v>
      </c>
      <c r="ES53" s="28">
        <v>0</v>
      </c>
      <c r="ET53" s="28">
        <v>0</v>
      </c>
      <c r="EU53" s="28">
        <v>0</v>
      </c>
      <c r="EV53" s="28">
        <v>0</v>
      </c>
      <c r="EW53" s="28">
        <v>0</v>
      </c>
      <c r="EX53" s="28">
        <v>0</v>
      </c>
      <c r="EY53" s="28">
        <v>0</v>
      </c>
      <c r="EZ53" s="28">
        <v>0</v>
      </c>
      <c r="FA53" s="28">
        <v>0</v>
      </c>
      <c r="FB53" s="28">
        <v>0</v>
      </c>
      <c r="FC53" s="28">
        <v>0</v>
      </c>
      <c r="FD53" s="28">
        <v>0</v>
      </c>
      <c r="FE53" s="28">
        <v>0</v>
      </c>
      <c r="FF53" s="28">
        <v>0</v>
      </c>
      <c r="FG53" s="28">
        <v>0</v>
      </c>
      <c r="FH53" s="28">
        <v>0</v>
      </c>
      <c r="FI53" s="28">
        <v>0</v>
      </c>
      <c r="FJ53" s="28">
        <v>0</v>
      </c>
      <c r="FK53" s="28">
        <v>0</v>
      </c>
      <c r="FL53" s="28">
        <v>0</v>
      </c>
      <c r="FM53" s="28">
        <v>0</v>
      </c>
      <c r="FN53" s="28">
        <v>0</v>
      </c>
      <c r="FO53" s="28">
        <v>0</v>
      </c>
      <c r="FP53" s="28">
        <v>0</v>
      </c>
      <c r="FQ53" s="28">
        <v>0</v>
      </c>
      <c r="FR53" s="28">
        <v>0</v>
      </c>
      <c r="FS53" s="28">
        <v>0</v>
      </c>
      <c r="FT53" s="28">
        <v>0</v>
      </c>
      <c r="FU53" s="28">
        <v>0</v>
      </c>
      <c r="FV53" s="28">
        <v>0</v>
      </c>
      <c r="FW53" s="28">
        <v>0</v>
      </c>
      <c r="FX53" s="28">
        <v>0</v>
      </c>
      <c r="FY53" s="28">
        <v>0</v>
      </c>
      <c r="FZ53" s="28">
        <v>0</v>
      </c>
      <c r="GA53" s="28">
        <v>0</v>
      </c>
      <c r="GB53" s="28">
        <v>0</v>
      </c>
      <c r="GC53" s="28">
        <v>0</v>
      </c>
      <c r="GD53" s="28">
        <v>0</v>
      </c>
      <c r="GE53" s="28">
        <v>0</v>
      </c>
      <c r="GF53" s="28">
        <v>0</v>
      </c>
      <c r="GG53" s="28">
        <v>0</v>
      </c>
      <c r="GH53" s="28">
        <v>0</v>
      </c>
      <c r="GI53" s="28">
        <v>0</v>
      </c>
      <c r="GJ53" s="28">
        <v>0</v>
      </c>
      <c r="GK53" s="28">
        <v>0</v>
      </c>
      <c r="GL53" s="28">
        <v>0</v>
      </c>
      <c r="GM53" s="28">
        <v>0</v>
      </c>
      <c r="GN53" s="28">
        <v>0</v>
      </c>
      <c r="GO53" s="28">
        <v>0</v>
      </c>
      <c r="GP53" s="28">
        <v>0</v>
      </c>
      <c r="GQ53" s="28">
        <v>0</v>
      </c>
      <c r="GR53" s="28">
        <v>0</v>
      </c>
      <c r="GS53" s="28">
        <v>0</v>
      </c>
      <c r="GT53" s="28">
        <v>0</v>
      </c>
      <c r="GU53" s="28">
        <v>0</v>
      </c>
      <c r="GV53" s="28">
        <v>0</v>
      </c>
      <c r="GW53" s="28">
        <v>0</v>
      </c>
      <c r="GX53" s="28">
        <v>0</v>
      </c>
      <c r="GY53" s="28">
        <v>0</v>
      </c>
      <c r="GZ53" s="28">
        <v>0</v>
      </c>
      <c r="HA53" s="28">
        <v>0</v>
      </c>
      <c r="HB53" s="28">
        <v>0</v>
      </c>
      <c r="HC53" s="28">
        <v>0</v>
      </c>
      <c r="HD53" s="28">
        <v>0</v>
      </c>
      <c r="HE53" s="28">
        <v>0</v>
      </c>
      <c r="HF53" s="28">
        <v>0</v>
      </c>
      <c r="HG53" s="28">
        <v>0</v>
      </c>
      <c r="HH53" s="28">
        <v>0</v>
      </c>
      <c r="HI53" s="28">
        <v>0</v>
      </c>
      <c r="HJ53" s="28">
        <v>0</v>
      </c>
      <c r="HK53" s="28">
        <v>0</v>
      </c>
      <c r="HL53" s="28">
        <v>0</v>
      </c>
      <c r="HM53" s="28">
        <v>0</v>
      </c>
      <c r="HN53" s="28">
        <v>0</v>
      </c>
      <c r="HO53" s="28">
        <v>0</v>
      </c>
      <c r="HP53" s="28">
        <v>0</v>
      </c>
      <c r="HQ53" s="28">
        <v>0</v>
      </c>
      <c r="HR53" s="28">
        <v>0</v>
      </c>
      <c r="HS53" s="28">
        <v>0</v>
      </c>
      <c r="HT53" s="28">
        <v>0</v>
      </c>
      <c r="HU53" s="28">
        <v>0</v>
      </c>
      <c r="HV53" s="28">
        <v>0</v>
      </c>
      <c r="HW53" s="28">
        <v>0</v>
      </c>
      <c r="HX53" s="28">
        <v>0</v>
      </c>
      <c r="HY53" s="28">
        <v>0</v>
      </c>
      <c r="HZ53" s="28">
        <v>0</v>
      </c>
      <c r="IA53" s="28">
        <v>0</v>
      </c>
      <c r="IB53" s="28">
        <v>0</v>
      </c>
      <c r="IC53" s="28">
        <v>0</v>
      </c>
      <c r="ID53" s="28">
        <v>0</v>
      </c>
      <c r="IE53" s="28">
        <v>0</v>
      </c>
      <c r="IF53" s="28">
        <v>0</v>
      </c>
      <c r="IG53" s="28">
        <v>0</v>
      </c>
      <c r="IH53" s="28">
        <v>0</v>
      </c>
      <c r="II53" s="28">
        <v>0</v>
      </c>
      <c r="IJ53" s="28">
        <v>0</v>
      </c>
      <c r="IK53" s="28">
        <v>0</v>
      </c>
      <c r="IL53" s="28">
        <v>0</v>
      </c>
      <c r="IM53" s="28">
        <v>0</v>
      </c>
      <c r="IN53" s="28">
        <v>0</v>
      </c>
      <c r="IO53" s="28">
        <v>0</v>
      </c>
      <c r="IP53" s="28">
        <v>0</v>
      </c>
      <c r="IQ53" s="28">
        <v>0</v>
      </c>
      <c r="IR53" s="28">
        <v>0</v>
      </c>
      <c r="IS53" s="28">
        <v>0</v>
      </c>
      <c r="IT53" s="28">
        <v>0</v>
      </c>
      <c r="IU53" s="28">
        <v>0</v>
      </c>
      <c r="IV53" s="28">
        <v>0</v>
      </c>
      <c r="IW53" s="28">
        <v>0</v>
      </c>
      <c r="IX53" s="28">
        <v>0</v>
      </c>
      <c r="IY53" s="28">
        <v>0</v>
      </c>
      <c r="IZ53" s="28">
        <v>0</v>
      </c>
      <c r="JA53" s="28">
        <v>0</v>
      </c>
      <c r="JB53" s="28">
        <v>0</v>
      </c>
      <c r="JC53" s="28">
        <v>0</v>
      </c>
      <c r="JD53" s="28">
        <v>0</v>
      </c>
      <c r="JE53" s="28">
        <v>0</v>
      </c>
      <c r="JF53" s="28">
        <v>0</v>
      </c>
      <c r="JG53" s="28">
        <v>0</v>
      </c>
      <c r="JH53" s="28">
        <v>0</v>
      </c>
      <c r="JI53" s="28">
        <v>0</v>
      </c>
      <c r="JJ53" s="28">
        <v>0</v>
      </c>
      <c r="JK53" s="28">
        <v>0</v>
      </c>
      <c r="JL53" s="28">
        <v>0</v>
      </c>
      <c r="JM53" s="28">
        <v>0</v>
      </c>
      <c r="JN53" s="28">
        <v>0</v>
      </c>
      <c r="JO53" s="28">
        <v>0</v>
      </c>
      <c r="JP53" s="28">
        <v>0</v>
      </c>
      <c r="JQ53" s="28">
        <v>0</v>
      </c>
      <c r="JR53" s="28">
        <v>0</v>
      </c>
      <c r="JS53" s="28">
        <v>0</v>
      </c>
      <c r="JT53" s="28">
        <v>0</v>
      </c>
      <c r="JU53" s="28">
        <v>0</v>
      </c>
      <c r="JV53" s="28">
        <v>0</v>
      </c>
      <c r="JW53" s="28">
        <v>0</v>
      </c>
      <c r="JX53" s="28">
        <v>0</v>
      </c>
      <c r="JY53" s="28">
        <v>0</v>
      </c>
      <c r="JZ53" s="28">
        <v>0</v>
      </c>
      <c r="KA53" s="28">
        <v>0</v>
      </c>
      <c r="KB53" s="28">
        <v>0</v>
      </c>
      <c r="KC53" s="28">
        <v>0</v>
      </c>
      <c r="KD53" s="28">
        <v>0</v>
      </c>
      <c r="KE53" s="28">
        <v>0</v>
      </c>
      <c r="KF53" s="28">
        <v>0</v>
      </c>
      <c r="KG53" s="28">
        <v>0</v>
      </c>
      <c r="KH53" s="28">
        <v>0</v>
      </c>
      <c r="KI53" s="28">
        <v>0</v>
      </c>
      <c r="KJ53" s="28">
        <v>0</v>
      </c>
      <c r="KK53" s="28">
        <v>0</v>
      </c>
      <c r="KL53" s="28">
        <v>0</v>
      </c>
      <c r="KM53" s="28">
        <v>0</v>
      </c>
      <c r="KN53" s="28">
        <v>0</v>
      </c>
      <c r="KO53" s="28">
        <v>0</v>
      </c>
      <c r="KP53" s="28">
        <v>0</v>
      </c>
      <c r="KQ53" s="28">
        <v>0</v>
      </c>
      <c r="KR53" s="28">
        <v>0</v>
      </c>
      <c r="KS53" s="28">
        <v>0</v>
      </c>
      <c r="KT53" s="28">
        <v>0</v>
      </c>
      <c r="KU53" s="28">
        <v>0</v>
      </c>
      <c r="KV53" s="28">
        <v>0</v>
      </c>
      <c r="KW53" s="28">
        <v>0</v>
      </c>
      <c r="KX53" s="28">
        <v>0</v>
      </c>
      <c r="KY53" s="28">
        <v>0</v>
      </c>
      <c r="KZ53" s="28">
        <v>0</v>
      </c>
      <c r="LA53" s="28">
        <v>0</v>
      </c>
      <c r="LB53" s="28">
        <v>0</v>
      </c>
      <c r="LC53" s="28">
        <v>0</v>
      </c>
      <c r="LD53" s="28">
        <v>0</v>
      </c>
      <c r="LE53" s="28">
        <v>0</v>
      </c>
      <c r="LF53" s="28">
        <v>0</v>
      </c>
      <c r="LG53" s="28">
        <v>0</v>
      </c>
      <c r="LH53" s="28">
        <v>0</v>
      </c>
      <c r="LI53" s="28">
        <v>0</v>
      </c>
      <c r="LJ53" s="28">
        <v>0</v>
      </c>
      <c r="LK53" s="28">
        <v>0</v>
      </c>
      <c r="LL53" s="28">
        <v>0</v>
      </c>
      <c r="LM53" s="28">
        <v>0</v>
      </c>
      <c r="LN53" s="28">
        <v>0</v>
      </c>
      <c r="LO53" s="28">
        <v>0</v>
      </c>
      <c r="LP53" s="28">
        <v>0</v>
      </c>
      <c r="LQ53" s="28">
        <v>0</v>
      </c>
      <c r="LR53" s="28">
        <v>0</v>
      </c>
      <c r="LS53" s="28">
        <v>0</v>
      </c>
      <c r="LT53" s="28">
        <v>0</v>
      </c>
      <c r="LU53" s="28">
        <v>0</v>
      </c>
      <c r="LV53" s="28">
        <v>0</v>
      </c>
      <c r="LW53" s="28">
        <v>0</v>
      </c>
      <c r="LX53" s="28">
        <v>0</v>
      </c>
      <c r="LY53" s="28">
        <v>0</v>
      </c>
      <c r="LZ53" s="28">
        <v>0</v>
      </c>
      <c r="MA53" s="28">
        <v>0</v>
      </c>
      <c r="MB53" s="28">
        <v>0</v>
      </c>
      <c r="MC53" s="28">
        <v>0</v>
      </c>
      <c r="MD53" s="28">
        <v>0</v>
      </c>
      <c r="ME53" s="28">
        <v>0</v>
      </c>
      <c r="MF53" s="28">
        <v>0</v>
      </c>
      <c r="MG53" s="28">
        <v>0</v>
      </c>
      <c r="MH53" s="28">
        <v>0</v>
      </c>
      <c r="MI53" s="28">
        <v>0</v>
      </c>
      <c r="MJ53" s="28">
        <v>0</v>
      </c>
      <c r="MK53" s="28">
        <v>0</v>
      </c>
      <c r="ML53" s="28">
        <v>0</v>
      </c>
      <c r="MM53" s="28">
        <v>0</v>
      </c>
      <c r="MN53" s="28">
        <v>0</v>
      </c>
      <c r="MO53" s="28">
        <v>0</v>
      </c>
      <c r="MP53" s="28">
        <v>0</v>
      </c>
      <c r="MQ53" s="28">
        <v>0</v>
      </c>
      <c r="MR53" s="28">
        <v>0</v>
      </c>
      <c r="MS53" s="28">
        <v>0</v>
      </c>
      <c r="MT53" s="28">
        <v>0</v>
      </c>
      <c r="MU53" s="28">
        <v>0</v>
      </c>
      <c r="MV53" s="28">
        <v>0</v>
      </c>
      <c r="MW53" s="28">
        <v>0</v>
      </c>
      <c r="MX53" s="28">
        <v>0</v>
      </c>
      <c r="MY53" s="28">
        <v>0</v>
      </c>
      <c r="MZ53" s="28">
        <v>0</v>
      </c>
      <c r="NA53" s="28">
        <v>0</v>
      </c>
      <c r="NB53" s="28">
        <v>0</v>
      </c>
      <c r="NC53" s="28">
        <v>0</v>
      </c>
      <c r="ND53" s="28">
        <v>0</v>
      </c>
      <c r="NE53" s="28">
        <v>0</v>
      </c>
      <c r="NF53" s="28">
        <v>0</v>
      </c>
      <c r="NG53" s="28">
        <v>0</v>
      </c>
      <c r="NH53" s="28">
        <v>0</v>
      </c>
      <c r="NI53" s="28">
        <v>0</v>
      </c>
      <c r="NJ53" s="28">
        <v>0</v>
      </c>
      <c r="NK53" s="28">
        <v>0</v>
      </c>
      <c r="NL53" s="28">
        <v>0</v>
      </c>
      <c r="NM53" s="28">
        <v>0</v>
      </c>
      <c r="NN53" s="28">
        <v>0</v>
      </c>
      <c r="NO53" s="28">
        <v>0</v>
      </c>
      <c r="NP53" s="28">
        <v>0</v>
      </c>
      <c r="NQ53" s="28">
        <v>0</v>
      </c>
      <c r="NR53" s="28">
        <v>0</v>
      </c>
      <c r="NS53" s="28">
        <v>0</v>
      </c>
      <c r="NT53" s="28">
        <v>0</v>
      </c>
      <c r="NU53" s="28">
        <v>0</v>
      </c>
      <c r="NV53" s="28">
        <v>0</v>
      </c>
      <c r="NW53" s="28">
        <v>0</v>
      </c>
      <c r="NX53" s="28">
        <v>0</v>
      </c>
      <c r="NY53" s="28">
        <v>0</v>
      </c>
      <c r="NZ53" s="28">
        <v>0</v>
      </c>
      <c r="OA53" s="28">
        <v>0</v>
      </c>
      <c r="OB53" s="28">
        <v>0</v>
      </c>
      <c r="OC53" s="28">
        <v>0</v>
      </c>
      <c r="OD53" s="28">
        <v>0</v>
      </c>
      <c r="OE53" s="28">
        <v>0</v>
      </c>
      <c r="OF53" s="28">
        <v>0</v>
      </c>
      <c r="OG53" s="28">
        <v>0</v>
      </c>
      <c r="OH53" s="28">
        <v>0</v>
      </c>
      <c r="OI53" s="28">
        <v>0</v>
      </c>
      <c r="OJ53" s="28">
        <v>0</v>
      </c>
      <c r="OK53" s="28">
        <v>0</v>
      </c>
      <c r="OL53" s="28">
        <v>0</v>
      </c>
      <c r="OM53" s="28">
        <v>0</v>
      </c>
      <c r="ON53" s="28">
        <v>0</v>
      </c>
      <c r="OO53" s="28">
        <v>0</v>
      </c>
      <c r="OP53" s="28">
        <v>0</v>
      </c>
      <c r="OQ53" s="28">
        <v>0</v>
      </c>
      <c r="OR53" s="28">
        <v>0</v>
      </c>
      <c r="OS53" s="28">
        <v>0</v>
      </c>
      <c r="OT53" s="28">
        <v>0</v>
      </c>
      <c r="OU53" s="28">
        <v>0</v>
      </c>
      <c r="OV53" s="28">
        <v>0</v>
      </c>
      <c r="OW53" s="28">
        <v>0</v>
      </c>
      <c r="OX53" s="28">
        <v>0</v>
      </c>
      <c r="OY53" s="28">
        <v>0</v>
      </c>
      <c r="OZ53" s="28">
        <v>0</v>
      </c>
      <c r="PA53" s="28">
        <v>0</v>
      </c>
      <c r="PB53" s="28">
        <v>0</v>
      </c>
      <c r="PC53" s="28">
        <v>0</v>
      </c>
      <c r="PD53" s="28">
        <v>0</v>
      </c>
      <c r="PE53" s="28">
        <v>0</v>
      </c>
      <c r="PF53" s="28">
        <v>0</v>
      </c>
      <c r="PG53" s="28">
        <v>0</v>
      </c>
      <c r="PH53" s="28">
        <v>0</v>
      </c>
      <c r="PI53" s="28">
        <v>0</v>
      </c>
      <c r="PJ53" s="28">
        <v>0</v>
      </c>
      <c r="PK53" s="28">
        <v>0</v>
      </c>
      <c r="PL53" s="28">
        <v>0</v>
      </c>
      <c r="PM53" s="28">
        <v>0</v>
      </c>
      <c r="PN53" s="28">
        <v>0</v>
      </c>
      <c r="PO53" s="28">
        <v>0</v>
      </c>
      <c r="PP53" s="28">
        <v>0</v>
      </c>
      <c r="PQ53" s="28">
        <v>0</v>
      </c>
      <c r="PR53" s="28">
        <v>0</v>
      </c>
      <c r="PS53" s="28">
        <v>0</v>
      </c>
      <c r="PT53" s="28">
        <v>0</v>
      </c>
      <c r="PU53" s="28">
        <v>0</v>
      </c>
      <c r="PV53" s="28">
        <v>0</v>
      </c>
      <c r="PW53" s="28">
        <v>0</v>
      </c>
      <c r="PX53" s="28">
        <v>0</v>
      </c>
      <c r="PY53" s="28">
        <v>0</v>
      </c>
      <c r="PZ53" s="28">
        <v>0</v>
      </c>
      <c r="QA53" s="28">
        <v>0</v>
      </c>
      <c r="QB53" s="28">
        <v>0</v>
      </c>
      <c r="QC53" s="28">
        <v>0</v>
      </c>
      <c r="QD53" s="28">
        <v>0</v>
      </c>
      <c r="QE53" s="28">
        <v>0</v>
      </c>
      <c r="QF53" s="28">
        <v>0</v>
      </c>
      <c r="QG53" s="28">
        <v>0</v>
      </c>
      <c r="QH53" s="28">
        <v>0</v>
      </c>
      <c r="QI53" s="28">
        <v>0</v>
      </c>
      <c r="QJ53" s="28">
        <v>0</v>
      </c>
      <c r="QK53" s="28">
        <v>0</v>
      </c>
      <c r="QL53" s="28">
        <v>0</v>
      </c>
      <c r="QM53" s="28">
        <v>0</v>
      </c>
      <c r="QN53" s="28">
        <v>0</v>
      </c>
      <c r="QO53" s="28">
        <v>0</v>
      </c>
      <c r="QP53" s="28">
        <v>0</v>
      </c>
      <c r="QQ53" s="28">
        <v>0</v>
      </c>
      <c r="QR53" s="28">
        <v>0</v>
      </c>
      <c r="QS53" s="28">
        <v>0</v>
      </c>
      <c r="QT53" s="28">
        <v>0</v>
      </c>
      <c r="QU53" s="28">
        <v>0</v>
      </c>
      <c r="QV53" s="28">
        <v>0</v>
      </c>
      <c r="QW53" s="28">
        <v>0</v>
      </c>
      <c r="QX53" s="28">
        <v>0</v>
      </c>
      <c r="QY53" s="28">
        <v>0</v>
      </c>
      <c r="QZ53" s="28">
        <v>0</v>
      </c>
      <c r="RA53" s="28">
        <v>0</v>
      </c>
      <c r="RB53" s="28">
        <v>0</v>
      </c>
      <c r="RC53" s="28">
        <v>0</v>
      </c>
      <c r="RD53" s="28">
        <v>0</v>
      </c>
      <c r="RE53" s="28">
        <v>0</v>
      </c>
      <c r="RF53" s="28">
        <v>0</v>
      </c>
      <c r="RG53" s="28">
        <v>0</v>
      </c>
      <c r="RH53" s="28">
        <v>0</v>
      </c>
      <c r="RI53" s="28">
        <v>0</v>
      </c>
      <c r="RJ53" s="28">
        <v>0</v>
      </c>
      <c r="RK53" s="28">
        <v>0</v>
      </c>
      <c r="RL53" s="28">
        <v>0</v>
      </c>
      <c r="RM53" s="28">
        <v>0</v>
      </c>
      <c r="RN53" s="28">
        <v>0</v>
      </c>
      <c r="RO53" s="28">
        <v>0</v>
      </c>
      <c r="RP53" s="28">
        <v>0</v>
      </c>
      <c r="RQ53" s="28">
        <v>0</v>
      </c>
      <c r="RR53" s="28">
        <v>0</v>
      </c>
      <c r="RS53" s="28">
        <v>0</v>
      </c>
      <c r="RT53" s="28">
        <v>0</v>
      </c>
      <c r="RU53" s="28">
        <v>0</v>
      </c>
      <c r="RV53" s="28">
        <v>0</v>
      </c>
      <c r="RW53" s="28">
        <v>0</v>
      </c>
      <c r="RX53" s="28">
        <v>0</v>
      </c>
      <c r="RY53" s="28">
        <v>0</v>
      </c>
      <c r="RZ53" s="28">
        <v>0</v>
      </c>
      <c r="SA53" s="28">
        <v>0</v>
      </c>
      <c r="SB53" s="28">
        <v>0</v>
      </c>
      <c r="SC53" s="28">
        <v>0</v>
      </c>
      <c r="SD53" s="28">
        <v>0</v>
      </c>
      <c r="SE53" s="28">
        <v>0</v>
      </c>
      <c r="SF53" s="28">
        <v>0</v>
      </c>
      <c r="SG53" s="28">
        <v>0</v>
      </c>
      <c r="SH53" s="28">
        <v>0</v>
      </c>
      <c r="SI53" s="28">
        <v>0</v>
      </c>
      <c r="SJ53" s="28">
        <v>0</v>
      </c>
      <c r="SK53" s="28">
        <v>0</v>
      </c>
      <c r="SL53" s="28">
        <v>0</v>
      </c>
      <c r="SM53" s="28">
        <v>0</v>
      </c>
      <c r="SN53" s="28">
        <v>0</v>
      </c>
      <c r="SO53" s="28">
        <v>0</v>
      </c>
      <c r="SP53" s="28">
        <v>0</v>
      </c>
      <c r="SQ53" s="28">
        <v>0</v>
      </c>
      <c r="SR53" s="28">
        <v>0</v>
      </c>
      <c r="SS53" s="28">
        <v>0</v>
      </c>
      <c r="ST53" s="28">
        <v>0</v>
      </c>
      <c r="SU53" s="28">
        <v>0</v>
      </c>
      <c r="SV53" s="28">
        <v>0</v>
      </c>
      <c r="SW53" s="28">
        <v>0</v>
      </c>
      <c r="SX53" s="28">
        <v>0</v>
      </c>
      <c r="SY53" s="28">
        <v>0</v>
      </c>
      <c r="SZ53" s="28">
        <v>0</v>
      </c>
      <c r="TA53" s="28">
        <v>0</v>
      </c>
      <c r="TB53" s="28">
        <v>0</v>
      </c>
      <c r="TC53" s="28">
        <v>0</v>
      </c>
      <c r="TD53" s="28">
        <v>0</v>
      </c>
      <c r="TE53" s="28">
        <v>0</v>
      </c>
      <c r="TF53" s="28">
        <v>0</v>
      </c>
      <c r="TG53" s="28">
        <v>0</v>
      </c>
      <c r="TH53" s="28">
        <v>0</v>
      </c>
      <c r="TI53" s="28">
        <v>0</v>
      </c>
      <c r="TJ53" s="28">
        <v>0</v>
      </c>
      <c r="TK53" s="28">
        <v>0</v>
      </c>
      <c r="TL53" s="28">
        <v>0</v>
      </c>
      <c r="TM53" s="28">
        <v>0</v>
      </c>
      <c r="TN53" s="28">
        <v>0</v>
      </c>
      <c r="TO53" s="28">
        <v>0</v>
      </c>
      <c r="TP53" s="28">
        <v>0</v>
      </c>
      <c r="TQ53" s="28">
        <v>0</v>
      </c>
      <c r="TR53" s="28">
        <v>0</v>
      </c>
      <c r="TS53" s="28">
        <v>0</v>
      </c>
      <c r="TT53" s="28">
        <v>0</v>
      </c>
      <c r="TU53" s="28">
        <v>0</v>
      </c>
      <c r="TV53" s="28">
        <v>0</v>
      </c>
      <c r="TW53" s="28">
        <v>0</v>
      </c>
      <c r="TX53" s="28">
        <v>0</v>
      </c>
      <c r="TY53" s="28">
        <v>0</v>
      </c>
      <c r="TZ53" s="28">
        <v>0</v>
      </c>
      <c r="UA53" s="28">
        <v>0</v>
      </c>
      <c r="UB53" s="28">
        <v>0</v>
      </c>
      <c r="UC53" s="28">
        <v>0</v>
      </c>
      <c r="UD53" s="28">
        <v>0</v>
      </c>
      <c r="UE53" s="28">
        <v>0</v>
      </c>
      <c r="UF53" s="28">
        <v>0</v>
      </c>
      <c r="UG53" s="28">
        <v>0</v>
      </c>
      <c r="UH53" s="28">
        <v>0</v>
      </c>
      <c r="UI53" s="28">
        <v>0</v>
      </c>
      <c r="UJ53" s="28">
        <v>0</v>
      </c>
      <c r="UK53" s="28">
        <v>0</v>
      </c>
      <c r="UL53" s="28">
        <v>0</v>
      </c>
      <c r="UM53" s="28">
        <v>0</v>
      </c>
      <c r="UN53" s="28">
        <v>0</v>
      </c>
      <c r="UO53" s="28">
        <v>0</v>
      </c>
      <c r="UP53" s="28">
        <v>0</v>
      </c>
      <c r="UQ53" s="28">
        <v>0</v>
      </c>
      <c r="UR53" s="28">
        <v>0</v>
      </c>
      <c r="US53" s="28">
        <v>0</v>
      </c>
      <c r="UT53" s="28">
        <v>0</v>
      </c>
      <c r="UU53" s="28">
        <v>0</v>
      </c>
      <c r="UV53" s="28">
        <v>0</v>
      </c>
      <c r="UW53" s="28">
        <v>0</v>
      </c>
      <c r="UX53" s="28">
        <v>0</v>
      </c>
      <c r="UY53" s="28">
        <v>0</v>
      </c>
      <c r="UZ53" s="28">
        <v>0</v>
      </c>
      <c r="VA53" s="28">
        <v>0</v>
      </c>
      <c r="VB53" s="28">
        <v>0</v>
      </c>
      <c r="VC53" s="28">
        <v>0</v>
      </c>
      <c r="VD53" s="28">
        <v>0</v>
      </c>
      <c r="VE53" s="28">
        <v>0</v>
      </c>
      <c r="VF53" s="28">
        <v>0</v>
      </c>
      <c r="VG53" s="28">
        <v>0</v>
      </c>
      <c r="VH53" s="28">
        <v>0</v>
      </c>
      <c r="VI53" s="28">
        <v>0</v>
      </c>
      <c r="VJ53" s="28">
        <v>0</v>
      </c>
      <c r="VK53" s="28">
        <v>0</v>
      </c>
      <c r="VL53" s="28">
        <v>0</v>
      </c>
      <c r="VM53" s="28">
        <v>0</v>
      </c>
      <c r="VN53" s="28">
        <v>0</v>
      </c>
      <c r="VO53" s="28">
        <v>0</v>
      </c>
      <c r="VP53" s="28">
        <v>0</v>
      </c>
      <c r="VQ53" s="28">
        <v>0</v>
      </c>
      <c r="VR53" s="28">
        <v>0</v>
      </c>
      <c r="VS53" s="28">
        <v>0</v>
      </c>
      <c r="VT53" s="28">
        <v>0</v>
      </c>
      <c r="VU53" s="28">
        <v>0</v>
      </c>
      <c r="VV53" s="28">
        <v>0</v>
      </c>
      <c r="VW53" s="28">
        <v>0</v>
      </c>
      <c r="VX53" s="28">
        <v>0</v>
      </c>
      <c r="VY53" s="28">
        <v>0</v>
      </c>
      <c r="VZ53" s="28">
        <v>0</v>
      </c>
      <c r="WA53" s="28">
        <v>0</v>
      </c>
      <c r="WB53" s="28">
        <v>0</v>
      </c>
      <c r="WC53" s="28">
        <v>0</v>
      </c>
      <c r="WD53" s="28">
        <v>0</v>
      </c>
      <c r="WE53" s="28">
        <v>0</v>
      </c>
      <c r="WF53" s="28">
        <v>0</v>
      </c>
      <c r="WG53" s="28">
        <v>0</v>
      </c>
      <c r="WH53" s="28">
        <v>0</v>
      </c>
      <c r="WI53" s="28">
        <v>0</v>
      </c>
      <c r="WJ53" s="28">
        <v>0</v>
      </c>
      <c r="WK53" s="28">
        <v>0</v>
      </c>
      <c r="WL53" s="28">
        <v>0</v>
      </c>
      <c r="WM53" s="28">
        <v>0</v>
      </c>
      <c r="WN53" s="28">
        <v>0</v>
      </c>
      <c r="WO53" s="28">
        <v>0</v>
      </c>
      <c r="WP53" s="28">
        <v>0</v>
      </c>
      <c r="WQ53" s="28">
        <v>0</v>
      </c>
      <c r="WR53" s="28">
        <v>0</v>
      </c>
      <c r="WS53" s="28">
        <v>0</v>
      </c>
      <c r="WT53" s="28">
        <v>0</v>
      </c>
      <c r="WU53" s="28">
        <v>0</v>
      </c>
      <c r="WV53" s="28">
        <v>0</v>
      </c>
      <c r="WW53" s="28">
        <v>0</v>
      </c>
      <c r="WX53" s="28">
        <v>0</v>
      </c>
      <c r="WY53" s="28">
        <v>0</v>
      </c>
      <c r="WZ53" s="28">
        <v>0</v>
      </c>
      <c r="XA53" s="28">
        <v>0</v>
      </c>
      <c r="XB53" s="28">
        <v>0</v>
      </c>
      <c r="XC53" s="28">
        <v>0</v>
      </c>
      <c r="XD53" s="28">
        <v>0</v>
      </c>
      <c r="XE53" s="28">
        <v>0</v>
      </c>
      <c r="XF53" s="28">
        <v>0</v>
      </c>
      <c r="XG53" s="28">
        <v>0</v>
      </c>
      <c r="XH53" s="28">
        <v>0</v>
      </c>
      <c r="XI53" s="28">
        <v>0</v>
      </c>
      <c r="XJ53" s="28">
        <v>0</v>
      </c>
      <c r="XK53" s="28">
        <v>0</v>
      </c>
      <c r="XL53" s="28">
        <v>0</v>
      </c>
      <c r="XM53" s="28">
        <v>0</v>
      </c>
      <c r="XN53" s="28">
        <v>0</v>
      </c>
      <c r="XO53" s="28">
        <v>0</v>
      </c>
      <c r="XP53" s="28">
        <v>0</v>
      </c>
      <c r="XQ53" s="28">
        <v>0</v>
      </c>
      <c r="XR53" s="28">
        <v>0</v>
      </c>
      <c r="XS53" s="28">
        <v>0</v>
      </c>
      <c r="XT53" s="28">
        <v>0</v>
      </c>
      <c r="XU53" s="28">
        <v>0</v>
      </c>
      <c r="XV53" s="28">
        <v>0</v>
      </c>
      <c r="XW53" s="28">
        <v>0</v>
      </c>
      <c r="XX53" s="28">
        <v>0</v>
      </c>
      <c r="XY53" s="28">
        <v>0</v>
      </c>
      <c r="XZ53" s="28">
        <v>0</v>
      </c>
      <c r="YA53" s="28">
        <v>0</v>
      </c>
      <c r="YB53" s="28">
        <v>0</v>
      </c>
      <c r="YC53" s="28">
        <v>0</v>
      </c>
      <c r="YD53" s="28">
        <v>0</v>
      </c>
      <c r="YE53" s="28">
        <v>0</v>
      </c>
      <c r="YF53" s="28">
        <v>0</v>
      </c>
      <c r="YG53" s="28">
        <v>0</v>
      </c>
      <c r="YH53" s="28">
        <v>0</v>
      </c>
      <c r="YI53" s="28">
        <v>0</v>
      </c>
      <c r="YJ53" s="28">
        <v>0</v>
      </c>
      <c r="YK53" s="28">
        <v>0</v>
      </c>
      <c r="YL53" s="28">
        <v>0</v>
      </c>
      <c r="YM53" s="28">
        <v>0</v>
      </c>
      <c r="YN53" s="28">
        <v>0</v>
      </c>
      <c r="YO53" s="28">
        <v>0</v>
      </c>
      <c r="YP53" s="28">
        <v>0</v>
      </c>
      <c r="YQ53" s="28">
        <v>0</v>
      </c>
    </row>
    <row r="54" spans="1:667" ht="15.75" hidden="1" x14ac:dyDescent="0.25">
      <c r="A54" s="18" t="s">
        <v>109</v>
      </c>
      <c r="B54" s="18" t="s">
        <v>110</v>
      </c>
      <c r="C54" s="18">
        <v>0</v>
      </c>
      <c r="D54" s="50"/>
      <c r="E54" s="48">
        <v>0</v>
      </c>
      <c r="F54" s="32" t="s">
        <v>57</v>
      </c>
      <c r="G54" s="110" t="s">
        <v>135</v>
      </c>
      <c r="H54" s="30">
        <v>38288</v>
      </c>
      <c r="I54" s="31">
        <v>5.5E-2</v>
      </c>
      <c r="J54" s="32">
        <v>167</v>
      </c>
      <c r="K54" s="22" t="s">
        <v>137</v>
      </c>
      <c r="L54" s="30">
        <f t="shared" si="126"/>
        <v>43371</v>
      </c>
      <c r="M54" s="32" t="s">
        <v>59</v>
      </c>
      <c r="N54" s="18" t="s">
        <v>97</v>
      </c>
      <c r="P54" s="25">
        <f t="shared" si="127"/>
        <v>611635972.34819293</v>
      </c>
      <c r="Q54" s="25">
        <f t="shared" si="128"/>
        <v>23605572.303807102</v>
      </c>
      <c r="R54" s="25">
        <f t="shared" si="129"/>
        <v>0</v>
      </c>
      <c r="S54" s="25">
        <f t="shared" si="130"/>
        <v>0</v>
      </c>
      <c r="T54" s="25">
        <f t="shared" si="131"/>
        <v>0</v>
      </c>
      <c r="U54" s="25">
        <f t="shared" si="132"/>
        <v>0</v>
      </c>
      <c r="V54" s="25">
        <f t="shared" si="133"/>
        <v>0</v>
      </c>
      <c r="W54" s="25">
        <f t="shared" si="134"/>
        <v>0</v>
      </c>
      <c r="X54" s="25">
        <f t="shared" si="135"/>
        <v>0</v>
      </c>
      <c r="Y54" s="25">
        <f t="shared" si="136"/>
        <v>0</v>
      </c>
      <c r="Z54" s="25">
        <f t="shared" si="137"/>
        <v>0</v>
      </c>
      <c r="AA54" s="25">
        <f t="shared" si="138"/>
        <v>0</v>
      </c>
      <c r="AB54" s="25">
        <f t="shared" si="139"/>
        <v>0</v>
      </c>
      <c r="AC54" s="25">
        <f t="shared" si="140"/>
        <v>0</v>
      </c>
      <c r="AD54" s="25">
        <f t="shared" si="141"/>
        <v>0</v>
      </c>
      <c r="AE54" s="25">
        <f t="shared" si="142"/>
        <v>0</v>
      </c>
      <c r="AF54" s="25">
        <f t="shared" si="143"/>
        <v>0</v>
      </c>
      <c r="AG54" s="25">
        <f t="shared" si="144"/>
        <v>0</v>
      </c>
      <c r="AH54" s="25">
        <f t="shared" si="145"/>
        <v>0</v>
      </c>
      <c r="AI54" s="25">
        <f t="shared" si="146"/>
        <v>0</v>
      </c>
      <c r="AJ54" s="25">
        <f t="shared" si="147"/>
        <v>0</v>
      </c>
      <c r="AK54" s="25">
        <f t="shared" si="148"/>
        <v>0</v>
      </c>
      <c r="AL54" s="25">
        <f t="shared" si="149"/>
        <v>0</v>
      </c>
      <c r="AM54" s="25">
        <f t="shared" si="150"/>
        <v>0</v>
      </c>
      <c r="AN54" s="25">
        <f t="shared" si="151"/>
        <v>0</v>
      </c>
      <c r="AO54" s="25">
        <f t="shared" si="152"/>
        <v>0</v>
      </c>
      <c r="AP54" s="25">
        <f t="shared" si="153"/>
        <v>0</v>
      </c>
      <c r="AQ54" s="25">
        <f t="shared" si="154"/>
        <v>0</v>
      </c>
      <c r="AR54" s="25">
        <f t="shared" si="155"/>
        <v>0</v>
      </c>
      <c r="AS54" s="25">
        <f t="shared" si="156"/>
        <v>0</v>
      </c>
      <c r="AT54" s="25">
        <f t="shared" si="157"/>
        <v>0</v>
      </c>
      <c r="AU54" s="25">
        <f t="shared" si="158"/>
        <v>0</v>
      </c>
      <c r="AV54" s="25">
        <f t="shared" si="159"/>
        <v>0</v>
      </c>
      <c r="AW54" s="25">
        <f t="shared" si="160"/>
        <v>0</v>
      </c>
      <c r="AX54" s="25">
        <f t="shared" si="161"/>
        <v>0</v>
      </c>
      <c r="AY54" s="25">
        <f t="shared" si="162"/>
        <v>0</v>
      </c>
      <c r="AZ54" s="25">
        <f t="shared" si="163"/>
        <v>0</v>
      </c>
      <c r="BA54" s="25">
        <f t="shared" si="164"/>
        <v>0</v>
      </c>
      <c r="BB54" s="25">
        <f t="shared" si="165"/>
        <v>0</v>
      </c>
      <c r="BC54" s="25">
        <f t="shared" si="166"/>
        <v>0</v>
      </c>
      <c r="BD54" s="25">
        <f t="shared" si="167"/>
        <v>0</v>
      </c>
      <c r="BE54" s="25">
        <f t="shared" si="168"/>
        <v>0</v>
      </c>
      <c r="BF54" s="25">
        <f t="shared" si="169"/>
        <v>0</v>
      </c>
      <c r="BG54" s="25">
        <f t="shared" si="170"/>
        <v>0</v>
      </c>
      <c r="BH54" s="25">
        <f t="shared" si="171"/>
        <v>0</v>
      </c>
      <c r="BI54" s="25">
        <f t="shared" si="172"/>
        <v>0</v>
      </c>
      <c r="BJ54" s="25">
        <f t="shared" si="173"/>
        <v>0</v>
      </c>
      <c r="BK54" s="25">
        <f t="shared" si="174"/>
        <v>0</v>
      </c>
      <c r="BL54" s="25">
        <f t="shared" si="175"/>
        <v>0</v>
      </c>
      <c r="BM54" s="25">
        <f t="shared" si="176"/>
        <v>0</v>
      </c>
      <c r="BN54" s="26"/>
      <c r="BO54" s="27"/>
      <c r="BP54" s="28">
        <v>0</v>
      </c>
      <c r="BQ54" s="28">
        <v>0</v>
      </c>
      <c r="BR54" s="28">
        <v>0</v>
      </c>
      <c r="BS54" s="28">
        <v>0</v>
      </c>
      <c r="BT54" s="28">
        <v>13367607.140314491</v>
      </c>
      <c r="BU54" s="28">
        <v>239651268.11168554</v>
      </c>
      <c r="BV54" s="28">
        <v>0</v>
      </c>
      <c r="BW54" s="28">
        <v>0</v>
      </c>
      <c r="BX54" s="28">
        <v>0</v>
      </c>
      <c r="BY54" s="28">
        <v>0</v>
      </c>
      <c r="BZ54" s="28">
        <v>0</v>
      </c>
      <c r="CA54" s="28">
        <v>0</v>
      </c>
      <c r="CB54" s="28">
        <v>0</v>
      </c>
      <c r="CC54" s="28">
        <v>0</v>
      </c>
      <c r="CD54" s="28">
        <v>0</v>
      </c>
      <c r="CE54" s="28">
        <v>0</v>
      </c>
      <c r="CF54" s="28">
        <v>10237965.163492609</v>
      </c>
      <c r="CG54" s="28">
        <v>371984704.23650742</v>
      </c>
      <c r="CH54" s="28">
        <v>0</v>
      </c>
      <c r="CI54" s="28">
        <v>0</v>
      </c>
      <c r="CJ54" s="28">
        <v>0</v>
      </c>
      <c r="CK54" s="28">
        <v>0</v>
      </c>
      <c r="CL54" s="28">
        <v>0</v>
      </c>
      <c r="CM54" s="28">
        <v>0</v>
      </c>
      <c r="CN54" s="28">
        <v>0</v>
      </c>
      <c r="CO54" s="28">
        <v>0</v>
      </c>
      <c r="CP54" s="28">
        <v>0</v>
      </c>
      <c r="CQ54" s="28">
        <v>0</v>
      </c>
      <c r="CR54" s="28">
        <v>0</v>
      </c>
      <c r="CS54" s="28">
        <v>0</v>
      </c>
      <c r="CT54" s="28">
        <v>0</v>
      </c>
      <c r="CU54" s="28">
        <v>0</v>
      </c>
      <c r="CV54" s="28">
        <v>0</v>
      </c>
      <c r="CW54" s="28">
        <v>0</v>
      </c>
      <c r="CX54" s="28">
        <v>0</v>
      </c>
      <c r="CY54" s="28">
        <v>0</v>
      </c>
      <c r="CZ54" s="28">
        <v>0</v>
      </c>
      <c r="DA54" s="28">
        <v>0</v>
      </c>
      <c r="DB54" s="28">
        <v>0</v>
      </c>
      <c r="DC54" s="28">
        <v>0</v>
      </c>
      <c r="DD54" s="28">
        <v>0</v>
      </c>
      <c r="DE54" s="28">
        <v>0</v>
      </c>
      <c r="DF54" s="28">
        <v>0</v>
      </c>
      <c r="DG54" s="28">
        <v>0</v>
      </c>
      <c r="DH54" s="28">
        <v>0</v>
      </c>
      <c r="DI54" s="28">
        <v>0</v>
      </c>
      <c r="DJ54" s="28">
        <v>0</v>
      </c>
      <c r="DK54" s="28">
        <v>0</v>
      </c>
      <c r="DL54" s="28">
        <v>0</v>
      </c>
      <c r="DM54" s="28">
        <v>0</v>
      </c>
      <c r="DN54" s="28">
        <v>0</v>
      </c>
      <c r="DO54" s="28">
        <v>0</v>
      </c>
      <c r="DP54" s="28">
        <v>0</v>
      </c>
      <c r="DQ54" s="28">
        <v>0</v>
      </c>
      <c r="DR54" s="28">
        <v>0</v>
      </c>
      <c r="DS54" s="28">
        <v>0</v>
      </c>
      <c r="DT54" s="28">
        <v>0</v>
      </c>
      <c r="DU54" s="28">
        <v>0</v>
      </c>
      <c r="DV54" s="28">
        <v>0</v>
      </c>
      <c r="DW54" s="28">
        <v>0</v>
      </c>
      <c r="DX54" s="28">
        <v>0</v>
      </c>
      <c r="DY54" s="28">
        <v>0</v>
      </c>
      <c r="DZ54" s="28">
        <v>0</v>
      </c>
      <c r="EA54" s="28">
        <v>0</v>
      </c>
      <c r="EB54" s="28">
        <v>0</v>
      </c>
      <c r="EC54" s="28">
        <v>0</v>
      </c>
      <c r="ED54" s="28">
        <v>0</v>
      </c>
      <c r="EE54" s="28">
        <v>0</v>
      </c>
      <c r="EF54" s="28">
        <v>0</v>
      </c>
      <c r="EG54" s="28">
        <v>0</v>
      </c>
      <c r="EH54" s="28">
        <v>0</v>
      </c>
      <c r="EI54" s="28">
        <v>0</v>
      </c>
      <c r="EJ54" s="28">
        <v>0</v>
      </c>
      <c r="EK54" s="28">
        <v>0</v>
      </c>
      <c r="EL54" s="28">
        <v>0</v>
      </c>
      <c r="EM54" s="28">
        <v>0</v>
      </c>
      <c r="EN54" s="28">
        <v>0</v>
      </c>
      <c r="EO54" s="28">
        <v>0</v>
      </c>
      <c r="EP54" s="28">
        <v>0</v>
      </c>
      <c r="EQ54" s="28">
        <v>0</v>
      </c>
      <c r="ER54" s="28">
        <v>0</v>
      </c>
      <c r="ES54" s="28">
        <v>0</v>
      </c>
      <c r="ET54" s="28">
        <v>0</v>
      </c>
      <c r="EU54" s="28">
        <v>0</v>
      </c>
      <c r="EV54" s="28">
        <v>0</v>
      </c>
      <c r="EW54" s="28">
        <v>0</v>
      </c>
      <c r="EX54" s="28">
        <v>0</v>
      </c>
      <c r="EY54" s="28">
        <v>0</v>
      </c>
      <c r="EZ54" s="28">
        <v>0</v>
      </c>
      <c r="FA54" s="28">
        <v>0</v>
      </c>
      <c r="FB54" s="28">
        <v>0</v>
      </c>
      <c r="FC54" s="28">
        <v>0</v>
      </c>
      <c r="FD54" s="28">
        <v>0</v>
      </c>
      <c r="FE54" s="28">
        <v>0</v>
      </c>
      <c r="FF54" s="28">
        <v>0</v>
      </c>
      <c r="FG54" s="28">
        <v>0</v>
      </c>
      <c r="FH54" s="28">
        <v>0</v>
      </c>
      <c r="FI54" s="28">
        <v>0</v>
      </c>
      <c r="FJ54" s="28">
        <v>0</v>
      </c>
      <c r="FK54" s="28">
        <v>0</v>
      </c>
      <c r="FL54" s="28">
        <v>0</v>
      </c>
      <c r="FM54" s="28">
        <v>0</v>
      </c>
      <c r="FN54" s="28">
        <v>0</v>
      </c>
      <c r="FO54" s="28">
        <v>0</v>
      </c>
      <c r="FP54" s="28">
        <v>0</v>
      </c>
      <c r="FQ54" s="28">
        <v>0</v>
      </c>
      <c r="FR54" s="28">
        <v>0</v>
      </c>
      <c r="FS54" s="28">
        <v>0</v>
      </c>
      <c r="FT54" s="28">
        <v>0</v>
      </c>
      <c r="FU54" s="28">
        <v>0</v>
      </c>
      <c r="FV54" s="28">
        <v>0</v>
      </c>
      <c r="FW54" s="28">
        <v>0</v>
      </c>
      <c r="FX54" s="28">
        <v>0</v>
      </c>
      <c r="FY54" s="28">
        <v>0</v>
      </c>
      <c r="FZ54" s="28">
        <v>0</v>
      </c>
      <c r="GA54" s="28">
        <v>0</v>
      </c>
      <c r="GB54" s="28">
        <v>0</v>
      </c>
      <c r="GC54" s="28">
        <v>0</v>
      </c>
      <c r="GD54" s="28">
        <v>0</v>
      </c>
      <c r="GE54" s="28">
        <v>0</v>
      </c>
      <c r="GF54" s="28">
        <v>0</v>
      </c>
      <c r="GG54" s="28">
        <v>0</v>
      </c>
      <c r="GH54" s="28">
        <v>0</v>
      </c>
      <c r="GI54" s="28">
        <v>0</v>
      </c>
      <c r="GJ54" s="28">
        <v>0</v>
      </c>
      <c r="GK54" s="28">
        <v>0</v>
      </c>
      <c r="GL54" s="28">
        <v>0</v>
      </c>
      <c r="GM54" s="28">
        <v>0</v>
      </c>
      <c r="GN54" s="28">
        <v>0</v>
      </c>
      <c r="GO54" s="28">
        <v>0</v>
      </c>
      <c r="GP54" s="28">
        <v>0</v>
      </c>
      <c r="GQ54" s="28">
        <v>0</v>
      </c>
      <c r="GR54" s="28">
        <v>0</v>
      </c>
      <c r="GS54" s="28">
        <v>0</v>
      </c>
      <c r="GT54" s="28">
        <v>0</v>
      </c>
      <c r="GU54" s="28">
        <v>0</v>
      </c>
      <c r="GV54" s="28">
        <v>0</v>
      </c>
      <c r="GW54" s="28">
        <v>0</v>
      </c>
      <c r="GX54" s="28">
        <v>0</v>
      </c>
      <c r="GY54" s="28">
        <v>0</v>
      </c>
      <c r="GZ54" s="28">
        <v>0</v>
      </c>
      <c r="HA54" s="28">
        <v>0</v>
      </c>
      <c r="HB54" s="28">
        <v>0</v>
      </c>
      <c r="HC54" s="28">
        <v>0</v>
      </c>
      <c r="HD54" s="28">
        <v>0</v>
      </c>
      <c r="HE54" s="28">
        <v>0</v>
      </c>
      <c r="HF54" s="28">
        <v>0</v>
      </c>
      <c r="HG54" s="28">
        <v>0</v>
      </c>
      <c r="HH54" s="28">
        <v>0</v>
      </c>
      <c r="HI54" s="28">
        <v>0</v>
      </c>
      <c r="HJ54" s="28">
        <v>0</v>
      </c>
      <c r="HK54" s="28">
        <v>0</v>
      </c>
      <c r="HL54" s="28">
        <v>0</v>
      </c>
      <c r="HM54" s="28">
        <v>0</v>
      </c>
      <c r="HN54" s="28">
        <v>0</v>
      </c>
      <c r="HO54" s="28">
        <v>0</v>
      </c>
      <c r="HP54" s="28">
        <v>0</v>
      </c>
      <c r="HQ54" s="28">
        <v>0</v>
      </c>
      <c r="HR54" s="28">
        <v>0</v>
      </c>
      <c r="HS54" s="28">
        <v>0</v>
      </c>
      <c r="HT54" s="28">
        <v>0</v>
      </c>
      <c r="HU54" s="28">
        <v>0</v>
      </c>
      <c r="HV54" s="28">
        <v>0</v>
      </c>
      <c r="HW54" s="28">
        <v>0</v>
      </c>
      <c r="HX54" s="28">
        <v>0</v>
      </c>
      <c r="HY54" s="28">
        <v>0</v>
      </c>
      <c r="HZ54" s="28">
        <v>0</v>
      </c>
      <c r="IA54" s="28">
        <v>0</v>
      </c>
      <c r="IB54" s="28">
        <v>0</v>
      </c>
      <c r="IC54" s="28">
        <v>0</v>
      </c>
      <c r="ID54" s="28">
        <v>0</v>
      </c>
      <c r="IE54" s="28">
        <v>0</v>
      </c>
      <c r="IF54" s="28">
        <v>0</v>
      </c>
      <c r="IG54" s="28">
        <v>0</v>
      </c>
      <c r="IH54" s="28">
        <v>0</v>
      </c>
      <c r="II54" s="28">
        <v>0</v>
      </c>
      <c r="IJ54" s="28">
        <v>0</v>
      </c>
      <c r="IK54" s="28">
        <v>0</v>
      </c>
      <c r="IL54" s="28">
        <v>0</v>
      </c>
      <c r="IM54" s="28">
        <v>0</v>
      </c>
      <c r="IN54" s="28">
        <v>0</v>
      </c>
      <c r="IO54" s="28">
        <v>0</v>
      </c>
      <c r="IP54" s="28">
        <v>0</v>
      </c>
      <c r="IQ54" s="28">
        <v>0</v>
      </c>
      <c r="IR54" s="28">
        <v>0</v>
      </c>
      <c r="IS54" s="28">
        <v>0</v>
      </c>
      <c r="IT54" s="28">
        <v>0</v>
      </c>
      <c r="IU54" s="28">
        <v>0</v>
      </c>
      <c r="IV54" s="28">
        <v>0</v>
      </c>
      <c r="IW54" s="28">
        <v>0</v>
      </c>
      <c r="IX54" s="28">
        <v>0</v>
      </c>
      <c r="IY54" s="28">
        <v>0</v>
      </c>
      <c r="IZ54" s="28">
        <v>0</v>
      </c>
      <c r="JA54" s="28">
        <v>0</v>
      </c>
      <c r="JB54" s="28">
        <v>0</v>
      </c>
      <c r="JC54" s="28">
        <v>0</v>
      </c>
      <c r="JD54" s="28">
        <v>0</v>
      </c>
      <c r="JE54" s="28">
        <v>0</v>
      </c>
      <c r="JF54" s="28">
        <v>0</v>
      </c>
      <c r="JG54" s="28">
        <v>0</v>
      </c>
      <c r="JH54" s="28">
        <v>0</v>
      </c>
      <c r="JI54" s="28">
        <v>0</v>
      </c>
      <c r="JJ54" s="28">
        <v>0</v>
      </c>
      <c r="JK54" s="28">
        <v>0</v>
      </c>
      <c r="JL54" s="28">
        <v>0</v>
      </c>
      <c r="JM54" s="28">
        <v>0</v>
      </c>
      <c r="JN54" s="28">
        <v>0</v>
      </c>
      <c r="JO54" s="28">
        <v>0</v>
      </c>
      <c r="JP54" s="28">
        <v>0</v>
      </c>
      <c r="JQ54" s="28">
        <v>0</v>
      </c>
      <c r="JR54" s="28">
        <v>0</v>
      </c>
      <c r="JS54" s="28">
        <v>0</v>
      </c>
      <c r="JT54" s="28">
        <v>0</v>
      </c>
      <c r="JU54" s="28">
        <v>0</v>
      </c>
      <c r="JV54" s="28">
        <v>0</v>
      </c>
      <c r="JW54" s="28">
        <v>0</v>
      </c>
      <c r="JX54" s="28">
        <v>0</v>
      </c>
      <c r="JY54" s="28">
        <v>0</v>
      </c>
      <c r="JZ54" s="28">
        <v>0</v>
      </c>
      <c r="KA54" s="28">
        <v>0</v>
      </c>
      <c r="KB54" s="28">
        <v>0</v>
      </c>
      <c r="KC54" s="28">
        <v>0</v>
      </c>
      <c r="KD54" s="28">
        <v>0</v>
      </c>
      <c r="KE54" s="28">
        <v>0</v>
      </c>
      <c r="KF54" s="28">
        <v>0</v>
      </c>
      <c r="KG54" s="28">
        <v>0</v>
      </c>
      <c r="KH54" s="28">
        <v>0</v>
      </c>
      <c r="KI54" s="28">
        <v>0</v>
      </c>
      <c r="KJ54" s="28">
        <v>0</v>
      </c>
      <c r="KK54" s="28">
        <v>0</v>
      </c>
      <c r="KL54" s="28">
        <v>0</v>
      </c>
      <c r="KM54" s="28">
        <v>0</v>
      </c>
      <c r="KN54" s="28">
        <v>0</v>
      </c>
      <c r="KO54" s="28">
        <v>0</v>
      </c>
      <c r="KP54" s="28">
        <v>0</v>
      </c>
      <c r="KQ54" s="28">
        <v>0</v>
      </c>
      <c r="KR54" s="28">
        <v>0</v>
      </c>
      <c r="KS54" s="28">
        <v>0</v>
      </c>
      <c r="KT54" s="28">
        <v>0</v>
      </c>
      <c r="KU54" s="28">
        <v>0</v>
      </c>
      <c r="KV54" s="28">
        <v>0</v>
      </c>
      <c r="KW54" s="28">
        <v>0</v>
      </c>
      <c r="KX54" s="28">
        <v>0</v>
      </c>
      <c r="KY54" s="28">
        <v>0</v>
      </c>
      <c r="KZ54" s="28">
        <v>0</v>
      </c>
      <c r="LA54" s="28">
        <v>0</v>
      </c>
      <c r="LB54" s="28">
        <v>0</v>
      </c>
      <c r="LC54" s="28">
        <v>0</v>
      </c>
      <c r="LD54" s="28">
        <v>0</v>
      </c>
      <c r="LE54" s="28">
        <v>0</v>
      </c>
      <c r="LF54" s="28">
        <v>0</v>
      </c>
      <c r="LG54" s="28">
        <v>0</v>
      </c>
      <c r="LH54" s="28">
        <v>0</v>
      </c>
      <c r="LI54" s="28">
        <v>0</v>
      </c>
      <c r="LJ54" s="28">
        <v>0</v>
      </c>
      <c r="LK54" s="28">
        <v>0</v>
      </c>
      <c r="LL54" s="28">
        <v>0</v>
      </c>
      <c r="LM54" s="28">
        <v>0</v>
      </c>
      <c r="LN54" s="28">
        <v>0</v>
      </c>
      <c r="LO54" s="28">
        <v>0</v>
      </c>
      <c r="LP54" s="28">
        <v>0</v>
      </c>
      <c r="LQ54" s="28">
        <v>0</v>
      </c>
      <c r="LR54" s="28">
        <v>0</v>
      </c>
      <c r="LS54" s="28">
        <v>0</v>
      </c>
      <c r="LT54" s="28">
        <v>0</v>
      </c>
      <c r="LU54" s="28">
        <v>0</v>
      </c>
      <c r="LV54" s="28">
        <v>0</v>
      </c>
      <c r="LW54" s="28">
        <v>0</v>
      </c>
      <c r="LX54" s="28">
        <v>0</v>
      </c>
      <c r="LY54" s="28">
        <v>0</v>
      </c>
      <c r="LZ54" s="28">
        <v>0</v>
      </c>
      <c r="MA54" s="28">
        <v>0</v>
      </c>
      <c r="MB54" s="28">
        <v>0</v>
      </c>
      <c r="MC54" s="28">
        <v>0</v>
      </c>
      <c r="MD54" s="28">
        <v>0</v>
      </c>
      <c r="ME54" s="28">
        <v>0</v>
      </c>
      <c r="MF54" s="28">
        <v>0</v>
      </c>
      <c r="MG54" s="28">
        <v>0</v>
      </c>
      <c r="MH54" s="28">
        <v>0</v>
      </c>
      <c r="MI54" s="28">
        <v>0</v>
      </c>
      <c r="MJ54" s="28">
        <v>0</v>
      </c>
      <c r="MK54" s="28">
        <v>0</v>
      </c>
      <c r="ML54" s="28">
        <v>0</v>
      </c>
      <c r="MM54" s="28">
        <v>0</v>
      </c>
      <c r="MN54" s="28">
        <v>0</v>
      </c>
      <c r="MO54" s="28">
        <v>0</v>
      </c>
      <c r="MP54" s="28">
        <v>0</v>
      </c>
      <c r="MQ54" s="28">
        <v>0</v>
      </c>
      <c r="MR54" s="28">
        <v>0</v>
      </c>
      <c r="MS54" s="28">
        <v>0</v>
      </c>
      <c r="MT54" s="28">
        <v>0</v>
      </c>
      <c r="MU54" s="28">
        <v>0</v>
      </c>
      <c r="MV54" s="28">
        <v>0</v>
      </c>
      <c r="MW54" s="28">
        <v>0</v>
      </c>
      <c r="MX54" s="28">
        <v>0</v>
      </c>
      <c r="MY54" s="28">
        <v>0</v>
      </c>
      <c r="MZ54" s="28">
        <v>0</v>
      </c>
      <c r="NA54" s="28">
        <v>0</v>
      </c>
      <c r="NB54" s="28">
        <v>0</v>
      </c>
      <c r="NC54" s="28">
        <v>0</v>
      </c>
      <c r="ND54" s="28">
        <v>0</v>
      </c>
      <c r="NE54" s="28">
        <v>0</v>
      </c>
      <c r="NF54" s="28">
        <v>0</v>
      </c>
      <c r="NG54" s="28">
        <v>0</v>
      </c>
      <c r="NH54" s="28">
        <v>0</v>
      </c>
      <c r="NI54" s="28">
        <v>0</v>
      </c>
      <c r="NJ54" s="28">
        <v>0</v>
      </c>
      <c r="NK54" s="28">
        <v>0</v>
      </c>
      <c r="NL54" s="28">
        <v>0</v>
      </c>
      <c r="NM54" s="28">
        <v>0</v>
      </c>
      <c r="NN54" s="28">
        <v>0</v>
      </c>
      <c r="NO54" s="28">
        <v>0</v>
      </c>
      <c r="NP54" s="28">
        <v>0</v>
      </c>
      <c r="NQ54" s="28">
        <v>0</v>
      </c>
      <c r="NR54" s="28">
        <v>0</v>
      </c>
      <c r="NS54" s="28">
        <v>0</v>
      </c>
      <c r="NT54" s="28">
        <v>0</v>
      </c>
      <c r="NU54" s="28">
        <v>0</v>
      </c>
      <c r="NV54" s="28">
        <v>0</v>
      </c>
      <c r="NW54" s="28">
        <v>0</v>
      </c>
      <c r="NX54" s="28">
        <v>0</v>
      </c>
      <c r="NY54" s="28">
        <v>0</v>
      </c>
      <c r="NZ54" s="28">
        <v>0</v>
      </c>
      <c r="OA54" s="28">
        <v>0</v>
      </c>
      <c r="OB54" s="28">
        <v>0</v>
      </c>
      <c r="OC54" s="28">
        <v>0</v>
      </c>
      <c r="OD54" s="28">
        <v>0</v>
      </c>
      <c r="OE54" s="28">
        <v>0</v>
      </c>
      <c r="OF54" s="28">
        <v>0</v>
      </c>
      <c r="OG54" s="28">
        <v>0</v>
      </c>
      <c r="OH54" s="28">
        <v>0</v>
      </c>
      <c r="OI54" s="28">
        <v>0</v>
      </c>
      <c r="OJ54" s="28">
        <v>0</v>
      </c>
      <c r="OK54" s="28">
        <v>0</v>
      </c>
      <c r="OL54" s="28">
        <v>0</v>
      </c>
      <c r="OM54" s="28">
        <v>0</v>
      </c>
      <c r="ON54" s="28">
        <v>0</v>
      </c>
      <c r="OO54" s="28">
        <v>0</v>
      </c>
      <c r="OP54" s="28">
        <v>0</v>
      </c>
      <c r="OQ54" s="28">
        <v>0</v>
      </c>
      <c r="OR54" s="28">
        <v>0</v>
      </c>
      <c r="OS54" s="28">
        <v>0</v>
      </c>
      <c r="OT54" s="28">
        <v>0</v>
      </c>
      <c r="OU54" s="28">
        <v>0</v>
      </c>
      <c r="OV54" s="28">
        <v>0</v>
      </c>
      <c r="OW54" s="28">
        <v>0</v>
      </c>
      <c r="OX54" s="28">
        <v>0</v>
      </c>
      <c r="OY54" s="28">
        <v>0</v>
      </c>
      <c r="OZ54" s="28">
        <v>0</v>
      </c>
      <c r="PA54" s="28">
        <v>0</v>
      </c>
      <c r="PB54" s="28">
        <v>0</v>
      </c>
      <c r="PC54" s="28">
        <v>0</v>
      </c>
      <c r="PD54" s="28">
        <v>0</v>
      </c>
      <c r="PE54" s="28">
        <v>0</v>
      </c>
      <c r="PF54" s="28">
        <v>0</v>
      </c>
      <c r="PG54" s="28">
        <v>0</v>
      </c>
      <c r="PH54" s="28">
        <v>0</v>
      </c>
      <c r="PI54" s="28">
        <v>0</v>
      </c>
      <c r="PJ54" s="28">
        <v>0</v>
      </c>
      <c r="PK54" s="28">
        <v>0</v>
      </c>
      <c r="PL54" s="28">
        <v>0</v>
      </c>
      <c r="PM54" s="28">
        <v>0</v>
      </c>
      <c r="PN54" s="28">
        <v>0</v>
      </c>
      <c r="PO54" s="28">
        <v>0</v>
      </c>
      <c r="PP54" s="28">
        <v>0</v>
      </c>
      <c r="PQ54" s="28">
        <v>0</v>
      </c>
      <c r="PR54" s="28">
        <v>0</v>
      </c>
      <c r="PS54" s="28">
        <v>0</v>
      </c>
      <c r="PT54" s="28">
        <v>0</v>
      </c>
      <c r="PU54" s="28">
        <v>0</v>
      </c>
      <c r="PV54" s="28">
        <v>0</v>
      </c>
      <c r="PW54" s="28">
        <v>0</v>
      </c>
      <c r="PX54" s="28">
        <v>0</v>
      </c>
      <c r="PY54" s="28">
        <v>0</v>
      </c>
      <c r="PZ54" s="28">
        <v>0</v>
      </c>
      <c r="QA54" s="28">
        <v>0</v>
      </c>
      <c r="QB54" s="28">
        <v>0</v>
      </c>
      <c r="QC54" s="28">
        <v>0</v>
      </c>
      <c r="QD54" s="28">
        <v>0</v>
      </c>
      <c r="QE54" s="28">
        <v>0</v>
      </c>
      <c r="QF54" s="28">
        <v>0</v>
      </c>
      <c r="QG54" s="28">
        <v>0</v>
      </c>
      <c r="QH54" s="28">
        <v>0</v>
      </c>
      <c r="QI54" s="28">
        <v>0</v>
      </c>
      <c r="QJ54" s="28">
        <v>0</v>
      </c>
      <c r="QK54" s="28">
        <v>0</v>
      </c>
      <c r="QL54" s="28">
        <v>0</v>
      </c>
      <c r="QM54" s="28">
        <v>0</v>
      </c>
      <c r="QN54" s="28">
        <v>0</v>
      </c>
      <c r="QO54" s="28">
        <v>0</v>
      </c>
      <c r="QP54" s="28">
        <v>0</v>
      </c>
      <c r="QQ54" s="28">
        <v>0</v>
      </c>
      <c r="QR54" s="28">
        <v>0</v>
      </c>
      <c r="QS54" s="28">
        <v>0</v>
      </c>
      <c r="QT54" s="28">
        <v>0</v>
      </c>
      <c r="QU54" s="28">
        <v>0</v>
      </c>
      <c r="QV54" s="28">
        <v>0</v>
      </c>
      <c r="QW54" s="28">
        <v>0</v>
      </c>
      <c r="QX54" s="28">
        <v>0</v>
      </c>
      <c r="QY54" s="28">
        <v>0</v>
      </c>
      <c r="QZ54" s="28">
        <v>0</v>
      </c>
      <c r="RA54" s="28">
        <v>0</v>
      </c>
      <c r="RB54" s="28">
        <v>0</v>
      </c>
      <c r="RC54" s="28">
        <v>0</v>
      </c>
      <c r="RD54" s="28">
        <v>0</v>
      </c>
      <c r="RE54" s="28">
        <v>0</v>
      </c>
      <c r="RF54" s="28">
        <v>0</v>
      </c>
      <c r="RG54" s="28">
        <v>0</v>
      </c>
      <c r="RH54" s="28">
        <v>0</v>
      </c>
      <c r="RI54" s="28">
        <v>0</v>
      </c>
      <c r="RJ54" s="28">
        <v>0</v>
      </c>
      <c r="RK54" s="28">
        <v>0</v>
      </c>
      <c r="RL54" s="28">
        <v>0</v>
      </c>
      <c r="RM54" s="28">
        <v>0</v>
      </c>
      <c r="RN54" s="28">
        <v>0</v>
      </c>
      <c r="RO54" s="28">
        <v>0</v>
      </c>
      <c r="RP54" s="28">
        <v>0</v>
      </c>
      <c r="RQ54" s="28">
        <v>0</v>
      </c>
      <c r="RR54" s="28">
        <v>0</v>
      </c>
      <c r="RS54" s="28">
        <v>0</v>
      </c>
      <c r="RT54" s="28">
        <v>0</v>
      </c>
      <c r="RU54" s="28">
        <v>0</v>
      </c>
      <c r="RV54" s="28">
        <v>0</v>
      </c>
      <c r="RW54" s="28">
        <v>0</v>
      </c>
      <c r="RX54" s="28">
        <v>0</v>
      </c>
      <c r="RY54" s="28">
        <v>0</v>
      </c>
      <c r="RZ54" s="28">
        <v>0</v>
      </c>
      <c r="SA54" s="28">
        <v>0</v>
      </c>
      <c r="SB54" s="28">
        <v>0</v>
      </c>
      <c r="SC54" s="28">
        <v>0</v>
      </c>
      <c r="SD54" s="28">
        <v>0</v>
      </c>
      <c r="SE54" s="28">
        <v>0</v>
      </c>
      <c r="SF54" s="28">
        <v>0</v>
      </c>
      <c r="SG54" s="28">
        <v>0</v>
      </c>
      <c r="SH54" s="28">
        <v>0</v>
      </c>
      <c r="SI54" s="28">
        <v>0</v>
      </c>
      <c r="SJ54" s="28">
        <v>0</v>
      </c>
      <c r="SK54" s="28">
        <v>0</v>
      </c>
      <c r="SL54" s="28">
        <v>0</v>
      </c>
      <c r="SM54" s="28">
        <v>0</v>
      </c>
      <c r="SN54" s="28">
        <v>0</v>
      </c>
      <c r="SO54" s="28">
        <v>0</v>
      </c>
      <c r="SP54" s="28">
        <v>0</v>
      </c>
      <c r="SQ54" s="28">
        <v>0</v>
      </c>
      <c r="SR54" s="28">
        <v>0</v>
      </c>
      <c r="SS54" s="28">
        <v>0</v>
      </c>
      <c r="ST54" s="28">
        <v>0</v>
      </c>
      <c r="SU54" s="28">
        <v>0</v>
      </c>
      <c r="SV54" s="28">
        <v>0</v>
      </c>
      <c r="SW54" s="28">
        <v>0</v>
      </c>
      <c r="SX54" s="28">
        <v>0</v>
      </c>
      <c r="SY54" s="28">
        <v>0</v>
      </c>
      <c r="SZ54" s="28">
        <v>0</v>
      </c>
      <c r="TA54" s="28">
        <v>0</v>
      </c>
      <c r="TB54" s="28">
        <v>0</v>
      </c>
      <c r="TC54" s="28">
        <v>0</v>
      </c>
      <c r="TD54" s="28">
        <v>0</v>
      </c>
      <c r="TE54" s="28">
        <v>0</v>
      </c>
      <c r="TF54" s="28">
        <v>0</v>
      </c>
      <c r="TG54" s="28">
        <v>0</v>
      </c>
      <c r="TH54" s="28">
        <v>0</v>
      </c>
      <c r="TI54" s="28">
        <v>0</v>
      </c>
      <c r="TJ54" s="28">
        <v>0</v>
      </c>
      <c r="TK54" s="28">
        <v>0</v>
      </c>
      <c r="TL54" s="28">
        <v>0</v>
      </c>
      <c r="TM54" s="28">
        <v>0</v>
      </c>
      <c r="TN54" s="28">
        <v>0</v>
      </c>
      <c r="TO54" s="28">
        <v>0</v>
      </c>
      <c r="TP54" s="28">
        <v>0</v>
      </c>
      <c r="TQ54" s="28">
        <v>0</v>
      </c>
      <c r="TR54" s="28">
        <v>0</v>
      </c>
      <c r="TS54" s="28">
        <v>0</v>
      </c>
      <c r="TT54" s="28">
        <v>0</v>
      </c>
      <c r="TU54" s="28">
        <v>0</v>
      </c>
      <c r="TV54" s="28">
        <v>0</v>
      </c>
      <c r="TW54" s="28">
        <v>0</v>
      </c>
      <c r="TX54" s="28">
        <v>0</v>
      </c>
      <c r="TY54" s="28">
        <v>0</v>
      </c>
      <c r="TZ54" s="28">
        <v>0</v>
      </c>
      <c r="UA54" s="28">
        <v>0</v>
      </c>
      <c r="UB54" s="28">
        <v>0</v>
      </c>
      <c r="UC54" s="28">
        <v>0</v>
      </c>
      <c r="UD54" s="28">
        <v>0</v>
      </c>
      <c r="UE54" s="28">
        <v>0</v>
      </c>
      <c r="UF54" s="28">
        <v>0</v>
      </c>
      <c r="UG54" s="28">
        <v>0</v>
      </c>
      <c r="UH54" s="28">
        <v>0</v>
      </c>
      <c r="UI54" s="28">
        <v>0</v>
      </c>
      <c r="UJ54" s="28">
        <v>0</v>
      </c>
      <c r="UK54" s="28">
        <v>0</v>
      </c>
      <c r="UL54" s="28">
        <v>0</v>
      </c>
      <c r="UM54" s="28">
        <v>0</v>
      </c>
      <c r="UN54" s="28">
        <v>0</v>
      </c>
      <c r="UO54" s="28">
        <v>0</v>
      </c>
      <c r="UP54" s="28">
        <v>0</v>
      </c>
      <c r="UQ54" s="28">
        <v>0</v>
      </c>
      <c r="UR54" s="28">
        <v>0</v>
      </c>
      <c r="US54" s="28">
        <v>0</v>
      </c>
      <c r="UT54" s="28">
        <v>0</v>
      </c>
      <c r="UU54" s="28">
        <v>0</v>
      </c>
      <c r="UV54" s="28">
        <v>0</v>
      </c>
      <c r="UW54" s="28">
        <v>0</v>
      </c>
      <c r="UX54" s="28">
        <v>0</v>
      </c>
      <c r="UY54" s="28">
        <v>0</v>
      </c>
      <c r="UZ54" s="28">
        <v>0</v>
      </c>
      <c r="VA54" s="28">
        <v>0</v>
      </c>
      <c r="VB54" s="28">
        <v>0</v>
      </c>
      <c r="VC54" s="28">
        <v>0</v>
      </c>
      <c r="VD54" s="28">
        <v>0</v>
      </c>
      <c r="VE54" s="28">
        <v>0</v>
      </c>
      <c r="VF54" s="28">
        <v>0</v>
      </c>
      <c r="VG54" s="28">
        <v>0</v>
      </c>
      <c r="VH54" s="28">
        <v>0</v>
      </c>
      <c r="VI54" s="28">
        <v>0</v>
      </c>
      <c r="VJ54" s="28">
        <v>0</v>
      </c>
      <c r="VK54" s="28">
        <v>0</v>
      </c>
      <c r="VL54" s="28">
        <v>0</v>
      </c>
      <c r="VM54" s="28">
        <v>0</v>
      </c>
      <c r="VN54" s="28">
        <v>0</v>
      </c>
      <c r="VO54" s="28">
        <v>0</v>
      </c>
      <c r="VP54" s="28">
        <v>0</v>
      </c>
      <c r="VQ54" s="28">
        <v>0</v>
      </c>
      <c r="VR54" s="28">
        <v>0</v>
      </c>
      <c r="VS54" s="28">
        <v>0</v>
      </c>
      <c r="VT54" s="28">
        <v>0</v>
      </c>
      <c r="VU54" s="28">
        <v>0</v>
      </c>
      <c r="VV54" s="28">
        <v>0</v>
      </c>
      <c r="VW54" s="28">
        <v>0</v>
      </c>
      <c r="VX54" s="28">
        <v>0</v>
      </c>
      <c r="VY54" s="28">
        <v>0</v>
      </c>
      <c r="VZ54" s="28">
        <v>0</v>
      </c>
      <c r="WA54" s="28">
        <v>0</v>
      </c>
      <c r="WB54" s="28">
        <v>0</v>
      </c>
      <c r="WC54" s="28">
        <v>0</v>
      </c>
      <c r="WD54" s="28">
        <v>0</v>
      </c>
      <c r="WE54" s="28">
        <v>0</v>
      </c>
      <c r="WF54" s="28">
        <v>0</v>
      </c>
      <c r="WG54" s="28">
        <v>0</v>
      </c>
      <c r="WH54" s="28">
        <v>0</v>
      </c>
      <c r="WI54" s="28">
        <v>0</v>
      </c>
      <c r="WJ54" s="28">
        <v>0</v>
      </c>
      <c r="WK54" s="28">
        <v>0</v>
      </c>
      <c r="WL54" s="28">
        <v>0</v>
      </c>
      <c r="WM54" s="28">
        <v>0</v>
      </c>
      <c r="WN54" s="28">
        <v>0</v>
      </c>
      <c r="WO54" s="28">
        <v>0</v>
      </c>
      <c r="WP54" s="28">
        <v>0</v>
      </c>
      <c r="WQ54" s="28">
        <v>0</v>
      </c>
      <c r="WR54" s="28">
        <v>0</v>
      </c>
      <c r="WS54" s="28">
        <v>0</v>
      </c>
      <c r="WT54" s="28">
        <v>0</v>
      </c>
      <c r="WU54" s="28">
        <v>0</v>
      </c>
      <c r="WV54" s="28">
        <v>0</v>
      </c>
      <c r="WW54" s="28">
        <v>0</v>
      </c>
      <c r="WX54" s="28">
        <v>0</v>
      </c>
      <c r="WY54" s="28">
        <v>0</v>
      </c>
      <c r="WZ54" s="28">
        <v>0</v>
      </c>
      <c r="XA54" s="28">
        <v>0</v>
      </c>
      <c r="XB54" s="28">
        <v>0</v>
      </c>
      <c r="XC54" s="28">
        <v>0</v>
      </c>
      <c r="XD54" s="28">
        <v>0</v>
      </c>
      <c r="XE54" s="28">
        <v>0</v>
      </c>
      <c r="XF54" s="28">
        <v>0</v>
      </c>
      <c r="XG54" s="28">
        <v>0</v>
      </c>
      <c r="XH54" s="28">
        <v>0</v>
      </c>
      <c r="XI54" s="28">
        <v>0</v>
      </c>
      <c r="XJ54" s="28">
        <v>0</v>
      </c>
      <c r="XK54" s="28">
        <v>0</v>
      </c>
      <c r="XL54" s="28">
        <v>0</v>
      </c>
      <c r="XM54" s="28">
        <v>0</v>
      </c>
      <c r="XN54" s="28">
        <v>0</v>
      </c>
      <c r="XO54" s="28">
        <v>0</v>
      </c>
      <c r="XP54" s="28">
        <v>0</v>
      </c>
      <c r="XQ54" s="28">
        <v>0</v>
      </c>
      <c r="XR54" s="28">
        <v>0</v>
      </c>
      <c r="XS54" s="28">
        <v>0</v>
      </c>
      <c r="XT54" s="28">
        <v>0</v>
      </c>
      <c r="XU54" s="28">
        <v>0</v>
      </c>
      <c r="XV54" s="28">
        <v>0</v>
      </c>
      <c r="XW54" s="28">
        <v>0</v>
      </c>
      <c r="XX54" s="28">
        <v>0</v>
      </c>
      <c r="XY54" s="28">
        <v>0</v>
      </c>
      <c r="XZ54" s="28">
        <v>0</v>
      </c>
      <c r="YA54" s="28">
        <v>0</v>
      </c>
      <c r="YB54" s="28">
        <v>0</v>
      </c>
      <c r="YC54" s="28">
        <v>0</v>
      </c>
      <c r="YD54" s="28">
        <v>0</v>
      </c>
      <c r="YE54" s="28">
        <v>0</v>
      </c>
      <c r="YF54" s="28">
        <v>0</v>
      </c>
      <c r="YG54" s="28">
        <v>0</v>
      </c>
      <c r="YH54" s="28">
        <v>0</v>
      </c>
      <c r="YI54" s="28">
        <v>0</v>
      </c>
      <c r="YJ54" s="28">
        <v>0</v>
      </c>
      <c r="YK54" s="28">
        <v>0</v>
      </c>
      <c r="YL54" s="28">
        <v>0</v>
      </c>
      <c r="YM54" s="28">
        <v>0</v>
      </c>
      <c r="YN54" s="28">
        <v>0</v>
      </c>
      <c r="YO54" s="28">
        <v>0</v>
      </c>
      <c r="YP54" s="28">
        <v>0</v>
      </c>
      <c r="YQ54" s="28">
        <v>0</v>
      </c>
    </row>
    <row r="55" spans="1:667" ht="15.75" x14ac:dyDescent="0.25">
      <c r="BO55" s="27"/>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c r="IW55" s="65"/>
      <c r="IX55" s="65"/>
      <c r="IY55" s="65"/>
      <c r="IZ55" s="65"/>
      <c r="JA55" s="65"/>
      <c r="JB55" s="65"/>
      <c r="JC55" s="65"/>
      <c r="JD55" s="65"/>
      <c r="JE55" s="65"/>
      <c r="JF55" s="65"/>
      <c r="JG55" s="65"/>
      <c r="JH55" s="65"/>
      <c r="JI55" s="65"/>
      <c r="JJ55" s="65"/>
      <c r="JK55" s="65"/>
      <c r="JL55" s="65"/>
      <c r="JM55" s="65"/>
      <c r="JN55" s="65"/>
      <c r="JO55" s="65"/>
      <c r="JP55" s="65"/>
      <c r="JQ55" s="65"/>
      <c r="JR55" s="65"/>
      <c r="JS55" s="65"/>
      <c r="JT55" s="65"/>
      <c r="JU55" s="65"/>
      <c r="JV55" s="65"/>
      <c r="JW55" s="65"/>
      <c r="JX55" s="65"/>
      <c r="JY55" s="65"/>
      <c r="JZ55" s="65"/>
      <c r="KA55" s="65"/>
      <c r="KB55" s="65"/>
      <c r="KC55" s="65"/>
      <c r="KD55" s="65"/>
      <c r="KE55" s="65"/>
      <c r="KF55" s="65"/>
      <c r="KG55" s="65"/>
      <c r="KH55" s="65"/>
      <c r="KI55" s="65"/>
      <c r="KJ55" s="65"/>
      <c r="KK55" s="65"/>
      <c r="KL55" s="65"/>
      <c r="KM55" s="65"/>
      <c r="KN55" s="65"/>
      <c r="KO55" s="65"/>
      <c r="KP55" s="65"/>
      <c r="KQ55" s="65"/>
      <c r="KR55" s="65"/>
      <c r="KS55" s="65"/>
      <c r="KT55" s="65"/>
      <c r="KU55" s="65"/>
      <c r="KV55" s="65"/>
      <c r="KW55" s="65"/>
      <c r="KX55" s="65"/>
      <c r="KY55" s="65"/>
      <c r="KZ55" s="65"/>
      <c r="LA55" s="65"/>
      <c r="LB55" s="65"/>
      <c r="LC55" s="65"/>
      <c r="LD55" s="65"/>
      <c r="LE55" s="65"/>
      <c r="LF55" s="65"/>
      <c r="LG55" s="65"/>
      <c r="LH55" s="65"/>
      <c r="LI55" s="65"/>
      <c r="LJ55" s="65"/>
      <c r="LK55" s="65"/>
      <c r="LL55" s="65"/>
      <c r="LM55" s="65"/>
      <c r="LN55" s="65"/>
      <c r="LO55" s="65"/>
      <c r="LP55" s="65"/>
      <c r="LQ55" s="65"/>
      <c r="LR55" s="65"/>
      <c r="LS55" s="65"/>
      <c r="LT55" s="65"/>
      <c r="LU55" s="65"/>
      <c r="LV55" s="65"/>
      <c r="LW55" s="65"/>
      <c r="LX55" s="65"/>
      <c r="LY55" s="65"/>
      <c r="LZ55" s="65"/>
      <c r="MA55" s="65"/>
      <c r="MB55" s="65"/>
      <c r="MC55" s="65"/>
      <c r="MD55" s="65"/>
      <c r="ME55" s="65"/>
      <c r="MF55" s="65"/>
      <c r="MG55" s="65"/>
      <c r="MH55" s="65"/>
      <c r="MI55" s="65"/>
      <c r="MJ55" s="65"/>
      <c r="MK55" s="65"/>
      <c r="ML55" s="65"/>
      <c r="MM55" s="65"/>
      <c r="MN55" s="65"/>
      <c r="MO55" s="65"/>
      <c r="MP55" s="65"/>
      <c r="MQ55" s="65"/>
      <c r="MR55" s="65"/>
      <c r="MS55" s="65"/>
      <c r="MT55" s="65"/>
      <c r="MU55" s="65"/>
      <c r="MV55" s="65"/>
      <c r="MW55" s="65"/>
      <c r="MX55" s="65"/>
      <c r="MY55" s="65"/>
      <c r="MZ55" s="65"/>
      <c r="NA55" s="65"/>
      <c r="NB55" s="65"/>
      <c r="NC55" s="65"/>
      <c r="ND55" s="65"/>
      <c r="NE55" s="65"/>
      <c r="NF55" s="65"/>
      <c r="NG55" s="65"/>
      <c r="NH55" s="65"/>
      <c r="NI55" s="65"/>
      <c r="NJ55" s="65"/>
      <c r="NK55" s="65"/>
      <c r="NL55" s="65"/>
      <c r="NM55" s="65"/>
      <c r="NN55" s="65"/>
      <c r="NO55" s="65"/>
      <c r="NP55" s="65"/>
      <c r="NQ55" s="65"/>
      <c r="NR55" s="65"/>
      <c r="NS55" s="65"/>
      <c r="NT55" s="65"/>
      <c r="NU55" s="65"/>
      <c r="NV55" s="65"/>
      <c r="NW55" s="65"/>
      <c r="NX55" s="65"/>
      <c r="NY55" s="65"/>
      <c r="NZ55" s="65"/>
      <c r="OA55" s="65"/>
      <c r="OB55" s="65"/>
      <c r="OC55" s="65"/>
      <c r="OD55" s="65"/>
      <c r="OE55" s="65"/>
      <c r="OF55" s="65"/>
      <c r="OG55" s="65"/>
      <c r="OH55" s="65"/>
      <c r="OI55" s="65"/>
      <c r="OJ55" s="65"/>
      <c r="OK55" s="65"/>
      <c r="OL55" s="65"/>
      <c r="OM55" s="65"/>
      <c r="ON55" s="65"/>
      <c r="OO55" s="65"/>
      <c r="OP55" s="65"/>
      <c r="OQ55" s="65"/>
      <c r="OR55" s="65"/>
      <c r="OS55" s="65"/>
      <c r="OT55" s="65"/>
      <c r="OU55" s="65"/>
      <c r="OV55" s="65"/>
      <c r="OW55" s="65"/>
      <c r="OX55" s="65"/>
      <c r="OY55" s="65"/>
      <c r="OZ55" s="65"/>
      <c r="PA55" s="65"/>
      <c r="PB55" s="65"/>
      <c r="PC55" s="65"/>
      <c r="PD55" s="65"/>
      <c r="PE55" s="65"/>
      <c r="PF55" s="65"/>
      <c r="PG55" s="65"/>
      <c r="PH55" s="65"/>
      <c r="PI55" s="65"/>
      <c r="PJ55" s="65"/>
      <c r="PK55" s="65"/>
      <c r="PL55" s="65"/>
      <c r="PM55" s="65"/>
      <c r="PN55" s="65"/>
      <c r="PO55" s="65"/>
      <c r="PP55" s="65"/>
      <c r="PQ55" s="65"/>
      <c r="PR55" s="65"/>
      <c r="PS55" s="65"/>
      <c r="PT55" s="65"/>
      <c r="PU55" s="65"/>
      <c r="PV55" s="65"/>
      <c r="PW55" s="65"/>
      <c r="PX55" s="65"/>
      <c r="PY55" s="65"/>
      <c r="PZ55" s="65"/>
      <c r="QA55" s="65"/>
      <c r="QB55" s="65"/>
      <c r="QC55" s="65"/>
      <c r="QD55" s="65"/>
      <c r="QE55" s="65"/>
      <c r="QF55" s="65"/>
      <c r="QG55" s="65"/>
      <c r="QH55" s="65"/>
      <c r="QI55" s="65"/>
      <c r="QJ55" s="65"/>
      <c r="QK55" s="65"/>
      <c r="QL55" s="65"/>
      <c r="QM55" s="65"/>
      <c r="QN55" s="65"/>
      <c r="QO55" s="65"/>
      <c r="QP55" s="65"/>
      <c r="QQ55" s="65"/>
      <c r="QR55" s="65"/>
      <c r="QS55" s="65"/>
      <c r="QT55" s="65"/>
      <c r="QU55" s="65"/>
      <c r="QV55" s="65"/>
      <c r="QW55" s="65"/>
      <c r="QX55" s="65"/>
      <c r="QY55" s="65"/>
      <c r="QZ55" s="65"/>
      <c r="RA55" s="65"/>
      <c r="RB55" s="65"/>
      <c r="RC55" s="65"/>
      <c r="RD55" s="65"/>
      <c r="RE55" s="65"/>
      <c r="RF55" s="65"/>
      <c r="RG55" s="65"/>
      <c r="RH55" s="65"/>
      <c r="RI55" s="65"/>
      <c r="RJ55" s="65"/>
      <c r="RK55" s="65"/>
      <c r="RL55" s="65"/>
      <c r="RM55" s="65"/>
      <c r="RN55" s="65"/>
      <c r="RO55" s="65"/>
      <c r="RP55" s="65"/>
      <c r="RQ55" s="65"/>
      <c r="RR55" s="65"/>
      <c r="RS55" s="65"/>
      <c r="RT55" s="65"/>
      <c r="RU55" s="65"/>
      <c r="RV55" s="65"/>
      <c r="RW55" s="65"/>
      <c r="RX55" s="65"/>
      <c r="RY55" s="65"/>
      <c r="RZ55" s="65"/>
      <c r="SA55" s="65"/>
      <c r="SB55" s="65"/>
      <c r="SC55" s="65"/>
      <c r="SD55" s="65"/>
      <c r="SE55" s="65"/>
      <c r="SF55" s="65"/>
      <c r="SG55" s="65"/>
      <c r="SH55" s="65"/>
      <c r="SI55" s="65"/>
      <c r="SJ55" s="65"/>
      <c r="SK55" s="65"/>
      <c r="SL55" s="65"/>
      <c r="SM55" s="65"/>
      <c r="SN55" s="65"/>
      <c r="SO55" s="65"/>
      <c r="SP55" s="65"/>
      <c r="SQ55" s="65"/>
      <c r="SR55" s="65"/>
      <c r="SS55" s="65"/>
      <c r="ST55" s="65"/>
      <c r="SU55" s="65"/>
      <c r="SV55" s="65"/>
      <c r="SW55" s="65"/>
      <c r="SX55" s="65"/>
      <c r="SY55" s="65"/>
      <c r="SZ55" s="65"/>
      <c r="TA55" s="65"/>
      <c r="TB55" s="65"/>
      <c r="TC55" s="65"/>
      <c r="TD55" s="65"/>
      <c r="TE55" s="65"/>
      <c r="TF55" s="65"/>
      <c r="TG55" s="65"/>
      <c r="TH55" s="65"/>
      <c r="TI55" s="65"/>
      <c r="TJ55" s="65"/>
      <c r="TK55" s="65"/>
      <c r="TL55" s="65"/>
      <c r="TM55" s="65"/>
      <c r="TN55" s="65"/>
      <c r="TO55" s="65"/>
      <c r="TP55" s="65"/>
      <c r="TQ55" s="65"/>
      <c r="TR55" s="65"/>
      <c r="TS55" s="65"/>
      <c r="TT55" s="65"/>
      <c r="TU55" s="65"/>
      <c r="TV55" s="65"/>
      <c r="TW55" s="65"/>
      <c r="TX55" s="65"/>
      <c r="TY55" s="65"/>
      <c r="TZ55" s="65"/>
      <c r="UA55" s="65"/>
      <c r="UB55" s="65"/>
      <c r="UC55" s="65"/>
      <c r="UD55" s="65"/>
      <c r="UE55" s="65"/>
      <c r="UF55" s="65"/>
      <c r="UG55" s="65"/>
      <c r="UH55" s="65"/>
      <c r="UI55" s="65"/>
      <c r="UJ55" s="65"/>
      <c r="UK55" s="65"/>
      <c r="UL55" s="65"/>
      <c r="UM55" s="65"/>
      <c r="UN55" s="65"/>
      <c r="UO55" s="65"/>
      <c r="UP55" s="65"/>
      <c r="UQ55" s="65"/>
      <c r="UR55" s="65"/>
      <c r="US55" s="65"/>
      <c r="UT55" s="65"/>
      <c r="UU55" s="65"/>
      <c r="UV55" s="65"/>
      <c r="UW55" s="65"/>
      <c r="UX55" s="65"/>
      <c r="UY55" s="65"/>
      <c r="UZ55" s="65"/>
      <c r="VA55" s="65"/>
      <c r="VB55" s="65"/>
      <c r="VC55" s="65"/>
      <c r="VD55" s="65"/>
      <c r="VE55" s="65"/>
      <c r="VF55" s="65"/>
      <c r="VG55" s="65"/>
      <c r="VH55" s="65"/>
      <c r="VI55" s="65"/>
      <c r="VJ55" s="65"/>
      <c r="VK55" s="65"/>
      <c r="VL55" s="65"/>
      <c r="VM55" s="65"/>
      <c r="VN55" s="65"/>
      <c r="VO55" s="65"/>
      <c r="VP55" s="65"/>
      <c r="VQ55" s="65"/>
      <c r="VR55" s="65"/>
      <c r="VS55" s="65"/>
      <c r="VT55" s="65"/>
      <c r="VU55" s="65"/>
      <c r="VV55" s="65"/>
      <c r="VW55" s="65"/>
      <c r="VX55" s="65"/>
      <c r="VY55" s="65"/>
      <c r="VZ55" s="65"/>
      <c r="WA55" s="65"/>
      <c r="WB55" s="65"/>
      <c r="WC55" s="65"/>
      <c r="WD55" s="65"/>
      <c r="WE55" s="65"/>
      <c r="WF55" s="65"/>
      <c r="WG55" s="65"/>
      <c r="WH55" s="65"/>
      <c r="WI55" s="65"/>
      <c r="WJ55" s="65"/>
      <c r="WK55" s="65"/>
      <c r="WL55" s="65"/>
      <c r="WM55" s="65"/>
      <c r="WN55" s="65"/>
      <c r="WO55" s="65"/>
      <c r="WP55" s="65"/>
      <c r="WQ55" s="65"/>
      <c r="WR55" s="65"/>
      <c r="WS55" s="65"/>
      <c r="WT55" s="65"/>
      <c r="WU55" s="65"/>
      <c r="WV55" s="65"/>
      <c r="WW55" s="65"/>
      <c r="WX55" s="65"/>
      <c r="WY55" s="65"/>
      <c r="WZ55" s="65"/>
      <c r="XA55" s="65"/>
      <c r="XB55" s="65"/>
      <c r="XC55" s="65"/>
      <c r="XD55" s="65"/>
      <c r="XE55" s="65"/>
      <c r="XF55" s="65"/>
      <c r="XG55" s="65"/>
      <c r="XH55" s="65"/>
      <c r="XI55" s="65"/>
      <c r="XJ55" s="65"/>
      <c r="XK55" s="65"/>
      <c r="XL55" s="65"/>
      <c r="XM55" s="65"/>
      <c r="XN55" s="65"/>
      <c r="XO55" s="65"/>
      <c r="XP55" s="65"/>
      <c r="XQ55" s="65"/>
      <c r="XR55" s="65"/>
      <c r="XS55" s="65"/>
      <c r="XT55" s="65"/>
      <c r="XU55" s="65"/>
      <c r="XV55" s="65"/>
      <c r="XW55" s="65"/>
      <c r="XX55" s="65"/>
      <c r="XY55" s="65"/>
      <c r="XZ55" s="65"/>
      <c r="YA55" s="65"/>
      <c r="YB55" s="65"/>
      <c r="YC55" s="65"/>
      <c r="YD55" s="65"/>
      <c r="YE55" s="65"/>
      <c r="YF55" s="65"/>
      <c r="YG55" s="65"/>
      <c r="YH55" s="65"/>
      <c r="YI55" s="65"/>
      <c r="YJ55" s="65"/>
      <c r="YK55" s="65"/>
      <c r="YL55" s="65"/>
      <c r="YM55" s="65"/>
      <c r="YN55" s="65"/>
      <c r="YO55" s="65"/>
      <c r="YP55" s="65"/>
      <c r="YQ55" s="65"/>
    </row>
    <row r="56" spans="1:667" s="59" customFormat="1" ht="15.75" x14ac:dyDescent="0.25">
      <c r="A56" s="55" t="s">
        <v>113</v>
      </c>
      <c r="B56" s="56"/>
      <c r="C56" s="139" t="s">
        <v>179</v>
      </c>
      <c r="D56" s="57"/>
      <c r="E56" s="58">
        <f>SUM(E5,E23,E26,E28,E46)</f>
        <v>1299.4183923481478</v>
      </c>
      <c r="G56" s="37"/>
      <c r="H56" s="143"/>
      <c r="L56" s="60"/>
      <c r="N56" s="37"/>
      <c r="O56" s="2" t="s">
        <v>114</v>
      </c>
      <c r="P56" s="66">
        <f t="shared" ref="P56:AU56" si="177">SUM(P6:P55)</f>
        <v>4075798707.7334509</v>
      </c>
      <c r="Q56" s="66">
        <f t="shared" si="177"/>
        <v>7015926469.0794029</v>
      </c>
      <c r="R56" s="66">
        <f t="shared" si="177"/>
        <v>3697058340.7116489</v>
      </c>
      <c r="S56" s="66">
        <f t="shared" si="177"/>
        <v>7482092600.0751944</v>
      </c>
      <c r="T56" s="66">
        <f t="shared" si="177"/>
        <v>4930771145.4575348</v>
      </c>
      <c r="U56" s="66">
        <f t="shared" si="177"/>
        <v>4787979830.079607</v>
      </c>
      <c r="V56" s="66">
        <f t="shared" si="177"/>
        <v>9390088061.4298477</v>
      </c>
      <c r="W56" s="66">
        <f t="shared" si="177"/>
        <v>3907972433.6632757</v>
      </c>
      <c r="X56" s="66">
        <f t="shared" si="177"/>
        <v>14610723765.175856</v>
      </c>
      <c r="Y56" s="66">
        <f t="shared" si="177"/>
        <v>2902340491.2507563</v>
      </c>
      <c r="Z56" s="66">
        <f t="shared" si="177"/>
        <v>13278849379.028313</v>
      </c>
      <c r="AA56" s="66">
        <f t="shared" si="177"/>
        <v>1973687774.0489416</v>
      </c>
      <c r="AB56" s="66">
        <f t="shared" si="177"/>
        <v>14774546162.922571</v>
      </c>
      <c r="AC56" s="66">
        <f t="shared" si="177"/>
        <v>980963551.19751167</v>
      </c>
      <c r="AD56" s="66">
        <f t="shared" si="177"/>
        <v>1473537511.2837396</v>
      </c>
      <c r="AE56" s="66">
        <f t="shared" si="177"/>
        <v>388267078.42803639</v>
      </c>
      <c r="AF56" s="66">
        <f t="shared" si="177"/>
        <v>1108757399.7215989</v>
      </c>
      <c r="AG56" s="66">
        <f t="shared" si="177"/>
        <v>355584124.69526172</v>
      </c>
      <c r="AH56" s="66">
        <f t="shared" si="177"/>
        <v>1169206189.9774163</v>
      </c>
      <c r="AI56" s="66">
        <f t="shared" si="177"/>
        <v>336246887.06740999</v>
      </c>
      <c r="AJ56" s="66">
        <f t="shared" si="177"/>
        <v>1257277786.5822692</v>
      </c>
      <c r="AK56" s="66">
        <f t="shared" si="177"/>
        <v>318744580.48161548</v>
      </c>
      <c r="AL56" s="66">
        <f t="shared" si="177"/>
        <v>1349900640.1700351</v>
      </c>
      <c r="AM56" s="66">
        <f t="shared" si="177"/>
        <v>294905552.77084917</v>
      </c>
      <c r="AN56" s="66">
        <f t="shared" si="177"/>
        <v>1449219656.13743</v>
      </c>
      <c r="AO56" s="66">
        <f t="shared" si="177"/>
        <v>267403835.66443729</v>
      </c>
      <c r="AP56" s="66">
        <f t="shared" si="177"/>
        <v>1377030942.3126874</v>
      </c>
      <c r="AQ56" s="66">
        <f t="shared" si="177"/>
        <v>238314678.24599004</v>
      </c>
      <c r="AR56" s="66">
        <f t="shared" si="177"/>
        <v>1491284854.9038572</v>
      </c>
      <c r="AS56" s="66">
        <f t="shared" si="177"/>
        <v>211044259.36780515</v>
      </c>
      <c r="AT56" s="66">
        <f t="shared" si="177"/>
        <v>1286741336.9212272</v>
      </c>
      <c r="AU56" s="66">
        <f t="shared" si="177"/>
        <v>176547848.38040322</v>
      </c>
      <c r="AV56" s="66">
        <f t="shared" ref="AV56:BM56" si="178">SUM(AV6:AV55)</f>
        <v>1130763652.2698369</v>
      </c>
      <c r="AW56" s="66">
        <f t="shared" si="178"/>
        <v>150795605.48544127</v>
      </c>
      <c r="AX56" s="66">
        <f t="shared" si="178"/>
        <v>1216486934.5719638</v>
      </c>
      <c r="AY56" s="66">
        <f t="shared" si="178"/>
        <v>124194864.26225901</v>
      </c>
      <c r="AZ56" s="66">
        <f t="shared" si="178"/>
        <v>1312372122.9243197</v>
      </c>
      <c r="BA56" s="66">
        <f t="shared" si="178"/>
        <v>92796174.035221517</v>
      </c>
      <c r="BB56" s="66">
        <f t="shared" si="178"/>
        <v>792753232.46654439</v>
      </c>
      <c r="BC56" s="66">
        <f t="shared" si="178"/>
        <v>61108967.361433454</v>
      </c>
      <c r="BD56" s="66">
        <f t="shared" si="178"/>
        <v>853652881.1517756</v>
      </c>
      <c r="BE56" s="66">
        <f t="shared" si="178"/>
        <v>40494305.078457713</v>
      </c>
      <c r="BF56" s="66">
        <f t="shared" si="178"/>
        <v>447474648.72032911</v>
      </c>
      <c r="BG56" s="66">
        <f t="shared" si="178"/>
        <v>19647623.100131482</v>
      </c>
      <c r="BH56" s="66">
        <f t="shared" si="178"/>
        <v>254415509.65094936</v>
      </c>
      <c r="BI56" s="66">
        <f t="shared" si="178"/>
        <v>5713358.9334709654</v>
      </c>
      <c r="BJ56" s="66">
        <f t="shared" si="178"/>
        <v>38348866.112925567</v>
      </c>
      <c r="BK56" s="66">
        <f t="shared" si="178"/>
        <v>1265160.1183321977</v>
      </c>
      <c r="BL56" s="66">
        <f t="shared" si="178"/>
        <v>20210424.564413421</v>
      </c>
      <c r="BM56" s="66">
        <f t="shared" si="178"/>
        <v>267054.45938127005</v>
      </c>
      <c r="BO56" s="27"/>
      <c r="BP56" s="54">
        <f t="shared" ref="BP56:EA56" si="179">SUM(BP6:BP55)</f>
        <v>209317520.34369999</v>
      </c>
      <c r="BQ56" s="54">
        <f t="shared" si="179"/>
        <v>104787534.57426319</v>
      </c>
      <c r="BR56" s="54">
        <f t="shared" si="179"/>
        <v>293666789.98543006</v>
      </c>
      <c r="BS56" s="54">
        <f t="shared" si="179"/>
        <v>340809529.7929281</v>
      </c>
      <c r="BT56" s="54">
        <f t="shared" si="179"/>
        <v>610436434.32724404</v>
      </c>
      <c r="BU56" s="54">
        <f t="shared" si="179"/>
        <v>472297434.44386947</v>
      </c>
      <c r="BV56" s="54">
        <f t="shared" si="179"/>
        <v>179667010.13874277</v>
      </c>
      <c r="BW56" s="54">
        <f t="shared" si="179"/>
        <v>151148574.001638</v>
      </c>
      <c r="BX56" s="54">
        <f t="shared" si="179"/>
        <v>658107895.56490242</v>
      </c>
      <c r="BY56" s="54">
        <f t="shared" si="179"/>
        <v>273714456.00537539</v>
      </c>
      <c r="BZ56" s="54">
        <f t="shared" si="179"/>
        <v>659534907.22977471</v>
      </c>
      <c r="CA56" s="54">
        <f t="shared" si="179"/>
        <v>323356622.53524989</v>
      </c>
      <c r="CB56" s="54">
        <f t="shared" si="179"/>
        <v>342594931.52776307</v>
      </c>
      <c r="CC56" s="54">
        <f t="shared" si="179"/>
        <v>136548013.39228266</v>
      </c>
      <c r="CD56" s="54">
        <f t="shared" si="179"/>
        <v>405095823.4227401</v>
      </c>
      <c r="CE56" s="54">
        <f t="shared" si="179"/>
        <v>369265507.21769321</v>
      </c>
      <c r="CF56" s="54">
        <f t="shared" si="179"/>
        <v>841405059.54639363</v>
      </c>
      <c r="CG56" s="54">
        <f t="shared" si="179"/>
        <v>701099205.70704031</v>
      </c>
      <c r="CH56" s="54">
        <f t="shared" si="179"/>
        <v>393789187.48112291</v>
      </c>
      <c r="CI56" s="54">
        <f t="shared" si="179"/>
        <v>243829741.37793148</v>
      </c>
      <c r="CJ56" s="54">
        <f t="shared" si="179"/>
        <v>1261880314.6258972</v>
      </c>
      <c r="CK56" s="54">
        <f t="shared" si="179"/>
        <v>404199123.00236452</v>
      </c>
      <c r="CL56" s="54">
        <f t="shared" si="179"/>
        <v>1160430594.8856909</v>
      </c>
      <c r="CM56" s="54">
        <f t="shared" si="179"/>
        <v>554742965.68281484</v>
      </c>
      <c r="CN56" s="54">
        <f t="shared" si="179"/>
        <v>495613528.25181401</v>
      </c>
      <c r="CO56" s="54">
        <f t="shared" si="179"/>
        <v>171961574.62493268</v>
      </c>
      <c r="CP56" s="54">
        <f t="shared" si="179"/>
        <v>457225781.89725798</v>
      </c>
      <c r="CQ56" s="54">
        <f t="shared" si="179"/>
        <v>333785256.21726471</v>
      </c>
      <c r="CR56" s="54">
        <f t="shared" si="179"/>
        <v>1013819191.8295536</v>
      </c>
      <c r="CS56" s="54">
        <f t="shared" si="179"/>
        <v>362761940.68054825</v>
      </c>
      <c r="CT56" s="54">
        <f t="shared" si="179"/>
        <v>334219281.85066205</v>
      </c>
      <c r="CU56" s="54">
        <f t="shared" si="179"/>
        <v>317782134.86708814</v>
      </c>
      <c r="CV56" s="54">
        <f t="shared" si="179"/>
        <v>1158274668.4880996</v>
      </c>
      <c r="CW56" s="54">
        <f t="shared" si="179"/>
        <v>242831688.38523713</v>
      </c>
      <c r="CX56" s="54">
        <f t="shared" si="179"/>
        <v>871008825.95061588</v>
      </c>
      <c r="CY56" s="54">
        <f t="shared" si="179"/>
        <v>380724658.64663374</v>
      </c>
      <c r="CZ56" s="54">
        <f t="shared" si="179"/>
        <v>349578181.84241247</v>
      </c>
      <c r="DA56" s="54">
        <f t="shared" si="179"/>
        <v>236076301.44101509</v>
      </c>
      <c r="DB56" s="54">
        <f t="shared" si="179"/>
        <v>333848584.80693966</v>
      </c>
      <c r="DC56" s="54">
        <f t="shared" si="179"/>
        <v>339177587.71863598</v>
      </c>
      <c r="DD56" s="54">
        <f t="shared" si="179"/>
        <v>679909668.89256489</v>
      </c>
      <c r="DE56" s="54">
        <f t="shared" si="179"/>
        <v>365279629.51195514</v>
      </c>
      <c r="DF56" s="54">
        <f t="shared" si="179"/>
        <v>206618835.43182662</v>
      </c>
      <c r="DG56" s="54">
        <f t="shared" si="179"/>
        <v>321125525.36609036</v>
      </c>
      <c r="DH56" s="54">
        <f t="shared" si="179"/>
        <v>1058944272.9994868</v>
      </c>
      <c r="DI56" s="54">
        <f t="shared" si="179"/>
        <v>243537074.11943462</v>
      </c>
      <c r="DJ56" s="54">
        <f t="shared" si="179"/>
        <v>523031777.83396173</v>
      </c>
      <c r="DK56" s="54">
        <f t="shared" si="179"/>
        <v>382014969.13281292</v>
      </c>
      <c r="DL56" s="54">
        <f t="shared" si="179"/>
        <v>239830062.76676929</v>
      </c>
      <c r="DM56" s="54">
        <f t="shared" si="179"/>
        <v>236867828.75416818</v>
      </c>
      <c r="DN56" s="54">
        <f t="shared" si="179"/>
        <v>231037310.98368919</v>
      </c>
      <c r="DO56" s="54">
        <f t="shared" si="179"/>
        <v>342531992.20655048</v>
      </c>
      <c r="DP56" s="54">
        <f t="shared" si="179"/>
        <v>387694896.4624911</v>
      </c>
      <c r="DQ56" s="54">
        <f t="shared" si="179"/>
        <v>367617145.26033437</v>
      </c>
      <c r="DR56" s="54">
        <f t="shared" si="179"/>
        <v>138763781.80965269</v>
      </c>
      <c r="DS56" s="54">
        <f t="shared" si="179"/>
        <v>326314832.43653309</v>
      </c>
      <c r="DT56" s="54">
        <f t="shared" si="179"/>
        <v>1066335349.0981079</v>
      </c>
      <c r="DU56" s="54">
        <f t="shared" si="179"/>
        <v>241464339.63467807</v>
      </c>
      <c r="DV56" s="54">
        <f t="shared" si="179"/>
        <v>378188013.53870779</v>
      </c>
      <c r="DW56" s="54">
        <f t="shared" si="179"/>
        <v>384978518.27030069</v>
      </c>
      <c r="DX56" s="54">
        <f t="shared" si="179"/>
        <v>209873102.72904778</v>
      </c>
      <c r="DY56" s="54">
        <f t="shared" si="179"/>
        <v>234769257.54151028</v>
      </c>
      <c r="DZ56" s="54">
        <f t="shared" si="179"/>
        <v>212159592.99290824</v>
      </c>
      <c r="EA56" s="54">
        <f t="shared" si="179"/>
        <v>1561377565.8441367</v>
      </c>
      <c r="EB56" s="54">
        <f t="shared" ref="EB56:GM56" si="180">SUM(EB6:EB55)</f>
        <v>341339097.32449126</v>
      </c>
      <c r="EC56" s="54">
        <f t="shared" si="180"/>
        <v>365208739.00069827</v>
      </c>
      <c r="ED56" s="54">
        <f t="shared" si="180"/>
        <v>116937768.83044648</v>
      </c>
      <c r="EE56" s="54">
        <f t="shared" si="180"/>
        <v>326829500.96271724</v>
      </c>
      <c r="EF56" s="54">
        <f t="shared" si="180"/>
        <v>1132235738.7191267</v>
      </c>
      <c r="EG56" s="54">
        <f t="shared" si="180"/>
        <v>237925545.04939994</v>
      </c>
      <c r="EH56" s="54">
        <f t="shared" si="180"/>
        <v>333585114.82416803</v>
      </c>
      <c r="EI56" s="54">
        <f t="shared" si="180"/>
        <v>304885880.4965055</v>
      </c>
      <c r="EJ56" s="54">
        <f t="shared" si="180"/>
        <v>189617155.69251269</v>
      </c>
      <c r="EK56" s="54">
        <f t="shared" si="180"/>
        <v>1006480676.254311</v>
      </c>
      <c r="EL56" s="54">
        <f t="shared" si="180"/>
        <v>103092669.27752857</v>
      </c>
      <c r="EM56" s="54">
        <f t="shared" si="180"/>
        <v>385610188.52775824</v>
      </c>
      <c r="EN56" s="54">
        <f t="shared" si="180"/>
        <v>298075093.31520337</v>
      </c>
      <c r="EO56" s="54">
        <f t="shared" si="180"/>
        <v>262864821.26524988</v>
      </c>
      <c r="EP56" s="54">
        <f t="shared" si="180"/>
        <v>99509680.537118375</v>
      </c>
      <c r="EQ56" s="54">
        <f t="shared" si="180"/>
        <v>301664075.16522139</v>
      </c>
      <c r="ER56" s="54">
        <f t="shared" si="180"/>
        <v>1197858106.3811004</v>
      </c>
      <c r="ES56" s="54">
        <f t="shared" si="180"/>
        <v>228025577.2723456</v>
      </c>
      <c r="ET56" s="54">
        <f t="shared" si="180"/>
        <v>314198396.71742296</v>
      </c>
      <c r="EU56" s="54">
        <f t="shared" si="180"/>
        <v>5519037482.1838722</v>
      </c>
      <c r="EV56" s="54">
        <f t="shared" si="180"/>
        <v>114052640.38824928</v>
      </c>
      <c r="EW56" s="54">
        <f t="shared" si="180"/>
        <v>212978274.13434011</v>
      </c>
      <c r="EX56" s="54">
        <f t="shared" si="180"/>
        <v>91047015.417354286</v>
      </c>
      <c r="EY56" s="54">
        <f t="shared" si="180"/>
        <v>390163368.20195115</v>
      </c>
      <c r="EZ56" s="54">
        <f t="shared" si="180"/>
        <v>65992690.119947016</v>
      </c>
      <c r="FA56" s="54">
        <f t="shared" si="180"/>
        <v>259635829.78286725</v>
      </c>
      <c r="FB56" s="54">
        <f t="shared" si="180"/>
        <v>85836501.419824257</v>
      </c>
      <c r="FC56" s="54">
        <f t="shared" si="180"/>
        <v>301386200.90687138</v>
      </c>
      <c r="FD56" s="54">
        <f t="shared" si="180"/>
        <v>1272237600.6652687</v>
      </c>
      <c r="FE56" s="54">
        <f t="shared" si="180"/>
        <v>222278030.56691369</v>
      </c>
      <c r="FF56" s="54">
        <f t="shared" si="180"/>
        <v>76454883.73174572</v>
      </c>
      <c r="FG56" s="54">
        <f t="shared" si="180"/>
        <v>299963537.16814715</v>
      </c>
      <c r="FH56" s="54">
        <f t="shared" si="180"/>
        <v>99848035.448202744</v>
      </c>
      <c r="FI56" s="54">
        <f t="shared" si="180"/>
        <v>1161135814.3878412</v>
      </c>
      <c r="FJ56" s="54">
        <f t="shared" si="180"/>
        <v>76625408.75181216</v>
      </c>
      <c r="FK56" s="54">
        <f t="shared" si="180"/>
        <v>404016038.80547315</v>
      </c>
      <c r="FL56" s="54">
        <f t="shared" si="180"/>
        <v>52057426.561687477</v>
      </c>
      <c r="FM56" s="54">
        <f t="shared" si="180"/>
        <v>263640450.72505563</v>
      </c>
      <c r="FN56" s="54">
        <f t="shared" si="180"/>
        <v>71543875.180280939</v>
      </c>
      <c r="FO56" s="54">
        <f t="shared" si="180"/>
        <v>308334886.35565948</v>
      </c>
      <c r="FP56" s="54">
        <f t="shared" si="180"/>
        <v>1343631813.1207318</v>
      </c>
      <c r="FQ56" s="54">
        <f t="shared" si="180"/>
        <v>10694521887.631308</v>
      </c>
      <c r="FR56" s="54">
        <f t="shared" si="180"/>
        <v>63708961.065464519</v>
      </c>
      <c r="FS56" s="54">
        <f t="shared" si="180"/>
        <v>306536073.18883824</v>
      </c>
      <c r="FT56" s="54">
        <f t="shared" si="180"/>
        <v>27873731.891277388</v>
      </c>
      <c r="FU56" s="54">
        <f t="shared" si="180"/>
        <v>214356329.0219</v>
      </c>
      <c r="FV56" s="54">
        <f t="shared" si="180"/>
        <v>63319886.00299266</v>
      </c>
      <c r="FW56" s="54">
        <f t="shared" si="180"/>
        <v>413108734.27237737</v>
      </c>
      <c r="FX56" s="54">
        <f t="shared" si="180"/>
        <v>40523188.572941482</v>
      </c>
      <c r="FY56" s="54">
        <f t="shared" si="180"/>
        <v>260622483.26124752</v>
      </c>
      <c r="FZ56" s="54">
        <f t="shared" si="180"/>
        <v>58385539.089998297</v>
      </c>
      <c r="GA56" s="54">
        <f t="shared" si="180"/>
        <v>312301519.581891</v>
      </c>
      <c r="GB56" s="54">
        <f t="shared" si="180"/>
        <v>951459800.52674353</v>
      </c>
      <c r="GC56" s="54">
        <f t="shared" si="180"/>
        <v>98898972.390055329</v>
      </c>
      <c r="GD56" s="54">
        <f t="shared" si="180"/>
        <v>53362825.038622923</v>
      </c>
      <c r="GE56" s="54">
        <f t="shared" si="180"/>
        <v>173250575.55420947</v>
      </c>
      <c r="GF56" s="54">
        <f t="shared" si="180"/>
        <v>18355559.292583358</v>
      </c>
      <c r="GG56" s="54">
        <f t="shared" si="180"/>
        <v>88809726.844734788</v>
      </c>
      <c r="GH56" s="54">
        <f t="shared" si="180"/>
        <v>53972904.173086546</v>
      </c>
      <c r="GI56" s="54">
        <f t="shared" si="180"/>
        <v>238520171.79540458</v>
      </c>
      <c r="GJ56" s="54">
        <f t="shared" si="180"/>
        <v>34344272.091053374</v>
      </c>
      <c r="GK56" s="54">
        <f t="shared" si="180"/>
        <v>83168496.443858013</v>
      </c>
      <c r="GL56" s="54">
        <f t="shared" si="180"/>
        <v>54270013.192721389</v>
      </c>
      <c r="GM56" s="54">
        <f t="shared" si="180"/>
        <v>138191066.71036434</v>
      </c>
      <c r="GN56" s="54">
        <f t="shared" ref="GN56:IY56" si="181">SUM(GN6:GN55)</f>
        <v>1009418469.8084638</v>
      </c>
      <c r="GO56" s="54">
        <f t="shared" si="181"/>
        <v>11941860667.368156</v>
      </c>
      <c r="GP56" s="54">
        <f t="shared" si="181"/>
        <v>52126875.737928823</v>
      </c>
      <c r="GQ56" s="54">
        <f t="shared" si="181"/>
        <v>116449257.69265838</v>
      </c>
      <c r="GR56" s="54">
        <f t="shared" si="181"/>
        <v>15822301.610697253</v>
      </c>
      <c r="GS56" s="54">
        <f t="shared" si="181"/>
        <v>26734599.124734808</v>
      </c>
      <c r="GT56" s="54">
        <f t="shared" si="181"/>
        <v>52391994.525309429</v>
      </c>
      <c r="GU56" s="54">
        <f t="shared" si="181"/>
        <v>252168682.19940495</v>
      </c>
      <c r="GV56" s="54">
        <f t="shared" si="181"/>
        <v>34814899.993139744</v>
      </c>
      <c r="GW56" s="54">
        <f t="shared" si="181"/>
        <v>87141593.620612875</v>
      </c>
      <c r="GX56" s="54">
        <f t="shared" si="181"/>
        <v>53416494.060374327</v>
      </c>
      <c r="GY56" s="54">
        <f t="shared" si="181"/>
        <v>145599231.23036182</v>
      </c>
      <c r="GZ56" s="54">
        <f t="shared" si="181"/>
        <v>541743016.89909017</v>
      </c>
      <c r="HA56" s="54">
        <f t="shared" si="181"/>
        <v>38368848.328207493</v>
      </c>
      <c r="HB56" s="54">
        <f t="shared" si="181"/>
        <v>53010972.664493106</v>
      </c>
      <c r="HC56" s="54">
        <f t="shared" si="181"/>
        <v>121837037.66981417</v>
      </c>
      <c r="HD56" s="54">
        <f t="shared" si="181"/>
        <v>14102055.712190956</v>
      </c>
      <c r="HE56" s="54">
        <f t="shared" si="181"/>
        <v>26876653.754734807</v>
      </c>
      <c r="HF56" s="54">
        <f t="shared" si="181"/>
        <v>50839685.944613919</v>
      </c>
      <c r="HG56" s="54">
        <f t="shared" si="181"/>
        <v>266195120.52478063</v>
      </c>
      <c r="HH56" s="54">
        <f t="shared" si="181"/>
        <v>34645151.149778619</v>
      </c>
      <c r="HI56" s="54">
        <f t="shared" si="181"/>
        <v>90286176.362683252</v>
      </c>
      <c r="HJ56" s="54">
        <f t="shared" si="181"/>
        <v>51302013.804715589</v>
      </c>
      <c r="HK56" s="54">
        <f t="shared" si="181"/>
        <v>152644663.7926012</v>
      </c>
      <c r="HL56" s="54">
        <f t="shared" si="181"/>
        <v>570024734.44348311</v>
      </c>
      <c r="HM56" s="54">
        <f t="shared" si="181"/>
        <v>13389096986.724354</v>
      </c>
      <c r="HN56" s="54">
        <f t="shared" si="181"/>
        <v>52782609.86988049</v>
      </c>
      <c r="HO56" s="54">
        <f t="shared" si="181"/>
        <v>127112352.22528915</v>
      </c>
      <c r="HP56" s="54">
        <f t="shared" si="181"/>
        <v>12143891.311285248</v>
      </c>
      <c r="HQ56" s="54">
        <f t="shared" si="181"/>
        <v>27137732.894734807</v>
      </c>
      <c r="HR56" s="54">
        <f t="shared" si="181"/>
        <v>48184991.914144322</v>
      </c>
      <c r="HS56" s="54">
        <f t="shared" si="181"/>
        <v>278823947.62201536</v>
      </c>
      <c r="HT56" s="54">
        <f t="shared" si="181"/>
        <v>34589445.350942053</v>
      </c>
      <c r="HU56" s="54">
        <f t="shared" si="181"/>
        <v>93835627.74001205</v>
      </c>
      <c r="HV56" s="54">
        <f t="shared" si="181"/>
        <v>49337464.133632645</v>
      </c>
      <c r="HW56" s="54">
        <f t="shared" si="181"/>
        <v>159226985.90201166</v>
      </c>
      <c r="HX56" s="54">
        <f t="shared" si="181"/>
        <v>10181300.774378031</v>
      </c>
      <c r="HY56" s="54">
        <f t="shared" si="181"/>
        <v>35493022.619469889</v>
      </c>
      <c r="HZ56" s="54">
        <f t="shared" si="181"/>
        <v>52830206.788466759</v>
      </c>
      <c r="IA56" s="54">
        <f t="shared" si="181"/>
        <v>127816892.75988325</v>
      </c>
      <c r="IB56" s="54">
        <f t="shared" si="181"/>
        <v>10361798.841798559</v>
      </c>
      <c r="IC56" s="54">
        <f t="shared" si="181"/>
        <v>22650442.422604714</v>
      </c>
      <c r="ID56" s="54">
        <f t="shared" si="181"/>
        <v>45259422.010561541</v>
      </c>
      <c r="IE56" s="54">
        <f t="shared" si="181"/>
        <v>286952589.34221405</v>
      </c>
      <c r="IF56" s="54">
        <f t="shared" si="181"/>
        <v>34092176.92784518</v>
      </c>
      <c r="IG56" s="54">
        <f t="shared" si="181"/>
        <v>92652815.748253778</v>
      </c>
      <c r="IH56" s="54">
        <f t="shared" si="181"/>
        <v>46485186.54322432</v>
      </c>
      <c r="II56" s="54">
        <f t="shared" si="181"/>
        <v>151032317.68681818</v>
      </c>
      <c r="IJ56" s="54">
        <f t="shared" si="181"/>
        <v>9708146.6606534012</v>
      </c>
      <c r="IK56" s="54">
        <f t="shared" si="181"/>
        <v>36370652.957606912</v>
      </c>
      <c r="IL56" s="54">
        <f t="shared" si="181"/>
        <v>52100725.425916098</v>
      </c>
      <c r="IM56" s="54">
        <f t="shared" si="181"/>
        <v>132941664.78420471</v>
      </c>
      <c r="IN56" s="54">
        <f t="shared" si="181"/>
        <v>8505949.7618732508</v>
      </c>
      <c r="IO56" s="54">
        <f t="shared" si="181"/>
        <v>22912465.872604713</v>
      </c>
      <c r="IP56" s="54">
        <f t="shared" si="181"/>
        <v>41853148.753279582</v>
      </c>
      <c r="IQ56" s="54">
        <f t="shared" si="181"/>
        <v>299229484.92542118</v>
      </c>
      <c r="IR56" s="54">
        <f t="shared" si="181"/>
        <v>34159666.264245853</v>
      </c>
      <c r="IS56" s="54">
        <f t="shared" si="181"/>
        <v>96134433.393407583</v>
      </c>
      <c r="IT56" s="54">
        <f t="shared" si="181"/>
        <v>44594166.635331877</v>
      </c>
      <c r="IU56" s="54">
        <f t="shared" si="181"/>
        <v>157130926.0237321</v>
      </c>
      <c r="IV56" s="54">
        <f t="shared" si="181"/>
        <v>9038261.068491742</v>
      </c>
      <c r="IW56" s="54">
        <f t="shared" si="181"/>
        <v>37273005.224526584</v>
      </c>
      <c r="IX56" s="54">
        <f t="shared" si="181"/>
        <v>52108429.534814969</v>
      </c>
      <c r="IY56" s="54">
        <f t="shared" si="181"/>
        <v>138256712.90234503</v>
      </c>
      <c r="IZ56" s="54">
        <f t="shared" ref="IZ56:LK56" si="182">SUM(IZ6:IZ55)</f>
        <v>6681768.7814061586</v>
      </c>
      <c r="JA56" s="54">
        <f t="shared" si="182"/>
        <v>23374595.772604715</v>
      </c>
      <c r="JB56" s="54">
        <f t="shared" si="182"/>
        <v>38393417.275897548</v>
      </c>
      <c r="JC56" s="54">
        <f t="shared" si="182"/>
        <v>88614958.130663335</v>
      </c>
      <c r="JD56" s="54">
        <f t="shared" si="182"/>
        <v>33509589.118704293</v>
      </c>
      <c r="JE56" s="54">
        <f t="shared" si="182"/>
        <v>97775068.351106182</v>
      </c>
      <c r="JF56" s="54">
        <f t="shared" si="182"/>
        <v>41671757.119056731</v>
      </c>
      <c r="JG56" s="54">
        <f t="shared" si="182"/>
        <v>159190671.54742134</v>
      </c>
      <c r="JH56" s="54">
        <f t="shared" si="182"/>
        <v>8525865.1976483576</v>
      </c>
      <c r="JI56" s="54">
        <f t="shared" si="182"/>
        <v>36265320.23809965</v>
      </c>
      <c r="JJ56" s="54">
        <f t="shared" si="182"/>
        <v>51221967.615688331</v>
      </c>
      <c r="JK56" s="54">
        <f t="shared" si="182"/>
        <v>141817393.26924533</v>
      </c>
      <c r="JL56" s="54">
        <f t="shared" si="182"/>
        <v>5035223.8</v>
      </c>
      <c r="JM56" s="54">
        <f t="shared" si="182"/>
        <v>19168098.730655003</v>
      </c>
      <c r="JN56" s="54">
        <f t="shared" si="182"/>
        <v>38120098.069454238</v>
      </c>
      <c r="JO56" s="54">
        <f t="shared" si="182"/>
        <v>90459980.642937511</v>
      </c>
      <c r="JP56" s="54">
        <f t="shared" si="182"/>
        <v>33582376.3900536</v>
      </c>
      <c r="JQ56" s="54">
        <f t="shared" si="182"/>
        <v>101568893.66344221</v>
      </c>
      <c r="JR56" s="54">
        <f t="shared" si="182"/>
        <v>39875390.244273111</v>
      </c>
      <c r="JS56" s="54">
        <f t="shared" si="182"/>
        <v>165716626.50172088</v>
      </c>
      <c r="JT56" s="54">
        <f t="shared" si="182"/>
        <v>7907424.5851414269</v>
      </c>
      <c r="JU56" s="54">
        <f t="shared" si="182"/>
        <v>37241093.362357348</v>
      </c>
      <c r="JV56" s="54">
        <f t="shared" si="182"/>
        <v>51059246.49793791</v>
      </c>
      <c r="JW56" s="54">
        <f t="shared" si="182"/>
        <v>147564699.51134533</v>
      </c>
      <c r="JX56" s="54">
        <f t="shared" si="182"/>
        <v>3656658.26</v>
      </c>
      <c r="JY56" s="54">
        <f t="shared" si="182"/>
        <v>14892676.280655004</v>
      </c>
      <c r="JZ56" s="54">
        <f t="shared" si="182"/>
        <v>38154376.080773942</v>
      </c>
      <c r="KA56" s="54">
        <f t="shared" si="182"/>
        <v>93846612.934672952</v>
      </c>
      <c r="KB56" s="54">
        <f t="shared" si="182"/>
        <v>32860621.321051799</v>
      </c>
      <c r="KC56" s="54">
        <f t="shared" si="182"/>
        <v>105423459.98370492</v>
      </c>
      <c r="KD56" s="54">
        <f t="shared" si="182"/>
        <v>37700098.363066584</v>
      </c>
      <c r="KE56" s="54">
        <f t="shared" si="182"/>
        <v>167874146.29961461</v>
      </c>
      <c r="KF56" s="54">
        <f t="shared" si="182"/>
        <v>7372249.0940156821</v>
      </c>
      <c r="KG56" s="54">
        <f t="shared" si="182"/>
        <v>38232335.891548187</v>
      </c>
      <c r="KH56" s="54">
        <f t="shared" si="182"/>
        <v>50005533.575110376</v>
      </c>
      <c r="KI56" s="54">
        <f t="shared" si="182"/>
        <v>153493229.41110316</v>
      </c>
      <c r="KJ56" s="54">
        <f t="shared" si="182"/>
        <v>3213351.06</v>
      </c>
      <c r="KK56" s="54">
        <f t="shared" si="182"/>
        <v>14892676.280655004</v>
      </c>
      <c r="KL56" s="54">
        <f t="shared" si="182"/>
        <v>37691427.502790935</v>
      </c>
      <c r="KM56" s="54">
        <f t="shared" si="182"/>
        <v>97365931.985287666</v>
      </c>
      <c r="KN56" s="54">
        <f t="shared" si="182"/>
        <v>32853166.829118617</v>
      </c>
      <c r="KO56" s="54">
        <f t="shared" si="182"/>
        <v>109522773.87427512</v>
      </c>
      <c r="KP56" s="54">
        <f t="shared" si="182"/>
        <v>36440299.191765778</v>
      </c>
      <c r="KQ56" s="54">
        <f t="shared" si="182"/>
        <v>174682618.85536987</v>
      </c>
      <c r="KR56" s="54">
        <f t="shared" si="182"/>
        <v>6732913.124756258</v>
      </c>
      <c r="KS56" s="54">
        <f t="shared" si="182"/>
        <v>39278262.46168685</v>
      </c>
      <c r="KT56" s="54">
        <f t="shared" si="182"/>
        <v>49566192.664960034</v>
      </c>
      <c r="KU56" s="54">
        <f t="shared" si="182"/>
        <v>159701465.71884295</v>
      </c>
      <c r="KV56" s="54">
        <f t="shared" si="182"/>
        <v>2770043.86</v>
      </c>
      <c r="KW56" s="54">
        <f t="shared" si="182"/>
        <v>14892676.280655004</v>
      </c>
      <c r="KX56" s="54">
        <f t="shared" si="182"/>
        <v>37789563.889684491</v>
      </c>
      <c r="KY56" s="54">
        <f t="shared" si="182"/>
        <v>101014322.6294089</v>
      </c>
      <c r="KZ56" s="54">
        <f t="shared" si="182"/>
        <v>32130639.745895412</v>
      </c>
      <c r="LA56" s="54">
        <f t="shared" si="182"/>
        <v>113646653.57215939</v>
      </c>
      <c r="LB56" s="54">
        <f t="shared" si="182"/>
        <v>34598389.434878223</v>
      </c>
      <c r="LC56" s="54">
        <f t="shared" si="182"/>
        <v>181632932.26770943</v>
      </c>
      <c r="LD56" s="54">
        <f t="shared" si="182"/>
        <v>6145510.3503067195</v>
      </c>
      <c r="LE56" s="54">
        <f t="shared" si="182"/>
        <v>40325286.235313162</v>
      </c>
      <c r="LF56" s="54">
        <f t="shared" si="182"/>
        <v>48473602.846207313</v>
      </c>
      <c r="LG56" s="54">
        <f t="shared" si="182"/>
        <v>165906092.46593559</v>
      </c>
      <c r="LH56" s="54">
        <f t="shared" si="182"/>
        <v>2326736.66</v>
      </c>
      <c r="LI56" s="54">
        <f t="shared" si="182"/>
        <v>14892676.280655004</v>
      </c>
      <c r="LJ56" s="54">
        <f t="shared" si="182"/>
        <v>37156255.389016777</v>
      </c>
      <c r="LK56" s="54">
        <f t="shared" si="182"/>
        <v>104651573.18177819</v>
      </c>
      <c r="LL56" s="54">
        <f t="shared" ref="LL56:NW56" si="183">SUM(LL6:LL55)</f>
        <v>31804169.10005549</v>
      </c>
      <c r="LM56" s="54">
        <f t="shared" si="183"/>
        <v>117883090.80327865</v>
      </c>
      <c r="LN56" s="54">
        <f t="shared" si="183"/>
        <v>32713258.630668163</v>
      </c>
      <c r="LO56" s="54">
        <f t="shared" si="183"/>
        <v>188713865.44165772</v>
      </c>
      <c r="LP56" s="54">
        <f t="shared" si="183"/>
        <v>5452930.0494334642</v>
      </c>
      <c r="LQ56" s="54">
        <f t="shared" si="183"/>
        <v>41405009.596242584</v>
      </c>
      <c r="LR56" s="54">
        <f t="shared" si="183"/>
        <v>47383480.525469482</v>
      </c>
      <c r="LS56" s="54">
        <f t="shared" si="183"/>
        <v>172313607.82747555</v>
      </c>
      <c r="LT56" s="54">
        <f t="shared" si="183"/>
        <v>1883429.46</v>
      </c>
      <c r="LU56" s="54">
        <f t="shared" si="183"/>
        <v>14892676.280655004</v>
      </c>
      <c r="LV56" s="54">
        <f t="shared" si="183"/>
        <v>36892998.881159276</v>
      </c>
      <c r="LW56" s="54">
        <f t="shared" si="183"/>
        <v>108479829.23853862</v>
      </c>
      <c r="LX56" s="54">
        <f t="shared" si="183"/>
        <v>30715297.292623878</v>
      </c>
      <c r="LY56" s="54">
        <f t="shared" si="183"/>
        <v>122174707.81924458</v>
      </c>
      <c r="LZ56" s="54">
        <f t="shared" si="183"/>
        <v>30331718.117429707</v>
      </c>
      <c r="MA56" s="54">
        <f t="shared" si="183"/>
        <v>195998280.1225715</v>
      </c>
      <c r="MB56" s="54">
        <f t="shared" si="183"/>
        <v>4770123.2228229176</v>
      </c>
      <c r="MC56" s="54">
        <f t="shared" si="183"/>
        <v>42506691.160702534</v>
      </c>
      <c r="MD56" s="54">
        <f t="shared" si="183"/>
        <v>45755067.261445217</v>
      </c>
      <c r="ME56" s="54">
        <f t="shared" si="183"/>
        <v>178903177.91045296</v>
      </c>
      <c r="MF56" s="54">
        <f t="shared" si="183"/>
        <v>1440122.26</v>
      </c>
      <c r="MG56" s="54">
        <f t="shared" si="183"/>
        <v>14892676.280655004</v>
      </c>
      <c r="MH56" s="54">
        <f t="shared" si="183"/>
        <v>35916511.601872139</v>
      </c>
      <c r="MI56" s="54">
        <f t="shared" si="183"/>
        <v>112356310.20572656</v>
      </c>
      <c r="MJ56" s="54">
        <f t="shared" si="183"/>
        <v>30412098.970029298</v>
      </c>
      <c r="MK56" s="54">
        <f t="shared" si="183"/>
        <v>126689229.6293966</v>
      </c>
      <c r="ML56" s="54">
        <f t="shared" si="183"/>
        <v>28177016.078817915</v>
      </c>
      <c r="MM56" s="54">
        <f t="shared" si="183"/>
        <v>203603381.5345071</v>
      </c>
      <c r="MN56" s="54">
        <f t="shared" si="183"/>
        <v>4065215.7045164793</v>
      </c>
      <c r="MO56" s="54">
        <f t="shared" si="183"/>
        <v>43674606.021618746</v>
      </c>
      <c r="MP56" s="54">
        <f t="shared" si="183"/>
        <v>44545953.920132361</v>
      </c>
      <c r="MQ56" s="54">
        <f t="shared" si="183"/>
        <v>185729073.96596572</v>
      </c>
      <c r="MR56" s="54">
        <f t="shared" si="183"/>
        <v>996815.06</v>
      </c>
      <c r="MS56" s="54">
        <f t="shared" si="183"/>
        <v>14892676.280655004</v>
      </c>
      <c r="MT56" s="54">
        <f t="shared" si="183"/>
        <v>35773277.023758158</v>
      </c>
      <c r="MU56" s="54">
        <f t="shared" si="183"/>
        <v>116465243.74009004</v>
      </c>
      <c r="MV56" s="54">
        <f t="shared" si="183"/>
        <v>29153314.918028794</v>
      </c>
      <c r="MW56" s="54">
        <f t="shared" si="183"/>
        <v>131330376.66029942</v>
      </c>
      <c r="MX56" s="54">
        <f t="shared" si="183"/>
        <v>25424134.256172247</v>
      </c>
      <c r="MY56" s="54">
        <f t="shared" si="183"/>
        <v>211420440.0156773</v>
      </c>
      <c r="MZ56" s="54">
        <f t="shared" si="183"/>
        <v>3306060.6539563565</v>
      </c>
      <c r="NA56" s="54">
        <f t="shared" si="183"/>
        <v>44856778.50652042</v>
      </c>
      <c r="NB56" s="54">
        <f t="shared" si="183"/>
        <v>42619616.044828229</v>
      </c>
      <c r="NC56" s="54">
        <f t="shared" si="183"/>
        <v>192797907.80544588</v>
      </c>
      <c r="ND56" s="54">
        <f t="shared" si="183"/>
        <v>553507.86</v>
      </c>
      <c r="NE56" s="54">
        <f t="shared" si="183"/>
        <v>14892676.280655004</v>
      </c>
      <c r="NF56" s="54">
        <f t="shared" si="183"/>
        <v>34553281.439752229</v>
      </c>
      <c r="NG56" s="54">
        <f t="shared" si="183"/>
        <v>120623728.02553335</v>
      </c>
      <c r="NH56" s="54">
        <f t="shared" si="183"/>
        <v>28685888.744059794</v>
      </c>
      <c r="NI56" s="54">
        <f t="shared" si="183"/>
        <v>136136471.41573012</v>
      </c>
      <c r="NJ56" s="54">
        <f t="shared" si="183"/>
        <v>22769987.295335963</v>
      </c>
      <c r="NK56" s="54">
        <f t="shared" si="183"/>
        <v>219577297.92870787</v>
      </c>
      <c r="NL56" s="54">
        <f t="shared" si="183"/>
        <v>2559087.1611294961</v>
      </c>
      <c r="NM56" s="54">
        <f t="shared" si="183"/>
        <v>46109357.176871404</v>
      </c>
      <c r="NN56" s="54">
        <f t="shared" si="183"/>
        <v>41008865.207416043</v>
      </c>
      <c r="NO56" s="54">
        <f t="shared" si="183"/>
        <v>200116702.30124423</v>
      </c>
      <c r="NP56" s="54">
        <f t="shared" si="183"/>
        <v>0</v>
      </c>
      <c r="NQ56" s="54">
        <f t="shared" si="183"/>
        <v>0</v>
      </c>
      <c r="NR56" s="54">
        <f t="shared" si="183"/>
        <v>34277610.987775669</v>
      </c>
      <c r="NS56" s="54">
        <f t="shared" si="183"/>
        <v>110136553.79659374</v>
      </c>
      <c r="NT56" s="54">
        <f t="shared" si="183"/>
        <v>27269212.171659295</v>
      </c>
      <c r="NU56" s="54">
        <f t="shared" si="183"/>
        <v>126218454.94144908</v>
      </c>
      <c r="NV56" s="54">
        <f t="shared" si="183"/>
        <v>19708018.521441706</v>
      </c>
      <c r="NW56" s="54">
        <f t="shared" si="183"/>
        <v>213064352.29485545</v>
      </c>
      <c r="NX56" s="54">
        <f t="shared" ref="NX56:QI56" si="184">SUM(NX6:NX55)</f>
        <v>1904222.6184765922</v>
      </c>
      <c r="NY56" s="54">
        <f t="shared" si="184"/>
        <v>32483875.961966556</v>
      </c>
      <c r="NZ56" s="54">
        <f t="shared" si="184"/>
        <v>38995811.34410537</v>
      </c>
      <c r="OA56" s="54">
        <f t="shared" si="184"/>
        <v>192798999.05345145</v>
      </c>
      <c r="OB56" s="54">
        <f t="shared" si="184"/>
        <v>0</v>
      </c>
      <c r="OC56" s="54">
        <f t="shared" si="184"/>
        <v>0</v>
      </c>
      <c r="OD56" s="54">
        <f t="shared" si="184"/>
        <v>33236560.994235154</v>
      </c>
      <c r="OE56" s="54">
        <f t="shared" si="184"/>
        <v>114592808.1577514</v>
      </c>
      <c r="OF56" s="54">
        <f t="shared" si="184"/>
        <v>27053770.931413304</v>
      </c>
      <c r="OG56" s="54">
        <f t="shared" si="184"/>
        <v>131407754.86925101</v>
      </c>
      <c r="OH56" s="54">
        <f t="shared" si="184"/>
        <v>16943457.155484095</v>
      </c>
      <c r="OI56" s="54">
        <f t="shared" si="184"/>
        <v>221803680.6332266</v>
      </c>
      <c r="OJ56" s="54">
        <f t="shared" si="184"/>
        <v>1529020.3721621938</v>
      </c>
      <c r="OK56" s="54">
        <f t="shared" si="184"/>
        <v>33825825.056619912</v>
      </c>
      <c r="OL56" s="54">
        <f t="shared" si="184"/>
        <v>37396993.149236657</v>
      </c>
      <c r="OM56" s="54">
        <f t="shared" si="184"/>
        <v>200698637.54752222</v>
      </c>
      <c r="ON56" s="54">
        <f t="shared" si="184"/>
        <v>0</v>
      </c>
      <c r="OO56" s="54">
        <f t="shared" si="184"/>
        <v>0</v>
      </c>
      <c r="OP56" s="54">
        <f t="shared" si="184"/>
        <v>33214170.258841775</v>
      </c>
      <c r="OQ56" s="54">
        <f t="shared" si="184"/>
        <v>119274889.96639103</v>
      </c>
      <c r="OR56" s="54">
        <f t="shared" si="184"/>
        <v>25987404.351389762</v>
      </c>
      <c r="OS56" s="54">
        <f t="shared" si="184"/>
        <v>136736309.74543816</v>
      </c>
      <c r="OT56" s="54">
        <f t="shared" si="184"/>
        <v>13794971.029928546</v>
      </c>
      <c r="OU56" s="54">
        <f t="shared" si="184"/>
        <v>230779917.91932556</v>
      </c>
      <c r="OV56" s="54">
        <f t="shared" si="184"/>
        <v>1072639.2702723898</v>
      </c>
      <c r="OW56" s="54">
        <f t="shared" si="184"/>
        <v>35193405.761370614</v>
      </c>
      <c r="OX56" s="54">
        <f t="shared" si="184"/>
        <v>35361887.726004019</v>
      </c>
      <c r="OY56" s="54">
        <f t="shared" si="184"/>
        <v>208872898.22545463</v>
      </c>
      <c r="OZ56" s="54">
        <f t="shared" si="184"/>
        <v>0</v>
      </c>
      <c r="PA56" s="54">
        <f t="shared" si="184"/>
        <v>0</v>
      </c>
      <c r="PB56" s="54">
        <f t="shared" si="184"/>
        <v>32166665.091788374</v>
      </c>
      <c r="PC56" s="54">
        <f t="shared" si="184"/>
        <v>124081498.05051959</v>
      </c>
      <c r="PD56" s="54">
        <f t="shared" si="184"/>
        <v>25392193.653585766</v>
      </c>
      <c r="PE56" s="54">
        <f t="shared" si="184"/>
        <v>142334200.15482396</v>
      </c>
      <c r="PF56" s="54">
        <f t="shared" si="184"/>
        <v>10361514.394222034</v>
      </c>
      <c r="PG56" s="54">
        <f t="shared" si="184"/>
        <v>240063819.65747821</v>
      </c>
      <c r="PH56" s="54">
        <f t="shared" si="184"/>
        <v>601425.96521114337</v>
      </c>
      <c r="PI56" s="54">
        <f t="shared" si="184"/>
        <v>36618869.080510035</v>
      </c>
      <c r="PJ56" s="54">
        <f t="shared" si="184"/>
        <v>33091387.626561329</v>
      </c>
      <c r="PK56" s="54">
        <f t="shared" si="184"/>
        <v>217329046.34254563</v>
      </c>
      <c r="PL56" s="54">
        <f t="shared" si="184"/>
        <v>0</v>
      </c>
      <c r="PM56" s="54">
        <f t="shared" si="184"/>
        <v>0</v>
      </c>
      <c r="PN56" s="54">
        <f t="shared" si="184"/>
        <v>31718457.760695837</v>
      </c>
      <c r="PO56" s="54">
        <f t="shared" si="184"/>
        <v>129090814.76785177</v>
      </c>
      <c r="PP56" s="54">
        <f t="shared" si="184"/>
        <v>23972400.756282244</v>
      </c>
      <c r="PQ56" s="54">
        <f t="shared" si="184"/>
        <v>147992294.300172</v>
      </c>
      <c r="PR56" s="54">
        <f t="shared" si="184"/>
        <v>6590965.3079987476</v>
      </c>
      <c r="PS56" s="54">
        <f t="shared" si="184"/>
        <v>249660254.1672323</v>
      </c>
      <c r="PT56" s="54">
        <f t="shared" si="184"/>
        <v>0</v>
      </c>
      <c r="PU56" s="54">
        <f t="shared" si="184"/>
        <v>0</v>
      </c>
      <c r="PV56" s="54">
        <f t="shared" si="184"/>
        <v>30396309.502270591</v>
      </c>
      <c r="PW56" s="54">
        <f t="shared" si="184"/>
        <v>226006631.83101106</v>
      </c>
      <c r="PX56" s="54">
        <f t="shared" si="184"/>
        <v>0</v>
      </c>
      <c r="PY56" s="54">
        <f t="shared" si="184"/>
        <v>0</v>
      </c>
      <c r="PZ56" s="54">
        <f t="shared" si="184"/>
        <v>30271625.99857334</v>
      </c>
      <c r="QA56" s="54">
        <f t="shared" si="184"/>
        <v>134190416.22573644</v>
      </c>
      <c r="QB56" s="54">
        <f t="shared" si="184"/>
        <v>23239073.120382641</v>
      </c>
      <c r="QC56" s="54">
        <f t="shared" si="184"/>
        <v>153978416.91691282</v>
      </c>
      <c r="QD56" s="54">
        <f t="shared" si="184"/>
        <v>2577134.1134659252</v>
      </c>
      <c r="QE56" s="54">
        <f t="shared" si="184"/>
        <v>10776070.286914617</v>
      </c>
      <c r="QF56" s="54">
        <f t="shared" si="184"/>
        <v>0</v>
      </c>
      <c r="QG56" s="54">
        <f t="shared" si="184"/>
        <v>0</v>
      </c>
      <c r="QH56" s="54">
        <f t="shared" si="184"/>
        <v>27781881.820733931</v>
      </c>
      <c r="QI56" s="54">
        <f t="shared" si="184"/>
        <v>235046438.42539603</v>
      </c>
      <c r="QJ56" s="54">
        <f t="shared" ref="QJ56:SU56" si="185">SUM(QJ6:QJ55)</f>
        <v>0</v>
      </c>
      <c r="QK56" s="54">
        <f t="shared" si="185"/>
        <v>0</v>
      </c>
      <c r="QL56" s="54">
        <f t="shared" si="185"/>
        <v>29723868.20850781</v>
      </c>
      <c r="QM56" s="54">
        <f t="shared" si="185"/>
        <v>139584280.76695213</v>
      </c>
      <c r="QN56" s="54">
        <f t="shared" si="185"/>
        <v>21596790.543972302</v>
      </c>
      <c r="QO56" s="54">
        <f t="shared" si="185"/>
        <v>160025681.92784968</v>
      </c>
      <c r="QP56" s="54">
        <f t="shared" si="185"/>
        <v>2516259.3955473346</v>
      </c>
      <c r="QQ56" s="54">
        <f t="shared" si="185"/>
        <v>11201652.368854854</v>
      </c>
      <c r="QR56" s="54">
        <f t="shared" si="185"/>
        <v>0</v>
      </c>
      <c r="QS56" s="54">
        <f t="shared" si="185"/>
        <v>0</v>
      </c>
      <c r="QT56" s="54">
        <f t="shared" si="185"/>
        <v>24581808.805669468</v>
      </c>
      <c r="QU56" s="54">
        <f t="shared" si="185"/>
        <v>244317989.50350124</v>
      </c>
      <c r="QV56" s="54">
        <f t="shared" si="185"/>
        <v>0</v>
      </c>
      <c r="QW56" s="54">
        <f t="shared" si="185"/>
        <v>0</v>
      </c>
      <c r="QX56" s="54">
        <f t="shared" si="185"/>
        <v>28043349.564233553</v>
      </c>
      <c r="QY56" s="54">
        <f t="shared" si="185"/>
        <v>145031529.1617732</v>
      </c>
      <c r="QZ56" s="54">
        <f t="shared" si="185"/>
        <v>20545222.57869352</v>
      </c>
      <c r="RA56" s="54">
        <f t="shared" si="185"/>
        <v>166419687.41034514</v>
      </c>
      <c r="RB56" s="54">
        <f t="shared" si="185"/>
        <v>2474727.2217108803</v>
      </c>
      <c r="RC56" s="54">
        <f t="shared" si="185"/>
        <v>11641347.50907919</v>
      </c>
      <c r="RD56" s="54">
        <f t="shared" si="185"/>
        <v>0</v>
      </c>
      <c r="RE56" s="54">
        <f t="shared" si="185"/>
        <v>0</v>
      </c>
      <c r="RF56" s="54">
        <f t="shared" si="185"/>
        <v>21313579.167106375</v>
      </c>
      <c r="RG56" s="54">
        <f t="shared" si="185"/>
        <v>252541483.62148136</v>
      </c>
      <c r="RH56" s="54">
        <f t="shared" si="185"/>
        <v>0</v>
      </c>
      <c r="RI56" s="54">
        <f t="shared" si="185"/>
        <v>0</v>
      </c>
      <c r="RJ56" s="54">
        <f t="shared" si="185"/>
        <v>27170065.386835273</v>
      </c>
      <c r="RK56" s="54">
        <f t="shared" si="185"/>
        <v>150789998.47564259</v>
      </c>
      <c r="RL56" s="54">
        <f t="shared" si="185"/>
        <v>18608733.787177034</v>
      </c>
      <c r="RM56" s="54">
        <f t="shared" si="185"/>
        <v>171415050.96014827</v>
      </c>
      <c r="RN56" s="54">
        <f t="shared" si="185"/>
        <v>2397394.8094865652</v>
      </c>
      <c r="RO56" s="54">
        <f t="shared" si="185"/>
        <v>12095502.183462545</v>
      </c>
      <c r="RP56" s="54">
        <f t="shared" si="185"/>
        <v>0</v>
      </c>
      <c r="RQ56" s="54">
        <f t="shared" si="185"/>
        <v>0</v>
      </c>
      <c r="RR56" s="54">
        <f t="shared" si="185"/>
        <v>17562541.265474863</v>
      </c>
      <c r="RS56" s="54">
        <f t="shared" si="185"/>
        <v>262372666.13559783</v>
      </c>
      <c r="RT56" s="54">
        <f t="shared" si="185"/>
        <v>0</v>
      </c>
      <c r="RU56" s="54">
        <f t="shared" si="185"/>
        <v>0</v>
      </c>
      <c r="RV56" s="54">
        <f t="shared" si="185"/>
        <v>25233902.305785</v>
      </c>
      <c r="RW56" s="54">
        <f t="shared" si="185"/>
        <v>156602324.40112159</v>
      </c>
      <c r="RX56" s="54">
        <f t="shared" si="185"/>
        <v>17199955.067739554</v>
      </c>
      <c r="RY56" s="54">
        <f t="shared" si="185"/>
        <v>178119777.87368992</v>
      </c>
      <c r="RZ56" s="54">
        <f t="shared" si="185"/>
        <v>2337775.8364146482</v>
      </c>
      <c r="SA56" s="54">
        <f t="shared" si="185"/>
        <v>12568131.917743333</v>
      </c>
      <c r="SB56" s="54">
        <f t="shared" si="185"/>
        <v>0</v>
      </c>
      <c r="SC56" s="54">
        <f t="shared" si="185"/>
        <v>0</v>
      </c>
      <c r="SD56" s="54">
        <f t="shared" si="185"/>
        <v>13684495.803346066</v>
      </c>
      <c r="SE56" s="54">
        <f t="shared" si="185"/>
        <v>272523482.62455779</v>
      </c>
      <c r="SF56" s="54">
        <f t="shared" si="185"/>
        <v>0</v>
      </c>
      <c r="SG56" s="54">
        <f t="shared" si="185"/>
        <v>0</v>
      </c>
      <c r="SH56" s="54">
        <f t="shared" si="185"/>
        <v>23992272.342885531</v>
      </c>
      <c r="SI56" s="54">
        <f t="shared" si="185"/>
        <v>162743409.96454909</v>
      </c>
      <c r="SJ56" s="54">
        <f t="shared" si="185"/>
        <v>15144996.453225644</v>
      </c>
      <c r="SK56" s="54">
        <f t="shared" si="185"/>
        <v>184989563.9085483</v>
      </c>
      <c r="SL56" s="54">
        <f t="shared" si="185"/>
        <v>2255085.1401726804</v>
      </c>
      <c r="SM56" s="54">
        <f t="shared" si="185"/>
        <v>13056160.843909839</v>
      </c>
      <c r="SN56" s="54">
        <f t="shared" si="185"/>
        <v>0</v>
      </c>
      <c r="SO56" s="54">
        <f t="shared" si="185"/>
        <v>0</v>
      </c>
      <c r="SP56" s="54">
        <f t="shared" si="185"/>
        <v>9373812.4338265825</v>
      </c>
      <c r="SQ56" s="54">
        <f t="shared" si="185"/>
        <v>283001518.34327292</v>
      </c>
      <c r="SR56" s="54">
        <f t="shared" si="185"/>
        <v>0</v>
      </c>
      <c r="SS56" s="54">
        <f t="shared" si="185"/>
        <v>0</v>
      </c>
      <c r="ST56" s="54">
        <f t="shared" si="185"/>
        <v>21903990.248114157</v>
      </c>
      <c r="SU56" s="54">
        <f t="shared" si="185"/>
        <v>168987361.0157873</v>
      </c>
      <c r="SV56" s="54">
        <f t="shared" ref="SV56:VG56" si="186">SUM(SV6:SV55)</f>
        <v>13252389.815526262</v>
      </c>
      <c r="SW56" s="54">
        <f t="shared" si="186"/>
        <v>192135258.97368023</v>
      </c>
      <c r="SX56" s="54">
        <f t="shared" si="186"/>
        <v>2161939.4820226198</v>
      </c>
      <c r="SY56" s="54">
        <f t="shared" si="186"/>
        <v>13559953.104070146</v>
      </c>
      <c r="SZ56" s="54">
        <f t="shared" si="186"/>
        <v>0</v>
      </c>
      <c r="TA56" s="54">
        <f t="shared" si="186"/>
        <v>0</v>
      </c>
      <c r="TB56" s="54">
        <f t="shared" si="186"/>
        <v>4711688.1194480415</v>
      </c>
      <c r="TC56" s="54">
        <f t="shared" si="186"/>
        <v>293898896.77050209</v>
      </c>
      <c r="TD56" s="54">
        <f t="shared" si="186"/>
        <v>0</v>
      </c>
      <c r="TE56" s="54">
        <f t="shared" si="186"/>
        <v>0</v>
      </c>
      <c r="TF56" s="54">
        <f t="shared" si="186"/>
        <v>20121142.529841818</v>
      </c>
      <c r="TG56" s="54">
        <f t="shared" si="186"/>
        <v>175480610.16131857</v>
      </c>
      <c r="TH56" s="54">
        <f t="shared" si="186"/>
        <v>10823151.605064448</v>
      </c>
      <c r="TI56" s="54">
        <f t="shared" si="186"/>
        <v>199395735.91083959</v>
      </c>
      <c r="TJ56" s="54">
        <f t="shared" si="186"/>
        <v>2045933.6696711101</v>
      </c>
      <c r="TK56" s="54">
        <f t="shared" si="186"/>
        <v>14075844.710571637</v>
      </c>
      <c r="TL56" s="54">
        <f t="shared" si="186"/>
        <v>0</v>
      </c>
      <c r="TM56" s="54">
        <f t="shared" si="186"/>
        <v>0</v>
      </c>
      <c r="TN56" s="54">
        <f t="shared" si="186"/>
        <v>0</v>
      </c>
      <c r="TO56" s="54">
        <f t="shared" si="186"/>
        <v>0</v>
      </c>
      <c r="TP56" s="54">
        <f t="shared" si="186"/>
        <v>0</v>
      </c>
      <c r="TQ56" s="54">
        <f t="shared" si="186"/>
        <v>0</v>
      </c>
      <c r="TR56" s="54">
        <f t="shared" si="186"/>
        <v>17608226.351911254</v>
      </c>
      <c r="TS56" s="54">
        <f t="shared" si="186"/>
        <v>182128599.70917118</v>
      </c>
      <c r="TT56" s="54">
        <f t="shared" si="186"/>
        <v>8569100.3097017612</v>
      </c>
      <c r="TU56" s="54">
        <f t="shared" si="186"/>
        <v>207060302.43935701</v>
      </c>
      <c r="TV56" s="54">
        <f t="shared" si="186"/>
        <v>1941412.8952430615</v>
      </c>
      <c r="TW56" s="54">
        <f t="shared" si="186"/>
        <v>14612139.535286512</v>
      </c>
      <c r="TX56" s="54">
        <f t="shared" si="186"/>
        <v>0</v>
      </c>
      <c r="TY56" s="54">
        <f t="shared" si="186"/>
        <v>0</v>
      </c>
      <c r="TZ56" s="54">
        <f t="shared" si="186"/>
        <v>0</v>
      </c>
      <c r="UA56" s="54">
        <f t="shared" si="186"/>
        <v>0</v>
      </c>
      <c r="UB56" s="54">
        <f t="shared" si="186"/>
        <v>0</v>
      </c>
      <c r="UC56" s="54">
        <f t="shared" si="186"/>
        <v>0</v>
      </c>
      <c r="UD56" s="54">
        <f t="shared" si="186"/>
        <v>15478259.150842251</v>
      </c>
      <c r="UE56" s="54">
        <f t="shared" si="186"/>
        <v>188984700.96293452</v>
      </c>
      <c r="UF56" s="54">
        <f t="shared" si="186"/>
        <v>5829257.9331903169</v>
      </c>
      <c r="UG56" s="54">
        <f t="shared" si="186"/>
        <v>214785714.5156683</v>
      </c>
      <c r="UH56" s="54">
        <f t="shared" si="186"/>
        <v>1802997.8004883807</v>
      </c>
      <c r="UI56" s="54">
        <f t="shared" si="186"/>
        <v>15161015.439405186</v>
      </c>
      <c r="UJ56" s="54">
        <f t="shared" si="186"/>
        <v>0</v>
      </c>
      <c r="UK56" s="54">
        <f t="shared" si="186"/>
        <v>0</v>
      </c>
      <c r="UL56" s="54">
        <f t="shared" si="186"/>
        <v>0</v>
      </c>
      <c r="UM56" s="54">
        <f t="shared" si="186"/>
        <v>0</v>
      </c>
      <c r="UN56" s="54">
        <f t="shared" si="186"/>
        <v>0</v>
      </c>
      <c r="UO56" s="54">
        <f t="shared" si="186"/>
        <v>0</v>
      </c>
      <c r="UP56" s="54">
        <f t="shared" si="186"/>
        <v>12636326.482531857</v>
      </c>
      <c r="UQ56" s="54">
        <f t="shared" si="186"/>
        <v>196053515.13569471</v>
      </c>
      <c r="UR56" s="54">
        <f t="shared" si="186"/>
        <v>3075378.6482728506</v>
      </c>
      <c r="US56" s="54">
        <f t="shared" si="186"/>
        <v>222936647.12912762</v>
      </c>
      <c r="UT56" s="54">
        <f t="shared" si="186"/>
        <v>1672085.0631320549</v>
      </c>
      <c r="UU56" s="54">
        <f t="shared" si="186"/>
        <v>15731287.968945306</v>
      </c>
      <c r="UV56" s="54">
        <f t="shared" si="186"/>
        <v>0</v>
      </c>
      <c r="UW56" s="54">
        <f t="shared" si="186"/>
        <v>0</v>
      </c>
      <c r="UX56" s="54">
        <f t="shared" si="186"/>
        <v>0</v>
      </c>
      <c r="UY56" s="54">
        <f t="shared" si="186"/>
        <v>0</v>
      </c>
      <c r="UZ56" s="54">
        <f t="shared" si="186"/>
        <v>0</v>
      </c>
      <c r="VA56" s="54">
        <f t="shared" si="186"/>
        <v>0</v>
      </c>
      <c r="VB56" s="54">
        <f t="shared" si="186"/>
        <v>9995173.4618098177</v>
      </c>
      <c r="VC56" s="54">
        <f t="shared" si="186"/>
        <v>203396567.33403882</v>
      </c>
      <c r="VD56" s="54">
        <f t="shared" si="186"/>
        <v>0</v>
      </c>
      <c r="VE56" s="54">
        <f t="shared" si="186"/>
        <v>0</v>
      </c>
      <c r="VF56" s="54">
        <f t="shared" si="186"/>
        <v>1509035.2928362996</v>
      </c>
      <c r="VG56" s="54">
        <f t="shared" si="186"/>
        <v>16314619.88345284</v>
      </c>
      <c r="VH56" s="54">
        <f t="shared" ref="VH56:XS56" si="187">SUM(VH6:VH55)</f>
        <v>0</v>
      </c>
      <c r="VI56" s="54">
        <f t="shared" si="187"/>
        <v>0</v>
      </c>
      <c r="VJ56" s="54">
        <f t="shared" si="187"/>
        <v>0</v>
      </c>
      <c r="VK56" s="54">
        <f t="shared" si="187"/>
        <v>0</v>
      </c>
      <c r="VL56" s="54">
        <f t="shared" si="187"/>
        <v>0</v>
      </c>
      <c r="VM56" s="54">
        <f t="shared" si="187"/>
        <v>0</v>
      </c>
      <c r="VN56" s="54">
        <f t="shared" si="187"/>
        <v>6794934.4574879305</v>
      </c>
      <c r="VO56" s="54">
        <f t="shared" si="187"/>
        <v>210847794.6258719</v>
      </c>
      <c r="VP56" s="54">
        <f t="shared" si="187"/>
        <v>0</v>
      </c>
      <c r="VQ56" s="54">
        <f t="shared" si="187"/>
        <v>0</v>
      </c>
      <c r="VR56" s="54">
        <f t="shared" si="187"/>
        <v>1348479.8879974335</v>
      </c>
      <c r="VS56" s="54">
        <f t="shared" si="187"/>
        <v>16915666.876965508</v>
      </c>
      <c r="VT56" s="54">
        <f t="shared" si="187"/>
        <v>0</v>
      </c>
      <c r="VU56" s="54">
        <f t="shared" si="187"/>
        <v>0</v>
      </c>
      <c r="VV56" s="54">
        <f t="shared" si="187"/>
        <v>0</v>
      </c>
      <c r="VW56" s="54">
        <f t="shared" si="187"/>
        <v>0</v>
      </c>
      <c r="VX56" s="54">
        <f t="shared" si="187"/>
        <v>0</v>
      </c>
      <c r="VY56" s="54">
        <f t="shared" si="187"/>
        <v>0</v>
      </c>
      <c r="VZ56" s="54">
        <f t="shared" si="187"/>
        <v>3582456.2668476007</v>
      </c>
      <c r="WA56" s="54">
        <f t="shared" si="187"/>
        <v>218703350.19754365</v>
      </c>
      <c r="WB56" s="54">
        <f t="shared" si="187"/>
        <v>0</v>
      </c>
      <c r="WC56" s="54">
        <f t="shared" si="187"/>
        <v>0</v>
      </c>
      <c r="WD56" s="54">
        <f t="shared" si="187"/>
        <v>1164863.0717858609</v>
      </c>
      <c r="WE56" s="54">
        <f t="shared" si="187"/>
        <v>17534798.27618688</v>
      </c>
      <c r="WF56" s="54">
        <f t="shared" si="187"/>
        <v>0</v>
      </c>
      <c r="WG56" s="54">
        <f t="shared" si="187"/>
        <v>0</v>
      </c>
      <c r="WH56" s="54">
        <f t="shared" si="187"/>
        <v>0</v>
      </c>
      <c r="WI56" s="54">
        <f t="shared" si="187"/>
        <v>0</v>
      </c>
      <c r="WJ56" s="54">
        <f t="shared" si="187"/>
        <v>0</v>
      </c>
      <c r="WK56" s="54">
        <f t="shared" si="187"/>
        <v>0</v>
      </c>
      <c r="WL56" s="54">
        <f t="shared" si="187"/>
        <v>0</v>
      </c>
      <c r="WM56" s="54">
        <f t="shared" si="187"/>
        <v>0</v>
      </c>
      <c r="WN56" s="54">
        <f t="shared" si="187"/>
        <v>0</v>
      </c>
      <c r="WO56" s="54">
        <f t="shared" si="187"/>
        <v>0</v>
      </c>
      <c r="WP56" s="54">
        <f t="shared" si="187"/>
        <v>966039.59483750386</v>
      </c>
      <c r="WQ56" s="54">
        <f t="shared" si="187"/>
        <v>18177361.177218843</v>
      </c>
      <c r="WR56" s="54">
        <f t="shared" si="187"/>
        <v>0</v>
      </c>
      <c r="WS56" s="54">
        <f t="shared" si="187"/>
        <v>0</v>
      </c>
      <c r="WT56" s="54">
        <f t="shared" si="187"/>
        <v>0</v>
      </c>
      <c r="WU56" s="54">
        <f t="shared" si="187"/>
        <v>0</v>
      </c>
      <c r="WV56" s="54">
        <f t="shared" si="187"/>
        <v>0</v>
      </c>
      <c r="WW56" s="54">
        <f t="shared" si="187"/>
        <v>0</v>
      </c>
      <c r="WX56" s="54">
        <f t="shared" si="187"/>
        <v>0</v>
      </c>
      <c r="WY56" s="54">
        <f t="shared" si="187"/>
        <v>0</v>
      </c>
      <c r="WZ56" s="54">
        <f t="shared" si="187"/>
        <v>0</v>
      </c>
      <c r="XA56" s="54">
        <f t="shared" si="187"/>
        <v>0</v>
      </c>
      <c r="XB56" s="54">
        <f t="shared" si="187"/>
        <v>746597.16523663572</v>
      </c>
      <c r="XC56" s="54">
        <f t="shared" si="187"/>
        <v>18833918.398740355</v>
      </c>
      <c r="XD56" s="54">
        <f t="shared" si="187"/>
        <v>0</v>
      </c>
      <c r="XE56" s="54">
        <f t="shared" si="187"/>
        <v>0</v>
      </c>
      <c r="XF56" s="54">
        <f t="shared" si="187"/>
        <v>0</v>
      </c>
      <c r="XG56" s="54">
        <f t="shared" si="187"/>
        <v>0</v>
      </c>
      <c r="XH56" s="54">
        <f t="shared" si="187"/>
        <v>0</v>
      </c>
      <c r="XI56" s="54">
        <f t="shared" si="187"/>
        <v>0</v>
      </c>
      <c r="XJ56" s="54">
        <f t="shared" si="187"/>
        <v>0</v>
      </c>
      <c r="XK56" s="54">
        <f t="shared" si="187"/>
        <v>0</v>
      </c>
      <c r="XL56" s="54">
        <f t="shared" si="187"/>
        <v>0</v>
      </c>
      <c r="XM56" s="54">
        <f t="shared" si="187"/>
        <v>0</v>
      </c>
      <c r="XN56" s="54">
        <f t="shared" si="187"/>
        <v>518562.95309556194</v>
      </c>
      <c r="XO56" s="54">
        <f t="shared" si="187"/>
        <v>19514947.714185212</v>
      </c>
      <c r="XP56" s="54">
        <f t="shared" si="187"/>
        <v>0</v>
      </c>
      <c r="XQ56" s="54">
        <f t="shared" si="187"/>
        <v>0</v>
      </c>
      <c r="XR56" s="54">
        <f t="shared" si="187"/>
        <v>0</v>
      </c>
      <c r="XS56" s="54">
        <f t="shared" si="187"/>
        <v>0</v>
      </c>
      <c r="XT56" s="54">
        <f t="shared" ref="XT56:YQ56" si="188">SUM(XT6:XT55)</f>
        <v>0</v>
      </c>
      <c r="XU56" s="54">
        <f t="shared" si="188"/>
        <v>0</v>
      </c>
      <c r="XV56" s="54">
        <f t="shared" si="188"/>
        <v>0</v>
      </c>
      <c r="XW56" s="54">
        <f t="shared" si="188"/>
        <v>0</v>
      </c>
      <c r="XX56" s="54">
        <f t="shared" si="188"/>
        <v>0</v>
      </c>
      <c r="XY56" s="54">
        <f t="shared" si="188"/>
        <v>0</v>
      </c>
      <c r="XZ56" s="54">
        <f t="shared" si="188"/>
        <v>267054.45938127005</v>
      </c>
      <c r="YA56" s="54">
        <f t="shared" si="188"/>
        <v>20210424.564413421</v>
      </c>
      <c r="YB56" s="54">
        <f t="shared" si="188"/>
        <v>0</v>
      </c>
      <c r="YC56" s="54">
        <f t="shared" si="188"/>
        <v>0</v>
      </c>
      <c r="YD56" s="54">
        <f t="shared" si="188"/>
        <v>0</v>
      </c>
      <c r="YE56" s="54">
        <f t="shared" si="188"/>
        <v>0</v>
      </c>
      <c r="YF56" s="54">
        <f t="shared" si="188"/>
        <v>0</v>
      </c>
      <c r="YG56" s="54">
        <f t="shared" si="188"/>
        <v>0</v>
      </c>
      <c r="YH56" s="54">
        <f t="shared" si="188"/>
        <v>0</v>
      </c>
      <c r="YI56" s="54">
        <f t="shared" si="188"/>
        <v>0</v>
      </c>
      <c r="YJ56" s="54">
        <f t="shared" si="188"/>
        <v>0</v>
      </c>
      <c r="YK56" s="54">
        <f t="shared" si="188"/>
        <v>0</v>
      </c>
      <c r="YL56" s="54">
        <f t="shared" si="188"/>
        <v>0</v>
      </c>
      <c r="YM56" s="54">
        <f t="shared" si="188"/>
        <v>0</v>
      </c>
      <c r="YN56" s="54">
        <f t="shared" si="188"/>
        <v>0</v>
      </c>
      <c r="YO56" s="54">
        <f t="shared" si="188"/>
        <v>0</v>
      </c>
      <c r="YP56" s="54">
        <f t="shared" si="188"/>
        <v>0</v>
      </c>
      <c r="YQ56" s="54">
        <f t="shared" si="188"/>
        <v>0</v>
      </c>
    </row>
    <row r="57" spans="1:667" ht="15.75" x14ac:dyDescent="0.25">
      <c r="A57" s="57"/>
      <c r="B57" s="57"/>
      <c r="C57" s="57"/>
      <c r="D57" s="57"/>
      <c r="G57" s="52"/>
      <c r="H57" s="142"/>
      <c r="I57" s="144"/>
      <c r="O57" s="2" t="s">
        <v>115</v>
      </c>
      <c r="P57" s="148">
        <f>+P56+Q56</f>
        <v>11091725176.812855</v>
      </c>
      <c r="Q57" s="148"/>
      <c r="R57" s="148">
        <f>+R56+S56</f>
        <v>11179150940.786842</v>
      </c>
      <c r="S57" s="148"/>
      <c r="T57" s="148">
        <f>+T56+U56</f>
        <v>9718750975.5371418</v>
      </c>
      <c r="U57" s="148"/>
      <c r="V57" s="148">
        <f>+V56+W56</f>
        <v>13298060495.093124</v>
      </c>
      <c r="W57" s="148"/>
      <c r="X57" s="148">
        <f>+X56+Y56</f>
        <v>17513064256.426613</v>
      </c>
      <c r="Y57" s="148"/>
      <c r="Z57" s="148">
        <f>+Z56+AA56</f>
        <v>15252537153.077255</v>
      </c>
      <c r="AA57" s="148"/>
      <c r="AB57" s="148">
        <f>+AB56+AC56</f>
        <v>15755509714.120083</v>
      </c>
      <c r="AC57" s="148"/>
      <c r="AD57" s="148">
        <f>+AD56+AE56</f>
        <v>1861804589.711776</v>
      </c>
      <c r="AE57" s="148"/>
      <c r="AF57" s="148">
        <f>+AF56+AG56</f>
        <v>1464341524.4168606</v>
      </c>
      <c r="AG57" s="148"/>
      <c r="AH57" s="148">
        <f>+AH56+AI56</f>
        <v>1505453077.0448263</v>
      </c>
      <c r="AI57" s="148"/>
      <c r="AJ57" s="148">
        <f>+AJ56+AK56</f>
        <v>1576022367.0638847</v>
      </c>
      <c r="AK57" s="148"/>
      <c r="AL57" s="148">
        <f>+AL56+AM56</f>
        <v>1644806192.9408844</v>
      </c>
      <c r="AM57" s="148"/>
      <c r="AN57" s="148">
        <f>+AN56+AO56</f>
        <v>1716623491.8018672</v>
      </c>
      <c r="AO57" s="148"/>
      <c r="AP57" s="148">
        <f>+AP56+AQ56</f>
        <v>1615345620.5586774</v>
      </c>
      <c r="AQ57" s="148"/>
      <c r="AR57" s="148">
        <f>+AR56+AS56</f>
        <v>1702329114.2716625</v>
      </c>
      <c r="AS57" s="148"/>
      <c r="AT57" s="148">
        <f>+AT56+AU56</f>
        <v>1463289185.3016305</v>
      </c>
      <c r="AU57" s="148"/>
      <c r="AV57" s="148">
        <f>+AV56+AW56</f>
        <v>1281559257.7552781</v>
      </c>
      <c r="AW57" s="148"/>
      <c r="AX57" s="148">
        <f>+AX56+AY56</f>
        <v>1340681798.8342228</v>
      </c>
      <c r="AY57" s="148"/>
      <c r="AZ57" s="148">
        <f>+AZ56+BA56</f>
        <v>1405168296.9595413</v>
      </c>
      <c r="BA57" s="148"/>
      <c r="BB57" s="148">
        <f>+BB56+BC56</f>
        <v>853862199.8279779</v>
      </c>
      <c r="BC57" s="148"/>
      <c r="BD57" s="148">
        <f>+BD56+BE56</f>
        <v>894147186.23023331</v>
      </c>
      <c r="BE57" s="148"/>
      <c r="BF57" s="148">
        <f>+BF56+BG56</f>
        <v>467122271.82046056</v>
      </c>
      <c r="BG57" s="148"/>
      <c r="BH57" s="148">
        <f>+BH56+BI56</f>
        <v>260128868.58442032</v>
      </c>
      <c r="BI57" s="148"/>
      <c r="BJ57" s="148">
        <f>+BJ56+BK56</f>
        <v>39614026.231257766</v>
      </c>
      <c r="BK57" s="148"/>
      <c r="BL57" s="148">
        <f>+BL56+BM56</f>
        <v>20477479.023794692</v>
      </c>
      <c r="BM57" s="148"/>
      <c r="BO57" s="37"/>
    </row>
    <row r="58" spans="1:667" ht="15.75" x14ac:dyDescent="0.25">
      <c r="A58" s="105" t="s">
        <v>146</v>
      </c>
      <c r="B58" s="104"/>
      <c r="C58" s="104">
        <v>38.4</v>
      </c>
      <c r="D58" s="67"/>
      <c r="E58" s="138" t="b">
        <f>+C61/C58=E56</f>
        <v>1</v>
      </c>
      <c r="G58" s="52"/>
      <c r="H58" s="142"/>
      <c r="I58" s="144"/>
      <c r="O58" s="2" t="s">
        <v>177</v>
      </c>
      <c r="P58" s="147">
        <f>ROUND(SUMPRODUCT(1*($BP$1:$YQ$1=P3)*($BP$58:$YQ$58))/24,4)</f>
        <v>29.319900000000001</v>
      </c>
      <c r="Q58" s="147"/>
      <c r="R58" s="147">
        <f t="shared" ref="R58" si="189">ROUND(SUMPRODUCT(1*($BP$1:$YQ$1=R3)*($BP$58:$YQ$58))/24,4)</f>
        <v>41.545000000000002</v>
      </c>
      <c r="S58" s="147"/>
      <c r="T58" s="147">
        <f t="shared" ref="T58" si="190">ROUND(SUMPRODUCT(1*($BP$1:$YQ$1=T3)*($BP$58:$YQ$58))/24,4)</f>
        <v>46.3887</v>
      </c>
      <c r="U58" s="147"/>
      <c r="V58" s="147">
        <f t="shared" ref="V58" si="191">ROUND(SUMPRODUCT(1*($BP$1:$YQ$1=V3)*($BP$58:$YQ$58))/24,4)</f>
        <v>54.206600000000002</v>
      </c>
      <c r="W58" s="147"/>
      <c r="X58" s="147">
        <f t="shared" ref="X58" si="192">ROUND(SUMPRODUCT(1*($BP$1:$YQ$1=X3)*($BP$58:$YQ$58))/24,4)</f>
        <v>62.237200000000001</v>
      </c>
      <c r="Y58" s="147"/>
      <c r="Z58" s="147">
        <f t="shared" ref="Z58" si="193">ROUND(SUMPRODUCT(1*($BP$1:$YQ$1=Z3)*($BP$58:$YQ$58))/24,4)</f>
        <v>70.653800000000004</v>
      </c>
      <c r="AA58" s="147"/>
      <c r="AB58" s="147">
        <f t="shared" ref="AB58" si="194">ROUND(SUMPRODUCT(1*($BP$1:$YQ$1=AB3)*($BP$58:$YQ$58))/24,4)</f>
        <v>78.956699999999998</v>
      </c>
      <c r="AC58" s="147"/>
      <c r="AD58" s="147">
        <f t="shared" ref="AD58" si="195">ROUND(SUMPRODUCT(1*($BP$1:$YQ$1=AD3)*($BP$58:$YQ$58))/24,4)</f>
        <v>86.782399999999996</v>
      </c>
      <c r="AE58" s="147"/>
      <c r="AF58" s="147">
        <f t="shared" ref="AF58" si="196">ROUND(SUMPRODUCT(1*($BP$1:$YQ$1=AF3)*($BP$58:$YQ$58))/24,4)</f>
        <v>94.829400000000007</v>
      </c>
      <c r="AG58" s="147"/>
      <c r="AH58" s="147">
        <f t="shared" ref="AH58" si="197">ROUND(SUMPRODUCT(1*($BP$1:$YQ$1=AH3)*($BP$58:$YQ$58))/24,4)</f>
        <v>103.5261</v>
      </c>
      <c r="AI58" s="147"/>
      <c r="AJ58" s="147">
        <f t="shared" ref="AJ58" si="198">ROUND(SUMPRODUCT(1*($BP$1:$YQ$1=AJ3)*($BP$58:$YQ$58))/24,4)</f>
        <v>112.72329999999999</v>
      </c>
      <c r="AK58" s="147"/>
      <c r="AL58" s="147">
        <f t="shared" ref="AL58" si="199">ROUND(SUMPRODUCT(1*($BP$1:$YQ$1=AL3)*($BP$58:$YQ$58))/24,4)</f>
        <v>122.40089999999999</v>
      </c>
      <c r="AM58" s="147"/>
      <c r="AN58" s="147">
        <f t="shared" ref="AN58" si="200">ROUND(SUMPRODUCT(1*($BP$1:$YQ$1=AN3)*($BP$58:$YQ$58))/24,4)</f>
        <v>132.77879999999999</v>
      </c>
      <c r="AO58" s="147"/>
      <c r="AP58" s="147">
        <f t="shared" ref="AP58" si="201">ROUND(SUMPRODUCT(1*($BP$1:$YQ$1=AP3)*($BP$58:$YQ$58))/24,4)</f>
        <v>143.90629999999999</v>
      </c>
      <c r="AQ58" s="147"/>
      <c r="AR58" s="147">
        <f t="shared" ref="AR58" si="202">ROUND(SUMPRODUCT(1*($BP$1:$YQ$1=AR3)*($BP$58:$YQ$58))/24,4)</f>
        <v>155.84909999999999</v>
      </c>
      <c r="AS58" s="147"/>
      <c r="AT58" s="147">
        <f t="shared" ref="AT58" si="203">ROUND(SUMPRODUCT(1*($BP$1:$YQ$1=AT3)*($BP$58:$YQ$58))/24,4)</f>
        <v>168.59540000000001</v>
      </c>
      <c r="AU58" s="147"/>
      <c r="AV58" s="147">
        <f t="shared" ref="AV58" si="204">ROUND(SUMPRODUCT(1*($BP$1:$YQ$1=AV3)*($BP$58:$YQ$58))/24,4)</f>
        <v>182.21449999999999</v>
      </c>
      <c r="AW58" s="147"/>
      <c r="AX58" s="147">
        <f t="shared" ref="AX58" si="205">ROUND(SUMPRODUCT(1*($BP$1:$YQ$1=AX3)*($BP$58:$YQ$58))/24,4)</f>
        <v>196.75049999999999</v>
      </c>
      <c r="AY58" s="147"/>
      <c r="AZ58" s="147">
        <f t="shared" ref="AZ58" si="206">ROUND(SUMPRODUCT(1*($BP$1:$YQ$1=AZ3)*($BP$58:$YQ$58))/24,4)</f>
        <v>212.2842</v>
      </c>
      <c r="BA58" s="147"/>
      <c r="BB58" s="147">
        <f t="shared" ref="BB58" si="207">ROUND(SUMPRODUCT(1*($BP$1:$YQ$1=BB3)*($BP$58:$YQ$58))/24,4)</f>
        <v>228.79220000000001</v>
      </c>
      <c r="BC58" s="147"/>
      <c r="BD58" s="147">
        <f t="shared" ref="BD58" si="208">ROUND(SUMPRODUCT(1*($BP$1:$YQ$1=BD3)*($BP$58:$YQ$58))/24,4)</f>
        <v>246.34880000000001</v>
      </c>
      <c r="BE58" s="147"/>
      <c r="BF58" s="147">
        <f t="shared" ref="BF58" si="209">ROUND(SUMPRODUCT(1*($BP$1:$YQ$1=BF3)*($BP$58:$YQ$58))/24,4)</f>
        <v>265.01170000000002</v>
      </c>
      <c r="BG58" s="147"/>
      <c r="BH58" s="147">
        <f t="shared" ref="BH58" si="210">ROUND(SUMPRODUCT(1*($BP$1:$YQ$1=BH3)*($BP$58:$YQ$58))/24,4)</f>
        <v>284.87560000000002</v>
      </c>
      <c r="BI58" s="147"/>
      <c r="BJ58" s="147">
        <f t="shared" ref="BJ58" si="211">ROUND(SUMPRODUCT(1*($BP$1:$YQ$1=BJ3)*($BP$58:$YQ$58))/24,4)</f>
        <v>305.88619999999997</v>
      </c>
      <c r="BK58" s="147"/>
      <c r="BL58" s="147">
        <f t="shared" ref="BL58" si="212">ROUND(SUMPRODUCT(1*($BP$1:$YQ$1=BL3)*($BP$58:$YQ$58))/24,4)</f>
        <v>328.14100000000002</v>
      </c>
      <c r="BM58" s="147"/>
      <c r="BO58" s="111" t="s">
        <v>148</v>
      </c>
      <c r="BP58" s="68">
        <v>19.6525</v>
      </c>
      <c r="BQ58" s="68">
        <v>19.6525</v>
      </c>
      <c r="BR58" s="68">
        <v>20.114999999999998</v>
      </c>
      <c r="BS58" s="68">
        <v>20.114999999999998</v>
      </c>
      <c r="BT58" s="68">
        <v>20.1433</v>
      </c>
      <c r="BU58" s="68">
        <v>20.1433</v>
      </c>
      <c r="BV58" s="68">
        <v>20.691700000000001</v>
      </c>
      <c r="BW58" s="68">
        <v>20.691700000000001</v>
      </c>
      <c r="BX58" s="68">
        <v>24.947500000000002</v>
      </c>
      <c r="BY58" s="68">
        <v>24.947500000000002</v>
      </c>
      <c r="BZ58" s="68">
        <v>28.861699999999999</v>
      </c>
      <c r="CA58" s="68">
        <v>28.861699999999999</v>
      </c>
      <c r="CB58" s="68">
        <v>27.342500000000001</v>
      </c>
      <c r="CC58" s="68">
        <v>27.342500000000001</v>
      </c>
      <c r="CD58" s="68">
        <v>37.125</v>
      </c>
      <c r="CE58" s="68">
        <v>37.125</v>
      </c>
      <c r="CF58" s="68">
        <v>38.4</v>
      </c>
      <c r="CG58" s="68">
        <v>38.4</v>
      </c>
      <c r="CH58" s="68">
        <v>37.088072923344555</v>
      </c>
      <c r="CI58" s="68">
        <v>37.088072923344555</v>
      </c>
      <c r="CJ58" s="68">
        <v>38.217131433848991</v>
      </c>
      <c r="CK58" s="68">
        <v>38.217131433848991</v>
      </c>
      <c r="CL58" s="68">
        <v>39.254148929219234</v>
      </c>
      <c r="CM58" s="68">
        <v>39.254148929219234</v>
      </c>
      <c r="CN58" s="68">
        <v>39.845025197004546</v>
      </c>
      <c r="CO58" s="68">
        <v>39.845025197004546</v>
      </c>
      <c r="CP58" s="68">
        <v>40.31143861402149</v>
      </c>
      <c r="CQ58" s="68">
        <v>40.31143861402149</v>
      </c>
      <c r="CR58" s="68">
        <v>40.751768260250692</v>
      </c>
      <c r="CS58" s="68">
        <v>40.751768260250692</v>
      </c>
      <c r="CT58" s="68">
        <v>41.156874624147783</v>
      </c>
      <c r="CU58" s="68">
        <v>41.156874624147783</v>
      </c>
      <c r="CV58" s="68">
        <v>41.516981647404315</v>
      </c>
      <c r="CW58" s="68">
        <v>41.516981647404315</v>
      </c>
      <c r="CX58" s="68">
        <v>41.776061611651222</v>
      </c>
      <c r="CY58" s="68">
        <v>41.776061611651222</v>
      </c>
      <c r="CZ58" s="68">
        <v>42.010517037027654</v>
      </c>
      <c r="DA58" s="68">
        <v>42.010517037027654</v>
      </c>
      <c r="DB58" s="68">
        <v>42.170204097083655</v>
      </c>
      <c r="DC58" s="68">
        <v>42.170204097083655</v>
      </c>
      <c r="DD58" s="68">
        <v>42.263043802709262</v>
      </c>
      <c r="DE58" s="68">
        <v>42.263043802709262</v>
      </c>
      <c r="DF58" s="68">
        <v>42.297478224230012</v>
      </c>
      <c r="DG58" s="68">
        <v>42.297478224230012</v>
      </c>
      <c r="DH58" s="68">
        <v>42.267373045709277</v>
      </c>
      <c r="DI58" s="68">
        <v>42.267373045709277</v>
      </c>
      <c r="DJ58" s="68">
        <v>42.173078207635704</v>
      </c>
      <c r="DK58" s="68">
        <v>42.173078207635704</v>
      </c>
      <c r="DL58" s="68">
        <v>42.844299290414668</v>
      </c>
      <c r="DM58" s="68">
        <v>42.844299290414668</v>
      </c>
      <c r="DN58" s="68">
        <v>43.431534196044289</v>
      </c>
      <c r="DO58" s="68">
        <v>43.431534196044289</v>
      </c>
      <c r="DP58" s="68">
        <v>44.081217013156561</v>
      </c>
      <c r="DQ58" s="68">
        <v>44.081217013156561</v>
      </c>
      <c r="DR58" s="68">
        <v>44.7346899424642</v>
      </c>
      <c r="DS58" s="68">
        <v>44.7346899424642</v>
      </c>
      <c r="DT58" s="68">
        <v>45.361886507109624</v>
      </c>
      <c r="DU58" s="68">
        <v>45.361886507109624</v>
      </c>
      <c r="DV58" s="68">
        <v>46.02242281628763</v>
      </c>
      <c r="DW58" s="68">
        <v>46.02242281628763</v>
      </c>
      <c r="DX58" s="68">
        <v>46.716650224020711</v>
      </c>
      <c r="DY58" s="68">
        <v>46.716650224020711</v>
      </c>
      <c r="DZ58" s="68">
        <v>47.353661517679896</v>
      </c>
      <c r="EA58" s="68">
        <v>47.353661517679896</v>
      </c>
      <c r="EB58" s="68">
        <v>48.024105221309952</v>
      </c>
      <c r="EC58" s="68">
        <v>48.024105221309952</v>
      </c>
      <c r="ED58" s="68">
        <v>48.697587461154043</v>
      </c>
      <c r="EE58" s="68">
        <v>48.697587461154043</v>
      </c>
      <c r="EF58" s="68">
        <v>49.343165390741468</v>
      </c>
      <c r="EG58" s="68">
        <v>49.343165390741468</v>
      </c>
      <c r="EH58" s="68">
        <v>50.053128832469419</v>
      </c>
      <c r="EI58" s="68">
        <v>50.053128832469419</v>
      </c>
      <c r="EJ58" s="68">
        <v>50.648891320618389</v>
      </c>
      <c r="EK58" s="68">
        <v>50.648891320618389</v>
      </c>
      <c r="EL58" s="68">
        <v>51.222588052432585</v>
      </c>
      <c r="EM58" s="68">
        <v>51.222588052432585</v>
      </c>
      <c r="EN58" s="68">
        <v>51.890025959697546</v>
      </c>
      <c r="EO58" s="68">
        <v>51.890025959697546</v>
      </c>
      <c r="EP58" s="68">
        <v>52.536225107594817</v>
      </c>
      <c r="EQ58" s="68">
        <v>52.536225107594817</v>
      </c>
      <c r="ER58" s="68">
        <v>53.160228457571698</v>
      </c>
      <c r="ES58" s="68">
        <v>53.160228457571698</v>
      </c>
      <c r="ET58" s="68">
        <v>53.821548666194722</v>
      </c>
      <c r="EU58" s="68">
        <v>53.821548666194722</v>
      </c>
      <c r="EV58" s="68">
        <v>54.49073470556511</v>
      </c>
      <c r="EW58" s="68">
        <v>54.49073470556511</v>
      </c>
      <c r="EX58" s="68">
        <v>55.167875451057384</v>
      </c>
      <c r="EY58" s="68">
        <v>55.167875451057384</v>
      </c>
      <c r="EZ58" s="68">
        <v>55.853060723653321</v>
      </c>
      <c r="FA58" s="68">
        <v>55.853060723653321</v>
      </c>
      <c r="FB58" s="68">
        <v>56.51468894557987</v>
      </c>
      <c r="FC58" s="68">
        <v>56.51468894557987</v>
      </c>
      <c r="FD58" s="68">
        <v>57.215860604135031</v>
      </c>
      <c r="FE58" s="68">
        <v>57.215860604135031</v>
      </c>
      <c r="FF58" s="68">
        <v>57.957796295040495</v>
      </c>
      <c r="FG58" s="68">
        <v>57.957796295040495</v>
      </c>
      <c r="FH58" s="68">
        <v>58.575838933664876</v>
      </c>
      <c r="FI58" s="68">
        <v>58.575838933664876</v>
      </c>
      <c r="FJ58" s="68">
        <v>59.170245093010401</v>
      </c>
      <c r="FK58" s="68">
        <v>59.170245093010401</v>
      </c>
      <c r="FL58" s="68">
        <v>59.860867491458379</v>
      </c>
      <c r="FM58" s="68">
        <v>59.860867491458379</v>
      </c>
      <c r="FN58" s="68">
        <v>60.498090571430069</v>
      </c>
      <c r="FO58" s="68">
        <v>60.498090571430069</v>
      </c>
      <c r="FP58" s="68">
        <v>61.172538162648316</v>
      </c>
      <c r="FQ58" s="68">
        <v>61.172538162648316</v>
      </c>
      <c r="FR58" s="68">
        <v>61.854094765542555</v>
      </c>
      <c r="FS58" s="68">
        <v>61.854094765542555</v>
      </c>
      <c r="FT58" s="68">
        <v>62.511367588737265</v>
      </c>
      <c r="FU58" s="68">
        <v>62.511367588737265</v>
      </c>
      <c r="FV58" s="84">
        <v>63.238816131403993</v>
      </c>
      <c r="FW58" s="84">
        <v>63.238816131403993</v>
      </c>
      <c r="FX58" s="84">
        <v>63.942123055878376</v>
      </c>
      <c r="FY58" s="84">
        <v>63.942123055878376</v>
      </c>
      <c r="FZ58" s="84">
        <v>64.62035734980374</v>
      </c>
      <c r="GA58" s="84">
        <v>64.62035734980374</v>
      </c>
      <c r="GB58" s="84">
        <v>65.338182715551469</v>
      </c>
      <c r="GC58" s="84">
        <v>65.338182715551469</v>
      </c>
      <c r="GD58" s="84">
        <v>66.063544142715941</v>
      </c>
      <c r="GE58" s="84">
        <v>66.063544142715941</v>
      </c>
      <c r="GF58" s="84">
        <v>66.756286468853745</v>
      </c>
      <c r="GG58" s="84">
        <v>66.756286468853745</v>
      </c>
      <c r="GH58" s="84">
        <v>67.391966225050737</v>
      </c>
      <c r="GI58" s="84">
        <v>67.391966225050737</v>
      </c>
      <c r="GJ58" s="84">
        <v>68.130023467598392</v>
      </c>
      <c r="GK58" s="84">
        <v>68.130023467598392</v>
      </c>
      <c r="GL58" s="84">
        <v>68.777974608481486</v>
      </c>
      <c r="GM58" s="84">
        <v>68.777974608481486</v>
      </c>
      <c r="GN58" s="84">
        <v>69.530269459392059</v>
      </c>
      <c r="GO58" s="84">
        <v>69.530269459392059</v>
      </c>
      <c r="GP58" s="84">
        <v>70.257078188922264</v>
      </c>
      <c r="GQ58" s="84">
        <v>70.257078188922264</v>
      </c>
      <c r="GR58" s="84">
        <v>70.957497643578222</v>
      </c>
      <c r="GS58" s="84">
        <v>70.957497643578222</v>
      </c>
      <c r="GT58" s="84">
        <v>71.732141214391646</v>
      </c>
      <c r="GU58" s="84">
        <v>71.732141214391646</v>
      </c>
      <c r="GV58" s="84">
        <v>72.446349566550381</v>
      </c>
      <c r="GW58" s="84">
        <v>72.446349566550381</v>
      </c>
      <c r="GX58" s="84">
        <v>73.201722043190472</v>
      </c>
      <c r="GY58" s="84">
        <v>73.201722043190472</v>
      </c>
      <c r="GZ58" s="84">
        <v>73.964480356439211</v>
      </c>
      <c r="HA58" s="84">
        <v>73.964480356439211</v>
      </c>
      <c r="HB58" s="84">
        <v>74.69951908654555</v>
      </c>
      <c r="HC58" s="84">
        <v>74.69951908654555</v>
      </c>
      <c r="HD58" s="84">
        <v>75.36986874575183</v>
      </c>
      <c r="HE58" s="84">
        <v>75.36986874575183</v>
      </c>
      <c r="HF58" s="84">
        <v>75.986698822779388</v>
      </c>
      <c r="HG58" s="84">
        <v>75.986698822779388</v>
      </c>
      <c r="HH58" s="84">
        <v>76.608114443454184</v>
      </c>
      <c r="HI58" s="84">
        <v>76.608114443454184</v>
      </c>
      <c r="HJ58" s="84">
        <v>77.264072216591074</v>
      </c>
      <c r="HK58" s="84">
        <v>77.264072216591074</v>
      </c>
      <c r="HL58" s="84">
        <v>77.955300014054714</v>
      </c>
      <c r="HM58" s="84">
        <v>77.955300014054714</v>
      </c>
      <c r="HN58" s="84">
        <v>78.560929772953642</v>
      </c>
      <c r="HO58" s="84">
        <v>78.560929772953642</v>
      </c>
      <c r="HP58" s="84">
        <v>79.262686212645534</v>
      </c>
      <c r="HQ58" s="84">
        <v>79.262686212645534</v>
      </c>
      <c r="HR58" s="84">
        <v>79.939254543297338</v>
      </c>
      <c r="HS58" s="84">
        <v>79.939254543297338</v>
      </c>
      <c r="HT58" s="84">
        <v>80.58995806798157</v>
      </c>
      <c r="HU58" s="84">
        <v>80.58995806798157</v>
      </c>
      <c r="HV58" s="84">
        <v>81.308148956634824</v>
      </c>
      <c r="HW58" s="84">
        <v>81.308148956634824</v>
      </c>
      <c r="HX58" s="84">
        <v>81.968958116160024</v>
      </c>
      <c r="HY58" s="84">
        <v>81.968958116160024</v>
      </c>
      <c r="HZ58" s="84">
        <v>82.666459931508399</v>
      </c>
      <c r="IA58" s="84">
        <v>82.666459931508399</v>
      </c>
      <c r="IB58" s="84">
        <v>83.32265672039243</v>
      </c>
      <c r="IC58" s="84">
        <v>83.32265672039243</v>
      </c>
      <c r="ID58" s="84">
        <v>83.897001154003334</v>
      </c>
      <c r="IE58" s="84">
        <v>83.897001154003334</v>
      </c>
      <c r="IF58" s="84">
        <v>84.503825963221345</v>
      </c>
      <c r="IG58" s="84">
        <v>84.503825963221345</v>
      </c>
      <c r="IH58" s="84">
        <v>85.143703869217404</v>
      </c>
      <c r="II58" s="84">
        <v>85.143703869217404</v>
      </c>
      <c r="IJ58" s="84">
        <v>85.787858451590211</v>
      </c>
      <c r="IK58" s="84">
        <v>85.787858451590211</v>
      </c>
      <c r="IL58" s="84">
        <v>86.406744632871138</v>
      </c>
      <c r="IM58" s="84">
        <v>86.406744632871138</v>
      </c>
      <c r="IN58" s="84">
        <v>87.089092875514567</v>
      </c>
      <c r="IO58" s="84">
        <v>87.089092875514567</v>
      </c>
      <c r="IP58" s="84">
        <v>87.716256453700211</v>
      </c>
      <c r="IQ58" s="84">
        <v>87.716256453700211</v>
      </c>
      <c r="IR58" s="84">
        <v>88.37755725441491</v>
      </c>
      <c r="IS58" s="84">
        <v>88.37755725441491</v>
      </c>
      <c r="IT58" s="84">
        <v>89.073617241697207</v>
      </c>
      <c r="IU58" s="84">
        <v>89.073617241697207</v>
      </c>
      <c r="IV58" s="84">
        <v>89.682813377588417</v>
      </c>
      <c r="IW58" s="84">
        <v>89.682813377588417</v>
      </c>
      <c r="IX58" s="84">
        <v>90.38792937593017</v>
      </c>
      <c r="IY58" s="84">
        <v>90.38792937593017</v>
      </c>
      <c r="IZ58" s="84">
        <v>91.066957806056024</v>
      </c>
      <c r="JA58" s="84">
        <v>91.066957806056024</v>
      </c>
      <c r="JB58" s="84">
        <v>91.688154621308698</v>
      </c>
      <c r="JC58" s="84">
        <v>91.688154621308698</v>
      </c>
      <c r="JD58" s="84">
        <v>92.375781977299184</v>
      </c>
      <c r="JE58" s="84">
        <v>92.375781977299184</v>
      </c>
      <c r="JF58" s="84">
        <v>93.067949439081971</v>
      </c>
      <c r="JG58" s="84">
        <v>93.067949439081971</v>
      </c>
      <c r="JH58" s="84">
        <v>93.732912778344001</v>
      </c>
      <c r="JI58" s="84">
        <v>93.732912778344001</v>
      </c>
      <c r="JJ58" s="84">
        <v>94.434025803854894</v>
      </c>
      <c r="JK58" s="84">
        <v>94.434025803854894</v>
      </c>
      <c r="JL58" s="84">
        <v>95.171941023290387</v>
      </c>
      <c r="JM58" s="84">
        <v>95.171941023290387</v>
      </c>
      <c r="JN58" s="84">
        <v>95.85011798011989</v>
      </c>
      <c r="JO58" s="84">
        <v>95.85011798011989</v>
      </c>
      <c r="JP58" s="84">
        <v>96.565147403663502</v>
      </c>
      <c r="JQ58" s="84">
        <v>96.565147403663502</v>
      </c>
      <c r="JR58" s="84">
        <v>97.284866057424978</v>
      </c>
      <c r="JS58" s="84">
        <v>97.284866057424978</v>
      </c>
      <c r="JT58" s="84">
        <v>97.976267891293119</v>
      </c>
      <c r="JU58" s="84">
        <v>97.976267891293119</v>
      </c>
      <c r="JV58" s="84">
        <v>98.738472644833067</v>
      </c>
      <c r="JW58" s="84">
        <v>98.738472644833067</v>
      </c>
      <c r="JX58" s="84">
        <v>99.438946999347536</v>
      </c>
      <c r="JY58" s="84">
        <v>99.438946999347536</v>
      </c>
      <c r="JZ58" s="84">
        <v>100.11012285272074</v>
      </c>
      <c r="KA58" s="84">
        <v>100.11012285272074</v>
      </c>
      <c r="KB58" s="84">
        <v>100.8868942374838</v>
      </c>
      <c r="KC58" s="84">
        <v>100.8868942374838</v>
      </c>
      <c r="KD58" s="84">
        <v>101.63484310731202</v>
      </c>
      <c r="KE58" s="84">
        <v>101.63484310731202</v>
      </c>
      <c r="KF58" s="84">
        <v>102.35333363307116</v>
      </c>
      <c r="KG58" s="84">
        <v>102.35333363307116</v>
      </c>
      <c r="KH58" s="84">
        <v>103.11081853474992</v>
      </c>
      <c r="KI58" s="84">
        <v>103.11081853474992</v>
      </c>
      <c r="KJ58" s="84">
        <v>103.87322087918433</v>
      </c>
      <c r="KK58" s="84">
        <v>103.87322087918433</v>
      </c>
      <c r="KL58" s="84">
        <v>104.64056688217549</v>
      </c>
      <c r="KM58" s="84">
        <v>104.64056688217549</v>
      </c>
      <c r="KN58" s="84">
        <v>105.4128828546111</v>
      </c>
      <c r="KO58" s="84">
        <v>105.4128828546111</v>
      </c>
      <c r="KP58" s="84">
        <v>106.15475405635982</v>
      </c>
      <c r="KQ58" s="84">
        <v>106.15475405635982</v>
      </c>
      <c r="KR58" s="84">
        <v>106.93686039187021</v>
      </c>
      <c r="KS58" s="84">
        <v>106.93686039187021</v>
      </c>
      <c r="KT58" s="84">
        <v>107.75991512378411</v>
      </c>
      <c r="KU58" s="84">
        <v>107.75991512378411</v>
      </c>
      <c r="KV58" s="84">
        <v>108.48507339927478</v>
      </c>
      <c r="KW58" s="84">
        <v>108.48507339927478</v>
      </c>
      <c r="KX58" s="84">
        <v>109.21445197975184</v>
      </c>
      <c r="KY58" s="84">
        <v>109.21445197975184</v>
      </c>
      <c r="KZ58" s="84">
        <v>110.01816065969071</v>
      </c>
      <c r="LA58" s="84">
        <v>110.01816065969071</v>
      </c>
      <c r="LB58" s="84">
        <v>110.72119186859773</v>
      </c>
      <c r="LC58" s="84">
        <v>110.72119186859773</v>
      </c>
      <c r="LD58" s="84">
        <v>111.53447804882019</v>
      </c>
      <c r="LE58" s="84">
        <v>111.53447804882019</v>
      </c>
      <c r="LF58" s="84">
        <v>112.31723192243916</v>
      </c>
      <c r="LG58" s="84">
        <v>112.31723192243916</v>
      </c>
      <c r="LH58" s="84">
        <v>113.06883095369292</v>
      </c>
      <c r="LI58" s="84">
        <v>113.06883095369292</v>
      </c>
      <c r="LJ58" s="84">
        <v>113.89699366491998</v>
      </c>
      <c r="LK58" s="84">
        <v>113.89699366491998</v>
      </c>
      <c r="LL58" s="84">
        <v>114.65771323684714</v>
      </c>
      <c r="LM58" s="84">
        <v>114.65771323684714</v>
      </c>
      <c r="LN58" s="84">
        <v>115.45935978360787</v>
      </c>
      <c r="LO58" s="84">
        <v>115.45935978360787</v>
      </c>
      <c r="LP58" s="84">
        <v>116.26584054503961</v>
      </c>
      <c r="LQ58" s="84">
        <v>116.26584054503961</v>
      </c>
      <c r="LR58" s="84">
        <v>117.04019385844583</v>
      </c>
      <c r="LS58" s="84">
        <v>117.04019385844583</v>
      </c>
      <c r="LT58" s="84">
        <v>117.89339693009008</v>
      </c>
      <c r="LU58" s="84">
        <v>117.89339693009008</v>
      </c>
      <c r="LV58" s="84">
        <v>118.63966814240538</v>
      </c>
      <c r="LW58" s="84">
        <v>118.63966814240538</v>
      </c>
      <c r="LX58" s="84">
        <v>119.46526793842878</v>
      </c>
      <c r="LY58" s="84">
        <v>119.46526793842878</v>
      </c>
      <c r="LZ58" s="84">
        <v>120.25795581900104</v>
      </c>
      <c r="MA58" s="84">
        <v>120.25795581900104</v>
      </c>
      <c r="MB58" s="84">
        <v>121.13133465568878</v>
      </c>
      <c r="MC58" s="84">
        <v>121.13133465568878</v>
      </c>
      <c r="MD58" s="84">
        <v>121.9335344864395</v>
      </c>
      <c r="ME58" s="84">
        <v>121.9335344864395</v>
      </c>
      <c r="MF58" s="84">
        <v>122.77883772952214</v>
      </c>
      <c r="MG58" s="84">
        <v>122.77883772952214</v>
      </c>
      <c r="MH58" s="84">
        <v>123.66795375023442</v>
      </c>
      <c r="MI58" s="84">
        <v>123.66795375023442</v>
      </c>
      <c r="MJ58" s="84">
        <v>124.44559733116706</v>
      </c>
      <c r="MK58" s="84">
        <v>124.44559733116706</v>
      </c>
      <c r="ML58" s="84">
        <v>125.34508572124024</v>
      </c>
      <c r="MM58" s="84">
        <v>125.34508572124024</v>
      </c>
      <c r="MN58" s="84">
        <v>126.21069334352445</v>
      </c>
      <c r="MO58" s="84">
        <v>126.21069334352445</v>
      </c>
      <c r="MP58" s="84">
        <v>127.04174539516018</v>
      </c>
      <c r="MQ58" s="84">
        <v>127.04174539516018</v>
      </c>
      <c r="MR58" s="84">
        <v>127.95733864459959</v>
      </c>
      <c r="MS58" s="84">
        <v>127.95733864459959</v>
      </c>
      <c r="MT58" s="84">
        <v>128.75811059316487</v>
      </c>
      <c r="MU58" s="84">
        <v>128.75811059316487</v>
      </c>
      <c r="MV58" s="84">
        <v>129.6035510687301</v>
      </c>
      <c r="MW58" s="84">
        <v>129.6035510687301</v>
      </c>
      <c r="MX58" s="84">
        <v>130.4943600340635</v>
      </c>
      <c r="MY58" s="84">
        <v>130.4943600340635</v>
      </c>
      <c r="MZ58" s="84">
        <v>131.43127618331303</v>
      </c>
      <c r="NA58" s="84">
        <v>131.43127618331303</v>
      </c>
      <c r="NB58" s="84">
        <v>132.25067332820689</v>
      </c>
      <c r="NC58" s="84">
        <v>132.25067332820689</v>
      </c>
      <c r="ND58" s="84">
        <v>133.19839534188415</v>
      </c>
      <c r="NE58" s="84">
        <v>133.19839534188415</v>
      </c>
      <c r="NF58" s="84">
        <v>134.11035726344033</v>
      </c>
      <c r="NG58" s="84">
        <v>134.11035726344033</v>
      </c>
      <c r="NH58" s="84">
        <v>134.98585575459944</v>
      </c>
      <c r="NI58" s="84">
        <v>134.98585575459944</v>
      </c>
      <c r="NJ58" s="84">
        <v>135.95035219314201</v>
      </c>
      <c r="NK58" s="84">
        <v>135.95035219314201</v>
      </c>
      <c r="NL58" s="84">
        <v>136.83613104610433</v>
      </c>
      <c r="NM58" s="84">
        <v>136.83613104610433</v>
      </c>
      <c r="NN58" s="84">
        <v>137.76938811756142</v>
      </c>
      <c r="NO58" s="84">
        <v>137.76938811756142</v>
      </c>
      <c r="NP58" s="84">
        <v>138.75088896230295</v>
      </c>
      <c r="NQ58" s="84">
        <v>138.75088896230295</v>
      </c>
      <c r="NR58" s="84">
        <v>139.60922793053021</v>
      </c>
      <c r="NS58" s="84">
        <v>139.60922793053021</v>
      </c>
      <c r="NT58" s="84">
        <v>140.51537075394702</v>
      </c>
      <c r="NU58" s="84">
        <v>140.51537075394702</v>
      </c>
      <c r="NV58" s="84">
        <v>141.47005566132248</v>
      </c>
      <c r="NW58" s="84">
        <v>141.47005566132248</v>
      </c>
      <c r="NX58" s="84">
        <v>142.43028281252168</v>
      </c>
      <c r="NY58" s="84">
        <v>142.43028281252168</v>
      </c>
      <c r="NZ58" s="84">
        <v>143.35205618947867</v>
      </c>
      <c r="OA58" s="84">
        <v>143.35205618947867</v>
      </c>
      <c r="OB58" s="84">
        <v>144.36746328604895</v>
      </c>
      <c r="OC58" s="84">
        <v>144.36746328604895</v>
      </c>
      <c r="OD58" s="84">
        <v>145.29993502715669</v>
      </c>
      <c r="OE58" s="84">
        <v>145.29993502715669</v>
      </c>
      <c r="OF58" s="84">
        <v>146.28232318580939</v>
      </c>
      <c r="OG58" s="84">
        <v>146.28232318580939</v>
      </c>
      <c r="OH58" s="84">
        <v>147.31542382591377</v>
      </c>
      <c r="OI58" s="84">
        <v>147.31542382591377</v>
      </c>
      <c r="OJ58" s="84">
        <v>148.21882828902562</v>
      </c>
      <c r="OK58" s="84">
        <v>148.21882828902562</v>
      </c>
      <c r="OL58" s="84">
        <v>149.26358364412133</v>
      </c>
      <c r="OM58" s="84">
        <v>149.26358364412133</v>
      </c>
      <c r="ON58" s="84">
        <v>150.26878640305682</v>
      </c>
      <c r="OO58" s="84">
        <v>150.26878640305682</v>
      </c>
      <c r="OP58" s="84">
        <v>151.18761062998425</v>
      </c>
      <c r="OQ58" s="84">
        <v>151.18761062998425</v>
      </c>
      <c r="OR58" s="84">
        <v>152.25017506593682</v>
      </c>
      <c r="OS58" s="84">
        <v>152.25017506593682</v>
      </c>
      <c r="OT58" s="84">
        <v>153.27248919183305</v>
      </c>
      <c r="OU58" s="84">
        <v>153.27248919183305</v>
      </c>
      <c r="OV58" s="84">
        <v>154.25378366849674</v>
      </c>
      <c r="OW58" s="84">
        <v>154.25378366849674</v>
      </c>
      <c r="OX58" s="84">
        <v>155.28753966552969</v>
      </c>
      <c r="OY58" s="84">
        <v>155.28753966552969</v>
      </c>
      <c r="OZ58" s="84">
        <v>156.32718738137021</v>
      </c>
      <c r="PA58" s="84">
        <v>156.32718738137021</v>
      </c>
      <c r="PB58" s="84">
        <v>157.37275243275229</v>
      </c>
      <c r="PC58" s="84">
        <v>157.37275243275229</v>
      </c>
      <c r="PD58" s="84">
        <v>158.42426048976628</v>
      </c>
      <c r="PE58" s="84">
        <v>158.42426048976628</v>
      </c>
      <c r="PF58" s="84">
        <v>159.43354029789856</v>
      </c>
      <c r="PG58" s="84">
        <v>159.43354029789856</v>
      </c>
      <c r="PH58" s="84">
        <v>160.49673855082989</v>
      </c>
      <c r="PI58" s="84">
        <v>160.49673855082989</v>
      </c>
      <c r="PJ58" s="84">
        <v>161.61470018897191</v>
      </c>
      <c r="PK58" s="84">
        <v>161.61470018897191</v>
      </c>
      <c r="PL58" s="84">
        <v>162.64121840741166</v>
      </c>
      <c r="PM58" s="84">
        <v>162.64121840741166</v>
      </c>
      <c r="PN58" s="84">
        <v>163.62399723195833</v>
      </c>
      <c r="PO58" s="84">
        <v>163.62399723195833</v>
      </c>
      <c r="PP58" s="84">
        <v>164.76042088670442</v>
      </c>
      <c r="PQ58" s="84">
        <v>164.76042088670442</v>
      </c>
      <c r="PR58" s="84">
        <v>165.80386786974501</v>
      </c>
      <c r="PS58" s="84">
        <v>165.80386786974501</v>
      </c>
      <c r="PT58" s="84">
        <v>166.90301018048442</v>
      </c>
      <c r="PU58" s="84">
        <v>166.90301018048442</v>
      </c>
      <c r="PV58" s="84">
        <v>168.00832530676308</v>
      </c>
      <c r="PW58" s="84">
        <v>168.00832530676308</v>
      </c>
      <c r="PX58" s="84">
        <v>169.06918120493629</v>
      </c>
      <c r="PY58" s="84">
        <v>169.06918120493629</v>
      </c>
      <c r="PZ58" s="84">
        <v>170.23757876865801</v>
      </c>
      <c r="QA58" s="84">
        <v>170.23757876865801</v>
      </c>
      <c r="QB58" s="84">
        <v>171.36156960926633</v>
      </c>
      <c r="QC58" s="84">
        <v>171.36156960926633</v>
      </c>
      <c r="QD58" s="84">
        <v>172.44032586114727</v>
      </c>
      <c r="QE58" s="84">
        <v>172.44032586114727</v>
      </c>
      <c r="QF58" s="84">
        <v>173.57661159840026</v>
      </c>
      <c r="QG58" s="84">
        <v>173.57661159840026</v>
      </c>
      <c r="QH58" s="84">
        <v>174.71922675536638</v>
      </c>
      <c r="QI58" s="84">
        <v>174.71922675536638</v>
      </c>
      <c r="QJ58" s="84">
        <v>175.86819780014389</v>
      </c>
      <c r="QK58" s="84">
        <v>175.86819780014389</v>
      </c>
      <c r="QL58" s="84">
        <v>176.91825468271077</v>
      </c>
      <c r="QM58" s="84">
        <v>176.91825468271077</v>
      </c>
      <c r="QN58" s="84">
        <v>178.13236686599191</v>
      </c>
      <c r="QO58" s="84">
        <v>178.13236686599191</v>
      </c>
      <c r="QP58" s="84">
        <v>179.19383199554494</v>
      </c>
      <c r="QQ58" s="84">
        <v>179.19383199554494</v>
      </c>
      <c r="QR58" s="84">
        <v>180.4211168393044</v>
      </c>
      <c r="QS58" s="84">
        <v>180.4211168393044</v>
      </c>
      <c r="QT58" s="84">
        <v>181.6016749803193</v>
      </c>
      <c r="QU58" s="84">
        <v>181.6016749803193</v>
      </c>
      <c r="QV58" s="84">
        <v>182.73464689626175</v>
      </c>
      <c r="QW58" s="84">
        <v>182.73464689626175</v>
      </c>
      <c r="QX58" s="84">
        <v>183.98235777913658</v>
      </c>
      <c r="QY58" s="84">
        <v>183.98235777913658</v>
      </c>
      <c r="QZ58" s="84">
        <v>185.12783965482271</v>
      </c>
      <c r="RA58" s="84">
        <v>185.12783965482271</v>
      </c>
      <c r="RB58" s="84">
        <v>186.33431136953851</v>
      </c>
      <c r="RC58" s="84">
        <v>186.33431136953851</v>
      </c>
      <c r="RD58" s="84">
        <v>187.54740251642406</v>
      </c>
      <c r="RE58" s="84">
        <v>187.54740251642406</v>
      </c>
      <c r="RF58" s="84">
        <v>188.71155287085989</v>
      </c>
      <c r="RG58" s="84">
        <v>188.71155287085989</v>
      </c>
      <c r="RH58" s="84">
        <v>189.99355099195859</v>
      </c>
      <c r="RI58" s="84">
        <v>189.99355099195859</v>
      </c>
      <c r="RJ58" s="84">
        <v>191.11428374575181</v>
      </c>
      <c r="RK58" s="84">
        <v>191.11428374575181</v>
      </c>
      <c r="RL58" s="84">
        <v>192.35350993946085</v>
      </c>
      <c r="RM58" s="84">
        <v>192.35350993946085</v>
      </c>
      <c r="RN58" s="84">
        <v>193.54270607584883</v>
      </c>
      <c r="RO58" s="84">
        <v>193.54270607584883</v>
      </c>
      <c r="RP58" s="84">
        <v>194.85224606685534</v>
      </c>
      <c r="RQ58" s="84">
        <v>194.85224606685534</v>
      </c>
      <c r="RR58" s="84">
        <v>196.05440940329683</v>
      </c>
      <c r="RS58" s="84">
        <v>196.05440940329683</v>
      </c>
      <c r="RT58" s="84">
        <v>197.32049630378296</v>
      </c>
      <c r="RU58" s="84">
        <v>197.32049630378296</v>
      </c>
      <c r="RV58" s="84">
        <v>198.65146771399128</v>
      </c>
      <c r="RW58" s="84">
        <v>198.65146771399128</v>
      </c>
      <c r="RX58" s="84">
        <v>199.81495293581054</v>
      </c>
      <c r="RY58" s="84">
        <v>199.81495293581054</v>
      </c>
      <c r="RZ58" s="84">
        <v>201.1600254928081</v>
      </c>
      <c r="SA58" s="84">
        <v>201.1600254928081</v>
      </c>
      <c r="SB58" s="84">
        <v>202.45371592917198</v>
      </c>
      <c r="SC58" s="84">
        <v>202.45371592917198</v>
      </c>
      <c r="SD58" s="84">
        <v>203.69510326845239</v>
      </c>
      <c r="SE58" s="84">
        <v>203.69510326845239</v>
      </c>
      <c r="SF58" s="84">
        <v>205.06203244164033</v>
      </c>
      <c r="SG58" s="84">
        <v>205.06203244164033</v>
      </c>
      <c r="SH58" s="84">
        <v>206.31680250039557</v>
      </c>
      <c r="SI58" s="84">
        <v>206.31680250039557</v>
      </c>
      <c r="SJ58" s="84">
        <v>207.57799683117054</v>
      </c>
      <c r="SK58" s="84">
        <v>207.57799683117054</v>
      </c>
      <c r="SL58" s="84">
        <v>208.90616460730794</v>
      </c>
      <c r="SM58" s="84">
        <v>208.90616460730794</v>
      </c>
      <c r="SN58" s="84">
        <v>210.24143700645863</v>
      </c>
      <c r="SO58" s="84">
        <v>210.24143700645863</v>
      </c>
      <c r="SP58" s="84">
        <v>211.5226681669312</v>
      </c>
      <c r="SQ58" s="84">
        <v>211.5226681669312</v>
      </c>
      <c r="SR58" s="84">
        <v>212.93340632005803</v>
      </c>
      <c r="SS58" s="84">
        <v>212.93340632005803</v>
      </c>
      <c r="ST58" s="84">
        <v>214.22833175958371</v>
      </c>
      <c r="SU58" s="84">
        <v>214.22833175958371</v>
      </c>
      <c r="SV58" s="84">
        <v>215.59197094457411</v>
      </c>
      <c r="SW58" s="84">
        <v>215.59197094457411</v>
      </c>
      <c r="SX58" s="84">
        <v>217.02533739362661</v>
      </c>
      <c r="SY58" s="84">
        <v>217.02533739362661</v>
      </c>
      <c r="SZ58" s="84">
        <v>218.27820169098175</v>
      </c>
      <c r="TA58" s="84">
        <v>218.27820169098175</v>
      </c>
      <c r="TB58" s="84">
        <v>219.72645157997562</v>
      </c>
      <c r="TC58" s="84">
        <v>219.72645157997562</v>
      </c>
      <c r="TD58" s="84">
        <v>221.11922565119986</v>
      </c>
      <c r="TE58" s="84">
        <v>221.11922565119986</v>
      </c>
      <c r="TF58" s="84">
        <v>222.39176423347686</v>
      </c>
      <c r="TG58" s="84">
        <v>222.39176423347686</v>
      </c>
      <c r="TH58" s="84">
        <v>223.79860090568269</v>
      </c>
      <c r="TI58" s="84">
        <v>223.79860090568269</v>
      </c>
      <c r="TJ58" s="84">
        <v>225.21284437122631</v>
      </c>
      <c r="TK58" s="84">
        <v>225.21284437122631</v>
      </c>
      <c r="TL58" s="84">
        <v>226.56973920117701</v>
      </c>
      <c r="TM58" s="84">
        <v>226.56973920117701</v>
      </c>
      <c r="TN58" s="84">
        <v>227.99854044852853</v>
      </c>
      <c r="TO58" s="84">
        <v>227.99854044852853</v>
      </c>
      <c r="TP58" s="84">
        <v>229.50029564997536</v>
      </c>
      <c r="TQ58" s="84">
        <v>229.50029564997536</v>
      </c>
      <c r="TR58" s="84">
        <v>230.87863981350731</v>
      </c>
      <c r="TS58" s="84">
        <v>230.87863981350731</v>
      </c>
      <c r="TT58" s="84">
        <v>232.329994119237</v>
      </c>
      <c r="TU58" s="84">
        <v>232.329994119237</v>
      </c>
      <c r="TV58" s="84">
        <v>233.78892234334407</v>
      </c>
      <c r="TW58" s="84">
        <v>233.78892234334407</v>
      </c>
      <c r="TX58" s="84">
        <v>235.18862685758251</v>
      </c>
      <c r="TY58" s="84">
        <v>235.18862685758251</v>
      </c>
      <c r="TZ58" s="84">
        <v>236.72961320938356</v>
      </c>
      <c r="UA58" s="84">
        <v>236.72961320938356</v>
      </c>
      <c r="UB58" s="84">
        <v>238.14391029060627</v>
      </c>
      <c r="UC58" s="84">
        <v>238.14391029060627</v>
      </c>
      <c r="UD58" s="84">
        <v>239.49736990575832</v>
      </c>
      <c r="UE58" s="84">
        <v>239.49736990575832</v>
      </c>
      <c r="UF58" s="84">
        <v>241.06172816797465</v>
      </c>
      <c r="UG58" s="84">
        <v>241.06172816797465</v>
      </c>
      <c r="UH58" s="84">
        <v>242.56598700702148</v>
      </c>
      <c r="UI58" s="84">
        <v>242.56598700702148</v>
      </c>
      <c r="UJ58" s="84">
        <v>244.00911733403342</v>
      </c>
      <c r="UK58" s="84">
        <v>244.00911733403342</v>
      </c>
      <c r="UL58" s="84">
        <v>245.5285873895657</v>
      </c>
      <c r="UM58" s="84">
        <v>245.5285873895657</v>
      </c>
      <c r="UN58" s="84">
        <v>247.05588178469097</v>
      </c>
      <c r="UO58" s="84">
        <v>247.05588178469097</v>
      </c>
      <c r="UP58" s="84">
        <v>248.59102888016608</v>
      </c>
      <c r="UQ58" s="84">
        <v>248.59102888016608</v>
      </c>
      <c r="UR58" s="84">
        <v>250.13405705642617</v>
      </c>
      <c r="US58" s="84">
        <v>250.13405705642617</v>
      </c>
      <c r="UT58" s="84">
        <v>251.61432555518735</v>
      </c>
      <c r="UU58" s="84">
        <v>251.61432555518735</v>
      </c>
      <c r="UV58" s="84">
        <v>253.17283967955981</v>
      </c>
      <c r="UW58" s="84">
        <v>253.17283967955981</v>
      </c>
      <c r="UX58" s="84">
        <v>254.81071215612968</v>
      </c>
      <c r="UY58" s="84">
        <v>254.81071215612968</v>
      </c>
      <c r="UZ58" s="84">
        <v>256.31379150303712</v>
      </c>
      <c r="VA58" s="84">
        <v>256.31379150303712</v>
      </c>
      <c r="VB58" s="84">
        <v>257.75209074050491</v>
      </c>
      <c r="VC58" s="84">
        <v>257.75209074050491</v>
      </c>
      <c r="VD58" s="84">
        <v>259.41435863425215</v>
      </c>
      <c r="VE58" s="84">
        <v>259.41435863425215</v>
      </c>
      <c r="VF58" s="84">
        <v>260.93979115289392</v>
      </c>
      <c r="VG58" s="84">
        <v>260.93979115289392</v>
      </c>
      <c r="VH58" s="84">
        <v>262.54578440263657</v>
      </c>
      <c r="VI58" s="84">
        <v>262.54578440263657</v>
      </c>
      <c r="VJ58" s="84">
        <v>264.15991104568178</v>
      </c>
      <c r="VK58" s="84">
        <v>264.15991104568178</v>
      </c>
      <c r="VL58" s="84">
        <v>265.70828176186671</v>
      </c>
      <c r="VM58" s="84">
        <v>265.70828176186671</v>
      </c>
      <c r="VN58" s="84">
        <v>267.41267868391981</v>
      </c>
      <c r="VO58" s="84">
        <v>267.41267868391981</v>
      </c>
      <c r="VP58" s="84">
        <v>269.05137679595367</v>
      </c>
      <c r="VQ58" s="84">
        <v>269.05137679595367</v>
      </c>
      <c r="VR58" s="84">
        <v>270.623282033946</v>
      </c>
      <c r="VS58" s="84">
        <v>270.623282033946</v>
      </c>
      <c r="VT58" s="84">
        <v>272.27812717153</v>
      </c>
      <c r="VU58" s="84">
        <v>272.27812717153</v>
      </c>
      <c r="VV58" s="84">
        <v>273.94127581662406</v>
      </c>
      <c r="VW58" s="84">
        <v>273.94127581662406</v>
      </c>
      <c r="VX58" s="84">
        <v>275.61275657379088</v>
      </c>
      <c r="VY58" s="84">
        <v>275.61275657379088</v>
      </c>
      <c r="VZ58" s="84">
        <v>277.21605984114581</v>
      </c>
      <c r="WA58" s="84">
        <v>277.21605984114581</v>
      </c>
      <c r="WB58" s="84">
        <v>278.90390871425456</v>
      </c>
      <c r="WC58" s="84">
        <v>278.90390871425456</v>
      </c>
      <c r="WD58" s="84">
        <v>280.52288828235214</v>
      </c>
      <c r="WE58" s="84">
        <v>280.52288828235214</v>
      </c>
      <c r="WF58" s="84">
        <v>282.30488511051266</v>
      </c>
      <c r="WG58" s="84">
        <v>282.30488511051266</v>
      </c>
      <c r="WH58" s="84">
        <v>283.9400136301162</v>
      </c>
      <c r="WI58" s="84">
        <v>283.9400136301162</v>
      </c>
      <c r="WJ58" s="84">
        <v>285.6613139129189</v>
      </c>
      <c r="WK58" s="84">
        <v>285.6613139129189</v>
      </c>
      <c r="WL58" s="84">
        <v>287.46997591569851</v>
      </c>
      <c r="WM58" s="84">
        <v>287.46997591569851</v>
      </c>
      <c r="WN58" s="84">
        <v>289.05032918670781</v>
      </c>
      <c r="WO58" s="84">
        <v>289.05032918670781</v>
      </c>
      <c r="WP58" s="84">
        <v>290.87650898318594</v>
      </c>
      <c r="WQ58" s="84">
        <v>290.87650898318594</v>
      </c>
      <c r="WR58" s="84">
        <v>292.63210092748875</v>
      </c>
      <c r="WS58" s="84">
        <v>292.63210092748875</v>
      </c>
      <c r="WT58" s="84">
        <v>294.3159569168123</v>
      </c>
      <c r="WU58" s="84">
        <v>294.3159569168123</v>
      </c>
      <c r="WV58" s="84">
        <v>296.16924713917081</v>
      </c>
      <c r="WW58" s="84">
        <v>296.16924713917081</v>
      </c>
      <c r="WX58" s="84">
        <v>297.78853369767239</v>
      </c>
      <c r="WY58" s="84">
        <v>297.78853369767239</v>
      </c>
      <c r="WZ58" s="84">
        <v>299.49654813227909</v>
      </c>
      <c r="XA58" s="84">
        <v>299.49654813227909</v>
      </c>
      <c r="XB58" s="84">
        <v>301.29445330270437</v>
      </c>
      <c r="XC58" s="84">
        <v>301.29445330270437</v>
      </c>
      <c r="XD58" s="84">
        <v>303.18347380472113</v>
      </c>
      <c r="XE58" s="84">
        <v>303.18347380472113</v>
      </c>
      <c r="XF58" s="84">
        <v>304.83392968283766</v>
      </c>
      <c r="XG58" s="84">
        <v>304.83392968283766</v>
      </c>
      <c r="XH58" s="84">
        <v>306.74098696697155</v>
      </c>
      <c r="XI58" s="84">
        <v>306.74098696697155</v>
      </c>
      <c r="XJ58" s="84">
        <v>308.57419972210266</v>
      </c>
      <c r="XK58" s="84">
        <v>308.57419972210266</v>
      </c>
      <c r="XL58" s="84">
        <v>310.33238519277307</v>
      </c>
      <c r="XM58" s="84">
        <v>310.33238519277307</v>
      </c>
      <c r="XN58" s="84">
        <v>312.2673493474154</v>
      </c>
      <c r="XO58" s="84">
        <v>312.2673493474154</v>
      </c>
      <c r="XP58" s="84">
        <v>314.04260358698986</v>
      </c>
      <c r="XQ58" s="84">
        <v>314.04260358698986</v>
      </c>
      <c r="XR58" s="84">
        <v>315.91117306295888</v>
      </c>
      <c r="XS58" s="84">
        <v>315.91117306295888</v>
      </c>
      <c r="XT58" s="84">
        <v>317.87431338071065</v>
      </c>
      <c r="XU58" s="84">
        <v>317.87431338071065</v>
      </c>
      <c r="XV58" s="84">
        <v>319.58942355032104</v>
      </c>
      <c r="XW58" s="84">
        <v>319.58942355032104</v>
      </c>
      <c r="XX58" s="84">
        <v>321.39835485435361</v>
      </c>
      <c r="XY58" s="84">
        <v>321.39835485435361</v>
      </c>
      <c r="XZ58" s="84">
        <v>323.30231428314312</v>
      </c>
      <c r="YA58" s="84">
        <v>323.30231428314312</v>
      </c>
      <c r="YB58" s="84">
        <v>325.21539709009102</v>
      </c>
      <c r="YC58" s="84">
        <v>325.21539709009102</v>
      </c>
      <c r="YD58" s="84">
        <v>327.05005857097814</v>
      </c>
      <c r="YE58" s="84">
        <v>327.05005857097814</v>
      </c>
      <c r="YF58" s="84">
        <v>329.0690470213072</v>
      </c>
      <c r="YG58" s="84">
        <v>329.0690470213072</v>
      </c>
      <c r="YH58" s="84">
        <v>330.92126082726054</v>
      </c>
      <c r="YI58" s="84">
        <v>330.92126082726054</v>
      </c>
      <c r="YJ58" s="84">
        <v>332.87070199297801</v>
      </c>
      <c r="YK58" s="84">
        <v>332.87070199297801</v>
      </c>
      <c r="YL58" s="84">
        <v>334.91866051990081</v>
      </c>
      <c r="YM58" s="84">
        <v>334.91866051990081</v>
      </c>
      <c r="YN58" s="84">
        <v>336.70775033866829</v>
      </c>
      <c r="YO58" s="84">
        <v>336.70775033866829</v>
      </c>
      <c r="YP58" s="84">
        <v>338.77472746732741</v>
      </c>
      <c r="YQ58" s="84">
        <v>338.77472746732741</v>
      </c>
    </row>
    <row r="59" spans="1:667" ht="15.75" x14ac:dyDescent="0.25">
      <c r="A59" s="105" t="s">
        <v>147</v>
      </c>
      <c r="B59" s="104"/>
      <c r="C59" s="106">
        <v>0.43312499999999998</v>
      </c>
      <c r="D59" s="57"/>
      <c r="E59" s="62"/>
      <c r="G59" s="52"/>
      <c r="H59" s="142"/>
      <c r="I59" s="144"/>
      <c r="L59" s="2"/>
      <c r="O59" s="2" t="s">
        <v>178</v>
      </c>
      <c r="P59" s="164">
        <f>ROUND(SUMPRODUCT(1*($BP$1:$YQ$1=P3)*($BP$59:$YQ$59))/24,6)</f>
        <v>0.34769800000000001</v>
      </c>
      <c r="Q59" s="164"/>
      <c r="R59" s="164">
        <f t="shared" ref="R59" si="213">ROUND(SUMPRODUCT(1*($BP$1:$YQ$1=R3)*($BP$59:$YQ$59))/24,6)</f>
        <v>0.289879</v>
      </c>
      <c r="S59" s="164"/>
      <c r="T59" s="164">
        <f t="shared" ref="T59" si="214">ROUND(SUMPRODUCT(1*($BP$1:$YQ$1=T3)*($BP$59:$YQ$59))/24,6)</f>
        <v>0.137825</v>
      </c>
      <c r="U59" s="164"/>
      <c r="V59" s="164">
        <f t="shared" ref="V59" si="215">ROUND(SUMPRODUCT(1*($BP$1:$YQ$1=V3)*($BP$59:$YQ$59))/24,6)</f>
        <v>0.12507399999999999</v>
      </c>
      <c r="W59" s="164"/>
      <c r="X59" s="164">
        <f t="shared" ref="X59" si="216">ROUND(SUMPRODUCT(1*($BP$1:$YQ$1=X3)*($BP$59:$YQ$59))/24,6)</f>
        <v>0.12377000000000001</v>
      </c>
      <c r="Y59" s="164"/>
      <c r="Z59" s="164">
        <f t="shared" ref="Z59" si="217">ROUND(SUMPRODUCT(1*($BP$1:$YQ$1=Z3)*($BP$59:$YQ$59))/24,6)</f>
        <v>0.12246700000000001</v>
      </c>
      <c r="AA59" s="164"/>
      <c r="AB59" s="164">
        <f t="shared" ref="AB59" si="218">ROUND(SUMPRODUCT(1*($BP$1:$YQ$1=AB3)*($BP$59:$YQ$59))/24,6)</f>
        <v>0.12116</v>
      </c>
      <c r="AC59" s="164"/>
      <c r="AD59" s="164">
        <f t="shared" ref="AD59" si="219">ROUND(SUMPRODUCT(1*($BP$1:$YQ$1=AD3)*($BP$59:$YQ$59))/24,6)</f>
        <v>0.119856</v>
      </c>
      <c r="AE59" s="164"/>
      <c r="AF59" s="164">
        <f t="shared" ref="AF59" si="220">ROUND(SUMPRODUCT(1*($BP$1:$YQ$1=AF3)*($BP$59:$YQ$59))/24,6)</f>
        <v>0.118552</v>
      </c>
      <c r="AG59" s="164"/>
      <c r="AH59" s="164">
        <f t="shared" ref="AH59" si="221">ROUND(SUMPRODUCT(1*($BP$1:$YQ$1=AH3)*($BP$59:$YQ$59))/24,6)</f>
        <v>0.11724900000000001</v>
      </c>
      <c r="AI59" s="164"/>
      <c r="AJ59" s="164">
        <f t="shared" ref="AJ59" si="222">ROUND(SUMPRODUCT(1*($BP$1:$YQ$1=AJ3)*($BP$59:$YQ$59))/24,6)</f>
        <v>0.115942</v>
      </c>
      <c r="AK59" s="164"/>
      <c r="AL59" s="164">
        <f t="shared" ref="AL59" si="223">ROUND(SUMPRODUCT(1*($BP$1:$YQ$1=AL3)*($BP$59:$YQ$59))/24,6)</f>
        <v>0.114638</v>
      </c>
      <c r="AM59" s="164"/>
      <c r="AN59" s="164">
        <f t="shared" ref="AN59" si="224">ROUND(SUMPRODUCT(1*($BP$1:$YQ$1=AN3)*($BP$59:$YQ$59))/24,6)</f>
        <v>0.11333500000000001</v>
      </c>
      <c r="AO59" s="164"/>
      <c r="AP59" s="164">
        <f t="shared" ref="AP59" si="225">ROUND(SUMPRODUCT(1*($BP$1:$YQ$1=AP3)*($BP$59:$YQ$59))/24,6)</f>
        <v>0.11203100000000001</v>
      </c>
      <c r="AQ59" s="164"/>
      <c r="AR59" s="164">
        <f t="shared" ref="AR59" si="226">ROUND(SUMPRODUCT(1*($BP$1:$YQ$1=AR3)*($BP$59:$YQ$59))/24,6)</f>
        <v>0.110724</v>
      </c>
      <c r="AS59" s="164"/>
      <c r="AT59" s="164">
        <f t="shared" ref="AT59" si="227">ROUND(SUMPRODUCT(1*($BP$1:$YQ$1=AT3)*($BP$59:$YQ$59))/24,6)</f>
        <v>0.10942</v>
      </c>
      <c r="AU59" s="164"/>
      <c r="AV59" s="164">
        <f t="shared" ref="AV59" si="228">ROUND(SUMPRODUCT(1*($BP$1:$YQ$1=AV3)*($BP$59:$YQ$59))/24,6)</f>
        <v>0.108117</v>
      </c>
      <c r="AW59" s="164"/>
      <c r="AX59" s="164">
        <f t="shared" ref="AX59" si="229">ROUND(SUMPRODUCT(1*($BP$1:$YQ$1=AX3)*($BP$59:$YQ$59))/24,6)</f>
        <v>0.10681300000000001</v>
      </c>
      <c r="AY59" s="164"/>
      <c r="AZ59" s="164">
        <f t="shared" ref="AZ59" si="230">ROUND(SUMPRODUCT(1*($BP$1:$YQ$1=AZ3)*($BP$59:$YQ$59))/24,6)</f>
        <v>0.105506</v>
      </c>
      <c r="BA59" s="164"/>
      <c r="BB59" s="164">
        <f t="shared" ref="BB59" si="231">ROUND(SUMPRODUCT(1*($BP$1:$YQ$1=BB3)*($BP$59:$YQ$59))/24,6)</f>
        <v>0.104202</v>
      </c>
      <c r="BC59" s="164"/>
      <c r="BD59" s="164">
        <f t="shared" ref="BD59" si="232">ROUND(SUMPRODUCT(1*($BP$1:$YQ$1=BD3)*($BP$59:$YQ$59))/24,6)</f>
        <v>0.102899</v>
      </c>
      <c r="BE59" s="164"/>
      <c r="BF59" s="164">
        <f t="shared" ref="BF59" si="233">ROUND(SUMPRODUCT(1*($BP$1:$YQ$1=BF3)*($BP$59:$YQ$59))/24,6)</f>
        <v>0.101595</v>
      </c>
      <c r="BG59" s="164"/>
      <c r="BH59" s="164">
        <f t="shared" ref="BH59" si="234">ROUND(SUMPRODUCT(1*($BP$1:$YQ$1=BH3)*($BP$59:$YQ$59))/24,6)</f>
        <v>0.100288</v>
      </c>
      <c r="BI59" s="164"/>
      <c r="BJ59" s="164">
        <f t="shared" ref="BJ59" si="235">ROUND(SUMPRODUCT(1*($BP$1:$YQ$1=BJ3)*($BP$59:$YQ$59))/24,6)</f>
        <v>9.8985000000000004E-2</v>
      </c>
      <c r="BK59" s="164"/>
      <c r="BL59" s="164">
        <f t="shared" ref="BL59" si="236">ROUND(SUMPRODUCT(1*($BP$1:$YQ$1=BL3)*($BP$59:$YQ$59))/24,6)</f>
        <v>9.7681000000000004E-2</v>
      </c>
      <c r="BM59" s="164"/>
      <c r="BO59" s="111" t="s">
        <v>149</v>
      </c>
      <c r="BP59" s="113">
        <v>0.231875</v>
      </c>
      <c r="BQ59" s="113">
        <v>0.231875</v>
      </c>
      <c r="BR59" s="113">
        <v>0.22812499999999999</v>
      </c>
      <c r="BS59" s="113">
        <v>0.22812499999999999</v>
      </c>
      <c r="BT59" s="113">
        <v>0.22562499999999999</v>
      </c>
      <c r="BU59" s="113">
        <v>0.22562499999999999</v>
      </c>
      <c r="BV59" s="113">
        <v>0.22812499999999999</v>
      </c>
      <c r="BW59" s="113">
        <v>0.22812499999999999</v>
      </c>
      <c r="BX59" s="113">
        <v>0.3</v>
      </c>
      <c r="BY59" s="113">
        <v>0.3</v>
      </c>
      <c r="BZ59" s="113">
        <v>0.32687500000000003</v>
      </c>
      <c r="CA59" s="113">
        <v>0.32687500000000003</v>
      </c>
      <c r="CB59" s="113">
        <v>0.35187499999999999</v>
      </c>
      <c r="CC59" s="113">
        <v>0.35187499999999999</v>
      </c>
      <c r="CD59" s="113">
        <v>0.39437499999999998</v>
      </c>
      <c r="CE59" s="113">
        <v>0.39437499999999998</v>
      </c>
      <c r="CF59" s="113">
        <v>0.43312499999999998</v>
      </c>
      <c r="CG59" s="113">
        <v>0.43312499999999998</v>
      </c>
      <c r="CH59" s="113">
        <v>0.51662500000000011</v>
      </c>
      <c r="CI59" s="113">
        <v>0.51662500000000011</v>
      </c>
      <c r="CJ59" s="113">
        <v>0.48362500000000042</v>
      </c>
      <c r="CK59" s="113">
        <v>0.48362500000000042</v>
      </c>
      <c r="CL59" s="113">
        <v>0.45212500000000072</v>
      </c>
      <c r="CM59" s="113">
        <v>0.45212500000000072</v>
      </c>
      <c r="CN59" s="113">
        <v>0.42567500000000025</v>
      </c>
      <c r="CO59" s="113">
        <v>0.42567500000000025</v>
      </c>
      <c r="CP59" s="113">
        <v>0.40267499999999984</v>
      </c>
      <c r="CQ59" s="113">
        <v>0.40267499999999984</v>
      </c>
      <c r="CR59" s="113">
        <v>0.37852499999999945</v>
      </c>
      <c r="CS59" s="113">
        <v>0.37852499999999945</v>
      </c>
      <c r="CT59" s="113">
        <v>0.35322499999999901</v>
      </c>
      <c r="CU59" s="113">
        <v>0.35322499999999901</v>
      </c>
      <c r="CV59" s="113">
        <v>0.32677499999999854</v>
      </c>
      <c r="CW59" s="113">
        <v>0.32677499999999854</v>
      </c>
      <c r="CX59" s="113">
        <v>0.30377499999999868</v>
      </c>
      <c r="CY59" s="113">
        <v>0.30377499999999868</v>
      </c>
      <c r="CZ59" s="113">
        <v>0.27732499999999904</v>
      </c>
      <c r="DA59" s="113">
        <v>0.27732499999999904</v>
      </c>
      <c r="DB59" s="113">
        <v>0.25202499999999939</v>
      </c>
      <c r="DC59" s="113">
        <v>0.25202499999999939</v>
      </c>
      <c r="DD59" s="113">
        <v>0.22787499999999969</v>
      </c>
      <c r="DE59" s="113">
        <v>0.22787499999999969</v>
      </c>
      <c r="DF59" s="113">
        <v>0.20142500000000005</v>
      </c>
      <c r="DG59" s="113">
        <v>0.20142500000000005</v>
      </c>
      <c r="DH59" s="113">
        <v>0.17727500000000038</v>
      </c>
      <c r="DI59" s="113">
        <v>0.17727500000000038</v>
      </c>
      <c r="DJ59" s="113">
        <v>0.15197500000000061</v>
      </c>
      <c r="DK59" s="113">
        <v>0.15197500000000061</v>
      </c>
      <c r="DL59" s="113">
        <v>0.14967500000000064</v>
      </c>
      <c r="DM59" s="113">
        <v>0.14967500000000064</v>
      </c>
      <c r="DN59" s="113">
        <v>0.14767500000000069</v>
      </c>
      <c r="DO59" s="113">
        <v>0.14767500000000069</v>
      </c>
      <c r="DP59" s="113">
        <v>0.14547500000000074</v>
      </c>
      <c r="DQ59" s="113">
        <v>0.14547500000000074</v>
      </c>
      <c r="DR59" s="113">
        <v>0.14327500000000079</v>
      </c>
      <c r="DS59" s="113">
        <v>0.14327500000000079</v>
      </c>
      <c r="DT59" s="113">
        <v>0.14117500000000083</v>
      </c>
      <c r="DU59" s="113">
        <v>0.14117500000000083</v>
      </c>
      <c r="DV59" s="113">
        <v>0.13897500000000088</v>
      </c>
      <c r="DW59" s="113">
        <v>0.13897500000000088</v>
      </c>
      <c r="DX59" s="113">
        <v>0.13667500000000093</v>
      </c>
      <c r="DY59" s="113">
        <v>0.13667500000000093</v>
      </c>
      <c r="DZ59" s="113">
        <v>0.13457500000000097</v>
      </c>
      <c r="EA59" s="113">
        <v>0.13457500000000097</v>
      </c>
      <c r="EB59" s="113">
        <v>0.13237500000000102</v>
      </c>
      <c r="EC59" s="113">
        <v>0.13237500000000102</v>
      </c>
      <c r="ED59" s="113">
        <v>0.13017500000000107</v>
      </c>
      <c r="EE59" s="113">
        <v>0.13017500000000107</v>
      </c>
      <c r="EF59" s="113">
        <v>0.1280750000000011</v>
      </c>
      <c r="EG59" s="113">
        <v>0.1280750000000011</v>
      </c>
      <c r="EH59" s="113">
        <v>0.12577500000000116</v>
      </c>
      <c r="EI59" s="113">
        <v>0.12577500000000116</v>
      </c>
      <c r="EJ59" s="113">
        <v>0.12567000000000103</v>
      </c>
      <c r="EK59" s="113">
        <v>0.12567000000000103</v>
      </c>
      <c r="EL59" s="113">
        <v>0.1255700000000009</v>
      </c>
      <c r="EM59" s="113">
        <v>0.1255700000000009</v>
      </c>
      <c r="EN59" s="113">
        <v>0.12545500000000076</v>
      </c>
      <c r="EO59" s="113">
        <v>0.12545500000000076</v>
      </c>
      <c r="EP59" s="113">
        <v>0.12534500000000062</v>
      </c>
      <c r="EQ59" s="113">
        <v>0.12534500000000062</v>
      </c>
      <c r="ER59" s="113">
        <v>0.12524000000000052</v>
      </c>
      <c r="ES59" s="113">
        <v>0.12524000000000052</v>
      </c>
      <c r="ET59" s="113">
        <v>0.12513000000000038</v>
      </c>
      <c r="EU59" s="113">
        <v>0.12513000000000038</v>
      </c>
      <c r="EV59" s="113">
        <v>0.12502000000000024</v>
      </c>
      <c r="EW59" s="113">
        <v>0.12502000000000024</v>
      </c>
      <c r="EX59" s="113">
        <v>0.1249100000000001</v>
      </c>
      <c r="EY59" s="113">
        <v>0.1249100000000001</v>
      </c>
      <c r="EZ59" s="113">
        <v>0.12479999999999997</v>
      </c>
      <c r="FA59" s="113">
        <v>0.12479999999999997</v>
      </c>
      <c r="FB59" s="113">
        <v>0.12469499999999983</v>
      </c>
      <c r="FC59" s="113">
        <v>0.12469499999999983</v>
      </c>
      <c r="FD59" s="113">
        <v>0.12458499999999971</v>
      </c>
      <c r="FE59" s="113">
        <v>0.12458499999999971</v>
      </c>
      <c r="FF59" s="113">
        <v>0.12446999999999957</v>
      </c>
      <c r="FG59" s="113">
        <v>0.12446999999999957</v>
      </c>
      <c r="FH59" s="113">
        <v>0.12436499999999943</v>
      </c>
      <c r="FI59" s="113">
        <v>0.12436499999999943</v>
      </c>
      <c r="FJ59" s="113">
        <v>0.12426499999999932</v>
      </c>
      <c r="FK59" s="113">
        <v>0.12426499999999932</v>
      </c>
      <c r="FL59" s="113">
        <v>0.12414999999999918</v>
      </c>
      <c r="FM59" s="113">
        <v>0.12414999999999918</v>
      </c>
      <c r="FN59" s="113">
        <v>0.12404499999999904</v>
      </c>
      <c r="FO59" s="113">
        <v>0.12404499999999904</v>
      </c>
      <c r="FP59" s="113">
        <v>0.12393499999999891</v>
      </c>
      <c r="FQ59" s="113">
        <v>0.12393499999999891</v>
      </c>
      <c r="FR59" s="113">
        <v>0.12382499999999878</v>
      </c>
      <c r="FS59" s="113">
        <v>0.12382499999999878</v>
      </c>
      <c r="FT59" s="113">
        <v>0.12371999999999865</v>
      </c>
      <c r="FU59" s="113">
        <v>0.12371999999999865</v>
      </c>
      <c r="FV59" s="113">
        <v>0.12360499999999851</v>
      </c>
      <c r="FW59" s="113">
        <v>0.12360499999999851</v>
      </c>
      <c r="FX59" s="113">
        <v>0.12349499999999837</v>
      </c>
      <c r="FY59" s="113">
        <v>0.12349499999999837</v>
      </c>
      <c r="FZ59" s="113">
        <v>0.12338999999999825</v>
      </c>
      <c r="GA59" s="113">
        <v>0.12338999999999825</v>
      </c>
      <c r="GB59" s="113">
        <v>0.12327999999999811</v>
      </c>
      <c r="GC59" s="113">
        <v>0.12327999999999811</v>
      </c>
      <c r="GD59" s="113">
        <v>0.12316999999999798</v>
      </c>
      <c r="GE59" s="113">
        <v>0.12316999999999798</v>
      </c>
      <c r="GF59" s="113">
        <v>0.12305999999999784</v>
      </c>
      <c r="GG59" s="113">
        <v>0.12305999999999784</v>
      </c>
      <c r="GH59" s="113">
        <v>0.12295999999999772</v>
      </c>
      <c r="GI59" s="113">
        <v>0.12295999999999772</v>
      </c>
      <c r="GJ59" s="113">
        <v>0.12284499999999758</v>
      </c>
      <c r="GK59" s="113">
        <v>0.12284499999999758</v>
      </c>
      <c r="GL59" s="113">
        <v>0.12274499999999745</v>
      </c>
      <c r="GM59" s="113">
        <v>0.12274499999999745</v>
      </c>
      <c r="GN59" s="113">
        <v>0.12262999999999731</v>
      </c>
      <c r="GO59" s="113">
        <v>0.12262999999999731</v>
      </c>
      <c r="GP59" s="113">
        <v>0.12251999999999719</v>
      </c>
      <c r="GQ59" s="113">
        <v>0.12251999999999719</v>
      </c>
      <c r="GR59" s="113">
        <v>0.12241499999999705</v>
      </c>
      <c r="GS59" s="113">
        <v>0.12241499999999705</v>
      </c>
      <c r="GT59" s="113">
        <v>0.12229999999999691</v>
      </c>
      <c r="GU59" s="113">
        <v>0.12229999999999691</v>
      </c>
      <c r="GV59" s="113">
        <v>0.12219499999999678</v>
      </c>
      <c r="GW59" s="113">
        <v>0.12219499999999678</v>
      </c>
      <c r="GX59" s="113">
        <v>0.12208499999999665</v>
      </c>
      <c r="GY59" s="113">
        <v>0.12208499999999665</v>
      </c>
      <c r="GZ59" s="113">
        <v>0.12197499999999652</v>
      </c>
      <c r="HA59" s="113">
        <v>0.12197499999999652</v>
      </c>
      <c r="HB59" s="113">
        <v>0.12186999999999638</v>
      </c>
      <c r="HC59" s="113">
        <v>0.12186999999999638</v>
      </c>
      <c r="HD59" s="113">
        <v>0.12175499999999624</v>
      </c>
      <c r="HE59" s="113">
        <v>0.12175499999999624</v>
      </c>
      <c r="HF59" s="113">
        <v>0.12164999999999612</v>
      </c>
      <c r="HG59" s="113">
        <v>0.12164999999999612</v>
      </c>
      <c r="HH59" s="113">
        <v>0.12154499999999599</v>
      </c>
      <c r="HI59" s="113">
        <v>0.12154499999999599</v>
      </c>
      <c r="HJ59" s="113">
        <v>0.12143499999999585</v>
      </c>
      <c r="HK59" s="113">
        <v>0.12143499999999585</v>
      </c>
      <c r="HL59" s="113">
        <v>0.12131999999999571</v>
      </c>
      <c r="HM59" s="113">
        <v>0.12131999999999571</v>
      </c>
      <c r="HN59" s="113">
        <v>0.1212199999999956</v>
      </c>
      <c r="HO59" s="113">
        <v>0.1212199999999956</v>
      </c>
      <c r="HP59" s="113">
        <v>0.12110499999999545</v>
      </c>
      <c r="HQ59" s="113">
        <v>0.12110499999999545</v>
      </c>
      <c r="HR59" s="113">
        <v>0.12099499999999531</v>
      </c>
      <c r="HS59" s="113">
        <v>0.12099499999999531</v>
      </c>
      <c r="HT59" s="113">
        <v>0.1208899999999952</v>
      </c>
      <c r="HU59" s="113">
        <v>0.1208899999999952</v>
      </c>
      <c r="HV59" s="113">
        <v>0.12077499999999505</v>
      </c>
      <c r="HW59" s="113">
        <v>0.12077499999999505</v>
      </c>
      <c r="HX59" s="113">
        <v>0.12066999999999492</v>
      </c>
      <c r="HY59" s="113">
        <v>0.12066999999999492</v>
      </c>
      <c r="HZ59" s="113">
        <v>0.12055999999999478</v>
      </c>
      <c r="IA59" s="113">
        <v>0.12055999999999478</v>
      </c>
      <c r="IB59" s="113">
        <v>0.12044499999999464</v>
      </c>
      <c r="IC59" s="113">
        <v>0.12044499999999464</v>
      </c>
      <c r="ID59" s="113">
        <v>0.12034499999999453</v>
      </c>
      <c r="IE59" s="113">
        <v>0.12034499999999453</v>
      </c>
      <c r="IF59" s="113">
        <v>0.12023999999999439</v>
      </c>
      <c r="IG59" s="113">
        <v>0.12023999999999439</v>
      </c>
      <c r="IH59" s="113">
        <v>0.12012999999999426</v>
      </c>
      <c r="II59" s="113">
        <v>0.12012999999999426</v>
      </c>
      <c r="IJ59" s="113">
        <v>0.12001999999999413</v>
      </c>
      <c r="IK59" s="113">
        <v>0.12001999999999413</v>
      </c>
      <c r="IL59" s="113">
        <v>0.119914999999994</v>
      </c>
      <c r="IM59" s="113">
        <v>0.119914999999994</v>
      </c>
      <c r="IN59" s="113">
        <v>0.11979999999999386</v>
      </c>
      <c r="IO59" s="113">
        <v>0.11979999999999386</v>
      </c>
      <c r="IP59" s="113">
        <v>0.11969499999999372</v>
      </c>
      <c r="IQ59" s="113">
        <v>0.11969499999999372</v>
      </c>
      <c r="IR59" s="113">
        <v>0.1195849999999936</v>
      </c>
      <c r="IS59" s="113">
        <v>0.1195849999999936</v>
      </c>
      <c r="IT59" s="113">
        <v>0.11946999999999346</v>
      </c>
      <c r="IU59" s="113">
        <v>0.11946999999999346</v>
      </c>
      <c r="IV59" s="113">
        <v>0.11936999999999333</v>
      </c>
      <c r="IW59" s="113">
        <v>0.11936999999999333</v>
      </c>
      <c r="IX59" s="113">
        <v>0.11925499999999319</v>
      </c>
      <c r="IY59" s="113">
        <v>0.11925499999999319</v>
      </c>
      <c r="IZ59" s="113">
        <v>0.11914499999999306</v>
      </c>
      <c r="JA59" s="113">
        <v>0.11914499999999306</v>
      </c>
      <c r="JB59" s="113">
        <v>0.11904499999999293</v>
      </c>
      <c r="JC59" s="113">
        <v>0.11904499999999293</v>
      </c>
      <c r="JD59" s="113">
        <v>0.1189349999999928</v>
      </c>
      <c r="JE59" s="113">
        <v>0.1189349999999928</v>
      </c>
      <c r="JF59" s="113">
        <v>0.11882499999999267</v>
      </c>
      <c r="JG59" s="113">
        <v>0.11882499999999267</v>
      </c>
      <c r="JH59" s="113">
        <v>0.11871999999999254</v>
      </c>
      <c r="JI59" s="113">
        <v>0.11871999999999254</v>
      </c>
      <c r="JJ59" s="113">
        <v>0.1186099999999924</v>
      </c>
      <c r="JK59" s="113">
        <v>0.1186099999999924</v>
      </c>
      <c r="JL59" s="113">
        <v>0.11849499999999226</v>
      </c>
      <c r="JM59" s="113">
        <v>0.11849499999999226</v>
      </c>
      <c r="JN59" s="113">
        <v>0.11838999999999214</v>
      </c>
      <c r="JO59" s="113">
        <v>0.11838999999999214</v>
      </c>
      <c r="JP59" s="113">
        <v>0.118279999999992</v>
      </c>
      <c r="JQ59" s="113">
        <v>0.118279999999992</v>
      </c>
      <c r="JR59" s="113">
        <v>0.11816999999999186</v>
      </c>
      <c r="JS59" s="113">
        <v>0.11816999999999186</v>
      </c>
      <c r="JT59" s="113">
        <v>0.11806499999999173</v>
      </c>
      <c r="JU59" s="113">
        <v>0.11806499999999173</v>
      </c>
      <c r="JV59" s="113">
        <v>0.1179499999999916</v>
      </c>
      <c r="JW59" s="113">
        <v>0.1179499999999916</v>
      </c>
      <c r="JX59" s="113">
        <v>0.11784499999999147</v>
      </c>
      <c r="JY59" s="113">
        <v>0.11784499999999147</v>
      </c>
      <c r="JZ59" s="113">
        <v>0.11774499999999134</v>
      </c>
      <c r="KA59" s="113">
        <v>0.11774499999999134</v>
      </c>
      <c r="KB59" s="113">
        <v>0.1176299999999912</v>
      </c>
      <c r="KC59" s="113">
        <v>0.1176299999999912</v>
      </c>
      <c r="KD59" s="113">
        <v>0.11751999999999108</v>
      </c>
      <c r="KE59" s="113">
        <v>0.11751999999999108</v>
      </c>
      <c r="KF59" s="113">
        <v>0.11741499999999094</v>
      </c>
      <c r="KG59" s="113">
        <v>0.11741499999999094</v>
      </c>
      <c r="KH59" s="113">
        <v>0.11730499999999081</v>
      </c>
      <c r="KI59" s="113">
        <v>0.11730499999999081</v>
      </c>
      <c r="KJ59" s="113">
        <v>0.11719499999999067</v>
      </c>
      <c r="KK59" s="113">
        <v>0.11719499999999067</v>
      </c>
      <c r="KL59" s="113">
        <v>0.11708499999999054</v>
      </c>
      <c r="KM59" s="113">
        <v>0.11708499999999054</v>
      </c>
      <c r="KN59" s="113">
        <v>0.11697499999999041</v>
      </c>
      <c r="KO59" s="113">
        <v>0.11697499999999041</v>
      </c>
      <c r="KP59" s="113">
        <v>0.11686999999999027</v>
      </c>
      <c r="KQ59" s="113">
        <v>0.11686999999999027</v>
      </c>
      <c r="KR59" s="113">
        <v>0.11675999999999015</v>
      </c>
      <c r="KS59" s="113">
        <v>0.11675999999999015</v>
      </c>
      <c r="KT59" s="113">
        <v>0.11664499999999001</v>
      </c>
      <c r="KU59" s="113">
        <v>0.11664499999999001</v>
      </c>
      <c r="KV59" s="113">
        <v>0.11653999999998987</v>
      </c>
      <c r="KW59" s="113">
        <v>0.11653999999998987</v>
      </c>
      <c r="KX59" s="113">
        <v>0.11643499999998974</v>
      </c>
      <c r="KY59" s="113">
        <v>0.11643499999998974</v>
      </c>
      <c r="KZ59" s="113">
        <v>0.1163199999999896</v>
      </c>
      <c r="LA59" s="113">
        <v>0.1163199999999896</v>
      </c>
      <c r="LB59" s="113">
        <v>0.11621999999998948</v>
      </c>
      <c r="LC59" s="113">
        <v>0.11621999999998948</v>
      </c>
      <c r="LD59" s="113">
        <v>0.11610499999998934</v>
      </c>
      <c r="LE59" s="113">
        <v>0.11610499999998934</v>
      </c>
      <c r="LF59" s="113">
        <v>0.1159949999999892</v>
      </c>
      <c r="LG59" s="113">
        <v>0.1159949999999892</v>
      </c>
      <c r="LH59" s="113">
        <v>0.11588999999998909</v>
      </c>
      <c r="LI59" s="113">
        <v>0.11588999999998909</v>
      </c>
      <c r="LJ59" s="113">
        <v>0.11577499999998894</v>
      </c>
      <c r="LK59" s="113">
        <v>0.11577499999998894</v>
      </c>
      <c r="LL59" s="113">
        <v>0.11566999999998881</v>
      </c>
      <c r="LM59" s="113">
        <v>0.11566999999998881</v>
      </c>
      <c r="LN59" s="113">
        <v>0.11555999999998867</v>
      </c>
      <c r="LO59" s="113">
        <v>0.11555999999998867</v>
      </c>
      <c r="LP59" s="113">
        <v>0.11544999999998855</v>
      </c>
      <c r="LQ59" s="113">
        <v>0.11544999999998855</v>
      </c>
      <c r="LR59" s="113">
        <v>0.11534499999998842</v>
      </c>
      <c r="LS59" s="113">
        <v>0.11534499999998842</v>
      </c>
      <c r="LT59" s="113">
        <v>0.11522999999998827</v>
      </c>
      <c r="LU59" s="113">
        <v>0.11522999999998827</v>
      </c>
      <c r="LV59" s="113">
        <v>0.11512999999998814</v>
      </c>
      <c r="LW59" s="113">
        <v>0.11512999999998814</v>
      </c>
      <c r="LX59" s="113">
        <v>0.11501999999998802</v>
      </c>
      <c r="LY59" s="113">
        <v>0.11501999999998802</v>
      </c>
      <c r="LZ59" s="113">
        <v>0.11491499999998789</v>
      </c>
      <c r="MA59" s="113">
        <v>0.11491499999998789</v>
      </c>
      <c r="MB59" s="113">
        <v>0.11479999999998775</v>
      </c>
      <c r="MC59" s="113">
        <v>0.11479999999998775</v>
      </c>
      <c r="MD59" s="113">
        <v>0.11469499999998761</v>
      </c>
      <c r="ME59" s="113">
        <v>0.11469499999998761</v>
      </c>
      <c r="MF59" s="113">
        <v>0.11458499999998749</v>
      </c>
      <c r="MG59" s="113">
        <v>0.11458499999998749</v>
      </c>
      <c r="MH59" s="113">
        <v>0.11446999999998735</v>
      </c>
      <c r="MI59" s="113">
        <v>0.11446999999998735</v>
      </c>
      <c r="MJ59" s="113">
        <v>0.11436999999998722</v>
      </c>
      <c r="MK59" s="113">
        <v>0.11436999999998722</v>
      </c>
      <c r="ML59" s="113">
        <v>0.11425499999998708</v>
      </c>
      <c r="MM59" s="113">
        <v>0.11425499999998708</v>
      </c>
      <c r="MN59" s="113">
        <v>0.11414499999998695</v>
      </c>
      <c r="MO59" s="113">
        <v>0.11414499999998695</v>
      </c>
      <c r="MP59" s="113">
        <v>0.11403999999998682</v>
      </c>
      <c r="MQ59" s="113">
        <v>0.11403999999998682</v>
      </c>
      <c r="MR59" s="113">
        <v>0.11392499999998668</v>
      </c>
      <c r="MS59" s="113">
        <v>0.11392499999998668</v>
      </c>
      <c r="MT59" s="113">
        <v>0.11382499999998656</v>
      </c>
      <c r="MU59" s="113">
        <v>0.11382499999998656</v>
      </c>
      <c r="MV59" s="113">
        <v>0.11371999999998643</v>
      </c>
      <c r="MW59" s="113">
        <v>0.11371999999998643</v>
      </c>
      <c r="MX59" s="113">
        <v>0.11360999999998629</v>
      </c>
      <c r="MY59" s="113">
        <v>0.11360999999998629</v>
      </c>
      <c r="MZ59" s="113">
        <v>0.11349499999998615</v>
      </c>
      <c r="NA59" s="113">
        <v>0.11349499999998615</v>
      </c>
      <c r="NB59" s="113">
        <v>0.11339499999998603</v>
      </c>
      <c r="NC59" s="113">
        <v>0.11339499999998603</v>
      </c>
      <c r="ND59" s="113">
        <v>0.11327999999998589</v>
      </c>
      <c r="NE59" s="113">
        <v>0.11327999999998589</v>
      </c>
      <c r="NF59" s="113">
        <v>0.11316999999998575</v>
      </c>
      <c r="NG59" s="113">
        <v>0.11316999999998575</v>
      </c>
      <c r="NH59" s="113">
        <v>0.11306499999998562</v>
      </c>
      <c r="NI59" s="113">
        <v>0.11306499999998562</v>
      </c>
      <c r="NJ59" s="113">
        <v>0.11294999999998549</v>
      </c>
      <c r="NK59" s="113">
        <v>0.11294999999998549</v>
      </c>
      <c r="NL59" s="113">
        <v>0.11284499999998536</v>
      </c>
      <c r="NM59" s="113">
        <v>0.11284499999998536</v>
      </c>
      <c r="NN59" s="113">
        <v>0.11273499999998522</v>
      </c>
      <c r="NO59" s="113">
        <v>0.11273499999998522</v>
      </c>
      <c r="NP59" s="113">
        <v>0.11261999999998508</v>
      </c>
      <c r="NQ59" s="113">
        <v>0.11261999999998508</v>
      </c>
      <c r="NR59" s="113">
        <v>0.11251999999998497</v>
      </c>
      <c r="NS59" s="113">
        <v>0.11251999999998497</v>
      </c>
      <c r="NT59" s="113">
        <v>0.11241499999998483</v>
      </c>
      <c r="NU59" s="113">
        <v>0.11241499999998483</v>
      </c>
      <c r="NV59" s="113">
        <v>0.11230499999998469</v>
      </c>
      <c r="NW59" s="113">
        <v>0.11230499999998469</v>
      </c>
      <c r="NX59" s="113">
        <v>0.11219499999998456</v>
      </c>
      <c r="NY59" s="113">
        <v>0.11219499999998456</v>
      </c>
      <c r="NZ59" s="113">
        <v>0.11208999999998444</v>
      </c>
      <c r="OA59" s="113">
        <v>0.11208999999998444</v>
      </c>
      <c r="OB59" s="113">
        <v>0.1119749999999843</v>
      </c>
      <c r="OC59" s="113">
        <v>0.1119749999999843</v>
      </c>
      <c r="OD59" s="113">
        <v>0.11186999999998416</v>
      </c>
      <c r="OE59" s="113">
        <v>0.11186999999998416</v>
      </c>
      <c r="OF59" s="113">
        <v>0.11175999999998404</v>
      </c>
      <c r="OG59" s="113">
        <v>0.11175999999998404</v>
      </c>
      <c r="OH59" s="113">
        <v>0.1116449999999839</v>
      </c>
      <c r="OI59" s="113">
        <v>0.1116449999999839</v>
      </c>
      <c r="OJ59" s="113">
        <v>0.11154499999998377</v>
      </c>
      <c r="OK59" s="113">
        <v>0.11154499999998377</v>
      </c>
      <c r="OL59" s="113">
        <v>0.11142999999998363</v>
      </c>
      <c r="OM59" s="113">
        <v>0.11142999999998363</v>
      </c>
      <c r="ON59" s="113">
        <v>0.11131999999998349</v>
      </c>
      <c r="OO59" s="113">
        <v>0.11131999999998349</v>
      </c>
      <c r="OP59" s="113">
        <v>0.11121999999998337</v>
      </c>
      <c r="OQ59" s="113">
        <v>0.11121999999998337</v>
      </c>
      <c r="OR59" s="113">
        <v>0.11110499999998323</v>
      </c>
      <c r="OS59" s="113">
        <v>0.11110499999998323</v>
      </c>
      <c r="OT59" s="113">
        <v>0.11099499999998309</v>
      </c>
      <c r="OU59" s="113">
        <v>0.11099499999998309</v>
      </c>
      <c r="OV59" s="113">
        <v>0.11088999999998297</v>
      </c>
      <c r="OW59" s="113">
        <v>0.11088999999998297</v>
      </c>
      <c r="OX59" s="113">
        <v>0.11077999999998284</v>
      </c>
      <c r="OY59" s="113">
        <v>0.11077999999998284</v>
      </c>
      <c r="OZ59" s="113">
        <v>0.1106699999999827</v>
      </c>
      <c r="PA59" s="113">
        <v>0.1106699999999827</v>
      </c>
      <c r="PB59" s="113">
        <v>0.11055999999998256</v>
      </c>
      <c r="PC59" s="113">
        <v>0.11055999999998256</v>
      </c>
      <c r="PD59" s="113">
        <v>0.11044999999998244</v>
      </c>
      <c r="PE59" s="113">
        <v>0.11044999999998244</v>
      </c>
      <c r="PF59" s="113">
        <v>0.1103449999999823</v>
      </c>
      <c r="PG59" s="113">
        <v>0.1103449999999823</v>
      </c>
      <c r="PH59" s="113">
        <v>0.11023499999998217</v>
      </c>
      <c r="PI59" s="113">
        <v>0.11023499999998217</v>
      </c>
      <c r="PJ59" s="113">
        <v>0.11011999999998202</v>
      </c>
      <c r="PK59" s="113">
        <v>0.11011999999998202</v>
      </c>
      <c r="PL59" s="113">
        <v>0.11001499999998191</v>
      </c>
      <c r="PM59" s="113">
        <v>0.11001499999998191</v>
      </c>
      <c r="PN59" s="113">
        <v>0.10991499999998178</v>
      </c>
      <c r="PO59" s="113">
        <v>0.10991499999998178</v>
      </c>
      <c r="PP59" s="113">
        <v>0.10979999999998163</v>
      </c>
      <c r="PQ59" s="113">
        <v>0.10979999999998163</v>
      </c>
      <c r="PR59" s="113">
        <v>0.1096949999999815</v>
      </c>
      <c r="PS59" s="113">
        <v>0.1096949999999815</v>
      </c>
      <c r="PT59" s="113">
        <v>0.10958499999998138</v>
      </c>
      <c r="PU59" s="113">
        <v>0.10958499999998138</v>
      </c>
      <c r="PV59" s="113">
        <v>0.10947499999998124</v>
      </c>
      <c r="PW59" s="113">
        <v>0.10947499999998124</v>
      </c>
      <c r="PX59" s="113">
        <v>0.10936999999998111</v>
      </c>
      <c r="PY59" s="113">
        <v>0.10936999999998111</v>
      </c>
      <c r="PZ59" s="113">
        <v>0.10925499999998096</v>
      </c>
      <c r="QA59" s="113">
        <v>0.10925499999998096</v>
      </c>
      <c r="QB59" s="113">
        <v>0.10914499999998084</v>
      </c>
      <c r="QC59" s="113">
        <v>0.10914499999998084</v>
      </c>
      <c r="QD59" s="113">
        <v>0.10903999999998071</v>
      </c>
      <c r="QE59" s="113">
        <v>0.10903999999998071</v>
      </c>
      <c r="QF59" s="113">
        <v>0.10892999999998057</v>
      </c>
      <c r="QG59" s="113">
        <v>0.10892999999998057</v>
      </c>
      <c r="QH59" s="113">
        <v>0.10881999999998043</v>
      </c>
      <c r="QI59" s="113">
        <v>0.10881999999998043</v>
      </c>
      <c r="QJ59" s="113">
        <v>0.10870999999998031</v>
      </c>
      <c r="QK59" s="113">
        <v>0.10870999999998031</v>
      </c>
      <c r="QL59" s="113">
        <v>0.10860999999998018</v>
      </c>
      <c r="QM59" s="113">
        <v>0.10860999999998018</v>
      </c>
      <c r="QN59" s="113">
        <v>0.10849499999998004</v>
      </c>
      <c r="QO59" s="113">
        <v>0.10849499999998004</v>
      </c>
      <c r="QP59" s="113">
        <v>0.10839499999997992</v>
      </c>
      <c r="QQ59" s="113">
        <v>0.10839499999997992</v>
      </c>
      <c r="QR59" s="113">
        <v>0.10827999999997978</v>
      </c>
      <c r="QS59" s="113">
        <v>0.10827999999997978</v>
      </c>
      <c r="QT59" s="113">
        <v>0.10816999999997964</v>
      </c>
      <c r="QU59" s="113">
        <v>0.10816999999997964</v>
      </c>
      <c r="QV59" s="113">
        <v>0.10806499999997951</v>
      </c>
      <c r="QW59" s="113">
        <v>0.10806499999997951</v>
      </c>
      <c r="QX59" s="113">
        <v>0.10794999999997938</v>
      </c>
      <c r="QY59" s="113">
        <v>0.10794999999997938</v>
      </c>
      <c r="QZ59" s="113">
        <v>0.10784499999997925</v>
      </c>
      <c r="RA59" s="113">
        <v>0.10784499999997925</v>
      </c>
      <c r="RB59" s="113">
        <v>0.10773499999997911</v>
      </c>
      <c r="RC59" s="113">
        <v>0.10773499999997911</v>
      </c>
      <c r="RD59" s="113">
        <v>0.10762499999997897</v>
      </c>
      <c r="RE59" s="113">
        <v>0.10762499999997897</v>
      </c>
      <c r="RF59" s="113">
        <v>0.10751999999997885</v>
      </c>
      <c r="RG59" s="113">
        <v>0.10751999999997885</v>
      </c>
      <c r="RH59" s="113">
        <v>0.10740499999997871</v>
      </c>
      <c r="RI59" s="113">
        <v>0.10740499999997871</v>
      </c>
      <c r="RJ59" s="113">
        <v>0.10730499999997858</v>
      </c>
      <c r="RK59" s="113">
        <v>0.10730499999997858</v>
      </c>
      <c r="RL59" s="113">
        <v>0.10719499999997845</v>
      </c>
      <c r="RM59" s="113">
        <v>0.10719499999997845</v>
      </c>
      <c r="RN59" s="113">
        <v>0.10708999999997833</v>
      </c>
      <c r="RO59" s="113">
        <v>0.10708999999997833</v>
      </c>
      <c r="RP59" s="113">
        <v>0.10697499999997818</v>
      </c>
      <c r="RQ59" s="113">
        <v>0.10697499999997818</v>
      </c>
      <c r="RR59" s="113">
        <v>0.10686999999997805</v>
      </c>
      <c r="RS59" s="113">
        <v>0.10686999999997805</v>
      </c>
      <c r="RT59" s="113">
        <v>0.10675999999997793</v>
      </c>
      <c r="RU59" s="113">
        <v>0.10675999999997793</v>
      </c>
      <c r="RV59" s="113">
        <v>0.10664499999997779</v>
      </c>
      <c r="RW59" s="113">
        <v>0.10664499999997779</v>
      </c>
      <c r="RX59" s="113">
        <v>0.10654499999997766</v>
      </c>
      <c r="RY59" s="113">
        <v>0.10654499999997766</v>
      </c>
      <c r="RZ59" s="113">
        <v>0.10642999999997751</v>
      </c>
      <c r="SA59" s="113">
        <v>0.10642999999997751</v>
      </c>
      <c r="SB59" s="113">
        <v>0.10631999999997738</v>
      </c>
      <c r="SC59" s="113">
        <v>0.10631999999997738</v>
      </c>
      <c r="SD59" s="113">
        <v>0.10621499999997726</v>
      </c>
      <c r="SE59" s="113">
        <v>0.10621499999997726</v>
      </c>
      <c r="SF59" s="113">
        <v>0.10609999999997712</v>
      </c>
      <c r="SG59" s="113">
        <v>0.10609999999997712</v>
      </c>
      <c r="SH59" s="113">
        <v>0.10599499999997698</v>
      </c>
      <c r="SI59" s="113">
        <v>0.10599499999997698</v>
      </c>
      <c r="SJ59" s="113">
        <v>0.10588999999997686</v>
      </c>
      <c r="SK59" s="113">
        <v>0.10588999999997686</v>
      </c>
      <c r="SL59" s="113">
        <v>0.10577999999997673</v>
      </c>
      <c r="SM59" s="113">
        <v>0.10577999999997673</v>
      </c>
      <c r="SN59" s="113">
        <v>0.10566999999997659</v>
      </c>
      <c r="SO59" s="113">
        <v>0.10566999999997659</v>
      </c>
      <c r="SP59" s="113">
        <v>0.10556499999997646</v>
      </c>
      <c r="SQ59" s="113">
        <v>0.10556499999997646</v>
      </c>
      <c r="SR59" s="113">
        <v>0.10544999999997633</v>
      </c>
      <c r="SS59" s="113">
        <v>0.10544999999997633</v>
      </c>
      <c r="ST59" s="113">
        <v>0.10534499999997619</v>
      </c>
      <c r="SU59" s="113">
        <v>0.10534499999997619</v>
      </c>
      <c r="SV59" s="113">
        <v>0.10523499999997606</v>
      </c>
      <c r="SW59" s="113">
        <v>0.10523499999997606</v>
      </c>
      <c r="SX59" s="113">
        <v>0.10511999999997591</v>
      </c>
      <c r="SY59" s="113">
        <v>0.10511999999997591</v>
      </c>
      <c r="SZ59" s="113">
        <v>0.1050199999999758</v>
      </c>
      <c r="TA59" s="113">
        <v>0.1050199999999758</v>
      </c>
      <c r="TB59" s="113">
        <v>0.10490499999997566</v>
      </c>
      <c r="TC59" s="113">
        <v>0.10490499999997566</v>
      </c>
      <c r="TD59" s="113">
        <v>0.10479499999997552</v>
      </c>
      <c r="TE59" s="113">
        <v>0.10479499999997552</v>
      </c>
      <c r="TF59" s="113">
        <v>0.10469499999997539</v>
      </c>
      <c r="TG59" s="113">
        <v>0.10469499999997539</v>
      </c>
      <c r="TH59" s="113">
        <v>0.10458499999997527</v>
      </c>
      <c r="TI59" s="113">
        <v>0.10458499999997527</v>
      </c>
      <c r="TJ59" s="113">
        <v>0.10447499999997513</v>
      </c>
      <c r="TK59" s="113">
        <v>0.10447499999997513</v>
      </c>
      <c r="TL59" s="113">
        <v>0.104369999999975</v>
      </c>
      <c r="TM59" s="113">
        <v>0.104369999999975</v>
      </c>
      <c r="TN59" s="113">
        <v>0.10425999999997487</v>
      </c>
      <c r="TO59" s="113">
        <v>0.10425999999997487</v>
      </c>
      <c r="TP59" s="113">
        <v>0.10414499999997473</v>
      </c>
      <c r="TQ59" s="113">
        <v>0.10414499999997473</v>
      </c>
      <c r="TR59" s="113">
        <v>0.1040399999999746</v>
      </c>
      <c r="TS59" s="113">
        <v>0.1040399999999746</v>
      </c>
      <c r="TT59" s="113">
        <v>0.10392999999997446</v>
      </c>
      <c r="TU59" s="113">
        <v>0.10392999999997446</v>
      </c>
      <c r="TV59" s="113">
        <v>0.10381999999997432</v>
      </c>
      <c r="TW59" s="113">
        <v>0.10381999999997432</v>
      </c>
      <c r="TX59" s="113">
        <v>0.1037149999999742</v>
      </c>
      <c r="TY59" s="113">
        <v>0.1037149999999742</v>
      </c>
      <c r="TZ59" s="113">
        <v>0.10359999999997406</v>
      </c>
      <c r="UA59" s="113">
        <v>0.10359999999997406</v>
      </c>
      <c r="UB59" s="113">
        <v>0.10349499999997393</v>
      </c>
      <c r="UC59" s="113">
        <v>0.10349499999997393</v>
      </c>
      <c r="UD59" s="113">
        <v>0.10339499999997381</v>
      </c>
      <c r="UE59" s="113">
        <v>0.10339499999997381</v>
      </c>
      <c r="UF59" s="113">
        <v>0.10327999999997367</v>
      </c>
      <c r="UG59" s="113">
        <v>0.10327999999997367</v>
      </c>
      <c r="UH59" s="113">
        <v>0.10316999999997353</v>
      </c>
      <c r="UI59" s="113">
        <v>0.10316999999997353</v>
      </c>
      <c r="UJ59" s="113">
        <v>0.1030649999999734</v>
      </c>
      <c r="UK59" s="113">
        <v>0.1030649999999734</v>
      </c>
      <c r="UL59" s="113">
        <v>0.10295499999997328</v>
      </c>
      <c r="UM59" s="113">
        <v>0.10295499999997328</v>
      </c>
      <c r="UN59" s="113">
        <v>0.10284499999997314</v>
      </c>
      <c r="UO59" s="113">
        <v>0.10284499999997314</v>
      </c>
      <c r="UP59" s="113">
        <v>0.102734999999973</v>
      </c>
      <c r="UQ59" s="113">
        <v>0.102734999999973</v>
      </c>
      <c r="UR59" s="113">
        <v>0.10262499999997286</v>
      </c>
      <c r="US59" s="113">
        <v>0.10262499999997286</v>
      </c>
      <c r="UT59" s="113">
        <v>0.10251999999997274</v>
      </c>
      <c r="UU59" s="113">
        <v>0.10251999999997274</v>
      </c>
      <c r="UV59" s="113">
        <v>0.10240999999997261</v>
      </c>
      <c r="UW59" s="113">
        <v>0.10240999999997261</v>
      </c>
      <c r="UX59" s="113">
        <v>0.10229499999997246</v>
      </c>
      <c r="UY59" s="113">
        <v>0.10229499999997246</v>
      </c>
      <c r="UZ59" s="113">
        <v>0.10218999999997233</v>
      </c>
      <c r="VA59" s="113">
        <v>0.10218999999997233</v>
      </c>
      <c r="VB59" s="113">
        <v>0.10208999999997222</v>
      </c>
      <c r="VC59" s="113">
        <v>0.10208999999997222</v>
      </c>
      <c r="VD59" s="113">
        <v>0.10197499999997207</v>
      </c>
      <c r="VE59" s="113">
        <v>0.10197499999997207</v>
      </c>
      <c r="VF59" s="113">
        <v>0.10186999999997194</v>
      </c>
      <c r="VG59" s="113">
        <v>0.10186999999997194</v>
      </c>
      <c r="VH59" s="113">
        <v>0.10175999999997182</v>
      </c>
      <c r="VI59" s="113">
        <v>0.10175999999997182</v>
      </c>
      <c r="VJ59" s="113">
        <v>0.10164999999997168</v>
      </c>
      <c r="VK59" s="113">
        <v>0.10164999999997168</v>
      </c>
      <c r="VL59" s="113">
        <v>0.10154499999997155</v>
      </c>
      <c r="VM59" s="113">
        <v>0.10154499999997155</v>
      </c>
      <c r="VN59" s="113">
        <v>0.1014299999999714</v>
      </c>
      <c r="VO59" s="113">
        <v>0.1014299999999714</v>
      </c>
      <c r="VP59" s="113">
        <v>0.10131999999997127</v>
      </c>
      <c r="VQ59" s="113">
        <v>0.10131999999997127</v>
      </c>
      <c r="VR59" s="113">
        <v>0.10121499999997115</v>
      </c>
      <c r="VS59" s="113">
        <v>0.10121499999997115</v>
      </c>
      <c r="VT59" s="113">
        <v>0.10110499999997101</v>
      </c>
      <c r="VU59" s="113">
        <v>0.10110499999997101</v>
      </c>
      <c r="VV59" s="113">
        <v>0.10099499999997087</v>
      </c>
      <c r="VW59" s="113">
        <v>0.10099499999997087</v>
      </c>
      <c r="VX59" s="113">
        <v>0.10088499999997075</v>
      </c>
      <c r="VY59" s="113">
        <v>0.10088499999997075</v>
      </c>
      <c r="VZ59" s="113">
        <v>0.10077999999997062</v>
      </c>
      <c r="WA59" s="113">
        <v>0.10077999999997062</v>
      </c>
      <c r="WB59" s="113">
        <v>0.10066999999997048</v>
      </c>
      <c r="WC59" s="113">
        <v>0.10066999999997048</v>
      </c>
      <c r="WD59" s="113">
        <v>0.10056499999997034</v>
      </c>
      <c r="WE59" s="113">
        <v>0.10056499999997034</v>
      </c>
      <c r="WF59" s="113">
        <v>0.10044999999997022</v>
      </c>
      <c r="WG59" s="113">
        <v>0.10044999999997022</v>
      </c>
      <c r="WH59" s="113">
        <v>0.10034499999997008</v>
      </c>
      <c r="WI59" s="113">
        <v>0.10034499999997008</v>
      </c>
      <c r="WJ59" s="113">
        <v>0.10023499999996995</v>
      </c>
      <c r="WK59" s="113">
        <v>0.10023499999996995</v>
      </c>
      <c r="WL59" s="113">
        <v>0.1001199999999698</v>
      </c>
      <c r="WM59" s="113">
        <v>0.1001199999999698</v>
      </c>
      <c r="WN59" s="113">
        <v>0.10001999999996969</v>
      </c>
      <c r="WO59" s="113">
        <v>0.10001999999996969</v>
      </c>
      <c r="WP59" s="113">
        <v>9.9904999999969546E-2</v>
      </c>
      <c r="WQ59" s="113">
        <v>9.9904999999969546E-2</v>
      </c>
      <c r="WR59" s="113">
        <v>9.9794999999969408E-2</v>
      </c>
      <c r="WS59" s="113">
        <v>9.9794999999969408E-2</v>
      </c>
      <c r="WT59" s="113">
        <v>9.9689999999969275E-2</v>
      </c>
      <c r="WU59" s="113">
        <v>9.9689999999969275E-2</v>
      </c>
      <c r="WV59" s="113">
        <v>9.9574999999969147E-2</v>
      </c>
      <c r="WW59" s="113">
        <v>9.9574999999969147E-2</v>
      </c>
      <c r="WX59" s="113">
        <v>9.9474999999969019E-2</v>
      </c>
      <c r="WY59" s="113">
        <v>9.9474999999969019E-2</v>
      </c>
      <c r="WZ59" s="113">
        <v>9.9369999999968886E-2</v>
      </c>
      <c r="XA59" s="113">
        <v>9.9369999999968886E-2</v>
      </c>
      <c r="XB59" s="113">
        <v>9.9259999999968762E-2</v>
      </c>
      <c r="XC59" s="113">
        <v>9.9259999999968762E-2</v>
      </c>
      <c r="XD59" s="113">
        <v>9.9144999999968619E-2</v>
      </c>
      <c r="XE59" s="113">
        <v>9.9144999999968619E-2</v>
      </c>
      <c r="XF59" s="113">
        <v>9.9044999999968492E-2</v>
      </c>
      <c r="XG59" s="113">
        <v>9.9044999999968492E-2</v>
      </c>
      <c r="XH59" s="113">
        <v>9.8929999999968349E-2</v>
      </c>
      <c r="XI59" s="113">
        <v>9.8929999999968349E-2</v>
      </c>
      <c r="XJ59" s="113">
        <v>9.8819999999968211E-2</v>
      </c>
      <c r="XK59" s="113">
        <v>9.8819999999968211E-2</v>
      </c>
      <c r="XL59" s="113">
        <v>9.8714999999968092E-2</v>
      </c>
      <c r="XM59" s="113">
        <v>9.8714999999968092E-2</v>
      </c>
      <c r="XN59" s="113">
        <v>9.8599999999967949E-2</v>
      </c>
      <c r="XO59" s="113">
        <v>9.8599999999967949E-2</v>
      </c>
      <c r="XP59" s="113">
        <v>9.8494999999967817E-2</v>
      </c>
      <c r="XQ59" s="113">
        <v>9.8494999999967817E-2</v>
      </c>
      <c r="XR59" s="113">
        <v>9.8384999999967693E-2</v>
      </c>
      <c r="XS59" s="113">
        <v>9.8384999999967693E-2</v>
      </c>
      <c r="XT59" s="113">
        <v>9.826999999996755E-2</v>
      </c>
      <c r="XU59" s="113">
        <v>9.826999999996755E-2</v>
      </c>
      <c r="XV59" s="113">
        <v>9.8169999999967422E-2</v>
      </c>
      <c r="XW59" s="113">
        <v>9.8169999999967422E-2</v>
      </c>
      <c r="XX59" s="113">
        <v>9.8064999999967289E-2</v>
      </c>
      <c r="XY59" s="113">
        <v>9.8064999999967289E-2</v>
      </c>
      <c r="XZ59" s="113">
        <v>9.7954999999967166E-2</v>
      </c>
      <c r="YA59" s="113">
        <v>9.7954999999967166E-2</v>
      </c>
      <c r="YB59" s="113">
        <v>9.7844999999967028E-2</v>
      </c>
      <c r="YC59" s="113">
        <v>9.7844999999967028E-2</v>
      </c>
      <c r="YD59" s="113">
        <v>9.7739999999966895E-2</v>
      </c>
      <c r="YE59" s="113">
        <v>9.7739999999966895E-2</v>
      </c>
      <c r="YF59" s="113">
        <v>9.7624999999966752E-2</v>
      </c>
      <c r="YG59" s="113">
        <v>9.7624999999966752E-2</v>
      </c>
      <c r="YH59" s="113">
        <v>9.7519999999966633E-2</v>
      </c>
      <c r="YI59" s="113">
        <v>9.7519999999966633E-2</v>
      </c>
      <c r="YJ59" s="113">
        <v>9.7409999999966496E-2</v>
      </c>
      <c r="YK59" s="113">
        <v>9.7409999999966496E-2</v>
      </c>
      <c r="YL59" s="113">
        <v>9.7294999999966353E-2</v>
      </c>
      <c r="YM59" s="113">
        <v>9.7294999999966353E-2</v>
      </c>
      <c r="YN59" s="113">
        <v>9.7194999999966225E-2</v>
      </c>
      <c r="YO59" s="113">
        <v>9.7194999999966225E-2</v>
      </c>
      <c r="YP59" s="113">
        <v>9.7079999999966096E-2</v>
      </c>
      <c r="YQ59" s="113">
        <v>9.7079999999966096E-2</v>
      </c>
    </row>
    <row r="60" spans="1:667" ht="15.75" x14ac:dyDescent="0.25">
      <c r="A60" s="57"/>
      <c r="B60" s="57"/>
      <c r="C60" s="57"/>
      <c r="D60" s="57"/>
      <c r="G60" s="145"/>
      <c r="H60" s="146"/>
      <c r="I60" s="141"/>
      <c r="L60" s="2"/>
      <c r="P60" s="71"/>
      <c r="R60" s="71"/>
      <c r="BO60" s="27"/>
    </row>
    <row r="61" spans="1:667" ht="15.75" x14ac:dyDescent="0.25">
      <c r="A61" s="57"/>
      <c r="B61" s="57"/>
      <c r="C61" s="138">
        <f>SUM(C5,C23,C26,C28,C46)</f>
        <v>49897.666266168861</v>
      </c>
      <c r="D61" s="57"/>
      <c r="E61" s="62"/>
      <c r="G61" s="52"/>
      <c r="H61" s="142"/>
      <c r="I61" s="141"/>
      <c r="L61" s="2"/>
      <c r="P61" s="71"/>
      <c r="BO61" s="27"/>
    </row>
    <row r="62" spans="1:667" ht="15.75" x14ac:dyDescent="0.25">
      <c r="A62" s="57"/>
      <c r="B62" s="57"/>
      <c r="C62" s="57"/>
      <c r="D62" s="57"/>
      <c r="E62" s="62"/>
      <c r="G62" s="52"/>
      <c r="H62" s="70"/>
      <c r="I62" s="69"/>
      <c r="L62" s="2"/>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O62" s="27"/>
    </row>
    <row r="63" spans="1:667" ht="15.75" customHeight="1" x14ac:dyDescent="0.25">
      <c r="A63" s="57"/>
      <c r="B63" s="57"/>
      <c r="C63" s="84"/>
      <c r="D63" s="57"/>
      <c r="E63" s="62"/>
      <c r="G63" s="52"/>
      <c r="H63" s="70"/>
      <c r="I63" s="69"/>
      <c r="L63" s="2"/>
      <c r="P63" s="83"/>
      <c r="Q63" s="83"/>
      <c r="BO63" s="27"/>
    </row>
    <row r="64" spans="1:667" ht="15.75" x14ac:dyDescent="0.25">
      <c r="A64" s="57"/>
      <c r="B64" s="57"/>
      <c r="C64" s="84"/>
      <c r="D64" s="57"/>
      <c r="E64" s="62"/>
      <c r="G64" s="52"/>
      <c r="H64" s="70"/>
      <c r="I64" s="69"/>
      <c r="L64" s="2"/>
      <c r="P64" s="149"/>
      <c r="Q64" s="149"/>
      <c r="BO64" s="27"/>
    </row>
    <row r="65" spans="1:67" ht="15.75" x14ac:dyDescent="0.25">
      <c r="P65" s="83"/>
      <c r="Q65" s="83"/>
      <c r="BO65" s="27"/>
    </row>
    <row r="66" spans="1:67" x14ac:dyDescent="0.25">
      <c r="P66" s="83"/>
      <c r="Q66" s="83"/>
    </row>
    <row r="67" spans="1:67" ht="15.75" x14ac:dyDescent="0.25">
      <c r="L67" s="84"/>
      <c r="P67" s="83"/>
      <c r="Q67" s="83"/>
      <c r="R67" s="89"/>
    </row>
    <row r="68" spans="1:67" x14ac:dyDescent="0.25">
      <c r="E68" s="85"/>
      <c r="Q68" s="71"/>
      <c r="R68" s="90"/>
    </row>
    <row r="70" spans="1:67" x14ac:dyDescent="0.25">
      <c r="W70" s="61"/>
    </row>
    <row r="71" spans="1:67" x14ac:dyDescent="0.25">
      <c r="W71" s="61"/>
    </row>
    <row r="72" spans="1:67" x14ac:dyDescent="0.25">
      <c r="W72" s="71"/>
    </row>
    <row r="73" spans="1:67" ht="15.75" x14ac:dyDescent="0.25">
      <c r="BO73" s="27"/>
    </row>
    <row r="74" spans="1:67" ht="15.75" x14ac:dyDescent="0.25">
      <c r="Q74" s="91"/>
      <c r="S74" s="91"/>
      <c r="U74" s="91"/>
      <c r="W74" s="91"/>
      <c r="Y74" s="91"/>
      <c r="AA74" s="91"/>
      <c r="AC74" s="91"/>
      <c r="AE74" s="91"/>
      <c r="AG74" s="91"/>
      <c r="AI74" s="91"/>
      <c r="AK74" s="91"/>
      <c r="AM74" s="91"/>
      <c r="AO74" s="91"/>
      <c r="AQ74" s="91"/>
      <c r="AS74" s="91"/>
      <c r="AU74" s="91"/>
      <c r="AW74" s="91"/>
      <c r="AY74" s="91"/>
      <c r="BA74" s="91"/>
      <c r="BC74" s="91"/>
      <c r="BE74" s="91"/>
      <c r="BG74" s="91"/>
      <c r="BI74" s="91"/>
      <c r="BK74" s="91"/>
      <c r="BM74" s="91"/>
      <c r="BO74" s="27"/>
    </row>
    <row r="76" spans="1:67" ht="15.75" x14ac:dyDescent="0.25">
      <c r="B76" s="87"/>
    </row>
    <row r="80" spans="1:67" ht="15.75" x14ac:dyDescent="0.25">
      <c r="A80" s="88"/>
    </row>
    <row r="83" spans="1:20" x14ac:dyDescent="0.25">
      <c r="A83" s="2"/>
    </row>
    <row r="84" spans="1:20" x14ac:dyDescent="0.25">
      <c r="A84" s="2"/>
    </row>
    <row r="85" spans="1:20" x14ac:dyDescent="0.25">
      <c r="A85" s="2"/>
      <c r="P85" s="71"/>
      <c r="Q85" s="86"/>
      <c r="R85" s="71"/>
      <c r="S85" s="71"/>
      <c r="T85" s="71"/>
    </row>
    <row r="86" spans="1:20" x14ac:dyDescent="0.25">
      <c r="A86" s="2"/>
      <c r="P86" s="73"/>
      <c r="Q86" s="86"/>
      <c r="R86" s="73"/>
      <c r="S86" s="73"/>
      <c r="T86" s="73"/>
    </row>
    <row r="87" spans="1:20" x14ac:dyDescent="0.25">
      <c r="A87" s="2"/>
      <c r="P87" s="71"/>
      <c r="R87" s="71"/>
      <c r="S87" s="71"/>
      <c r="T87" s="71"/>
    </row>
    <row r="88" spans="1:20" x14ac:dyDescent="0.25">
      <c r="A88" s="2"/>
    </row>
    <row r="89" spans="1:20" x14ac:dyDescent="0.25">
      <c r="A89" s="2"/>
      <c r="P89" s="71">
        <f>+SUM($Q$30:$Q$45)</f>
        <v>194227405.98157841</v>
      </c>
      <c r="Q89" s="72">
        <f>+P89/$P$91</f>
        <v>1.8231989414974174E-2</v>
      </c>
      <c r="R89" s="71">
        <f>+Q89*R91</f>
        <v>4557997.3537435438</v>
      </c>
      <c r="S89" s="71">
        <v>134190000</v>
      </c>
      <c r="T89" s="71">
        <f>+S89+R89</f>
        <v>138747997.35374355</v>
      </c>
    </row>
    <row r="90" spans="1:20" x14ac:dyDescent="0.25">
      <c r="A90" s="2"/>
      <c r="P90" s="73">
        <f>+SUM($Q$6:$Q$22)+SUM($Q$26:$Q$27)+SUM($Q$47:$Q$54)+SUM($Q$15:$Q$54)</f>
        <v>10458883538.787666</v>
      </c>
      <c r="Q90" s="72">
        <f>+P90/$P$91</f>
        <v>0.98176801058502583</v>
      </c>
      <c r="R90" s="73">
        <f>+Q90*R91</f>
        <v>245442002.64625645</v>
      </c>
      <c r="S90" s="73">
        <v>3804670000</v>
      </c>
      <c r="T90" s="73">
        <f>+S90+R90</f>
        <v>4050112002.6462564</v>
      </c>
    </row>
    <row r="91" spans="1:20" x14ac:dyDescent="0.25">
      <c r="A91" s="2"/>
      <c r="P91" s="71">
        <f>SUM(P89:P90)</f>
        <v>10653110944.769245</v>
      </c>
      <c r="R91" s="71">
        <v>250000000</v>
      </c>
      <c r="S91" s="71">
        <f>SUM(S89:S90)</f>
        <v>3938860000</v>
      </c>
      <c r="T91" s="71">
        <f>SUM(T89:T90)</f>
        <v>4188860000</v>
      </c>
    </row>
    <row r="92" spans="1:20" ht="15.75" thickBot="1" x14ac:dyDescent="0.3">
      <c r="A92" s="2"/>
    </row>
    <row r="93" spans="1:20" ht="15" customHeight="1" x14ac:dyDescent="0.25">
      <c r="A93" s="2"/>
      <c r="P93" s="74">
        <v>374490713.42286181</v>
      </c>
      <c r="Q93" s="75">
        <v>9.7006090198768699E-2</v>
      </c>
      <c r="R93" s="74">
        <v>77604872.159014955</v>
      </c>
      <c r="S93" s="74">
        <v>438350000</v>
      </c>
      <c r="T93" s="76">
        <v>360745127.84098506</v>
      </c>
    </row>
    <row r="94" spans="1:20" x14ac:dyDescent="0.25">
      <c r="A94" s="2"/>
      <c r="P94" s="73">
        <v>3485995908.1440721</v>
      </c>
      <c r="Q94" s="69">
        <v>0.9029939098012314</v>
      </c>
      <c r="R94" s="73">
        <v>722395127.84098506</v>
      </c>
      <c r="S94" s="73">
        <v>4390850000</v>
      </c>
      <c r="T94" s="77">
        <v>3668454872.1590147</v>
      </c>
    </row>
    <row r="95" spans="1:20" x14ac:dyDescent="0.25">
      <c r="A95" s="2"/>
      <c r="P95" s="71">
        <v>3860486621.5669336</v>
      </c>
      <c r="R95" s="71">
        <v>800000000</v>
      </c>
      <c r="S95" s="71">
        <v>4829200000</v>
      </c>
      <c r="T95" s="78">
        <v>4029200000</v>
      </c>
    </row>
    <row r="96" spans="1:20" x14ac:dyDescent="0.25">
      <c r="A96" s="2"/>
      <c r="T96" s="79"/>
    </row>
    <row r="97" spans="2:20" s="2" customFormat="1" x14ac:dyDescent="0.25">
      <c r="B97" s="62"/>
      <c r="C97" s="62"/>
      <c r="D97" s="63"/>
      <c r="G97" s="53"/>
      <c r="H97" s="64"/>
      <c r="L97" s="64"/>
      <c r="N97" s="53"/>
      <c r="P97" s="71">
        <v>125547762.6630224</v>
      </c>
      <c r="Q97" s="69">
        <v>3.0274748280732844E-2</v>
      </c>
      <c r="R97" s="71">
        <v>7568687.070183211</v>
      </c>
      <c r="S97" s="71">
        <v>134190000</v>
      </c>
      <c r="T97" s="78">
        <v>141758687.07018322</v>
      </c>
    </row>
    <row r="98" spans="2:20" s="2" customFormat="1" x14ac:dyDescent="0.25">
      <c r="B98" s="62"/>
      <c r="C98" s="62"/>
      <c r="D98" s="63"/>
      <c r="G98" s="53"/>
      <c r="H98" s="64"/>
      <c r="L98" s="64"/>
      <c r="N98" s="53"/>
      <c r="P98" s="73">
        <v>4021398778.3565197</v>
      </c>
      <c r="Q98" s="69">
        <v>0.96972525171926716</v>
      </c>
      <c r="R98" s="73">
        <v>242431312.92981678</v>
      </c>
      <c r="S98" s="73">
        <v>3804670000</v>
      </c>
      <c r="T98" s="77">
        <v>4047101312.9298167</v>
      </c>
    </row>
    <row r="99" spans="2:20" s="2" customFormat="1" ht="15.75" thickBot="1" x14ac:dyDescent="0.3">
      <c r="B99" s="62"/>
      <c r="C99" s="62"/>
      <c r="D99" s="63"/>
      <c r="G99" s="53"/>
      <c r="H99" s="64"/>
      <c r="L99" s="64"/>
      <c r="N99" s="53"/>
      <c r="P99" s="81">
        <v>4146946541.0195422</v>
      </c>
      <c r="Q99" s="80"/>
      <c r="R99" s="81">
        <v>250000000</v>
      </c>
      <c r="S99" s="81">
        <v>3938860000</v>
      </c>
      <c r="T99" s="82">
        <v>4188860000</v>
      </c>
    </row>
    <row r="100" spans="2:20" s="2" customFormat="1" x14ac:dyDescent="0.25">
      <c r="B100" s="62"/>
      <c r="C100" s="62"/>
      <c r="D100" s="63"/>
      <c r="G100" s="53"/>
      <c r="H100" s="64"/>
      <c r="L100" s="64"/>
      <c r="N100" s="53"/>
    </row>
    <row r="101" spans="2:20" s="2" customFormat="1" x14ac:dyDescent="0.25">
      <c r="B101" s="62"/>
      <c r="C101" s="62"/>
      <c r="D101" s="63"/>
      <c r="G101" s="53"/>
      <c r="H101" s="64"/>
      <c r="L101" s="64"/>
      <c r="N101" s="53"/>
    </row>
    <row r="102" spans="2:20" s="2" customFormat="1" x14ac:dyDescent="0.25">
      <c r="B102" s="62"/>
      <c r="C102" s="62"/>
      <c r="D102" s="63"/>
      <c r="G102" s="53"/>
      <c r="H102" s="64"/>
      <c r="L102" s="64"/>
      <c r="N102" s="53"/>
    </row>
  </sheetData>
  <sortState xmlns:xlrd2="http://schemas.microsoft.com/office/spreadsheetml/2017/richdata2" ref="A47:ABE54">
    <sortCondition descending="1" ref="C47:C54"/>
  </sortState>
  <mergeCells count="388">
    <mergeCell ref="AZ59:BA59"/>
    <mergeCell ref="BB59:BC59"/>
    <mergeCell ref="BD59:BE59"/>
    <mergeCell ref="BF59:BG59"/>
    <mergeCell ref="BH59:BI59"/>
    <mergeCell ref="BJ59:BK59"/>
    <mergeCell ref="BL59:BM59"/>
    <mergeCell ref="AH59:AI59"/>
    <mergeCell ref="AJ59:AK59"/>
    <mergeCell ref="AL59:AM59"/>
    <mergeCell ref="AN59:AO59"/>
    <mergeCell ref="AP59:AQ59"/>
    <mergeCell ref="AR59:AS59"/>
    <mergeCell ref="AT59:AU59"/>
    <mergeCell ref="AV59:AW59"/>
    <mergeCell ref="AX59:AY59"/>
    <mergeCell ref="P59:Q59"/>
    <mergeCell ref="R59:S59"/>
    <mergeCell ref="T59:U59"/>
    <mergeCell ref="V59:W59"/>
    <mergeCell ref="X59:Y59"/>
    <mergeCell ref="Z59:AA59"/>
    <mergeCell ref="AB59:AC59"/>
    <mergeCell ref="AD59:AE59"/>
    <mergeCell ref="AF59:AG59"/>
    <mergeCell ref="A1:A4"/>
    <mergeCell ref="B1:B4"/>
    <mergeCell ref="D1:D4"/>
    <mergeCell ref="F1:F4"/>
    <mergeCell ref="G1:G4"/>
    <mergeCell ref="H1:H4"/>
    <mergeCell ref="BP3:BQ3"/>
    <mergeCell ref="BR3:BS3"/>
    <mergeCell ref="BT3:BU3"/>
    <mergeCell ref="BV3:BW3"/>
    <mergeCell ref="BX3:BY3"/>
    <mergeCell ref="I1:I4"/>
    <mergeCell ref="J1:J4"/>
    <mergeCell ref="K1:K4"/>
    <mergeCell ref="L1:L4"/>
    <mergeCell ref="M1:M4"/>
    <mergeCell ref="N1:N4"/>
    <mergeCell ref="CL3:CM3"/>
    <mergeCell ref="CN3:CO3"/>
    <mergeCell ref="CP3:CQ3"/>
    <mergeCell ref="CR3:CS3"/>
    <mergeCell ref="CT3:CU3"/>
    <mergeCell ref="CV3:CW3"/>
    <mergeCell ref="BZ3:CA3"/>
    <mergeCell ref="CB3:CC3"/>
    <mergeCell ref="CD3:CE3"/>
    <mergeCell ref="CF3:CG3"/>
    <mergeCell ref="CH3:CI3"/>
    <mergeCell ref="CJ3:CK3"/>
    <mergeCell ref="DJ3:DK3"/>
    <mergeCell ref="DL3:DM3"/>
    <mergeCell ref="DN3:DO3"/>
    <mergeCell ref="DP3:DQ3"/>
    <mergeCell ref="DR3:DS3"/>
    <mergeCell ref="DT3:DU3"/>
    <mergeCell ref="CX3:CY3"/>
    <mergeCell ref="CZ3:DA3"/>
    <mergeCell ref="DB3:DC3"/>
    <mergeCell ref="DD3:DE3"/>
    <mergeCell ref="DF3:DG3"/>
    <mergeCell ref="DH3:DI3"/>
    <mergeCell ref="EH3:EI3"/>
    <mergeCell ref="EJ3:EK3"/>
    <mergeCell ref="EL3:EM3"/>
    <mergeCell ref="EN3:EO3"/>
    <mergeCell ref="EP3:EQ3"/>
    <mergeCell ref="ER3:ES3"/>
    <mergeCell ref="DV3:DW3"/>
    <mergeCell ref="DX3:DY3"/>
    <mergeCell ref="DZ3:EA3"/>
    <mergeCell ref="EB3:EC3"/>
    <mergeCell ref="ED3:EE3"/>
    <mergeCell ref="EF3:EG3"/>
    <mergeCell ref="FF3:FG3"/>
    <mergeCell ref="FH3:FI3"/>
    <mergeCell ref="FJ3:FK3"/>
    <mergeCell ref="FL3:FM3"/>
    <mergeCell ref="FN3:FO3"/>
    <mergeCell ref="FP3:FQ3"/>
    <mergeCell ref="ET3:EU3"/>
    <mergeCell ref="EV3:EW3"/>
    <mergeCell ref="EX3:EY3"/>
    <mergeCell ref="EZ3:FA3"/>
    <mergeCell ref="FB3:FC3"/>
    <mergeCell ref="FD3:FE3"/>
    <mergeCell ref="GD3:GE3"/>
    <mergeCell ref="GF3:GG3"/>
    <mergeCell ref="GH3:GI3"/>
    <mergeCell ref="GJ3:GK3"/>
    <mergeCell ref="GL3:GM3"/>
    <mergeCell ref="GN3:GO3"/>
    <mergeCell ref="FR3:FS3"/>
    <mergeCell ref="FT3:FU3"/>
    <mergeCell ref="FV3:FW3"/>
    <mergeCell ref="FX3:FY3"/>
    <mergeCell ref="FZ3:GA3"/>
    <mergeCell ref="GB3:GC3"/>
    <mergeCell ref="HB3:HC3"/>
    <mergeCell ref="HD3:HE3"/>
    <mergeCell ref="HF3:HG3"/>
    <mergeCell ref="HH3:HI3"/>
    <mergeCell ref="HJ3:HK3"/>
    <mergeCell ref="HL3:HM3"/>
    <mergeCell ref="GP3:GQ3"/>
    <mergeCell ref="GR3:GS3"/>
    <mergeCell ref="GT3:GU3"/>
    <mergeCell ref="GV3:GW3"/>
    <mergeCell ref="GX3:GY3"/>
    <mergeCell ref="GZ3:HA3"/>
    <mergeCell ref="HZ3:IA3"/>
    <mergeCell ref="IB3:IC3"/>
    <mergeCell ref="ID3:IE3"/>
    <mergeCell ref="IF3:IG3"/>
    <mergeCell ref="IH3:II3"/>
    <mergeCell ref="IJ3:IK3"/>
    <mergeCell ref="HN3:HO3"/>
    <mergeCell ref="HP3:HQ3"/>
    <mergeCell ref="HR3:HS3"/>
    <mergeCell ref="HT3:HU3"/>
    <mergeCell ref="HV3:HW3"/>
    <mergeCell ref="HX3:HY3"/>
    <mergeCell ref="IX3:IY3"/>
    <mergeCell ref="IZ3:JA3"/>
    <mergeCell ref="JB3:JC3"/>
    <mergeCell ref="JD3:JE3"/>
    <mergeCell ref="JF3:JG3"/>
    <mergeCell ref="JH3:JI3"/>
    <mergeCell ref="IL3:IM3"/>
    <mergeCell ref="IN3:IO3"/>
    <mergeCell ref="IP3:IQ3"/>
    <mergeCell ref="IR3:IS3"/>
    <mergeCell ref="IT3:IU3"/>
    <mergeCell ref="IV3:IW3"/>
    <mergeCell ref="JV3:JW3"/>
    <mergeCell ref="JX3:JY3"/>
    <mergeCell ref="JZ3:KA3"/>
    <mergeCell ref="KB3:KC3"/>
    <mergeCell ref="KD3:KE3"/>
    <mergeCell ref="KF3:KG3"/>
    <mergeCell ref="JJ3:JK3"/>
    <mergeCell ref="JL3:JM3"/>
    <mergeCell ref="JN3:JO3"/>
    <mergeCell ref="JP3:JQ3"/>
    <mergeCell ref="JR3:JS3"/>
    <mergeCell ref="JT3:JU3"/>
    <mergeCell ref="KT3:KU3"/>
    <mergeCell ref="KV3:KW3"/>
    <mergeCell ref="KX3:KY3"/>
    <mergeCell ref="KZ3:LA3"/>
    <mergeCell ref="LB3:LC3"/>
    <mergeCell ref="LD3:LE3"/>
    <mergeCell ref="KH3:KI3"/>
    <mergeCell ref="KJ3:KK3"/>
    <mergeCell ref="KL3:KM3"/>
    <mergeCell ref="KN3:KO3"/>
    <mergeCell ref="KP3:KQ3"/>
    <mergeCell ref="KR3:KS3"/>
    <mergeCell ref="LR3:LS3"/>
    <mergeCell ref="LT3:LU3"/>
    <mergeCell ref="LV3:LW3"/>
    <mergeCell ref="LX3:LY3"/>
    <mergeCell ref="LZ3:MA3"/>
    <mergeCell ref="MB3:MC3"/>
    <mergeCell ref="LF3:LG3"/>
    <mergeCell ref="LH3:LI3"/>
    <mergeCell ref="LJ3:LK3"/>
    <mergeCell ref="LL3:LM3"/>
    <mergeCell ref="LN3:LO3"/>
    <mergeCell ref="LP3:LQ3"/>
    <mergeCell ref="MP3:MQ3"/>
    <mergeCell ref="MR3:MS3"/>
    <mergeCell ref="MT3:MU3"/>
    <mergeCell ref="MV3:MW3"/>
    <mergeCell ref="MX3:MY3"/>
    <mergeCell ref="MZ3:NA3"/>
    <mergeCell ref="MD3:ME3"/>
    <mergeCell ref="MF3:MG3"/>
    <mergeCell ref="MH3:MI3"/>
    <mergeCell ref="MJ3:MK3"/>
    <mergeCell ref="ML3:MM3"/>
    <mergeCell ref="MN3:MO3"/>
    <mergeCell ref="NN3:NO3"/>
    <mergeCell ref="NP3:NQ3"/>
    <mergeCell ref="NR3:NS3"/>
    <mergeCell ref="NT3:NU3"/>
    <mergeCell ref="NV3:NW3"/>
    <mergeCell ref="NX3:NY3"/>
    <mergeCell ref="NB3:NC3"/>
    <mergeCell ref="ND3:NE3"/>
    <mergeCell ref="NF3:NG3"/>
    <mergeCell ref="NH3:NI3"/>
    <mergeCell ref="NJ3:NK3"/>
    <mergeCell ref="NL3:NM3"/>
    <mergeCell ref="OL3:OM3"/>
    <mergeCell ref="ON3:OO3"/>
    <mergeCell ref="OP3:OQ3"/>
    <mergeCell ref="OR3:OS3"/>
    <mergeCell ref="OT3:OU3"/>
    <mergeCell ref="OV3:OW3"/>
    <mergeCell ref="NZ3:OA3"/>
    <mergeCell ref="OB3:OC3"/>
    <mergeCell ref="OD3:OE3"/>
    <mergeCell ref="OF3:OG3"/>
    <mergeCell ref="OH3:OI3"/>
    <mergeCell ref="OJ3:OK3"/>
    <mergeCell ref="PJ3:PK3"/>
    <mergeCell ref="PL3:PM3"/>
    <mergeCell ref="PN3:PO3"/>
    <mergeCell ref="PP3:PQ3"/>
    <mergeCell ref="PR3:PS3"/>
    <mergeCell ref="PT3:PU3"/>
    <mergeCell ref="OX3:OY3"/>
    <mergeCell ref="OZ3:PA3"/>
    <mergeCell ref="PB3:PC3"/>
    <mergeCell ref="PD3:PE3"/>
    <mergeCell ref="PF3:PG3"/>
    <mergeCell ref="PH3:PI3"/>
    <mergeCell ref="QH3:QI3"/>
    <mergeCell ref="QJ3:QK3"/>
    <mergeCell ref="QL3:QM3"/>
    <mergeCell ref="QN3:QO3"/>
    <mergeCell ref="QP3:QQ3"/>
    <mergeCell ref="QR3:QS3"/>
    <mergeCell ref="PV3:PW3"/>
    <mergeCell ref="PX3:PY3"/>
    <mergeCell ref="PZ3:QA3"/>
    <mergeCell ref="QB3:QC3"/>
    <mergeCell ref="QD3:QE3"/>
    <mergeCell ref="QF3:QG3"/>
    <mergeCell ref="RF3:RG3"/>
    <mergeCell ref="RH3:RI3"/>
    <mergeCell ref="RJ3:RK3"/>
    <mergeCell ref="RL3:RM3"/>
    <mergeCell ref="RN3:RO3"/>
    <mergeCell ref="RP3:RQ3"/>
    <mergeCell ref="QT3:QU3"/>
    <mergeCell ref="QV3:QW3"/>
    <mergeCell ref="QX3:QY3"/>
    <mergeCell ref="QZ3:RA3"/>
    <mergeCell ref="RB3:RC3"/>
    <mergeCell ref="RD3:RE3"/>
    <mergeCell ref="SD3:SE3"/>
    <mergeCell ref="SF3:SG3"/>
    <mergeCell ref="SH3:SI3"/>
    <mergeCell ref="SJ3:SK3"/>
    <mergeCell ref="SL3:SM3"/>
    <mergeCell ref="SN3:SO3"/>
    <mergeCell ref="RR3:RS3"/>
    <mergeCell ref="RT3:RU3"/>
    <mergeCell ref="RV3:RW3"/>
    <mergeCell ref="RX3:RY3"/>
    <mergeCell ref="RZ3:SA3"/>
    <mergeCell ref="SB3:SC3"/>
    <mergeCell ref="TB3:TC3"/>
    <mergeCell ref="TD3:TE3"/>
    <mergeCell ref="TF3:TG3"/>
    <mergeCell ref="TH3:TI3"/>
    <mergeCell ref="TJ3:TK3"/>
    <mergeCell ref="TL3:TM3"/>
    <mergeCell ref="SP3:SQ3"/>
    <mergeCell ref="SR3:SS3"/>
    <mergeCell ref="ST3:SU3"/>
    <mergeCell ref="SV3:SW3"/>
    <mergeCell ref="SX3:SY3"/>
    <mergeCell ref="SZ3:TA3"/>
    <mergeCell ref="TZ3:UA3"/>
    <mergeCell ref="UB3:UC3"/>
    <mergeCell ref="UD3:UE3"/>
    <mergeCell ref="UF3:UG3"/>
    <mergeCell ref="UH3:UI3"/>
    <mergeCell ref="UJ3:UK3"/>
    <mergeCell ref="TN3:TO3"/>
    <mergeCell ref="TP3:TQ3"/>
    <mergeCell ref="TR3:TS3"/>
    <mergeCell ref="TT3:TU3"/>
    <mergeCell ref="TV3:TW3"/>
    <mergeCell ref="TX3:TY3"/>
    <mergeCell ref="UX3:UY3"/>
    <mergeCell ref="UZ3:VA3"/>
    <mergeCell ref="VB3:VC3"/>
    <mergeCell ref="VD3:VE3"/>
    <mergeCell ref="VF3:VG3"/>
    <mergeCell ref="VH3:VI3"/>
    <mergeCell ref="UL3:UM3"/>
    <mergeCell ref="UN3:UO3"/>
    <mergeCell ref="UP3:UQ3"/>
    <mergeCell ref="UR3:US3"/>
    <mergeCell ref="UT3:UU3"/>
    <mergeCell ref="UV3:UW3"/>
    <mergeCell ref="VV3:VW3"/>
    <mergeCell ref="VX3:VY3"/>
    <mergeCell ref="VZ3:WA3"/>
    <mergeCell ref="WB3:WC3"/>
    <mergeCell ref="WD3:WE3"/>
    <mergeCell ref="WF3:WG3"/>
    <mergeCell ref="VJ3:VK3"/>
    <mergeCell ref="VL3:VM3"/>
    <mergeCell ref="VN3:VO3"/>
    <mergeCell ref="VP3:VQ3"/>
    <mergeCell ref="VR3:VS3"/>
    <mergeCell ref="VT3:VU3"/>
    <mergeCell ref="WX3:WY3"/>
    <mergeCell ref="WZ3:XA3"/>
    <mergeCell ref="XB3:XC3"/>
    <mergeCell ref="XD3:XE3"/>
    <mergeCell ref="WH3:WI3"/>
    <mergeCell ref="WJ3:WK3"/>
    <mergeCell ref="WL3:WM3"/>
    <mergeCell ref="WN3:WO3"/>
    <mergeCell ref="WP3:WQ3"/>
    <mergeCell ref="WR3:WS3"/>
    <mergeCell ref="AT57:AU57"/>
    <mergeCell ref="YP3:YQ3"/>
    <mergeCell ref="YD3:YE3"/>
    <mergeCell ref="YF3:YG3"/>
    <mergeCell ref="YH3:YI3"/>
    <mergeCell ref="YJ3:YK3"/>
    <mergeCell ref="YL3:YM3"/>
    <mergeCell ref="YN3:YO3"/>
    <mergeCell ref="AF57:AG57"/>
    <mergeCell ref="AH57:AI57"/>
    <mergeCell ref="XR3:XS3"/>
    <mergeCell ref="XT3:XU3"/>
    <mergeCell ref="XV3:XW3"/>
    <mergeCell ref="XX3:XY3"/>
    <mergeCell ref="XZ3:YA3"/>
    <mergeCell ref="YB3:YC3"/>
    <mergeCell ref="XF3:XG3"/>
    <mergeCell ref="XH3:XI3"/>
    <mergeCell ref="XJ3:XK3"/>
    <mergeCell ref="XL3:XM3"/>
    <mergeCell ref="XN3:XO3"/>
    <mergeCell ref="XP3:XQ3"/>
    <mergeCell ref="WT3:WU3"/>
    <mergeCell ref="WV3:WW3"/>
    <mergeCell ref="AH58:AI58"/>
    <mergeCell ref="P57:Q57"/>
    <mergeCell ref="R57:S57"/>
    <mergeCell ref="T57:U57"/>
    <mergeCell ref="V57:W57"/>
    <mergeCell ref="BH57:BI57"/>
    <mergeCell ref="BJ57:BK57"/>
    <mergeCell ref="BL57:BM57"/>
    <mergeCell ref="P58:Q58"/>
    <mergeCell ref="R58:S58"/>
    <mergeCell ref="T58:U58"/>
    <mergeCell ref="V58:W58"/>
    <mergeCell ref="X58:Y58"/>
    <mergeCell ref="AV57:AW57"/>
    <mergeCell ref="AX57:AY57"/>
    <mergeCell ref="AZ57:BA57"/>
    <mergeCell ref="BB57:BC57"/>
    <mergeCell ref="BD57:BE57"/>
    <mergeCell ref="BF57:BG57"/>
    <mergeCell ref="AJ57:AK57"/>
    <mergeCell ref="AL57:AM57"/>
    <mergeCell ref="AN57:AO57"/>
    <mergeCell ref="AP57:AQ57"/>
    <mergeCell ref="AR57:AS57"/>
    <mergeCell ref="AJ58:AK58"/>
    <mergeCell ref="X57:Y57"/>
    <mergeCell ref="Z57:AA57"/>
    <mergeCell ref="AB57:AC57"/>
    <mergeCell ref="AD57:AE57"/>
    <mergeCell ref="BJ58:BK58"/>
    <mergeCell ref="BL58:BM58"/>
    <mergeCell ref="P64:Q64"/>
    <mergeCell ref="AX58:AY58"/>
    <mergeCell ref="AZ58:BA58"/>
    <mergeCell ref="BB58:BC58"/>
    <mergeCell ref="BD58:BE58"/>
    <mergeCell ref="BF58:BG58"/>
    <mergeCell ref="BH58:BI58"/>
    <mergeCell ref="AL58:AM58"/>
    <mergeCell ref="AN58:AO58"/>
    <mergeCell ref="AP58:AQ58"/>
    <mergeCell ref="AR58:AS58"/>
    <mergeCell ref="AT58:AU58"/>
    <mergeCell ref="AV58:AW58"/>
    <mergeCell ref="Z58:AA58"/>
    <mergeCell ref="AB58:AC58"/>
    <mergeCell ref="AD58:AE58"/>
    <mergeCell ref="AF58:AG58"/>
  </mergeCells>
  <printOptions horizontalCentered="1" verticalCentered="1"/>
  <pageMargins left="0.1" right="0.17" top="0.37" bottom="0.22" header="0.24" footer="0.1"/>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
  <sheetViews>
    <sheetView showGridLines="0" workbookViewId="0"/>
  </sheetViews>
  <sheetFormatPr baseColWidth="10" defaultRowHeight="15" x14ac:dyDescent="0.25"/>
  <cols>
    <col min="1" max="1" width="26.5703125" style="124" bestFit="1" customWidth="1"/>
    <col min="2" max="16384" width="11.42578125" style="124"/>
  </cols>
  <sheetData>
    <row r="1" spans="1:12" ht="15" customHeight="1" thickBot="1" x14ac:dyDescent="0.3"/>
    <row r="2" spans="1:12" ht="18" customHeight="1" thickBot="1" x14ac:dyDescent="0.3">
      <c r="A2" s="127" t="s">
        <v>168</v>
      </c>
      <c r="L2" s="126" t="s">
        <v>152</v>
      </c>
    </row>
    <row r="3" spans="1:12" s="125" customFormat="1" x14ac:dyDescent="0.25">
      <c r="L3" s="126" t="s">
        <v>155</v>
      </c>
    </row>
    <row r="4" spans="1:12" s="125" customFormat="1" x14ac:dyDescent="0.25">
      <c r="L4" s="126" t="s">
        <v>153</v>
      </c>
    </row>
    <row r="5" spans="1:12" s="125" customFormat="1" x14ac:dyDescent="0.25">
      <c r="L5" s="126">
        <v>3</v>
      </c>
    </row>
    <row r="6" spans="1:12" s="125" customFormat="1" x14ac:dyDescent="0.25"/>
    <row r="20" spans="1:12" ht="15.75" thickBot="1" x14ac:dyDescent="0.3"/>
    <row r="21" spans="1:12" ht="18" customHeight="1" thickBot="1" x14ac:dyDescent="0.3">
      <c r="A21" s="127" t="s">
        <v>169</v>
      </c>
    </row>
    <row r="22" spans="1:12" x14ac:dyDescent="0.25">
      <c r="L22" s="126" t="s">
        <v>152</v>
      </c>
    </row>
    <row r="23" spans="1:12" x14ac:dyDescent="0.25">
      <c r="L23" s="126" t="s">
        <v>161</v>
      </c>
    </row>
    <row r="24" spans="1:12" x14ac:dyDescent="0.25">
      <c r="L24" s="126">
        <v>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1</xdr:col>
                    <xdr:colOff>76200</xdr:colOff>
                    <xdr:row>1</xdr:row>
                    <xdr:rowOff>0</xdr:rowOff>
                  </from>
                  <to>
                    <xdr:col>3</xdr:col>
                    <xdr:colOff>161925</xdr:colOff>
                    <xdr:row>2</xdr:row>
                    <xdr:rowOff>0</xdr:rowOff>
                  </to>
                </anchor>
              </controlPr>
            </control>
          </mc:Choice>
        </mc:AlternateContent>
        <mc:AlternateContent xmlns:mc="http://schemas.openxmlformats.org/markup-compatibility/2006">
          <mc:Choice Requires="x14">
            <control shapeId="6148" r:id="rId4" name="Drop Down 4">
              <controlPr defaultSize="0" autoLine="0" autoPict="0">
                <anchor moveWithCells="1">
                  <from>
                    <xdr:col>1</xdr:col>
                    <xdr:colOff>76200</xdr:colOff>
                    <xdr:row>20</xdr:row>
                    <xdr:rowOff>19050</xdr:rowOff>
                  </from>
                  <to>
                    <xdr:col>3</xdr:col>
                    <xdr:colOff>161925</xdr:colOff>
                    <xdr:row>20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
  <sheetViews>
    <sheetView showGridLines="0" zoomScale="28" zoomScaleNormal="28" workbookViewId="0">
      <selection activeCell="AH114" sqref="AH114"/>
    </sheetView>
  </sheetViews>
  <sheetFormatPr baseColWidth="10" defaultRowHeight="16.5" x14ac:dyDescent="0.3"/>
  <cols>
    <col min="1" max="1" width="16.28515625" style="97" customWidth="1"/>
    <col min="2" max="2" width="18.140625" style="97" bestFit="1" customWidth="1"/>
    <col min="3" max="3" width="12" style="97" bestFit="1" customWidth="1"/>
    <col min="4" max="6" width="11.42578125" style="97"/>
    <col min="7" max="7" width="11.85546875" style="97" bestFit="1" customWidth="1"/>
    <col min="8" max="16384" width="11.42578125" style="97"/>
  </cols>
  <sheetData>
    <row r="1" spans="1:5" ht="33" x14ac:dyDescent="0.3">
      <c r="A1" s="114" t="s">
        <v>154</v>
      </c>
      <c r="B1" s="114" t="s">
        <v>6</v>
      </c>
      <c r="C1" s="114" t="s">
        <v>7</v>
      </c>
    </row>
    <row r="2" spans="1:5" x14ac:dyDescent="0.3">
      <c r="A2" s="115">
        <v>2018</v>
      </c>
      <c r="B2" s="116">
        <f t="shared" ref="B2:C11" si="0">+SUMPRODUCT(1*(AÑOS=$A2)*(SERVICIO=B$1)*(MATRIZ_SS))/1000000</f>
        <v>4075.7987077334506</v>
      </c>
      <c r="C2" s="116">
        <f t="shared" si="0"/>
        <v>7015.9264690793998</v>
      </c>
      <c r="D2" s="140">
        <f>+SUM(B2:C2)</f>
        <v>11091.72517681285</v>
      </c>
      <c r="E2" s="140"/>
    </row>
    <row r="3" spans="1:5" x14ac:dyDescent="0.3">
      <c r="A3" s="115">
        <v>2019</v>
      </c>
      <c r="B3" s="116">
        <f t="shared" si="0"/>
        <v>3697.0583407116528</v>
      </c>
      <c r="C3" s="116">
        <f t="shared" si="0"/>
        <v>7482.0926000751979</v>
      </c>
      <c r="D3" s="140">
        <f t="shared" ref="D3:D12" si="1">+SUM(B3:C3)</f>
        <v>11179.150940786851</v>
      </c>
      <c r="E3" s="140"/>
    </row>
    <row r="4" spans="1:5" x14ac:dyDescent="0.3">
      <c r="A4" s="115">
        <v>2020</v>
      </c>
      <c r="B4" s="116">
        <f t="shared" si="0"/>
        <v>4930.7711454575247</v>
      </c>
      <c r="C4" s="116">
        <f t="shared" si="0"/>
        <v>4787.9798300796074</v>
      </c>
      <c r="D4" s="140">
        <f t="shared" si="1"/>
        <v>9718.750975537132</v>
      </c>
      <c r="E4" s="140"/>
    </row>
    <row r="5" spans="1:5" x14ac:dyDescent="0.3">
      <c r="A5" s="115">
        <v>2021</v>
      </c>
      <c r="B5" s="116">
        <f t="shared" si="0"/>
        <v>9390.0880614298512</v>
      </c>
      <c r="C5" s="116">
        <f t="shared" si="0"/>
        <v>3907.9724336632748</v>
      </c>
      <c r="D5" s="140">
        <f t="shared" si="1"/>
        <v>13298.060495093127</v>
      </c>
      <c r="E5" s="140"/>
    </row>
    <row r="6" spans="1:5" x14ac:dyDescent="0.3">
      <c r="A6" s="115">
        <v>2022</v>
      </c>
      <c r="B6" s="116">
        <f t="shared" si="0"/>
        <v>14610.723765175859</v>
      </c>
      <c r="C6" s="116">
        <f t="shared" si="0"/>
        <v>2902.3404912507563</v>
      </c>
      <c r="D6" s="140">
        <f t="shared" si="1"/>
        <v>17513.064256426616</v>
      </c>
      <c r="E6" s="140"/>
    </row>
    <row r="7" spans="1:5" x14ac:dyDescent="0.3">
      <c r="A7" s="115">
        <v>2023</v>
      </c>
      <c r="B7" s="116">
        <f t="shared" si="0"/>
        <v>13278.849379028312</v>
      </c>
      <c r="C7" s="116">
        <f t="shared" si="0"/>
        <v>1973.6877740489413</v>
      </c>
      <c r="D7" s="140">
        <f t="shared" si="1"/>
        <v>15252.537153077254</v>
      </c>
      <c r="E7" s="140"/>
    </row>
    <row r="8" spans="1:5" x14ac:dyDescent="0.3">
      <c r="A8" s="115">
        <v>2024</v>
      </c>
      <c r="B8" s="116">
        <f t="shared" si="0"/>
        <v>14774.546162922572</v>
      </c>
      <c r="C8" s="116">
        <f t="shared" si="0"/>
        <v>980.96355119751138</v>
      </c>
      <c r="D8" s="140">
        <f t="shared" si="1"/>
        <v>15755.509714120084</v>
      </c>
      <c r="E8" s="140"/>
    </row>
    <row r="9" spans="1:5" x14ac:dyDescent="0.3">
      <c r="A9" s="115">
        <v>2025</v>
      </c>
      <c r="B9" s="116">
        <f t="shared" si="0"/>
        <v>1473.5375112837398</v>
      </c>
      <c r="C9" s="116">
        <f t="shared" si="0"/>
        <v>388.26707842803637</v>
      </c>
      <c r="D9" s="140">
        <f t="shared" si="1"/>
        <v>1861.8045897117763</v>
      </c>
      <c r="E9" s="140"/>
    </row>
    <row r="10" spans="1:5" x14ac:dyDescent="0.3">
      <c r="A10" s="115">
        <v>2026</v>
      </c>
      <c r="B10" s="116">
        <f t="shared" si="0"/>
        <v>1108.7573997215989</v>
      </c>
      <c r="C10" s="116">
        <f t="shared" si="0"/>
        <v>355.58412469526172</v>
      </c>
      <c r="D10" s="140">
        <f t="shared" si="1"/>
        <v>1464.3415244168605</v>
      </c>
      <c r="E10" s="140"/>
    </row>
    <row r="11" spans="1:5" x14ac:dyDescent="0.3">
      <c r="A11" s="115">
        <v>2027</v>
      </c>
      <c r="B11" s="116">
        <f t="shared" si="0"/>
        <v>1169.206189977416</v>
      </c>
      <c r="C11" s="116">
        <f t="shared" si="0"/>
        <v>336.24688706741006</v>
      </c>
      <c r="D11" s="140">
        <f t="shared" si="1"/>
        <v>1505.4530770448259</v>
      </c>
      <c r="E11" s="140"/>
    </row>
    <row r="12" spans="1:5" x14ac:dyDescent="0.3">
      <c r="A12" s="115" t="s">
        <v>150</v>
      </c>
      <c r="B12" s="116">
        <f>+AVERAGE(B13:B27)</f>
        <v>951.86223263070428</v>
      </c>
      <c r="C12" s="116">
        <f>+AVERAGE(C13:C27)</f>
        <v>133.54959118301534</v>
      </c>
      <c r="D12" s="140">
        <f t="shared" si="1"/>
        <v>1085.4118238137196</v>
      </c>
      <c r="E12" s="140"/>
    </row>
    <row r="13" spans="1:5" hidden="1" x14ac:dyDescent="0.3">
      <c r="A13" s="97">
        <v>2028</v>
      </c>
      <c r="B13" s="116">
        <f t="shared" ref="B13:C27" si="2">+SUMPRODUCT(1*(AÑOS=$A13)*(SERVICIO=B$1)*(MATRIZ_SS))/1000000</f>
        <v>1257.2777865822688</v>
      </c>
      <c r="C13" s="116">
        <f t="shared" si="2"/>
        <v>318.74458048161557</v>
      </c>
      <c r="E13" s="140"/>
    </row>
    <row r="14" spans="1:5" hidden="1" x14ac:dyDescent="0.3">
      <c r="A14" s="97">
        <v>2029</v>
      </c>
      <c r="B14" s="116">
        <f t="shared" si="2"/>
        <v>1349.9006401700346</v>
      </c>
      <c r="C14" s="116">
        <f t="shared" si="2"/>
        <v>294.90555277084923</v>
      </c>
      <c r="E14" s="140"/>
    </row>
    <row r="15" spans="1:5" hidden="1" x14ac:dyDescent="0.3">
      <c r="A15" s="97">
        <v>2030</v>
      </c>
      <c r="B15" s="116">
        <f t="shared" si="2"/>
        <v>1449.2196561374296</v>
      </c>
      <c r="C15" s="116">
        <f t="shared" si="2"/>
        <v>267.40383566443728</v>
      </c>
      <c r="E15" s="140"/>
    </row>
    <row r="16" spans="1:5" hidden="1" x14ac:dyDescent="0.3">
      <c r="A16" s="97">
        <v>2031</v>
      </c>
      <c r="B16" s="116">
        <f t="shared" si="2"/>
        <v>1377.0309423126878</v>
      </c>
      <c r="C16" s="116">
        <f t="shared" si="2"/>
        <v>238.31467824599005</v>
      </c>
      <c r="E16" s="140"/>
    </row>
    <row r="17" spans="1:5" hidden="1" x14ac:dyDescent="0.3">
      <c r="A17" s="97">
        <v>2032</v>
      </c>
      <c r="B17" s="116">
        <f t="shared" si="2"/>
        <v>1491.2848549038576</v>
      </c>
      <c r="C17" s="116">
        <f t="shared" si="2"/>
        <v>211.04425936780521</v>
      </c>
      <c r="E17" s="140"/>
    </row>
    <row r="18" spans="1:5" hidden="1" x14ac:dyDescent="0.3">
      <c r="A18" s="97">
        <v>2033</v>
      </c>
      <c r="B18" s="116">
        <f t="shared" si="2"/>
        <v>1286.7413369212272</v>
      </c>
      <c r="C18" s="116">
        <f t="shared" si="2"/>
        <v>176.54784838040325</v>
      </c>
      <c r="E18" s="140"/>
    </row>
    <row r="19" spans="1:5" hidden="1" x14ac:dyDescent="0.3">
      <c r="A19" s="97">
        <v>2034</v>
      </c>
      <c r="B19" s="116">
        <f t="shared" si="2"/>
        <v>1130.7636522698369</v>
      </c>
      <c r="C19" s="116">
        <f t="shared" si="2"/>
        <v>150.79560548544123</v>
      </c>
      <c r="E19" s="140"/>
    </row>
    <row r="20" spans="1:5" hidden="1" x14ac:dyDescent="0.3">
      <c r="A20" s="97">
        <v>2035</v>
      </c>
      <c r="B20" s="116">
        <f t="shared" si="2"/>
        <v>1216.4869345719637</v>
      </c>
      <c r="C20" s="116">
        <f t="shared" si="2"/>
        <v>124.194864262259</v>
      </c>
      <c r="E20" s="140"/>
    </row>
    <row r="21" spans="1:5" hidden="1" x14ac:dyDescent="0.3">
      <c r="A21" s="97">
        <v>2036</v>
      </c>
      <c r="B21" s="116">
        <f t="shared" si="2"/>
        <v>1312.3721229243199</v>
      </c>
      <c r="C21" s="116">
        <f t="shared" si="2"/>
        <v>92.796174035221512</v>
      </c>
      <c r="E21" s="140"/>
    </row>
    <row r="22" spans="1:5" hidden="1" x14ac:dyDescent="0.3">
      <c r="A22" s="97">
        <v>2037</v>
      </c>
      <c r="B22" s="116">
        <f t="shared" si="2"/>
        <v>792.75323246654455</v>
      </c>
      <c r="C22" s="116">
        <f t="shared" si="2"/>
        <v>61.108967361433457</v>
      </c>
      <c r="E22" s="140"/>
    </row>
    <row r="23" spans="1:5" hidden="1" x14ac:dyDescent="0.3">
      <c r="A23" s="97">
        <v>2038</v>
      </c>
      <c r="B23" s="116">
        <f t="shared" si="2"/>
        <v>853.65288115177577</v>
      </c>
      <c r="C23" s="116">
        <f t="shared" si="2"/>
        <v>40.494305078457714</v>
      </c>
      <c r="E23" s="140"/>
    </row>
    <row r="24" spans="1:5" hidden="1" x14ac:dyDescent="0.3">
      <c r="A24" s="97">
        <v>2039</v>
      </c>
      <c r="B24" s="116">
        <f t="shared" si="2"/>
        <v>447.47464872032913</v>
      </c>
      <c r="C24" s="116">
        <f t="shared" si="2"/>
        <v>19.647623100131483</v>
      </c>
      <c r="E24" s="140"/>
    </row>
    <row r="25" spans="1:5" hidden="1" x14ac:dyDescent="0.3">
      <c r="A25" s="97">
        <v>2040</v>
      </c>
      <c r="B25" s="116">
        <f t="shared" si="2"/>
        <v>254.41550965094939</v>
      </c>
      <c r="C25" s="116">
        <f t="shared" si="2"/>
        <v>5.7133589334709658</v>
      </c>
      <c r="E25" s="140"/>
    </row>
    <row r="26" spans="1:5" hidden="1" x14ac:dyDescent="0.3">
      <c r="A26" s="97">
        <v>2041</v>
      </c>
      <c r="B26" s="116">
        <f t="shared" si="2"/>
        <v>38.348866112925563</v>
      </c>
      <c r="C26" s="116">
        <f t="shared" si="2"/>
        <v>1.2651601183321977</v>
      </c>
      <c r="E26" s="140"/>
    </row>
    <row r="27" spans="1:5" hidden="1" x14ac:dyDescent="0.3">
      <c r="A27" s="97">
        <v>2042</v>
      </c>
      <c r="B27" s="116">
        <f t="shared" si="2"/>
        <v>20.210424564413422</v>
      </c>
      <c r="C27" s="116">
        <f t="shared" si="2"/>
        <v>0.26705445938127004</v>
      </c>
      <c r="E27" s="140"/>
    </row>
    <row r="32" spans="1:5" ht="33" x14ac:dyDescent="0.3">
      <c r="A32" s="114" t="s">
        <v>151</v>
      </c>
      <c r="B32" s="114" t="s">
        <v>10</v>
      </c>
      <c r="C32" s="114" t="s">
        <v>132</v>
      </c>
      <c r="D32" s="114" t="s">
        <v>57</v>
      </c>
    </row>
    <row r="33" spans="1:5" x14ac:dyDescent="0.3">
      <c r="A33" s="115">
        <v>2018</v>
      </c>
      <c r="B33" s="116">
        <f t="shared" ref="B33:D42" si="3">+SUMPRODUCT(1*(AÑOS=$A33)*(MONEDA=B$32)*(MATRIZ_SS))/1000000</f>
        <v>7335.1640709687272</v>
      </c>
      <c r="C33" s="116">
        <f t="shared" si="3"/>
        <v>212.25114777460735</v>
      </c>
      <c r="D33" s="116">
        <f t="shared" si="3"/>
        <v>3544.3099580695211</v>
      </c>
      <c r="E33" s="140">
        <f>+SUM(B33:D33)</f>
        <v>11091.725176812855</v>
      </c>
    </row>
    <row r="34" spans="1:5" x14ac:dyDescent="0.3">
      <c r="A34" s="115">
        <v>2019</v>
      </c>
      <c r="B34" s="116">
        <f t="shared" si="3"/>
        <v>8165.2463658530023</v>
      </c>
      <c r="C34" s="116">
        <f t="shared" si="3"/>
        <v>242.59219872747462</v>
      </c>
      <c r="D34" s="116">
        <f t="shared" si="3"/>
        <v>2771.3123762063633</v>
      </c>
      <c r="E34" s="140">
        <f t="shared" ref="E34:E58" si="4">+SUM(B34:D34)</f>
        <v>11179.15094078684</v>
      </c>
    </row>
    <row r="35" spans="1:5" x14ac:dyDescent="0.3">
      <c r="A35" s="115">
        <v>2020</v>
      </c>
      <c r="B35" s="116">
        <f t="shared" si="3"/>
        <v>6417.7638464309093</v>
      </c>
      <c r="C35" s="116">
        <f t="shared" si="3"/>
        <v>180.01815991988244</v>
      </c>
      <c r="D35" s="116">
        <f t="shared" si="3"/>
        <v>3120.9689691863432</v>
      </c>
      <c r="E35" s="140">
        <f t="shared" si="4"/>
        <v>9718.7509755371357</v>
      </c>
    </row>
    <row r="36" spans="1:5" x14ac:dyDescent="0.3">
      <c r="A36" s="115">
        <v>2021</v>
      </c>
      <c r="B36" s="116">
        <f t="shared" si="3"/>
        <v>9662.0953612070298</v>
      </c>
      <c r="C36" s="116">
        <f t="shared" si="3"/>
        <v>105.03440056552888</v>
      </c>
      <c r="D36" s="116">
        <f t="shared" si="3"/>
        <v>3530.9307333205657</v>
      </c>
      <c r="E36" s="140">
        <f t="shared" si="4"/>
        <v>13298.060495093125</v>
      </c>
    </row>
    <row r="37" spans="1:5" x14ac:dyDescent="0.3">
      <c r="A37" s="115">
        <v>2022</v>
      </c>
      <c r="B37" s="116">
        <f t="shared" si="3"/>
        <v>3457.6268558711945</v>
      </c>
      <c r="C37" s="116">
        <f t="shared" si="3"/>
        <v>95.134538058326115</v>
      </c>
      <c r="D37" s="116">
        <f t="shared" si="3"/>
        <v>13960.302862497092</v>
      </c>
      <c r="E37" s="140">
        <f t="shared" si="4"/>
        <v>17513.064256426613</v>
      </c>
    </row>
    <row r="38" spans="1:5" x14ac:dyDescent="0.3">
      <c r="A38" s="115">
        <v>2023</v>
      </c>
      <c r="B38" s="116">
        <f t="shared" si="3"/>
        <v>376.31977373786003</v>
      </c>
      <c r="C38" s="116">
        <f t="shared" si="3"/>
        <v>89.553729640480128</v>
      </c>
      <c r="D38" s="116">
        <f t="shared" si="3"/>
        <v>14786.663649698916</v>
      </c>
      <c r="E38" s="140">
        <f t="shared" si="4"/>
        <v>15252.537153077255</v>
      </c>
    </row>
    <row r="39" spans="1:5" x14ac:dyDescent="0.3">
      <c r="A39" s="115">
        <v>2024</v>
      </c>
      <c r="B39" s="116">
        <f t="shared" si="3"/>
        <v>295.66890413786001</v>
      </c>
      <c r="C39" s="116">
        <f t="shared" si="3"/>
        <v>74.616852296076999</v>
      </c>
      <c r="D39" s="116">
        <f t="shared" si="3"/>
        <v>15385.223957686143</v>
      </c>
      <c r="E39" s="140">
        <f t="shared" si="4"/>
        <v>15755.50971412008</v>
      </c>
    </row>
    <row r="40" spans="1:5" x14ac:dyDescent="0.3">
      <c r="A40" s="115">
        <v>2025</v>
      </c>
      <c r="B40" s="116">
        <f t="shared" si="3"/>
        <v>277.09415532786005</v>
      </c>
      <c r="C40" s="116">
        <f t="shared" si="3"/>
        <v>24.191268199227061</v>
      </c>
      <c r="D40" s="116">
        <f t="shared" si="3"/>
        <v>1560.5191661846893</v>
      </c>
      <c r="E40" s="140">
        <f t="shared" si="4"/>
        <v>1861.8045897117763</v>
      </c>
    </row>
    <row r="41" spans="1:5" x14ac:dyDescent="0.3">
      <c r="A41" s="115">
        <v>2026</v>
      </c>
      <c r="B41" s="116">
        <f t="shared" si="3"/>
        <v>251.69624422786001</v>
      </c>
      <c r="C41" s="116">
        <f t="shared" si="3"/>
        <v>3.3657624462524178</v>
      </c>
      <c r="D41" s="116">
        <f t="shared" si="3"/>
        <v>1209.2795177427481</v>
      </c>
      <c r="E41" s="140">
        <f t="shared" si="4"/>
        <v>1464.3415244168605</v>
      </c>
    </row>
    <row r="42" spans="1:5" x14ac:dyDescent="0.3">
      <c r="A42" s="115">
        <v>2027</v>
      </c>
      <c r="B42" s="116">
        <f t="shared" si="3"/>
        <v>216.95729842786</v>
      </c>
      <c r="C42" s="116">
        <f t="shared" si="3"/>
        <v>0</v>
      </c>
      <c r="D42" s="116">
        <f t="shared" si="3"/>
        <v>1288.4957786169662</v>
      </c>
      <c r="E42" s="140">
        <f t="shared" si="4"/>
        <v>1505.4530770448262</v>
      </c>
    </row>
    <row r="43" spans="1:5" x14ac:dyDescent="0.3">
      <c r="A43" s="115" t="s">
        <v>150</v>
      </c>
      <c r="B43" s="116">
        <f>+AVERAGE(B44:B58)</f>
        <v>39.221788516238675</v>
      </c>
      <c r="C43" s="116">
        <f t="shared" ref="C43:D43" si="5">+AVERAGE(C44:C58)</f>
        <v>0</v>
      </c>
      <c r="D43" s="116">
        <f t="shared" si="5"/>
        <v>1046.190035297481</v>
      </c>
      <c r="E43" s="140">
        <f t="shared" si="4"/>
        <v>1085.4118238137196</v>
      </c>
    </row>
    <row r="44" spans="1:5" hidden="1" x14ac:dyDescent="0.3">
      <c r="A44" s="97">
        <v>2028</v>
      </c>
      <c r="B44" s="116">
        <f t="shared" ref="B44:D58" si="6">+SUMPRODUCT(1*(AÑOS=$A44)*(MONEDA=B$32)*(MATRIZ_SS))/1000000</f>
        <v>206.60574839786</v>
      </c>
      <c r="C44" s="116">
        <f t="shared" si="6"/>
        <v>0</v>
      </c>
      <c r="D44" s="116">
        <f t="shared" si="6"/>
        <v>1369.4166186660248</v>
      </c>
      <c r="E44" s="140">
        <f t="shared" si="4"/>
        <v>1576.0223670638848</v>
      </c>
    </row>
    <row r="45" spans="1:5" hidden="1" x14ac:dyDescent="0.3">
      <c r="A45" s="97">
        <v>2029</v>
      </c>
      <c r="B45" s="116">
        <f t="shared" si="6"/>
        <v>196.07989141786007</v>
      </c>
      <c r="C45" s="116">
        <f t="shared" si="6"/>
        <v>0</v>
      </c>
      <c r="D45" s="116">
        <f t="shared" si="6"/>
        <v>1448.7263015230235</v>
      </c>
      <c r="E45" s="140">
        <f t="shared" si="4"/>
        <v>1644.8061929408836</v>
      </c>
    </row>
    <row r="46" spans="1:5" hidden="1" x14ac:dyDescent="0.3">
      <c r="A46" s="97">
        <v>2030</v>
      </c>
      <c r="B46" s="116">
        <f t="shared" si="6"/>
        <v>185.64118792786005</v>
      </c>
      <c r="C46" s="116">
        <f t="shared" si="6"/>
        <v>0</v>
      </c>
      <c r="D46" s="116">
        <f t="shared" si="6"/>
        <v>1530.9823038740069</v>
      </c>
      <c r="E46" s="140">
        <f t="shared" si="4"/>
        <v>1716.623491801867</v>
      </c>
    </row>
    <row r="47" spans="1:5" hidden="1" x14ac:dyDescent="0.3">
      <c r="A47" s="97">
        <v>2031</v>
      </c>
      <c r="B47" s="116">
        <f t="shared" si="6"/>
        <v>0</v>
      </c>
      <c r="C47" s="116">
        <f t="shared" si="6"/>
        <v>0</v>
      </c>
      <c r="D47" s="116">
        <f t="shared" si="6"/>
        <v>1615.3456205586776</v>
      </c>
      <c r="E47" s="140">
        <f t="shared" si="4"/>
        <v>1615.3456205586776</v>
      </c>
    </row>
    <row r="48" spans="1:5" hidden="1" x14ac:dyDescent="0.3">
      <c r="A48" s="97">
        <v>2032</v>
      </c>
      <c r="B48" s="116">
        <f t="shared" si="6"/>
        <v>0</v>
      </c>
      <c r="C48" s="116">
        <f t="shared" si="6"/>
        <v>0</v>
      </c>
      <c r="D48" s="116">
        <f t="shared" si="6"/>
        <v>1702.329114271663</v>
      </c>
      <c r="E48" s="140">
        <f t="shared" si="4"/>
        <v>1702.329114271663</v>
      </c>
    </row>
    <row r="49" spans="1:7" hidden="1" x14ac:dyDescent="0.3">
      <c r="A49" s="97">
        <v>2033</v>
      </c>
      <c r="B49" s="116">
        <f t="shared" si="6"/>
        <v>0</v>
      </c>
      <c r="C49" s="116">
        <f t="shared" si="6"/>
        <v>0</v>
      </c>
      <c r="D49" s="116">
        <f t="shared" si="6"/>
        <v>1463.2891853016306</v>
      </c>
      <c r="E49" s="140">
        <f t="shared" si="4"/>
        <v>1463.2891853016306</v>
      </c>
    </row>
    <row r="50" spans="1:7" hidden="1" x14ac:dyDescent="0.3">
      <c r="A50" s="97">
        <v>2034</v>
      </c>
      <c r="B50" s="116">
        <f t="shared" si="6"/>
        <v>0</v>
      </c>
      <c r="C50" s="116">
        <f t="shared" si="6"/>
        <v>0</v>
      </c>
      <c r="D50" s="116">
        <f t="shared" si="6"/>
        <v>1281.5592577552784</v>
      </c>
      <c r="E50" s="140">
        <f t="shared" si="4"/>
        <v>1281.5592577552784</v>
      </c>
    </row>
    <row r="51" spans="1:7" hidden="1" x14ac:dyDescent="0.3">
      <c r="A51" s="97">
        <v>2035</v>
      </c>
      <c r="B51" s="116">
        <f t="shared" si="6"/>
        <v>0</v>
      </c>
      <c r="C51" s="116">
        <f t="shared" si="6"/>
        <v>0</v>
      </c>
      <c r="D51" s="116">
        <f t="shared" si="6"/>
        <v>1340.6817988342227</v>
      </c>
      <c r="E51" s="140">
        <f t="shared" si="4"/>
        <v>1340.6817988342227</v>
      </c>
    </row>
    <row r="52" spans="1:7" hidden="1" x14ac:dyDescent="0.3">
      <c r="A52" s="97">
        <v>2036</v>
      </c>
      <c r="B52" s="116">
        <f t="shared" si="6"/>
        <v>0</v>
      </c>
      <c r="C52" s="116">
        <f t="shared" si="6"/>
        <v>0</v>
      </c>
      <c r="D52" s="116">
        <f t="shared" si="6"/>
        <v>1405.1682969595415</v>
      </c>
      <c r="E52" s="140">
        <f t="shared" si="4"/>
        <v>1405.1682969595415</v>
      </c>
    </row>
    <row r="53" spans="1:7" hidden="1" x14ac:dyDescent="0.3">
      <c r="A53" s="97">
        <v>2037</v>
      </c>
      <c r="B53" s="116">
        <f t="shared" si="6"/>
        <v>0</v>
      </c>
      <c r="C53" s="116">
        <f t="shared" si="6"/>
        <v>0</v>
      </c>
      <c r="D53" s="116">
        <f t="shared" si="6"/>
        <v>853.86219982797797</v>
      </c>
      <c r="E53" s="140">
        <f t="shared" si="4"/>
        <v>853.86219982797797</v>
      </c>
    </row>
    <row r="54" spans="1:7" hidden="1" x14ac:dyDescent="0.3">
      <c r="A54" s="97">
        <v>2038</v>
      </c>
      <c r="B54" s="116">
        <f t="shared" si="6"/>
        <v>0</v>
      </c>
      <c r="C54" s="116">
        <f t="shared" si="6"/>
        <v>0</v>
      </c>
      <c r="D54" s="116">
        <f t="shared" si="6"/>
        <v>894.14718623023339</v>
      </c>
      <c r="E54" s="140">
        <f t="shared" si="4"/>
        <v>894.14718623023339</v>
      </c>
    </row>
    <row r="55" spans="1:7" hidden="1" x14ac:dyDescent="0.3">
      <c r="A55" s="97">
        <v>2039</v>
      </c>
      <c r="B55" s="116">
        <f t="shared" si="6"/>
        <v>0</v>
      </c>
      <c r="C55" s="116">
        <f t="shared" si="6"/>
        <v>0</v>
      </c>
      <c r="D55" s="116">
        <f t="shared" si="6"/>
        <v>467.12227182046058</v>
      </c>
      <c r="E55" s="140">
        <f t="shared" si="4"/>
        <v>467.12227182046058</v>
      </c>
    </row>
    <row r="56" spans="1:7" hidden="1" x14ac:dyDescent="0.3">
      <c r="A56" s="97">
        <v>2040</v>
      </c>
      <c r="B56" s="116">
        <f t="shared" si="6"/>
        <v>0</v>
      </c>
      <c r="C56" s="116">
        <f t="shared" si="6"/>
        <v>0</v>
      </c>
      <c r="D56" s="116">
        <f t="shared" si="6"/>
        <v>260.12886858442039</v>
      </c>
      <c r="E56" s="140">
        <f t="shared" si="4"/>
        <v>260.12886858442039</v>
      </c>
    </row>
    <row r="57" spans="1:7" hidden="1" x14ac:dyDescent="0.3">
      <c r="A57" s="97">
        <v>2041</v>
      </c>
      <c r="B57" s="116">
        <f t="shared" si="6"/>
        <v>0</v>
      </c>
      <c r="C57" s="116">
        <f t="shared" si="6"/>
        <v>0</v>
      </c>
      <c r="D57" s="116">
        <f t="shared" si="6"/>
        <v>39.614026231257768</v>
      </c>
      <c r="E57" s="140">
        <f t="shared" si="4"/>
        <v>39.614026231257768</v>
      </c>
    </row>
    <row r="58" spans="1:7" hidden="1" x14ac:dyDescent="0.3">
      <c r="A58" s="97">
        <v>2042</v>
      </c>
      <c r="B58" s="116">
        <f t="shared" si="6"/>
        <v>0</v>
      </c>
      <c r="C58" s="116">
        <f t="shared" si="6"/>
        <v>0</v>
      </c>
      <c r="D58" s="116">
        <f t="shared" si="6"/>
        <v>20.477479023794693</v>
      </c>
      <c r="E58" s="140">
        <f t="shared" si="4"/>
        <v>20.477479023794693</v>
      </c>
    </row>
    <row r="61" spans="1:7" ht="82.5" x14ac:dyDescent="0.3">
      <c r="A61" s="114" t="s">
        <v>180</v>
      </c>
      <c r="B61" s="114" t="s">
        <v>12</v>
      </c>
      <c r="C61" s="114" t="s">
        <v>51</v>
      </c>
      <c r="D61" s="114" t="s">
        <v>60</v>
      </c>
      <c r="E61" s="114" t="s">
        <v>65</v>
      </c>
      <c r="F61" s="114" t="s">
        <v>97</v>
      </c>
    </row>
    <row r="62" spans="1:7" x14ac:dyDescent="0.3">
      <c r="A62" s="115">
        <v>2018</v>
      </c>
      <c r="B62" s="116">
        <f t="shared" ref="B62:F71" si="7">+SUMPRODUCT(1*(ACREEDOR=B$61)*(AÑOS=$A62)*(MATRIZ_SS))/1000000</f>
        <v>2293.0877945971779</v>
      </c>
      <c r="C62" s="116">
        <f t="shared" si="7"/>
        <v>2222.5633383766658</v>
      </c>
      <c r="D62" s="116">
        <f t="shared" si="7"/>
        <v>53.310132751950768</v>
      </c>
      <c r="E62" s="116">
        <f t="shared" si="7"/>
        <v>741.92946032854366</v>
      </c>
      <c r="F62" s="116">
        <f t="shared" si="7"/>
        <v>5780.8344507585116</v>
      </c>
      <c r="G62" s="140">
        <f>+SUM(B62:F62)</f>
        <v>11091.72517681285</v>
      </c>
    </row>
    <row r="63" spans="1:7" x14ac:dyDescent="0.3">
      <c r="A63" s="115">
        <v>2019</v>
      </c>
      <c r="B63" s="116">
        <f t="shared" si="7"/>
        <v>3306.404872609899</v>
      </c>
      <c r="C63" s="116">
        <f t="shared" si="7"/>
        <v>3115.935911210001</v>
      </c>
      <c r="D63" s="116">
        <f t="shared" si="7"/>
        <v>72.878333813550583</v>
      </c>
      <c r="E63" s="116">
        <f t="shared" si="7"/>
        <v>892.1426578330454</v>
      </c>
      <c r="F63" s="116">
        <f t="shared" si="7"/>
        <v>3791.7891653203392</v>
      </c>
      <c r="G63" s="140">
        <f t="shared" ref="G63:G72" si="8">+SUM(B63:F63)</f>
        <v>11179.150940786836</v>
      </c>
    </row>
    <row r="64" spans="1:7" x14ac:dyDescent="0.3">
      <c r="A64" s="115">
        <v>2020</v>
      </c>
      <c r="B64" s="116">
        <f t="shared" si="7"/>
        <v>3636.8281989389716</v>
      </c>
      <c r="C64" s="116">
        <f t="shared" si="7"/>
        <v>1970.8332046700004</v>
      </c>
      <c r="D64" s="116">
        <f t="shared" si="7"/>
        <v>76.685879458584324</v>
      </c>
      <c r="E64" s="116">
        <f t="shared" si="7"/>
        <v>1009.1994610916483</v>
      </c>
      <c r="F64" s="116">
        <f t="shared" si="7"/>
        <v>3025.2042313779243</v>
      </c>
      <c r="G64" s="140">
        <f t="shared" si="8"/>
        <v>9718.7509755371284</v>
      </c>
    </row>
    <row r="65" spans="1:7" x14ac:dyDescent="0.3">
      <c r="A65" s="115">
        <v>2021</v>
      </c>
      <c r="B65" s="116">
        <f t="shared" si="7"/>
        <v>2398.2659243533844</v>
      </c>
      <c r="C65" s="116">
        <f t="shared" si="7"/>
        <v>1702.6850710000008</v>
      </c>
      <c r="D65" s="116">
        <f t="shared" si="7"/>
        <v>41.399969082484702</v>
      </c>
      <c r="E65" s="116">
        <f t="shared" si="7"/>
        <v>1116.2400065422753</v>
      </c>
      <c r="F65" s="116">
        <f t="shared" si="7"/>
        <v>8039.4695241149757</v>
      </c>
      <c r="G65" s="140">
        <f t="shared" si="8"/>
        <v>13298.060495093121</v>
      </c>
    </row>
    <row r="66" spans="1:7" x14ac:dyDescent="0.3">
      <c r="A66" s="115">
        <v>2022</v>
      </c>
      <c r="B66" s="116">
        <f t="shared" si="7"/>
        <v>2293.9897408661809</v>
      </c>
      <c r="C66" s="116">
        <f t="shared" si="7"/>
        <v>1258.7716530633336</v>
      </c>
      <c r="D66" s="116">
        <f t="shared" si="7"/>
        <v>0</v>
      </c>
      <c r="E66" s="116">
        <f t="shared" si="7"/>
        <v>1236.9916245667225</v>
      </c>
      <c r="F66" s="116">
        <f t="shared" si="7"/>
        <v>12723.311237930371</v>
      </c>
      <c r="G66" s="140">
        <f t="shared" si="8"/>
        <v>17513.064256426609</v>
      </c>
    </row>
    <row r="67" spans="1:7" x14ac:dyDescent="0.3">
      <c r="A67" s="115">
        <v>2023</v>
      </c>
      <c r="B67" s="116">
        <f t="shared" si="7"/>
        <v>465.87350337834022</v>
      </c>
      <c r="C67" s="116">
        <f t="shared" si="7"/>
        <v>0</v>
      </c>
      <c r="D67" s="116">
        <f t="shared" si="7"/>
        <v>0</v>
      </c>
      <c r="E67" s="116">
        <f t="shared" si="7"/>
        <v>1354.8023713683438</v>
      </c>
      <c r="F67" s="116">
        <f t="shared" si="7"/>
        <v>13431.861278330573</v>
      </c>
      <c r="G67" s="140">
        <f t="shared" si="8"/>
        <v>15252.537153077257</v>
      </c>
    </row>
    <row r="68" spans="1:7" x14ac:dyDescent="0.3">
      <c r="A68" s="115">
        <v>2024</v>
      </c>
      <c r="B68" s="116">
        <f t="shared" si="7"/>
        <v>370.28575643393697</v>
      </c>
      <c r="C68" s="116">
        <f t="shared" si="7"/>
        <v>0</v>
      </c>
      <c r="D68" s="116">
        <f t="shared" si="7"/>
        <v>0</v>
      </c>
      <c r="E68" s="116">
        <f t="shared" si="7"/>
        <v>1476.4003495225477</v>
      </c>
      <c r="F68" s="116">
        <f t="shared" si="7"/>
        <v>13908.823608163597</v>
      </c>
      <c r="G68" s="140">
        <f t="shared" si="8"/>
        <v>15755.509714120082</v>
      </c>
    </row>
    <row r="69" spans="1:7" x14ac:dyDescent="0.3">
      <c r="A69" s="117">
        <v>2025</v>
      </c>
      <c r="B69" s="116">
        <f t="shared" si="7"/>
        <v>301.285423527087</v>
      </c>
      <c r="C69" s="116">
        <f t="shared" si="7"/>
        <v>0</v>
      </c>
      <c r="D69" s="116">
        <f t="shared" si="7"/>
        <v>0</v>
      </c>
      <c r="E69" s="116">
        <f t="shared" si="7"/>
        <v>1560.5191661846893</v>
      </c>
      <c r="F69" s="116">
        <f t="shared" si="7"/>
        <v>0</v>
      </c>
      <c r="G69" s="140">
        <f t="shared" si="8"/>
        <v>1861.8045897117763</v>
      </c>
    </row>
    <row r="70" spans="1:7" x14ac:dyDescent="0.3">
      <c r="A70" s="117">
        <v>2026</v>
      </c>
      <c r="B70" s="116">
        <f t="shared" si="7"/>
        <v>255.06200667411241</v>
      </c>
      <c r="C70" s="116">
        <f t="shared" si="7"/>
        <v>0</v>
      </c>
      <c r="D70" s="116">
        <f t="shared" si="7"/>
        <v>0</v>
      </c>
      <c r="E70" s="116">
        <f t="shared" si="7"/>
        <v>1209.2795177427481</v>
      </c>
      <c r="F70" s="116">
        <f t="shared" si="7"/>
        <v>0</v>
      </c>
      <c r="G70" s="140">
        <f t="shared" si="8"/>
        <v>1464.3415244168605</v>
      </c>
    </row>
    <row r="71" spans="1:7" x14ac:dyDescent="0.3">
      <c r="A71" s="115">
        <v>2027</v>
      </c>
      <c r="B71" s="116">
        <f t="shared" si="7"/>
        <v>216.95729842786</v>
      </c>
      <c r="C71" s="116">
        <f t="shared" si="7"/>
        <v>0</v>
      </c>
      <c r="D71" s="116">
        <f t="shared" si="7"/>
        <v>0</v>
      </c>
      <c r="E71" s="116">
        <f t="shared" si="7"/>
        <v>1288.4957786169662</v>
      </c>
      <c r="F71" s="116">
        <f t="shared" si="7"/>
        <v>0</v>
      </c>
      <c r="G71" s="140">
        <f t="shared" si="8"/>
        <v>1505.4530770448262</v>
      </c>
    </row>
    <row r="72" spans="1:7" x14ac:dyDescent="0.3">
      <c r="A72" s="115" t="s">
        <v>150</v>
      </c>
      <c r="B72" s="116">
        <f>+AVERAGE(B73:B87)</f>
        <v>39.221788516238675</v>
      </c>
      <c r="C72" s="116">
        <f t="shared" ref="C72:F72" si="9">+AVERAGE(C73:C87)</f>
        <v>0</v>
      </c>
      <c r="D72" s="116">
        <f t="shared" si="9"/>
        <v>0</v>
      </c>
      <c r="E72" s="116">
        <f t="shared" si="9"/>
        <v>1046.190035297481</v>
      </c>
      <c r="F72" s="116">
        <f t="shared" si="9"/>
        <v>0</v>
      </c>
      <c r="G72" s="140">
        <f t="shared" si="8"/>
        <v>1085.4118238137196</v>
      </c>
    </row>
    <row r="73" spans="1:7" hidden="1" x14ac:dyDescent="0.3">
      <c r="A73" s="117">
        <v>2028</v>
      </c>
      <c r="B73" s="116">
        <f t="shared" ref="B73:F87" si="10">+SUMPRODUCT(1*(ACREEDOR=B$61)*(AÑOS=$A73)*(MATRIZ_SS))/1000000</f>
        <v>206.60574839786</v>
      </c>
      <c r="C73" s="116">
        <f t="shared" si="10"/>
        <v>0</v>
      </c>
      <c r="D73" s="116">
        <f t="shared" si="10"/>
        <v>0</v>
      </c>
      <c r="E73" s="116">
        <f t="shared" si="10"/>
        <v>1369.4166186660248</v>
      </c>
      <c r="F73" s="116">
        <f t="shared" si="10"/>
        <v>0</v>
      </c>
      <c r="G73" s="116"/>
    </row>
    <row r="74" spans="1:7" hidden="1" x14ac:dyDescent="0.3">
      <c r="A74" s="115">
        <v>2029</v>
      </c>
      <c r="B74" s="116">
        <f t="shared" si="10"/>
        <v>196.07989141786007</v>
      </c>
      <c r="C74" s="116">
        <f t="shared" si="10"/>
        <v>0</v>
      </c>
      <c r="D74" s="116">
        <f t="shared" si="10"/>
        <v>0</v>
      </c>
      <c r="E74" s="116">
        <f t="shared" si="10"/>
        <v>1448.7263015230235</v>
      </c>
      <c r="F74" s="116">
        <f t="shared" si="10"/>
        <v>0</v>
      </c>
    </row>
    <row r="75" spans="1:7" hidden="1" x14ac:dyDescent="0.3">
      <c r="A75" s="117">
        <v>2030</v>
      </c>
      <c r="B75" s="116">
        <f t="shared" si="10"/>
        <v>185.64118792786005</v>
      </c>
      <c r="C75" s="116">
        <f t="shared" si="10"/>
        <v>0</v>
      </c>
      <c r="D75" s="116">
        <f t="shared" si="10"/>
        <v>0</v>
      </c>
      <c r="E75" s="116">
        <f t="shared" si="10"/>
        <v>1530.9823038740069</v>
      </c>
      <c r="F75" s="116">
        <f t="shared" si="10"/>
        <v>0</v>
      </c>
    </row>
    <row r="76" spans="1:7" hidden="1" x14ac:dyDescent="0.3">
      <c r="A76" s="115">
        <v>2031</v>
      </c>
      <c r="B76" s="116">
        <f t="shared" si="10"/>
        <v>0</v>
      </c>
      <c r="C76" s="116">
        <f t="shared" si="10"/>
        <v>0</v>
      </c>
      <c r="D76" s="116">
        <f t="shared" si="10"/>
        <v>0</v>
      </c>
      <c r="E76" s="116">
        <f t="shared" si="10"/>
        <v>1615.3456205586776</v>
      </c>
      <c r="F76" s="116">
        <f t="shared" si="10"/>
        <v>0</v>
      </c>
    </row>
    <row r="77" spans="1:7" hidden="1" x14ac:dyDescent="0.3">
      <c r="A77" s="117">
        <v>2032</v>
      </c>
      <c r="B77" s="116">
        <f t="shared" si="10"/>
        <v>0</v>
      </c>
      <c r="C77" s="116">
        <f t="shared" si="10"/>
        <v>0</v>
      </c>
      <c r="D77" s="116">
        <f t="shared" si="10"/>
        <v>0</v>
      </c>
      <c r="E77" s="116">
        <f t="shared" si="10"/>
        <v>1702.329114271663</v>
      </c>
      <c r="F77" s="116">
        <f t="shared" si="10"/>
        <v>0</v>
      </c>
    </row>
    <row r="78" spans="1:7" hidden="1" x14ac:dyDescent="0.3">
      <c r="A78" s="115">
        <v>2033</v>
      </c>
      <c r="B78" s="116">
        <f t="shared" si="10"/>
        <v>0</v>
      </c>
      <c r="C78" s="116">
        <f t="shared" si="10"/>
        <v>0</v>
      </c>
      <c r="D78" s="116">
        <f t="shared" si="10"/>
        <v>0</v>
      </c>
      <c r="E78" s="116">
        <f t="shared" si="10"/>
        <v>1463.2891853016306</v>
      </c>
      <c r="F78" s="116">
        <f t="shared" si="10"/>
        <v>0</v>
      </c>
    </row>
    <row r="79" spans="1:7" hidden="1" x14ac:dyDescent="0.3">
      <c r="A79" s="117">
        <v>2034</v>
      </c>
      <c r="B79" s="116">
        <f t="shared" si="10"/>
        <v>0</v>
      </c>
      <c r="C79" s="116">
        <f t="shared" si="10"/>
        <v>0</v>
      </c>
      <c r="D79" s="116">
        <f t="shared" si="10"/>
        <v>0</v>
      </c>
      <c r="E79" s="116">
        <f t="shared" si="10"/>
        <v>1281.5592577552784</v>
      </c>
      <c r="F79" s="116">
        <f t="shared" si="10"/>
        <v>0</v>
      </c>
    </row>
    <row r="80" spans="1:7" hidden="1" x14ac:dyDescent="0.3">
      <c r="A80" s="115">
        <v>2035</v>
      </c>
      <c r="B80" s="116">
        <f t="shared" si="10"/>
        <v>0</v>
      </c>
      <c r="C80" s="116">
        <f t="shared" si="10"/>
        <v>0</v>
      </c>
      <c r="D80" s="116">
        <f t="shared" si="10"/>
        <v>0</v>
      </c>
      <c r="E80" s="116">
        <f t="shared" si="10"/>
        <v>1340.6817988342227</v>
      </c>
      <c r="F80" s="116">
        <f t="shared" si="10"/>
        <v>0</v>
      </c>
    </row>
    <row r="81" spans="1:6" hidden="1" x14ac:dyDescent="0.3">
      <c r="A81" s="117">
        <v>2036</v>
      </c>
      <c r="B81" s="116">
        <f t="shared" si="10"/>
        <v>0</v>
      </c>
      <c r="C81" s="116">
        <f t="shared" si="10"/>
        <v>0</v>
      </c>
      <c r="D81" s="116">
        <f t="shared" si="10"/>
        <v>0</v>
      </c>
      <c r="E81" s="116">
        <f t="shared" si="10"/>
        <v>1405.1682969595415</v>
      </c>
      <c r="F81" s="116">
        <f t="shared" si="10"/>
        <v>0</v>
      </c>
    </row>
    <row r="82" spans="1:6" hidden="1" x14ac:dyDescent="0.3">
      <c r="A82" s="115">
        <v>2037</v>
      </c>
      <c r="B82" s="116">
        <f t="shared" si="10"/>
        <v>0</v>
      </c>
      <c r="C82" s="116">
        <f t="shared" si="10"/>
        <v>0</v>
      </c>
      <c r="D82" s="116">
        <f t="shared" si="10"/>
        <v>0</v>
      </c>
      <c r="E82" s="116">
        <f t="shared" si="10"/>
        <v>853.86219982797797</v>
      </c>
      <c r="F82" s="116">
        <f t="shared" si="10"/>
        <v>0</v>
      </c>
    </row>
    <row r="83" spans="1:6" hidden="1" x14ac:dyDescent="0.3">
      <c r="A83" s="117">
        <v>2038</v>
      </c>
      <c r="B83" s="116">
        <f t="shared" si="10"/>
        <v>0</v>
      </c>
      <c r="C83" s="116">
        <f t="shared" si="10"/>
        <v>0</v>
      </c>
      <c r="D83" s="116">
        <f t="shared" si="10"/>
        <v>0</v>
      </c>
      <c r="E83" s="116">
        <f t="shared" si="10"/>
        <v>894.14718623023339</v>
      </c>
      <c r="F83" s="116">
        <f t="shared" si="10"/>
        <v>0</v>
      </c>
    </row>
    <row r="84" spans="1:6" hidden="1" x14ac:dyDescent="0.3">
      <c r="A84" s="115">
        <v>2039</v>
      </c>
      <c r="B84" s="116">
        <f t="shared" si="10"/>
        <v>0</v>
      </c>
      <c r="C84" s="116">
        <f t="shared" si="10"/>
        <v>0</v>
      </c>
      <c r="D84" s="116">
        <f t="shared" si="10"/>
        <v>0</v>
      </c>
      <c r="E84" s="116">
        <f t="shared" si="10"/>
        <v>467.12227182046058</v>
      </c>
      <c r="F84" s="116">
        <f t="shared" si="10"/>
        <v>0</v>
      </c>
    </row>
    <row r="85" spans="1:6" hidden="1" x14ac:dyDescent="0.3">
      <c r="A85" s="117">
        <v>2040</v>
      </c>
      <c r="B85" s="116">
        <f t="shared" si="10"/>
        <v>0</v>
      </c>
      <c r="C85" s="116">
        <f t="shared" si="10"/>
        <v>0</v>
      </c>
      <c r="D85" s="116">
        <f t="shared" si="10"/>
        <v>0</v>
      </c>
      <c r="E85" s="116">
        <f t="shared" si="10"/>
        <v>260.12886858442039</v>
      </c>
      <c r="F85" s="116">
        <f t="shared" si="10"/>
        <v>0</v>
      </c>
    </row>
    <row r="86" spans="1:6" hidden="1" x14ac:dyDescent="0.3">
      <c r="A86" s="115">
        <v>2041</v>
      </c>
      <c r="B86" s="116">
        <f t="shared" si="10"/>
        <v>0</v>
      </c>
      <c r="C86" s="116">
        <f t="shared" si="10"/>
        <v>0</v>
      </c>
      <c r="D86" s="116">
        <f t="shared" si="10"/>
        <v>0</v>
      </c>
      <c r="E86" s="116">
        <f t="shared" si="10"/>
        <v>39.614026231257768</v>
      </c>
      <c r="F86" s="116">
        <f t="shared" si="10"/>
        <v>0</v>
      </c>
    </row>
    <row r="87" spans="1:6" hidden="1" x14ac:dyDescent="0.3">
      <c r="A87" s="117">
        <v>2042</v>
      </c>
      <c r="B87" s="116">
        <f t="shared" si="10"/>
        <v>0</v>
      </c>
      <c r="C87" s="116">
        <f t="shared" si="10"/>
        <v>0</v>
      </c>
      <c r="D87" s="116">
        <f t="shared" si="10"/>
        <v>0</v>
      </c>
      <c r="E87" s="116">
        <f t="shared" si="10"/>
        <v>20.477479023794693</v>
      </c>
      <c r="F87" s="116">
        <f t="shared" si="10"/>
        <v>0</v>
      </c>
    </row>
    <row r="94" spans="1:6" ht="33" x14ac:dyDescent="0.3">
      <c r="A94" s="114" t="s">
        <v>156</v>
      </c>
      <c r="B94" s="114" t="s">
        <v>10</v>
      </c>
      <c r="C94" s="114" t="s">
        <v>132</v>
      </c>
      <c r="D94" s="114" t="s">
        <v>57</v>
      </c>
    </row>
    <row r="95" spans="1:6" x14ac:dyDescent="0.3">
      <c r="A95" s="114" t="s">
        <v>1</v>
      </c>
      <c r="B95" s="119">
        <f>+B96/SUM($B$96:$D$96)</f>
        <v>0.41526608403981663</v>
      </c>
      <c r="C95" s="119">
        <f>+C96/SUM($B$96:$D$96)</f>
        <v>1.4797923141159621E-2</v>
      </c>
      <c r="D95" s="119">
        <f>+D96/SUM($B$96:$D$96)</f>
        <v>0.56993599281902385</v>
      </c>
    </row>
    <row r="96" spans="1:6" x14ac:dyDescent="0.3">
      <c r="A96" s="114" t="s">
        <v>157</v>
      </c>
      <c r="B96" s="118">
        <f>+SUMIF(MONEDA,B$94,STOCK)</f>
        <v>20720.808473077603</v>
      </c>
      <c r="C96" s="118">
        <f>+SUMIF(MONEDA,C$94,STOCK)</f>
        <v>738.38183032999996</v>
      </c>
      <c r="D96" s="118">
        <f>+SUMIF(MONEDA,D$94,STOCK)</f>
        <v>28438.475962761262</v>
      </c>
      <c r="E96" s="140">
        <f t="shared" ref="E96" si="11">+SUM(B96:D96)</f>
        <v>49897.666266168861</v>
      </c>
    </row>
    <row r="98" spans="1:5" ht="33" x14ac:dyDescent="0.3">
      <c r="A98" s="114" t="s">
        <v>158</v>
      </c>
      <c r="B98" s="114" t="s">
        <v>159</v>
      </c>
      <c r="C98" s="114" t="s">
        <v>17</v>
      </c>
      <c r="D98" s="114" t="s">
        <v>160</v>
      </c>
    </row>
    <row r="99" spans="1:5" x14ac:dyDescent="0.3">
      <c r="A99" s="114" t="s">
        <v>1</v>
      </c>
      <c r="B99" s="119">
        <f>+B100/SUM($B$100:$D$100)</f>
        <v>0.51793172555833844</v>
      </c>
      <c r="C99" s="119">
        <f>+C100/SUM($B$100:$D$100)</f>
        <v>0.29982772742239816</v>
      </c>
      <c r="D99" s="119">
        <f>+D100/SUM($B$100:$D$100)</f>
        <v>0.18224054701926348</v>
      </c>
    </row>
    <row r="100" spans="1:5" x14ac:dyDescent="0.3">
      <c r="A100" s="114" t="s">
        <v>157</v>
      </c>
      <c r="B100" s="118">
        <f>+'Stock 30-09-18'!C7+'Stock 30-09-18'!C8+'Stock 30-09-18'!C9+'Stock 30-09-18'!C10+'Stock 30-09-18'!C12+'Stock 30-09-18'!C14+'Stock 30-09-18'!C22+'Stock 30-09-18'!C47+'Stock 30-09-18'!C49+'Stock 30-09-18'!C51+'Stock 30-09-18'!C52</f>
        <v>25843.584390570933</v>
      </c>
      <c r="C100" s="118">
        <f>+'Stock 30-09-18'!C50+'Stock 30-09-18'!C48+'Stock 30-09-18'!C25+'Stock 30-09-18'!C24+'Stock 30-09-18'!C19+'Stock 30-09-18'!C17+'Stock 30-09-18'!C11+'Stock 30-09-18'!C6</f>
        <v>14960.703880266668</v>
      </c>
      <c r="D100" s="118">
        <f>+'Stock 30-09-18'!C13+'Stock 30-09-18'!C15+'Stock 30-09-18'!C16+'Stock 30-09-18'!C18+'Stock 30-09-18'!C20+'Stock 30-09-18'!C21+'Stock 30-09-18'!C27+'Stock 30-09-18'!C29+'Stock 30-09-18'!C41</f>
        <v>9093.3779953312642</v>
      </c>
      <c r="E100" s="140">
        <f t="shared" ref="E100" si="12">+SUM(B100:D100)</f>
        <v>49897.666266168861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
  <sheetViews>
    <sheetView showGridLines="0" zoomScale="90" zoomScaleNormal="90" workbookViewId="0"/>
  </sheetViews>
  <sheetFormatPr baseColWidth="10" defaultRowHeight="16.5" x14ac:dyDescent="0.3"/>
  <cols>
    <col min="1" max="1" width="20.85546875" style="97" customWidth="1"/>
    <col min="2" max="2" width="35.5703125" style="97" customWidth="1"/>
    <col min="3" max="5" width="18.7109375" style="97" customWidth="1"/>
    <col min="6" max="6" width="2" style="97" customWidth="1"/>
    <col min="7" max="16384" width="11.42578125" style="97"/>
  </cols>
  <sheetData>
    <row r="1" spans="1:16" ht="18.75" customHeight="1" thickBot="1" x14ac:dyDescent="0.35">
      <c r="B1" s="98"/>
      <c r="C1" s="165">
        <v>2018</v>
      </c>
      <c r="D1" s="166"/>
      <c r="E1" s="167"/>
    </row>
    <row r="2" spans="1:16" ht="21.75" customHeight="1" thickBot="1" x14ac:dyDescent="0.35">
      <c r="C2" s="102" t="s">
        <v>116</v>
      </c>
      <c r="D2" s="102" t="s">
        <v>139</v>
      </c>
      <c r="E2" s="102" t="s">
        <v>176</v>
      </c>
      <c r="F2" s="99"/>
    </row>
    <row r="3" spans="1:16" ht="49.5" customHeight="1" x14ac:dyDescent="0.3">
      <c r="A3" s="168" t="s">
        <v>140</v>
      </c>
      <c r="B3" s="131" t="s">
        <v>117</v>
      </c>
      <c r="C3" s="129">
        <v>7832.7912115190993</v>
      </c>
      <c r="D3" s="129">
        <v>8583.2685038862837</v>
      </c>
      <c r="E3" s="129">
        <f>+SUMIFS(TOTAL_SS,AÑOS,"2018",MESES,"&lt;=9")/1000000+2215.80984726203</f>
        <v>9288.6630970190599</v>
      </c>
      <c r="G3" s="174" t="s">
        <v>163</v>
      </c>
      <c r="H3" s="175"/>
      <c r="I3" s="175"/>
      <c r="J3" s="175"/>
      <c r="K3" s="175"/>
      <c r="L3" s="175"/>
      <c r="M3" s="175"/>
      <c r="N3" s="176"/>
      <c r="P3" s="103"/>
    </row>
    <row r="4" spans="1:16" ht="49.5" customHeight="1" x14ac:dyDescent="0.3">
      <c r="A4" s="169"/>
      <c r="B4" s="132" t="s">
        <v>162</v>
      </c>
      <c r="C4" s="130">
        <v>58405.476684000008</v>
      </c>
      <c r="D4" s="134">
        <v>63118.019590999997</v>
      </c>
      <c r="E4" s="130">
        <v>69369.926768999998</v>
      </c>
      <c r="G4" s="177"/>
      <c r="H4" s="178"/>
      <c r="I4" s="178"/>
      <c r="J4" s="178"/>
      <c r="K4" s="178"/>
      <c r="L4" s="178"/>
      <c r="M4" s="178"/>
      <c r="N4" s="179"/>
      <c r="P4" s="103"/>
    </row>
    <row r="5" spans="1:16" ht="49.5" customHeight="1" thickBot="1" x14ac:dyDescent="0.35">
      <c r="A5" s="170"/>
      <c r="B5" s="133" t="s">
        <v>118</v>
      </c>
      <c r="C5" s="136">
        <v>0.1341105604513432</v>
      </c>
      <c r="D5" s="136">
        <v>0.1359876079684568</v>
      </c>
      <c r="E5" s="136">
        <f>+E3/E4</f>
        <v>0.13390043106071106</v>
      </c>
      <c r="F5" s="101"/>
      <c r="G5" s="180"/>
      <c r="H5" s="181"/>
      <c r="I5" s="181"/>
      <c r="J5" s="181"/>
      <c r="K5" s="181"/>
      <c r="L5" s="181"/>
      <c r="M5" s="181"/>
      <c r="N5" s="182"/>
      <c r="P5" s="103"/>
    </row>
    <row r="6" spans="1:16" ht="49.5" customHeight="1" x14ac:dyDescent="0.3">
      <c r="A6" s="171" t="s">
        <v>119</v>
      </c>
      <c r="B6" s="128" t="s">
        <v>170</v>
      </c>
      <c r="C6" s="135">
        <v>7603.9507686317238</v>
      </c>
      <c r="D6" s="129">
        <v>8230.3542462632868</v>
      </c>
      <c r="E6" s="129">
        <f>+(SUMPRODUCT(1*(AÑOS=2018)*(MESES&gt;9)*(GARANTIA="Coparticipación Federal de Impuestos")*(MATRIZ_SS))+SUMPRODUCT(1*(AÑOS=2019)*(MESES&lt;=9)*(GARANTIA="Coparticipación Federal de Impuestos")*(MATRIZ_SS)))/1000000</f>
        <v>10419.268422603827</v>
      </c>
      <c r="G6" s="174" t="s">
        <v>164</v>
      </c>
      <c r="H6" s="175"/>
      <c r="I6" s="175"/>
      <c r="J6" s="175"/>
      <c r="K6" s="175"/>
      <c r="L6" s="175"/>
      <c r="M6" s="175"/>
      <c r="N6" s="176"/>
      <c r="P6" s="103"/>
    </row>
    <row r="7" spans="1:16" ht="49.5" customHeight="1" x14ac:dyDescent="0.3">
      <c r="A7" s="172"/>
      <c r="B7" s="95" t="s">
        <v>171</v>
      </c>
      <c r="C7" s="130">
        <v>26931.159999999996</v>
      </c>
      <c r="D7" s="130">
        <v>31493.559999999998</v>
      </c>
      <c r="E7" s="130">
        <v>38552.76</v>
      </c>
      <c r="G7" s="177"/>
      <c r="H7" s="178"/>
      <c r="I7" s="178"/>
      <c r="J7" s="178"/>
      <c r="K7" s="178"/>
      <c r="L7" s="178"/>
      <c r="M7" s="178"/>
      <c r="N7" s="179"/>
      <c r="P7" s="103"/>
    </row>
    <row r="8" spans="1:16" ht="49.5" customHeight="1" thickBot="1" x14ac:dyDescent="0.35">
      <c r="A8" s="172"/>
      <c r="B8" s="96" t="s">
        <v>120</v>
      </c>
      <c r="C8" s="136">
        <v>0.28234768827750922</v>
      </c>
      <c r="D8" s="136">
        <v>0.26133451557281195</v>
      </c>
      <c r="E8" s="136">
        <f>+E6/E7</f>
        <v>0.27025998716055161</v>
      </c>
      <c r="F8" s="100"/>
      <c r="G8" s="180"/>
      <c r="H8" s="181"/>
      <c r="I8" s="181"/>
      <c r="J8" s="181"/>
      <c r="K8" s="181"/>
      <c r="L8" s="181"/>
      <c r="M8" s="181"/>
      <c r="N8" s="182"/>
      <c r="P8" s="103"/>
    </row>
    <row r="9" spans="1:16" ht="49.5" customHeight="1" x14ac:dyDescent="0.3">
      <c r="A9" s="172"/>
      <c r="B9" s="94" t="s">
        <v>172</v>
      </c>
      <c r="C9" s="129">
        <v>4840.17</v>
      </c>
      <c r="D9" s="129">
        <v>5368.06</v>
      </c>
      <c r="E9" s="129">
        <v>6296.66</v>
      </c>
      <c r="G9" s="174" t="s">
        <v>167</v>
      </c>
      <c r="H9" s="175"/>
      <c r="I9" s="175"/>
      <c r="J9" s="175"/>
      <c r="K9" s="175"/>
      <c r="L9" s="175"/>
      <c r="M9" s="175"/>
      <c r="N9" s="176"/>
      <c r="P9" s="103"/>
    </row>
    <row r="10" spans="1:16" ht="49.5" customHeight="1" x14ac:dyDescent="0.3">
      <c r="A10" s="172"/>
      <c r="B10" s="95" t="s">
        <v>173</v>
      </c>
      <c r="C10" s="130">
        <v>70527.526683999997</v>
      </c>
      <c r="D10" s="130">
        <v>76174.909591000003</v>
      </c>
      <c r="E10" s="130">
        <v>82745.996769000005</v>
      </c>
      <c r="G10" s="177"/>
      <c r="H10" s="178"/>
      <c r="I10" s="178"/>
      <c r="J10" s="178"/>
      <c r="K10" s="178"/>
      <c r="L10" s="178"/>
      <c r="M10" s="178"/>
      <c r="N10" s="179"/>
      <c r="P10" s="103"/>
    </row>
    <row r="11" spans="1:16" ht="49.5" customHeight="1" thickBot="1" x14ac:dyDescent="0.35">
      <c r="A11" s="172"/>
      <c r="B11" s="96" t="s">
        <v>121</v>
      </c>
      <c r="C11" s="136">
        <v>6.8628097816140349E-2</v>
      </c>
      <c r="D11" s="137">
        <v>7.0470185377604064E-2</v>
      </c>
      <c r="E11" s="136">
        <f>+E9/E10</f>
        <v>7.6096249315579984E-2</v>
      </c>
      <c r="F11" s="100"/>
      <c r="G11" s="180"/>
      <c r="H11" s="181"/>
      <c r="I11" s="181"/>
      <c r="J11" s="181"/>
      <c r="K11" s="181"/>
      <c r="L11" s="181"/>
      <c r="M11" s="181"/>
      <c r="N11" s="182"/>
      <c r="P11" s="103"/>
    </row>
    <row r="12" spans="1:16" ht="49.5" customHeight="1" x14ac:dyDescent="0.3">
      <c r="A12" s="172"/>
      <c r="B12" s="94" t="s">
        <v>144</v>
      </c>
      <c r="C12" s="129">
        <v>148.05017380000001</v>
      </c>
      <c r="D12" s="129">
        <v>145.91622526</v>
      </c>
      <c r="E12" s="129">
        <f>+SUMIFS(STOCK,GARANTIA,"&lt;&gt;Coparticipación Federal de Impuestos",GARANTIA,"&lt;&gt;Sin Garantía")</f>
        <v>143.78060253000001</v>
      </c>
      <c r="G12" s="174" t="s">
        <v>166</v>
      </c>
      <c r="H12" s="175"/>
      <c r="I12" s="175"/>
      <c r="J12" s="175"/>
      <c r="K12" s="175"/>
      <c r="L12" s="175"/>
      <c r="M12" s="175"/>
      <c r="N12" s="176"/>
      <c r="P12" s="103"/>
    </row>
    <row r="13" spans="1:16" ht="49.5" customHeight="1" x14ac:dyDescent="0.3">
      <c r="A13" s="172"/>
      <c r="B13" s="95" t="s">
        <v>141</v>
      </c>
      <c r="C13" s="130">
        <v>70527.526683999997</v>
      </c>
      <c r="D13" s="130">
        <v>76174.909591000003</v>
      </c>
      <c r="E13" s="130">
        <f>+E10</f>
        <v>82745.996769000005</v>
      </c>
      <c r="G13" s="177"/>
      <c r="H13" s="178"/>
      <c r="I13" s="178"/>
      <c r="J13" s="178"/>
      <c r="K13" s="178"/>
      <c r="L13" s="178"/>
      <c r="M13" s="178"/>
      <c r="N13" s="179"/>
      <c r="P13" s="103"/>
    </row>
    <row r="14" spans="1:16" ht="49.5" customHeight="1" thickBot="1" x14ac:dyDescent="0.35">
      <c r="A14" s="172"/>
      <c r="B14" s="96" t="s">
        <v>142</v>
      </c>
      <c r="C14" s="136">
        <v>2.099182840528944E-3</v>
      </c>
      <c r="D14" s="136">
        <v>1.915541823987145E-3</v>
      </c>
      <c r="E14" s="136">
        <f>+E12/E13</f>
        <v>1.7376140012113073E-3</v>
      </c>
      <c r="F14" s="100"/>
      <c r="G14" s="180"/>
      <c r="H14" s="181"/>
      <c r="I14" s="181"/>
      <c r="J14" s="181"/>
      <c r="K14" s="181"/>
      <c r="L14" s="181"/>
      <c r="M14" s="181"/>
      <c r="N14" s="182"/>
      <c r="P14" s="103"/>
    </row>
    <row r="15" spans="1:16" ht="66" customHeight="1" x14ac:dyDescent="0.3">
      <c r="A15" s="172"/>
      <c r="B15" s="94" t="s">
        <v>174</v>
      </c>
      <c r="C15" s="129">
        <v>4978.8398230781222</v>
      </c>
      <c r="D15" s="129">
        <v>5663.699231353874</v>
      </c>
      <c r="E15" s="129">
        <f>+SUMPRODUCT(1*(AÑOS=2018)*(MESES&lt;=9)*(GARANTIA="Coparticipación Federal de Impuestos")*(MATRIZ_SS))/1000000+1611.82110076073</f>
        <v>6714.4695719104448</v>
      </c>
      <c r="G15" s="174" t="s">
        <v>165</v>
      </c>
      <c r="H15" s="175"/>
      <c r="I15" s="175"/>
      <c r="J15" s="175"/>
      <c r="K15" s="175"/>
      <c r="L15" s="175"/>
      <c r="M15" s="175"/>
      <c r="N15" s="176"/>
      <c r="P15" s="103"/>
    </row>
    <row r="16" spans="1:16" ht="49.5" customHeight="1" x14ac:dyDescent="0.3">
      <c r="A16" s="172"/>
      <c r="B16" s="95" t="s">
        <v>175</v>
      </c>
      <c r="C16" s="130">
        <v>26151.23977</v>
      </c>
      <c r="D16" s="130">
        <v>28081.099770000001</v>
      </c>
      <c r="E16" s="130">
        <v>31119.149769999996</v>
      </c>
      <c r="G16" s="177"/>
      <c r="H16" s="178"/>
      <c r="I16" s="178"/>
      <c r="J16" s="178"/>
      <c r="K16" s="178"/>
      <c r="L16" s="178"/>
      <c r="M16" s="178"/>
      <c r="N16" s="179"/>
      <c r="P16" s="103"/>
    </row>
    <row r="17" spans="1:16" ht="49.5" customHeight="1" thickBot="1" x14ac:dyDescent="0.35">
      <c r="A17" s="173"/>
      <c r="B17" s="96" t="s">
        <v>143</v>
      </c>
      <c r="C17" s="137">
        <v>0.19038637811694548</v>
      </c>
      <c r="D17" s="136">
        <v>0.20169079123477199</v>
      </c>
      <c r="E17" s="136">
        <f>+E15/E16</f>
        <v>0.21576648531649281</v>
      </c>
      <c r="F17" s="100"/>
      <c r="G17" s="180"/>
      <c r="H17" s="181"/>
      <c r="I17" s="181"/>
      <c r="J17" s="181"/>
      <c r="K17" s="181"/>
      <c r="L17" s="181"/>
      <c r="M17" s="181"/>
      <c r="N17" s="182"/>
      <c r="P17" s="103"/>
    </row>
  </sheetData>
  <mergeCells count="8">
    <mergeCell ref="C1:E1"/>
    <mergeCell ref="A3:A5"/>
    <mergeCell ref="A6:A17"/>
    <mergeCell ref="G15:N17"/>
    <mergeCell ref="G3:N5"/>
    <mergeCell ref="G6:N8"/>
    <mergeCell ref="G9:N11"/>
    <mergeCell ref="G12:N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46A9-F812-4A02-85D5-A888A7731636}">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3" t="s">
        <v>181</v>
      </c>
      <c r="C2" s="183"/>
      <c r="D2" s="183"/>
      <c r="E2" s="183"/>
      <c r="F2" s="183"/>
      <c r="G2" s="183"/>
      <c r="H2" s="183"/>
      <c r="I2" s="183"/>
      <c r="J2" s="183"/>
      <c r="K2" s="183"/>
      <c r="L2" s="183"/>
      <c r="M2" s="183"/>
      <c r="N2" s="183"/>
      <c r="O2" s="183"/>
      <c r="P2" s="183"/>
      <c r="Q2" s="183"/>
      <c r="R2" s="183"/>
      <c r="S2" s="183"/>
      <c r="T2" s="183"/>
      <c r="U2" s="183"/>
    </row>
    <row r="3" spans="2:21" ht="15.75" x14ac:dyDescent="0.25">
      <c r="B3" s="184" t="s">
        <v>182</v>
      </c>
    </row>
    <row r="4" spans="2:21" ht="9" customHeight="1" thickBot="1" x14ac:dyDescent="0.3">
      <c r="B4" s="185"/>
    </row>
    <row r="5" spans="2:21" x14ac:dyDescent="0.25">
      <c r="B5" s="186" t="s">
        <v>183</v>
      </c>
      <c r="C5" s="187" t="s">
        <v>184</v>
      </c>
      <c r="D5" s="188" t="s">
        <v>185</v>
      </c>
      <c r="E5" s="187" t="s">
        <v>186</v>
      </c>
      <c r="F5" s="187" t="s">
        <v>187</v>
      </c>
      <c r="G5" s="187" t="s">
        <v>188</v>
      </c>
      <c r="H5" s="188" t="s">
        <v>189</v>
      </c>
      <c r="I5" s="188" t="s">
        <v>190</v>
      </c>
      <c r="J5" s="188" t="s">
        <v>191</v>
      </c>
      <c r="K5" s="188"/>
      <c r="L5" s="188"/>
      <c r="M5" s="189"/>
      <c r="N5" s="190"/>
    </row>
    <row r="6" spans="2:21" ht="15" customHeight="1" x14ac:dyDescent="0.25">
      <c r="B6" s="191"/>
      <c r="C6" s="192"/>
      <c r="D6" s="193"/>
      <c r="E6" s="192"/>
      <c r="F6" s="192"/>
      <c r="G6" s="192"/>
      <c r="H6" s="194"/>
      <c r="I6" s="193"/>
      <c r="J6" s="195" t="s">
        <v>192</v>
      </c>
      <c r="K6" s="195" t="s">
        <v>193</v>
      </c>
      <c r="L6" s="195" t="s">
        <v>194</v>
      </c>
      <c r="M6" s="195" t="s">
        <v>195</v>
      </c>
      <c r="N6" s="196" t="s">
        <v>196</v>
      </c>
    </row>
    <row r="7" spans="2:21" x14ac:dyDescent="0.25">
      <c r="B7" s="191"/>
      <c r="C7" s="192"/>
      <c r="D7" s="197"/>
      <c r="E7" s="192"/>
      <c r="F7" s="192"/>
      <c r="G7" s="192"/>
      <c r="H7" s="198"/>
      <c r="I7" s="197"/>
      <c r="J7" s="197"/>
      <c r="K7" s="197"/>
      <c r="L7" s="197"/>
      <c r="M7" s="197"/>
      <c r="N7" s="199"/>
    </row>
    <row r="8" spans="2:21" x14ac:dyDescent="0.25">
      <c r="B8" s="200" t="s">
        <v>197</v>
      </c>
      <c r="C8" s="201"/>
      <c r="D8" s="202"/>
      <c r="E8" s="203"/>
      <c r="F8" s="203"/>
      <c r="G8" s="204"/>
      <c r="H8" s="204"/>
      <c r="I8" s="204"/>
      <c r="J8" s="203"/>
      <c r="K8" s="203"/>
      <c r="L8" s="203"/>
      <c r="M8" s="203"/>
      <c r="N8" s="205"/>
    </row>
    <row r="9" spans="2:21" ht="15.75" thickBot="1" x14ac:dyDescent="0.3">
      <c r="B9" s="206"/>
      <c r="C9" s="207"/>
      <c r="D9" s="208"/>
      <c r="E9" s="209"/>
      <c r="F9" s="210"/>
      <c r="G9" s="210"/>
      <c r="H9" s="210"/>
      <c r="I9" s="210"/>
      <c r="J9" s="209"/>
      <c r="K9" s="209"/>
      <c r="L9" s="209"/>
      <c r="M9" s="211"/>
      <c r="N9" s="212"/>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15</vt:i4>
      </vt:variant>
    </vt:vector>
  </HeadingPairs>
  <TitlesOfParts>
    <vt:vector size="20" baseType="lpstr">
      <vt:lpstr>Stock 30-09-18</vt:lpstr>
      <vt:lpstr>Gráficos</vt:lpstr>
      <vt:lpstr>Base_Graficos</vt:lpstr>
      <vt:lpstr>Ratios 2018</vt:lpstr>
      <vt:lpstr>Avales</vt:lpstr>
      <vt:lpstr>ACREEDOR</vt:lpstr>
      <vt:lpstr>AÑOS</vt:lpstr>
      <vt:lpstr>'Stock 30-09-18'!Área_de_impresión</vt:lpstr>
      <vt:lpstr>GARANTIA</vt:lpstr>
      <vt:lpstr>GRAF_COMP_MONEDA</vt:lpstr>
      <vt:lpstr>GRAF_COMP_TASA</vt:lpstr>
      <vt:lpstr>GRAF_POR_ACREEDOR</vt:lpstr>
      <vt:lpstr>GRAF_POR_MONEDA</vt:lpstr>
      <vt:lpstr>Graf_Por_SS</vt:lpstr>
      <vt:lpstr>MATRIZ_SS</vt:lpstr>
      <vt:lpstr>MESES</vt:lpstr>
      <vt:lpstr>MONEDA</vt:lpstr>
      <vt:lpstr>SERVICIO</vt:lpstr>
      <vt:lpstr>STOCK</vt:lpstr>
      <vt:lpstr>TOTAL_SS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cp:lastPrinted>2018-10-02T18:28:16Z</cp:lastPrinted>
  <dcterms:created xsi:type="dcterms:W3CDTF">2018-08-02T21:45:41Z</dcterms:created>
  <dcterms:modified xsi:type="dcterms:W3CDTF">2023-11-06T12:48:52Z</dcterms:modified>
</cp:coreProperties>
</file>