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iana\Planillas\"/>
    </mc:Choice>
  </mc:AlternateContent>
  <bookViews>
    <workbookView xWindow="0" yWindow="0" windowWidth="20490" windowHeight="7365"/>
  </bookViews>
  <sheets>
    <sheet name="planilla resumen" sheetId="1" r:id="rId1"/>
    <sheet name="participación por recurs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24" i="1" l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D24" i="1"/>
  <c r="I24" i="1"/>
  <c r="M6" i="2" l="1"/>
  <c r="G24" i="2"/>
  <c r="O24" i="2" l="1"/>
  <c r="C24" i="1"/>
  <c r="H24" i="1" l="1"/>
  <c r="F24" i="1" l="1"/>
  <c r="G24" i="1" l="1"/>
  <c r="E24" i="1"/>
  <c r="N24" i="2" l="1"/>
  <c r="B24" i="2"/>
  <c r="J24" i="2"/>
  <c r="M12" i="2"/>
  <c r="P12" i="2" s="1"/>
  <c r="I24" i="2"/>
  <c r="M22" i="2"/>
  <c r="P22" i="2" s="1"/>
  <c r="D24" i="2"/>
  <c r="M21" i="2"/>
  <c r="P21" i="2" s="1"/>
  <c r="K24" i="2"/>
  <c r="L24" i="2"/>
  <c r="M20" i="2"/>
  <c r="P20" i="2" s="1"/>
  <c r="M7" i="2"/>
  <c r="M19" i="2"/>
  <c r="P19" i="2" s="1"/>
  <c r="M23" i="2"/>
  <c r="P23" i="2" s="1"/>
  <c r="M15" i="2"/>
  <c r="P15" i="2" s="1"/>
  <c r="M11" i="2"/>
  <c r="P11" i="2" s="1"/>
  <c r="M8" i="2"/>
  <c r="P8" i="2" s="1"/>
  <c r="F24" i="2"/>
  <c r="M9" i="2"/>
  <c r="P9" i="2" s="1"/>
  <c r="M18" i="2"/>
  <c r="P18" i="2" s="1"/>
  <c r="M13" i="2"/>
  <c r="P13" i="2" s="1"/>
  <c r="M17" i="2"/>
  <c r="P17" i="2" s="1"/>
  <c r="P6" i="2"/>
  <c r="H24" i="2"/>
  <c r="E24" i="2"/>
  <c r="C24" i="2"/>
  <c r="M10" i="2"/>
  <c r="P10" i="2" s="1"/>
  <c r="M16" i="2"/>
  <c r="P16" i="2" s="1"/>
  <c r="M14" i="2"/>
  <c r="P14" i="2" s="1"/>
  <c r="M24" i="2" l="1"/>
  <c r="P7" i="2"/>
  <c r="P24" i="2" s="1"/>
</calcChain>
</file>

<file path=xl/sharedStrings.xml><?xml version="1.0" encoding="utf-8"?>
<sst xmlns="http://schemas.openxmlformats.org/spreadsheetml/2006/main" count="71" uniqueCount="49">
  <si>
    <t xml:space="preserve">Capital                                           </t>
  </si>
  <si>
    <t xml:space="preserve">General  Alvear                                   </t>
  </si>
  <si>
    <t xml:space="preserve">Godoy Cruz                                        </t>
  </si>
  <si>
    <t xml:space="preserve">Guaymallén                                        </t>
  </si>
  <si>
    <t xml:space="preserve">Junín                                             </t>
  </si>
  <si>
    <t xml:space="preserve">La Paz                                            </t>
  </si>
  <si>
    <t xml:space="preserve">Las Heras                                         </t>
  </si>
  <si>
    <t xml:space="preserve">Lavalle                                           </t>
  </si>
  <si>
    <t xml:space="preserve">Luján                                             </t>
  </si>
  <si>
    <t xml:space="preserve">Maipú                                             </t>
  </si>
  <si>
    <t xml:space="preserve">Malargue                                          </t>
  </si>
  <si>
    <t xml:space="preserve">Rivadavia                                         </t>
  </si>
  <si>
    <t xml:space="preserve">San Carlos                                        </t>
  </si>
  <si>
    <t xml:space="preserve">San Martín                                        </t>
  </si>
  <si>
    <t xml:space="preserve">San Rafael                                        </t>
  </si>
  <si>
    <t xml:space="preserve">Santa Rosa                                        </t>
  </si>
  <si>
    <t xml:space="preserve">Tunuyán                                           </t>
  </si>
  <si>
    <t xml:space="preserve">Tupungato                                         </t>
  </si>
  <si>
    <t>43111 fondo compensador</t>
  </si>
  <si>
    <t>Total</t>
  </si>
  <si>
    <t>43117 canon ext. Produc.</t>
  </si>
  <si>
    <t>total Ley 6396</t>
  </si>
  <si>
    <t>43116 subsidio per capita</t>
  </si>
  <si>
    <t>Municipios</t>
  </si>
  <si>
    <t>MUNICIPIOS</t>
  </si>
  <si>
    <t>IMP. INMOBIL.</t>
  </si>
  <si>
    <t>IMP.AUTOMOT.</t>
  </si>
  <si>
    <t>IMP.ING.BTOS.</t>
  </si>
  <si>
    <t>IMP.SELLOS</t>
  </si>
  <si>
    <t>R.PETROLIF.</t>
  </si>
  <si>
    <t>R.GASIFERAS</t>
  </si>
  <si>
    <t>REG. URANIF.</t>
  </si>
  <si>
    <t>LEY 6253</t>
  </si>
  <si>
    <t>REG. HIDR.</t>
  </si>
  <si>
    <t>SUBTOTAL</t>
  </si>
  <si>
    <t>TOTAL</t>
  </si>
  <si>
    <t>FONDO COMP.</t>
  </si>
  <si>
    <t>SUBS. PER CAPITA</t>
  </si>
  <si>
    <t>C.FEDERAL sin F.E.</t>
  </si>
  <si>
    <t>FINANC.EDUC.</t>
  </si>
  <si>
    <t>43117 canon por renta extr.</t>
  </si>
  <si>
    <t>total Canon</t>
  </si>
  <si>
    <t>43101214 Financiamiento Educativo</t>
  </si>
  <si>
    <t>43101 participación sin F.E.</t>
  </si>
  <si>
    <t>PROYECTO DE PRESUPUESTO 2024</t>
  </si>
  <si>
    <t>Fuente: SIDICO</t>
  </si>
  <si>
    <t xml:space="preserve">                Participacion Municipal según régimen vigente (Ley 6396 y mod.)  - Canon Extraordinario de Producción y Canon por Renta Extraordinaria</t>
  </si>
  <si>
    <t>Participación Municipal por recurso según régimen vigente - Ley 6396 y mod.</t>
  </si>
  <si>
    <t>Nota: Distribución por municipio según índices vigentes a la fecha de presentación del Proyecto de Presupuesto 2024 (Res. 201-HyF-22 y 252-HyF-23).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</si>
</sst>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/>
    <xf numFmtId="0" fontId="3" fillId="0" borderId="0" xfId="0" applyFont="1"/>
    <xf numFmtId="165" fontId="0" fillId="0" borderId="10" xfId="1" applyNumberFormat="1" applyFont="1" applyBorder="1"/>
    <xf numFmtId="165" fontId="0" fillId="0" borderId="11" xfId="1" applyNumberFormat="1" applyFont="1" applyBorder="1"/>
    <xf numFmtId="165" fontId="0" fillId="0" borderId="12" xfId="1" applyNumberFormat="1" applyFont="1" applyBorder="1"/>
    <xf numFmtId="165" fontId="0" fillId="0" borderId="1" xfId="1" applyNumberFormat="1" applyFont="1" applyBorder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165" fontId="0" fillId="0" borderId="9" xfId="1" applyNumberFormat="1" applyFont="1" applyBorder="1"/>
    <xf numFmtId="0" fontId="0" fillId="2" borderId="9" xfId="0" applyFill="1" applyBorder="1" applyAlignment="1">
      <alignment horizontal="center" vertical="center" wrapText="1"/>
    </xf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9" xfId="1" applyNumberFormat="1" applyFont="1" applyFill="1" applyBorder="1"/>
    <xf numFmtId="164" fontId="0" fillId="0" borderId="0" xfId="1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3" fontId="6" fillId="0" borderId="4" xfId="0" applyNumberFormat="1" applyFont="1" applyFill="1" applyBorder="1" applyProtection="1"/>
    <xf numFmtId="165" fontId="0" fillId="2" borderId="10" xfId="1" applyNumberFormat="1" applyFont="1" applyFill="1" applyBorder="1"/>
    <xf numFmtId="165" fontId="0" fillId="0" borderId="0" xfId="0" applyNumberFormat="1"/>
    <xf numFmtId="0" fontId="7" fillId="0" borderId="1" xfId="0" applyFont="1" applyBorder="1" applyAlignment="1" applyProtection="1">
      <alignment horizontal="center"/>
    </xf>
    <xf numFmtId="4" fontId="7" fillId="0" borderId="1" xfId="0" applyNumberFormat="1" applyFont="1" applyBorder="1" applyAlignment="1" applyProtection="1">
      <alignment horizontal="center"/>
    </xf>
    <xf numFmtId="0" fontId="8" fillId="0" borderId="2" xfId="0" applyFont="1" applyBorder="1"/>
    <xf numFmtId="37" fontId="7" fillId="0" borderId="11" xfId="0" applyNumberFormat="1" applyFont="1" applyBorder="1" applyProtection="1"/>
    <xf numFmtId="3" fontId="7" fillId="0" borderId="11" xfId="0" applyNumberFormat="1" applyFont="1" applyBorder="1" applyProtection="1"/>
    <xf numFmtId="3" fontId="7" fillId="0" borderId="11" xfId="0" applyNumberFormat="1" applyFont="1" applyBorder="1"/>
    <xf numFmtId="0" fontId="8" fillId="0" borderId="4" xfId="0" applyFont="1" applyBorder="1"/>
    <xf numFmtId="0" fontId="8" fillId="0" borderId="6" xfId="0" applyFont="1" applyBorder="1"/>
    <xf numFmtId="0" fontId="7" fillId="0" borderId="1" xfId="0" applyFont="1" applyBorder="1" applyAlignment="1" applyProtection="1">
      <alignment horizontal="left"/>
    </xf>
    <xf numFmtId="37" fontId="7" fillId="0" borderId="1" xfId="0" applyNumberFormat="1" applyFont="1" applyBorder="1" applyProtection="1"/>
    <xf numFmtId="3" fontId="7" fillId="0" borderId="1" xfId="0" applyNumberFormat="1" applyFont="1" applyBorder="1" applyProtection="1"/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8"/>
  <sheetViews>
    <sheetView tabSelected="1" zoomScale="82" zoomScaleNormal="82" workbookViewId="0">
      <selection activeCell="B29" sqref="B29"/>
    </sheetView>
  </sheetViews>
  <sheetFormatPr baseColWidth="10" defaultRowHeight="15" x14ac:dyDescent="0.25"/>
  <cols>
    <col min="2" max="2" width="19.7109375" customWidth="1"/>
    <col min="3" max="3" width="17.85546875" bestFit="1" customWidth="1"/>
    <col min="4" max="4" width="17.85546875" customWidth="1"/>
    <col min="5" max="8" width="19.7109375" customWidth="1"/>
    <col min="9" max="9" width="18.7109375" customWidth="1"/>
    <col min="10" max="10" width="17.5703125" customWidth="1"/>
    <col min="11" max="11" width="16.140625" customWidth="1"/>
  </cols>
  <sheetData>
    <row r="2" spans="1:13" ht="18.75" x14ac:dyDescent="0.3">
      <c r="B2" s="24" t="s">
        <v>44</v>
      </c>
    </row>
    <row r="3" spans="1:13" s="2" customFormat="1" ht="21" x14ac:dyDescent="0.35">
      <c r="A3" s="10" t="s">
        <v>46</v>
      </c>
      <c r="B3" s="10"/>
      <c r="C3" s="10"/>
      <c r="D3" s="10"/>
      <c r="E3" s="10"/>
    </row>
    <row r="5" spans="1:13" s="1" customFormat="1" ht="45" x14ac:dyDescent="0.25">
      <c r="B5" s="7" t="s">
        <v>23</v>
      </c>
      <c r="C5" s="3" t="s">
        <v>43</v>
      </c>
      <c r="D5" s="3" t="s">
        <v>42</v>
      </c>
      <c r="E5" s="3" t="s">
        <v>18</v>
      </c>
      <c r="F5" s="8" t="s">
        <v>22</v>
      </c>
      <c r="G5" s="19" t="s">
        <v>21</v>
      </c>
      <c r="H5" s="3" t="s">
        <v>20</v>
      </c>
      <c r="I5" s="3" t="s">
        <v>40</v>
      </c>
      <c r="J5" s="19" t="s">
        <v>41</v>
      </c>
    </row>
    <row r="6" spans="1:13" x14ac:dyDescent="0.25">
      <c r="B6" s="4" t="s">
        <v>0</v>
      </c>
      <c r="C6" s="11">
        <v>16393080164.051846</v>
      </c>
      <c r="D6" s="11">
        <v>2011919732.5624228</v>
      </c>
      <c r="E6" s="11">
        <v>12499500</v>
      </c>
      <c r="F6" s="15"/>
      <c r="G6" s="28">
        <f>+C6+E6+F6+D6</f>
        <v>18417499396.614269</v>
      </c>
      <c r="H6" s="11">
        <v>63735474.384338401</v>
      </c>
      <c r="I6" s="11">
        <v>116768.12678999999</v>
      </c>
      <c r="J6" s="28">
        <f>+H6+I6</f>
        <v>63852242.511128403</v>
      </c>
      <c r="K6" s="23"/>
      <c r="L6" s="29"/>
      <c r="M6" s="29"/>
    </row>
    <row r="7" spans="1:13" x14ac:dyDescent="0.25">
      <c r="B7" s="5" t="s">
        <v>1</v>
      </c>
      <c r="C7" s="12">
        <v>8901292687.0970268</v>
      </c>
      <c r="D7" s="12">
        <v>1228144078.5802796</v>
      </c>
      <c r="E7" s="12"/>
      <c r="F7" s="16"/>
      <c r="G7" s="20">
        <f t="shared" ref="G7:G23" si="0">+C7+E7+F7+D7</f>
        <v>10129436765.677307</v>
      </c>
      <c r="H7" s="12">
        <v>38906296.406236798</v>
      </c>
      <c r="I7" s="12">
        <v>71279.227079999997</v>
      </c>
      <c r="J7" s="20">
        <f t="shared" ref="J7:J23" si="1">+H7+I7</f>
        <v>38977575.6333168</v>
      </c>
      <c r="K7" s="23"/>
      <c r="L7" s="29"/>
      <c r="M7" s="29"/>
    </row>
    <row r="8" spans="1:13" x14ac:dyDescent="0.25">
      <c r="B8" s="5" t="s">
        <v>2</v>
      </c>
      <c r="C8" s="12">
        <v>26042148896.491558</v>
      </c>
      <c r="D8" s="12">
        <v>3449986201.5709615</v>
      </c>
      <c r="E8" s="12"/>
      <c r="F8" s="16"/>
      <c r="G8" s="20">
        <f t="shared" si="0"/>
        <v>29492135098.062519</v>
      </c>
      <c r="H8" s="12">
        <v>109291888.5469128</v>
      </c>
      <c r="I8" s="12">
        <v>200230.86392999999</v>
      </c>
      <c r="J8" s="20">
        <f t="shared" si="1"/>
        <v>109492119.41084281</v>
      </c>
      <c r="K8" s="23"/>
      <c r="L8" s="29"/>
      <c r="M8" s="29"/>
    </row>
    <row r="9" spans="1:13" x14ac:dyDescent="0.25">
      <c r="B9" s="5" t="s">
        <v>3</v>
      </c>
      <c r="C9" s="12">
        <v>31611111684.353428</v>
      </c>
      <c r="D9" s="12">
        <v>4173270200.9904437</v>
      </c>
      <c r="E9" s="12"/>
      <c r="F9" s="16">
        <v>4496114143.5971069</v>
      </c>
      <c r="G9" s="20">
        <f t="shared" si="0"/>
        <v>40280496028.940971</v>
      </c>
      <c r="H9" s="12">
        <v>132204755.33354639</v>
      </c>
      <c r="I9" s="12">
        <v>242208.93908999997</v>
      </c>
      <c r="J9" s="20">
        <f t="shared" si="1"/>
        <v>132446964.27263638</v>
      </c>
      <c r="K9" s="23"/>
      <c r="L9" s="29"/>
      <c r="M9" s="29"/>
    </row>
    <row r="10" spans="1:13" x14ac:dyDescent="0.25">
      <c r="B10" s="5" t="s">
        <v>4</v>
      </c>
      <c r="C10" s="12">
        <v>7019518961.4426603</v>
      </c>
      <c r="D10" s="12">
        <v>975060075.16677153</v>
      </c>
      <c r="E10" s="12"/>
      <c r="F10" s="16"/>
      <c r="G10" s="20">
        <f t="shared" si="0"/>
        <v>7994579036.6094322</v>
      </c>
      <c r="H10" s="12">
        <v>30888864.718689598</v>
      </c>
      <c r="I10" s="12">
        <v>56590.696260000004</v>
      </c>
      <c r="J10" s="20">
        <f t="shared" si="1"/>
        <v>30945455.4149496</v>
      </c>
      <c r="K10" s="23"/>
      <c r="L10" s="29"/>
      <c r="M10" s="29"/>
    </row>
    <row r="11" spans="1:13" x14ac:dyDescent="0.25">
      <c r="B11" s="5" t="s">
        <v>5</v>
      </c>
      <c r="C11" s="12">
        <v>5577175126.5954561</v>
      </c>
      <c r="D11" s="12">
        <v>800451731.72644413</v>
      </c>
      <c r="E11" s="12">
        <v>500500</v>
      </c>
      <c r="F11" s="16"/>
      <c r="G11" s="20">
        <f t="shared" si="0"/>
        <v>6378127358.3219004</v>
      </c>
      <c r="H11" s="12">
        <v>25357458.3606144</v>
      </c>
      <c r="I11" s="12">
        <v>46456.748639999998</v>
      </c>
      <c r="J11" s="20">
        <f t="shared" si="1"/>
        <v>25403915.109254401</v>
      </c>
      <c r="K11" s="23"/>
      <c r="L11" s="29"/>
      <c r="M11" s="29"/>
    </row>
    <row r="12" spans="1:13" x14ac:dyDescent="0.25">
      <c r="B12" s="5" t="s">
        <v>6</v>
      </c>
      <c r="C12" s="12">
        <v>25763329252.183933</v>
      </c>
      <c r="D12" s="12">
        <v>3555601360.6182003</v>
      </c>
      <c r="E12" s="12"/>
      <c r="F12" s="16"/>
      <c r="G12" s="20">
        <f t="shared" si="0"/>
        <v>29318930612.802132</v>
      </c>
      <c r="H12" s="12">
        <v>112637664.30282721</v>
      </c>
      <c r="I12" s="12">
        <v>206360.57381999999</v>
      </c>
      <c r="J12" s="20">
        <f t="shared" si="1"/>
        <v>112844024.8766472</v>
      </c>
      <c r="K12" s="23"/>
      <c r="L12" s="29"/>
      <c r="M12" s="29"/>
    </row>
    <row r="13" spans="1:13" x14ac:dyDescent="0.25">
      <c r="B13" s="5" t="s">
        <v>7</v>
      </c>
      <c r="C13" s="12">
        <v>8063273304.3995199</v>
      </c>
      <c r="D13" s="12">
        <v>1144109726.025665</v>
      </c>
      <c r="E13" s="12"/>
      <c r="F13" s="16"/>
      <c r="G13" s="20">
        <f t="shared" si="0"/>
        <v>9207383030.4251842</v>
      </c>
      <c r="H13" s="12">
        <v>36244177.615927197</v>
      </c>
      <c r="I13" s="12">
        <v>66402.027570000006</v>
      </c>
      <c r="J13" s="20">
        <f t="shared" si="1"/>
        <v>36310579.643497199</v>
      </c>
      <c r="K13" s="23"/>
      <c r="L13" s="29"/>
      <c r="M13" s="29"/>
    </row>
    <row r="14" spans="1:13" x14ac:dyDescent="0.25">
      <c r="B14" s="5" t="s">
        <v>8</v>
      </c>
      <c r="C14" s="12">
        <v>16745990733.620737</v>
      </c>
      <c r="D14" s="12">
        <v>2092030302.1183779</v>
      </c>
      <c r="E14" s="12"/>
      <c r="F14" s="16"/>
      <c r="G14" s="20">
        <f t="shared" si="0"/>
        <v>18838021035.739117</v>
      </c>
      <c r="H14" s="12">
        <v>66273291.908174388</v>
      </c>
      <c r="I14" s="12">
        <v>121417.59714</v>
      </c>
      <c r="J14" s="20">
        <f t="shared" si="1"/>
        <v>66394709.505314387</v>
      </c>
      <c r="K14" s="23"/>
      <c r="L14" s="29"/>
      <c r="M14" s="29"/>
    </row>
    <row r="15" spans="1:13" x14ac:dyDescent="0.25">
      <c r="B15" s="5" t="s">
        <v>9</v>
      </c>
      <c r="C15" s="12">
        <v>21787211126.972187</v>
      </c>
      <c r="D15" s="12">
        <v>2903272437.0911345</v>
      </c>
      <c r="E15" s="12"/>
      <c r="F15" s="16">
        <v>473366484.09840012</v>
      </c>
      <c r="G15" s="20">
        <f t="shared" si="0"/>
        <v>25163850048.16172</v>
      </c>
      <c r="H15" s="12">
        <v>91972578.751591191</v>
      </c>
      <c r="I15" s="12">
        <v>168500.60097</v>
      </c>
      <c r="J15" s="20">
        <f t="shared" si="1"/>
        <v>92141079.352561191</v>
      </c>
      <c r="K15" s="23"/>
      <c r="L15" s="29"/>
      <c r="M15" s="29"/>
    </row>
    <row r="16" spans="1:13" x14ac:dyDescent="0.25">
      <c r="B16" s="5" t="s">
        <v>10</v>
      </c>
      <c r="C16" s="12">
        <v>11377388810.899027</v>
      </c>
      <c r="D16" s="12">
        <v>621265641.45434797</v>
      </c>
      <c r="E16" s="12"/>
      <c r="F16" s="16"/>
      <c r="G16" s="20">
        <f t="shared" si="0"/>
        <v>11998654452.353374</v>
      </c>
      <c r="H16" s="12">
        <v>19681033.858319998</v>
      </c>
      <c r="I16" s="12">
        <v>36057.116999999998</v>
      </c>
      <c r="J16" s="20">
        <f t="shared" si="1"/>
        <v>19717090.975319996</v>
      </c>
      <c r="K16" s="23"/>
      <c r="L16" s="29"/>
      <c r="M16" s="29"/>
    </row>
    <row r="17" spans="2:13" x14ac:dyDescent="0.25">
      <c r="B17" s="5" t="s">
        <v>11</v>
      </c>
      <c r="C17" s="12">
        <v>7143507480.9819336</v>
      </c>
      <c r="D17" s="12">
        <v>887428921.5300529</v>
      </c>
      <c r="E17" s="12"/>
      <c r="F17" s="16"/>
      <c r="G17" s="20">
        <f t="shared" si="0"/>
        <v>8030936402.5119867</v>
      </c>
      <c r="H17" s="12">
        <v>28112803.100779198</v>
      </c>
      <c r="I17" s="12">
        <v>51504.745020000002</v>
      </c>
      <c r="J17" s="20">
        <f t="shared" si="1"/>
        <v>28164307.845799197</v>
      </c>
      <c r="K17" s="23"/>
      <c r="L17" s="29"/>
      <c r="M17" s="29"/>
    </row>
    <row r="18" spans="2:13" x14ac:dyDescent="0.25">
      <c r="B18" s="5" t="s">
        <v>12</v>
      </c>
      <c r="C18" s="12">
        <v>6389485009.7737894</v>
      </c>
      <c r="D18" s="12">
        <v>780505834.81659412</v>
      </c>
      <c r="E18" s="12"/>
      <c r="F18" s="16"/>
      <c r="G18" s="20">
        <f t="shared" si="0"/>
        <v>7169990844.5903835</v>
      </c>
      <c r="H18" s="12">
        <v>24725593.5893736</v>
      </c>
      <c r="I18" s="12">
        <v>45299.125410000001</v>
      </c>
      <c r="J18" s="20">
        <f t="shared" si="1"/>
        <v>24770892.714783601</v>
      </c>
      <c r="K18" s="23"/>
      <c r="L18" s="29"/>
      <c r="M18" s="29"/>
    </row>
    <row r="19" spans="2:13" x14ac:dyDescent="0.25">
      <c r="B19" s="5" t="s">
        <v>13</v>
      </c>
      <c r="C19" s="12">
        <v>15161749417.36993</v>
      </c>
      <c r="D19" s="12">
        <v>2048541707.2165737</v>
      </c>
      <c r="E19" s="12"/>
      <c r="F19" s="16"/>
      <c r="G19" s="20">
        <f t="shared" si="0"/>
        <v>17210291124.586502</v>
      </c>
      <c r="H19" s="12">
        <v>64895619.538091995</v>
      </c>
      <c r="I19" s="12">
        <v>118893.59895</v>
      </c>
      <c r="J19" s="20">
        <f t="shared" si="1"/>
        <v>65014513.137041993</v>
      </c>
      <c r="K19" s="23"/>
      <c r="L19" s="29"/>
      <c r="M19" s="29"/>
    </row>
    <row r="20" spans="2:13" x14ac:dyDescent="0.25">
      <c r="B20" s="5" t="s">
        <v>14</v>
      </c>
      <c r="C20" s="12">
        <v>23723934130.39542</v>
      </c>
      <c r="D20" s="12">
        <v>3155375494.7549782</v>
      </c>
      <c r="E20" s="12"/>
      <c r="F20" s="16"/>
      <c r="G20" s="20">
        <f t="shared" si="0"/>
        <v>26879309625.150398</v>
      </c>
      <c r="H20" s="12">
        <v>99958935.122520015</v>
      </c>
      <c r="I20" s="12">
        <v>183132.19949999999</v>
      </c>
      <c r="J20" s="20">
        <f t="shared" si="1"/>
        <v>100142067.32202001</v>
      </c>
      <c r="K20" s="23"/>
      <c r="L20" s="29"/>
      <c r="M20" s="29"/>
    </row>
    <row r="21" spans="2:13" x14ac:dyDescent="0.25">
      <c r="B21" s="5" t="s">
        <v>15</v>
      </c>
      <c r="C21" s="12">
        <v>5831208576.6878452</v>
      </c>
      <c r="D21" s="12">
        <v>833476905.298491</v>
      </c>
      <c r="E21" s="12"/>
      <c r="F21" s="16"/>
      <c r="G21" s="20">
        <f t="shared" si="0"/>
        <v>6664685481.9863358</v>
      </c>
      <c r="H21" s="12">
        <v>26403660.686767198</v>
      </c>
      <c r="I21" s="12">
        <v>48373.469069999999</v>
      </c>
      <c r="J21" s="20">
        <f t="shared" si="1"/>
        <v>26452034.155837197</v>
      </c>
      <c r="K21" s="23"/>
      <c r="L21" s="29"/>
      <c r="M21" s="29"/>
    </row>
    <row r="22" spans="2:13" x14ac:dyDescent="0.25">
      <c r="B22" s="5" t="s">
        <v>16</v>
      </c>
      <c r="C22" s="12">
        <v>9333395746.3187943</v>
      </c>
      <c r="D22" s="12">
        <v>1297137262.9733677</v>
      </c>
      <c r="E22" s="12"/>
      <c r="F22" s="16"/>
      <c r="G22" s="20">
        <f t="shared" si="0"/>
        <v>10630533009.292162</v>
      </c>
      <c r="H22" s="12">
        <v>41091927.008397602</v>
      </c>
      <c r="I22" s="12">
        <v>75283.464810000005</v>
      </c>
      <c r="J22" s="20">
        <f t="shared" si="1"/>
        <v>41167210.4732076</v>
      </c>
      <c r="K22" s="23"/>
      <c r="L22" s="29"/>
      <c r="M22" s="29"/>
    </row>
    <row r="23" spans="2:13" x14ac:dyDescent="0.25">
      <c r="B23" s="6" t="s">
        <v>17</v>
      </c>
      <c r="C23" s="13">
        <v>6345693978.7089329</v>
      </c>
      <c r="D23" s="13">
        <v>740614040.99689388</v>
      </c>
      <c r="E23" s="13"/>
      <c r="F23" s="17"/>
      <c r="G23" s="21">
        <f t="shared" si="0"/>
        <v>7086308019.7058268</v>
      </c>
      <c r="H23" s="12">
        <v>23461864.046891998</v>
      </c>
      <c r="I23" s="12">
        <v>42983.878950000006</v>
      </c>
      <c r="J23" s="21">
        <f t="shared" si="1"/>
        <v>23504847.925841998</v>
      </c>
      <c r="K23" s="23"/>
      <c r="L23" s="29"/>
      <c r="M23" s="29"/>
    </row>
    <row r="24" spans="2:13" x14ac:dyDescent="0.25">
      <c r="B24" s="9" t="s">
        <v>19</v>
      </c>
      <c r="C24" s="14">
        <f t="shared" ref="C24:I24" si="2">SUM(C6:C23)</f>
        <v>253210495088.34399</v>
      </c>
      <c r="D24" s="14">
        <f t="shared" si="2"/>
        <v>32698191655.492004</v>
      </c>
      <c r="E24" s="14">
        <f t="shared" si="2"/>
        <v>13000000</v>
      </c>
      <c r="F24" s="18">
        <f t="shared" si="2"/>
        <v>4969480627.695507</v>
      </c>
      <c r="G24" s="22">
        <f t="shared" si="2"/>
        <v>290891167371.53149</v>
      </c>
      <c r="H24" s="14">
        <f t="shared" si="2"/>
        <v>1035843887.2800001</v>
      </c>
      <c r="I24" s="14">
        <f t="shared" si="2"/>
        <v>1897743.0000000005</v>
      </c>
      <c r="J24" s="22">
        <f t="shared" ref="J24" si="3">SUM(J6:J23)</f>
        <v>1037741630.2800001</v>
      </c>
      <c r="K24" s="23"/>
    </row>
    <row r="25" spans="2:13" x14ac:dyDescent="0.25">
      <c r="B25" t="s">
        <v>45</v>
      </c>
    </row>
    <row r="27" spans="2:13" x14ac:dyDescent="0.25">
      <c r="B27" t="s">
        <v>48</v>
      </c>
      <c r="G27" s="29"/>
    </row>
    <row r="28" spans="2:13" x14ac:dyDescent="0.25">
      <c r="B28" t="s">
        <v>45</v>
      </c>
    </row>
  </sheetData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7"/>
  <sheetViews>
    <sheetView topLeftCell="F7" workbookViewId="0">
      <selection activeCell="A27" sqref="A27"/>
    </sheetView>
  </sheetViews>
  <sheetFormatPr baseColWidth="10" defaultRowHeight="15" x14ac:dyDescent="0.25"/>
  <cols>
    <col min="1" max="1" width="19" customWidth="1"/>
    <col min="2" max="2" width="15.42578125" customWidth="1"/>
    <col min="3" max="4" width="14.85546875" customWidth="1"/>
    <col min="5" max="5" width="16.140625" customWidth="1"/>
    <col min="6" max="6" width="16.42578125" customWidth="1"/>
    <col min="7" max="7" width="15.7109375" customWidth="1"/>
    <col min="8" max="8" width="15.28515625" customWidth="1"/>
    <col min="9" max="9" width="13.85546875" customWidth="1"/>
    <col min="10" max="10" width="13.28515625" customWidth="1"/>
    <col min="11" max="11" width="12.85546875" customWidth="1"/>
    <col min="12" max="12" width="13.7109375" customWidth="1"/>
    <col min="13" max="13" width="15" customWidth="1"/>
    <col min="14" max="14" width="14.140625" customWidth="1"/>
    <col min="15" max="15" width="17" customWidth="1"/>
    <col min="16" max="16" width="15.5703125" customWidth="1"/>
    <col min="18" max="18" width="14" customWidth="1"/>
  </cols>
  <sheetData>
    <row r="2" spans="1:19" ht="15.75" x14ac:dyDescent="0.25">
      <c r="A2" s="42" t="s">
        <v>44</v>
      </c>
      <c r="B2" s="43"/>
      <c r="C2" s="4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9" ht="15.75" x14ac:dyDescent="0.25">
      <c r="A3" s="43" t="s">
        <v>47</v>
      </c>
      <c r="B3" s="43"/>
      <c r="C3" s="43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9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9" x14ac:dyDescent="0.25">
      <c r="A5" s="30" t="s">
        <v>24</v>
      </c>
      <c r="B5" s="30" t="s">
        <v>25</v>
      </c>
      <c r="C5" s="30" t="s">
        <v>26</v>
      </c>
      <c r="D5" s="30" t="s">
        <v>27</v>
      </c>
      <c r="E5" s="30" t="s">
        <v>28</v>
      </c>
      <c r="F5" s="30" t="s">
        <v>38</v>
      </c>
      <c r="G5" s="30" t="s">
        <v>39</v>
      </c>
      <c r="H5" s="31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36</v>
      </c>
      <c r="O5" s="30" t="s">
        <v>37</v>
      </c>
      <c r="P5" s="30" t="s">
        <v>35</v>
      </c>
    </row>
    <row r="6" spans="1:19" x14ac:dyDescent="0.25">
      <c r="A6" s="32" t="s">
        <v>0</v>
      </c>
      <c r="B6" s="33">
        <v>168858451.02680314</v>
      </c>
      <c r="C6" s="33">
        <v>2768182907.800086</v>
      </c>
      <c r="D6" s="33">
        <v>5376922641.2310686</v>
      </c>
      <c r="E6" s="33">
        <v>451521364.4074443</v>
      </c>
      <c r="F6" s="33">
        <v>7627594799.5864429</v>
      </c>
      <c r="G6" s="33">
        <v>2011919732.5624228</v>
      </c>
      <c r="H6" s="34">
        <v>0</v>
      </c>
      <c r="I6" s="33">
        <v>0</v>
      </c>
      <c r="J6" s="33">
        <v>0</v>
      </c>
      <c r="K6" s="33">
        <v>0</v>
      </c>
      <c r="L6" s="33">
        <v>0</v>
      </c>
      <c r="M6" s="35">
        <f>SUM(B6:L6)</f>
        <v>18404999896.614269</v>
      </c>
      <c r="N6" s="34">
        <v>12499500</v>
      </c>
      <c r="O6" s="35"/>
      <c r="P6" s="35">
        <f>+M6+N6+O6</f>
        <v>18417499396.614269</v>
      </c>
      <c r="Q6" s="26"/>
      <c r="S6" s="26"/>
    </row>
    <row r="7" spans="1:19" x14ac:dyDescent="0.25">
      <c r="A7" s="36" t="s">
        <v>1</v>
      </c>
      <c r="B7" s="33">
        <v>103076928.66190031</v>
      </c>
      <c r="C7" s="33">
        <v>584193045.54305089</v>
      </c>
      <c r="D7" s="33">
        <v>3282256044.2814717</v>
      </c>
      <c r="E7" s="33">
        <v>275623963.06100446</v>
      </c>
      <c r="F7" s="33">
        <v>4656142705.5495987</v>
      </c>
      <c r="G7" s="33">
        <v>1228144078.5802796</v>
      </c>
      <c r="H7" s="34">
        <v>0</v>
      </c>
      <c r="I7" s="33">
        <v>0</v>
      </c>
      <c r="J7" s="33">
        <v>0</v>
      </c>
      <c r="K7" s="33">
        <v>0</v>
      </c>
      <c r="L7" s="33">
        <v>0</v>
      </c>
      <c r="M7" s="35">
        <f t="shared" ref="M7:M23" si="0">SUM(B7:L7)</f>
        <v>10129436765.677307</v>
      </c>
      <c r="N7" s="34">
        <v>0</v>
      </c>
      <c r="O7" s="35"/>
      <c r="P7" s="35">
        <f t="shared" ref="P7:P23" si="1">+M7+N7+O7</f>
        <v>10129436765.677307</v>
      </c>
      <c r="Q7" s="26"/>
      <c r="S7" s="26"/>
    </row>
    <row r="8" spans="1:19" x14ac:dyDescent="0.25">
      <c r="A8" s="36" t="s">
        <v>2</v>
      </c>
      <c r="B8" s="33">
        <v>289553960.14688772</v>
      </c>
      <c r="C8" s="33">
        <v>2678539120.6566296</v>
      </c>
      <c r="D8" s="33">
        <v>9220203280.9408436</v>
      </c>
      <c r="E8" s="33">
        <v>774256771.63382816</v>
      </c>
      <c r="F8" s="33">
        <v>13079595763.113369</v>
      </c>
      <c r="G8" s="33">
        <v>3449986201.5709615</v>
      </c>
      <c r="H8" s="34">
        <v>0</v>
      </c>
      <c r="I8" s="33">
        <v>0</v>
      </c>
      <c r="J8" s="33">
        <v>0</v>
      </c>
      <c r="K8" s="33">
        <v>0</v>
      </c>
      <c r="L8" s="33">
        <v>0</v>
      </c>
      <c r="M8" s="35">
        <f t="shared" si="0"/>
        <v>29492135098.062519</v>
      </c>
      <c r="N8" s="34">
        <v>0</v>
      </c>
      <c r="O8" s="35"/>
      <c r="P8" s="35">
        <f t="shared" si="1"/>
        <v>29492135098.062519</v>
      </c>
      <c r="Q8" s="26"/>
      <c r="S8" s="26"/>
    </row>
    <row r="9" spans="1:19" x14ac:dyDescent="0.25">
      <c r="A9" s="36" t="s">
        <v>3</v>
      </c>
      <c r="B9" s="33">
        <v>350258477.23957235</v>
      </c>
      <c r="C9" s="33">
        <v>3349359095.121963</v>
      </c>
      <c r="D9" s="33">
        <v>11153203911.91811</v>
      </c>
      <c r="E9" s="33">
        <v>936578445.30021322</v>
      </c>
      <c r="F9" s="33">
        <v>15821711754.773569</v>
      </c>
      <c r="G9" s="33">
        <v>4173270200.9904437</v>
      </c>
      <c r="H9" s="34">
        <v>0</v>
      </c>
      <c r="I9" s="33">
        <v>0</v>
      </c>
      <c r="J9" s="33">
        <v>0</v>
      </c>
      <c r="K9" s="33">
        <v>0</v>
      </c>
      <c r="L9" s="33">
        <v>0</v>
      </c>
      <c r="M9" s="35">
        <f t="shared" si="0"/>
        <v>35784381885.343872</v>
      </c>
      <c r="N9" s="34">
        <v>0</v>
      </c>
      <c r="O9" s="35">
        <v>4496114143.5971069</v>
      </c>
      <c r="P9" s="35">
        <f t="shared" si="1"/>
        <v>40280496028.940979</v>
      </c>
      <c r="Q9" s="26"/>
      <c r="S9" s="26"/>
    </row>
    <row r="10" spans="1:19" x14ac:dyDescent="0.25">
      <c r="A10" s="36" t="s">
        <v>4</v>
      </c>
      <c r="B10" s="33">
        <v>81835836.333809048</v>
      </c>
      <c r="C10" s="33">
        <v>416326434.52201194</v>
      </c>
      <c r="D10" s="33">
        <v>2605880597.4566956</v>
      </c>
      <c r="E10" s="33">
        <v>218826053.74012661</v>
      </c>
      <c r="F10" s="33">
        <v>3696650039.390017</v>
      </c>
      <c r="G10" s="33">
        <v>975060075.16677153</v>
      </c>
      <c r="H10" s="34">
        <v>0</v>
      </c>
      <c r="I10" s="33">
        <v>0</v>
      </c>
      <c r="J10" s="33">
        <v>0</v>
      </c>
      <c r="K10" s="33">
        <v>0</v>
      </c>
      <c r="L10" s="33">
        <v>0</v>
      </c>
      <c r="M10" s="35">
        <f t="shared" si="0"/>
        <v>7994579036.6094322</v>
      </c>
      <c r="N10" s="34">
        <v>0</v>
      </c>
      <c r="O10" s="35"/>
      <c r="P10" s="35">
        <f t="shared" si="1"/>
        <v>7994579036.6094322</v>
      </c>
      <c r="Q10" s="26"/>
      <c r="S10" s="26"/>
    </row>
    <row r="11" spans="1:19" x14ac:dyDescent="0.25">
      <c r="A11" s="36" t="s">
        <v>5</v>
      </c>
      <c r="B11" s="33">
        <v>67181129.223730549</v>
      </c>
      <c r="C11" s="33">
        <v>156445647.75516596</v>
      </c>
      <c r="D11" s="33">
        <v>2139233971.3527801</v>
      </c>
      <c r="E11" s="33">
        <v>179639899.24742785</v>
      </c>
      <c r="F11" s="33">
        <v>3034674479.0163517</v>
      </c>
      <c r="G11" s="33">
        <v>800451731.72644413</v>
      </c>
      <c r="H11" s="34">
        <v>0</v>
      </c>
      <c r="I11" s="33">
        <v>0</v>
      </c>
      <c r="J11" s="33">
        <v>0</v>
      </c>
      <c r="K11" s="33">
        <v>0</v>
      </c>
      <c r="L11" s="33">
        <v>0</v>
      </c>
      <c r="M11" s="35">
        <f t="shared" si="0"/>
        <v>6377626858.3219004</v>
      </c>
      <c r="N11" s="34">
        <v>500500</v>
      </c>
      <c r="O11" s="35"/>
      <c r="P11" s="35">
        <f t="shared" si="1"/>
        <v>6378127358.3219004</v>
      </c>
      <c r="Q11" s="26"/>
      <c r="S11" s="26"/>
    </row>
    <row r="12" spans="1:19" x14ac:dyDescent="0.25">
      <c r="A12" s="36" t="s">
        <v>6</v>
      </c>
      <c r="B12" s="33">
        <v>298418136.91946328</v>
      </c>
      <c r="C12" s="33">
        <v>1684484336.7797971</v>
      </c>
      <c r="D12" s="33">
        <v>9502463318.8276691</v>
      </c>
      <c r="E12" s="33">
        <v>797959258.3400861</v>
      </c>
      <c r="F12" s="33">
        <v>13480004201.316917</v>
      </c>
      <c r="G12" s="33">
        <v>3555601360.6182003</v>
      </c>
      <c r="H12" s="34">
        <v>0</v>
      </c>
      <c r="I12" s="33">
        <v>0</v>
      </c>
      <c r="J12" s="33">
        <v>0</v>
      </c>
      <c r="K12" s="33">
        <v>0</v>
      </c>
      <c r="L12" s="33">
        <v>0</v>
      </c>
      <c r="M12" s="35">
        <f t="shared" si="0"/>
        <v>29318930612.802132</v>
      </c>
      <c r="N12" s="34">
        <v>0</v>
      </c>
      <c r="O12" s="35"/>
      <c r="P12" s="35">
        <f t="shared" si="1"/>
        <v>29318930612.802132</v>
      </c>
      <c r="Q12" s="26"/>
      <c r="S12" s="26"/>
    </row>
    <row r="13" spans="1:19" x14ac:dyDescent="0.25">
      <c r="A13" s="36" t="s">
        <v>7</v>
      </c>
      <c r="B13" s="33">
        <v>96024007.82427828</v>
      </c>
      <c r="C13" s="33">
        <v>315261684.112683</v>
      </c>
      <c r="D13" s="33">
        <v>3057671432.0928831</v>
      </c>
      <c r="E13" s="33">
        <v>256764708.93249595</v>
      </c>
      <c r="F13" s="33">
        <v>4337551471.4371796</v>
      </c>
      <c r="G13" s="33">
        <v>1144109726.025665</v>
      </c>
      <c r="H13" s="34">
        <v>0</v>
      </c>
      <c r="I13" s="33">
        <v>0</v>
      </c>
      <c r="J13" s="33">
        <v>0</v>
      </c>
      <c r="K13" s="33">
        <v>0</v>
      </c>
      <c r="L13" s="33">
        <v>0</v>
      </c>
      <c r="M13" s="35">
        <f t="shared" si="0"/>
        <v>9207383030.4251842</v>
      </c>
      <c r="N13" s="34">
        <v>0</v>
      </c>
      <c r="O13" s="35"/>
      <c r="P13" s="35">
        <f t="shared" si="1"/>
        <v>9207383030.4251842</v>
      </c>
      <c r="Q13" s="26"/>
      <c r="S13" s="26"/>
    </row>
    <row r="14" spans="1:19" x14ac:dyDescent="0.25">
      <c r="A14" s="36" t="s">
        <v>8</v>
      </c>
      <c r="B14" s="33">
        <v>175582052.60352457</v>
      </c>
      <c r="C14" s="33">
        <v>1783394188.4597158</v>
      </c>
      <c r="D14" s="33">
        <v>5591020812.3836145</v>
      </c>
      <c r="E14" s="33">
        <v>469500030.79454392</v>
      </c>
      <c r="F14" s="33">
        <v>7931310178.4095669</v>
      </c>
      <c r="G14" s="33">
        <v>2092030302.1183779</v>
      </c>
      <c r="H14" s="34">
        <v>795183470.9697696</v>
      </c>
      <c r="I14" s="33">
        <v>0</v>
      </c>
      <c r="J14" s="33">
        <v>0</v>
      </c>
      <c r="K14" s="33">
        <v>0</v>
      </c>
      <c r="L14" s="33">
        <v>0</v>
      </c>
      <c r="M14" s="35">
        <f t="shared" si="0"/>
        <v>18838021035.739113</v>
      </c>
      <c r="N14" s="34">
        <v>0</v>
      </c>
      <c r="O14" s="35"/>
      <c r="P14" s="35">
        <f t="shared" si="1"/>
        <v>18838021035.739113</v>
      </c>
      <c r="Q14" s="26"/>
      <c r="S14" s="26"/>
    </row>
    <row r="15" spans="1:19" x14ac:dyDescent="0.25">
      <c r="A15" s="36" t="s">
        <v>9</v>
      </c>
      <c r="B15" s="33">
        <v>243668809.79473186</v>
      </c>
      <c r="C15" s="33">
        <v>2041335566.3700931</v>
      </c>
      <c r="D15" s="33">
        <v>7759092496.5855131</v>
      </c>
      <c r="E15" s="33">
        <v>651561546.33084643</v>
      </c>
      <c r="F15" s="33">
        <v>11006893259.471481</v>
      </c>
      <c r="G15" s="33">
        <v>2903272437.0911345</v>
      </c>
      <c r="H15" s="34">
        <v>84659448.419522405</v>
      </c>
      <c r="I15" s="33">
        <v>0</v>
      </c>
      <c r="J15" s="33">
        <v>0</v>
      </c>
      <c r="K15" s="33">
        <v>0</v>
      </c>
      <c r="L15" s="33">
        <v>0</v>
      </c>
      <c r="M15" s="35">
        <f t="shared" si="0"/>
        <v>24690483564.06332</v>
      </c>
      <c r="N15" s="34">
        <v>0</v>
      </c>
      <c r="O15" s="35">
        <v>473366484.09840012</v>
      </c>
      <c r="P15" s="35">
        <f t="shared" si="1"/>
        <v>25163850048.16172</v>
      </c>
      <c r="Q15" s="26"/>
      <c r="S15" s="26"/>
    </row>
    <row r="16" spans="1:19" x14ac:dyDescent="0.25">
      <c r="A16" s="36" t="s">
        <v>10</v>
      </c>
      <c r="B16" s="33">
        <v>52142216.309267998</v>
      </c>
      <c r="C16" s="33">
        <v>295221125.92917001</v>
      </c>
      <c r="D16" s="33">
        <v>1660353164.040148</v>
      </c>
      <c r="E16" s="33">
        <v>139426392.389752</v>
      </c>
      <c r="F16" s="33">
        <v>2355343754.1385083</v>
      </c>
      <c r="G16" s="33">
        <v>621265641.45434797</v>
      </c>
      <c r="H16" s="34">
        <v>6594206814.1166334</v>
      </c>
      <c r="I16" s="33">
        <v>280695343.97554559</v>
      </c>
      <c r="J16" s="33">
        <v>0</v>
      </c>
      <c r="K16" s="33">
        <v>0</v>
      </c>
      <c r="L16" s="33">
        <v>0</v>
      </c>
      <c r="M16" s="35">
        <f t="shared" si="0"/>
        <v>11998654452.353373</v>
      </c>
      <c r="N16" s="34">
        <v>0</v>
      </c>
      <c r="O16" s="35"/>
      <c r="P16" s="35">
        <f t="shared" si="1"/>
        <v>11998654452.353373</v>
      </c>
      <c r="Q16" s="26"/>
      <c r="S16" s="26"/>
    </row>
    <row r="17" spans="1:19" x14ac:dyDescent="0.25">
      <c r="A17" s="36" t="s">
        <v>11</v>
      </c>
      <c r="B17" s="33">
        <v>74481039.507028073</v>
      </c>
      <c r="C17" s="33">
        <v>546051338.03249395</v>
      </c>
      <c r="D17" s="33">
        <v>2371683414.3184009</v>
      </c>
      <c r="E17" s="33">
        <v>199159594.18199313</v>
      </c>
      <c r="F17" s="33">
        <v>3364422604.5957427</v>
      </c>
      <c r="G17" s="33">
        <v>887428921.5300529</v>
      </c>
      <c r="H17" s="34">
        <v>582393485.72773445</v>
      </c>
      <c r="I17" s="33">
        <v>5316004.6185408002</v>
      </c>
      <c r="J17" s="33">
        <v>0</v>
      </c>
      <c r="K17" s="33">
        <v>0</v>
      </c>
      <c r="L17" s="33">
        <v>0</v>
      </c>
      <c r="M17" s="35">
        <f t="shared" si="0"/>
        <v>8030936402.5119867</v>
      </c>
      <c r="N17" s="34">
        <v>0</v>
      </c>
      <c r="O17" s="35"/>
      <c r="P17" s="35">
        <f t="shared" si="1"/>
        <v>8030936402.5119867</v>
      </c>
      <c r="Q17" s="26"/>
      <c r="S17" s="26"/>
    </row>
    <row r="18" spans="1:19" x14ac:dyDescent="0.25">
      <c r="A18" s="36" t="s">
        <v>12</v>
      </c>
      <c r="B18" s="33">
        <v>65507089.647485636</v>
      </c>
      <c r="C18" s="33">
        <v>409215268.71495897</v>
      </c>
      <c r="D18" s="33">
        <v>2085927896.0862281</v>
      </c>
      <c r="E18" s="33">
        <v>175163578.22859898</v>
      </c>
      <c r="F18" s="33">
        <v>2959055547.962431</v>
      </c>
      <c r="G18" s="33">
        <v>780505834.81659412</v>
      </c>
      <c r="H18" s="34">
        <v>693850180.42307281</v>
      </c>
      <c r="I18" s="33">
        <v>103001.16591359999</v>
      </c>
      <c r="J18" s="33">
        <v>0</v>
      </c>
      <c r="K18" s="33">
        <v>0</v>
      </c>
      <c r="L18" s="33">
        <v>662447.5451000001</v>
      </c>
      <c r="M18" s="35">
        <f t="shared" si="0"/>
        <v>7169990844.5903835</v>
      </c>
      <c r="N18" s="34">
        <v>0</v>
      </c>
      <c r="O18" s="35"/>
      <c r="P18" s="35">
        <f t="shared" si="1"/>
        <v>7169990844.5903835</v>
      </c>
      <c r="Q18" s="26"/>
      <c r="S18" s="26"/>
    </row>
    <row r="19" spans="1:19" x14ac:dyDescent="0.25">
      <c r="A19" s="36" t="s">
        <v>13</v>
      </c>
      <c r="B19" s="33">
        <v>171932097.4618758</v>
      </c>
      <c r="C19" s="33">
        <v>1288844930.0601208</v>
      </c>
      <c r="D19" s="33">
        <v>5474796090.9008036</v>
      </c>
      <c r="E19" s="33">
        <v>459740183.32726121</v>
      </c>
      <c r="F19" s="33">
        <v>7766436115.6198702</v>
      </c>
      <c r="G19" s="33">
        <v>2048541707.2165737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5">
        <f t="shared" si="0"/>
        <v>17210291124.586502</v>
      </c>
      <c r="N19" s="34">
        <v>0</v>
      </c>
      <c r="O19" s="35"/>
      <c r="P19" s="35">
        <f t="shared" si="1"/>
        <v>17210291124.586502</v>
      </c>
      <c r="Q19" s="26"/>
      <c r="S19" s="26"/>
    </row>
    <row r="20" spans="1:19" x14ac:dyDescent="0.25">
      <c r="A20" s="36" t="s">
        <v>14</v>
      </c>
      <c r="B20" s="33">
        <v>264827572.30759799</v>
      </c>
      <c r="C20" s="33">
        <v>2121713288.9770858</v>
      </c>
      <c r="D20" s="33">
        <v>8432846333.1512785</v>
      </c>
      <c r="E20" s="33">
        <v>708139308.71637201</v>
      </c>
      <c r="F20" s="33">
        <v>11962666961.808741</v>
      </c>
      <c r="G20" s="33">
        <v>3155375494.7549782</v>
      </c>
      <c r="H20" s="34">
        <v>218943426.9794448</v>
      </c>
      <c r="I20" s="33">
        <v>0</v>
      </c>
      <c r="J20" s="33">
        <v>0</v>
      </c>
      <c r="K20" s="33">
        <v>0</v>
      </c>
      <c r="L20" s="33">
        <v>14797238.4549</v>
      </c>
      <c r="M20" s="35">
        <f t="shared" si="0"/>
        <v>26879309625.150398</v>
      </c>
      <c r="N20" s="34">
        <v>0</v>
      </c>
      <c r="O20" s="35"/>
      <c r="P20" s="35">
        <f t="shared" si="1"/>
        <v>26879309625.150398</v>
      </c>
      <c r="Q20" s="26"/>
      <c r="S20" s="26"/>
    </row>
    <row r="21" spans="1:19" x14ac:dyDescent="0.25">
      <c r="A21" s="36" t="s">
        <v>15</v>
      </c>
      <c r="B21" s="33">
        <v>69952899.669644281</v>
      </c>
      <c r="C21" s="33">
        <v>186829719.839847</v>
      </c>
      <c r="D21" s="33">
        <v>2227494850.0728092</v>
      </c>
      <c r="E21" s="33">
        <v>187051512.73761994</v>
      </c>
      <c r="F21" s="33">
        <v>3159879594.3679247</v>
      </c>
      <c r="G21" s="33">
        <v>833476905.298491</v>
      </c>
      <c r="H21" s="34">
        <v>0</v>
      </c>
      <c r="I21" s="33">
        <v>0</v>
      </c>
      <c r="J21" s="33">
        <v>0</v>
      </c>
      <c r="K21" s="33">
        <v>0</v>
      </c>
      <c r="L21" s="33">
        <v>0</v>
      </c>
      <c r="M21" s="35">
        <f t="shared" si="0"/>
        <v>6664685481.9863358</v>
      </c>
      <c r="N21" s="34">
        <v>0</v>
      </c>
      <c r="O21" s="35"/>
      <c r="P21" s="35">
        <f t="shared" si="1"/>
        <v>6664685481.9863358</v>
      </c>
      <c r="Q21" s="26"/>
      <c r="S21" s="26"/>
    </row>
    <row r="22" spans="1:19" x14ac:dyDescent="0.25">
      <c r="A22" s="36" t="s">
        <v>16</v>
      </c>
      <c r="B22" s="33">
        <v>108867458.99940325</v>
      </c>
      <c r="C22" s="33">
        <v>549068196.25366795</v>
      </c>
      <c r="D22" s="33">
        <v>3466642632.4985619</v>
      </c>
      <c r="E22" s="33">
        <v>291107630.84744543</v>
      </c>
      <c r="F22" s="33">
        <v>4917709827.719717</v>
      </c>
      <c r="G22" s="33">
        <v>1297137262.9733677</v>
      </c>
      <c r="H22" s="34">
        <v>0</v>
      </c>
      <c r="I22" s="33">
        <v>0</v>
      </c>
      <c r="J22" s="33">
        <v>0</v>
      </c>
      <c r="K22" s="33">
        <v>0</v>
      </c>
      <c r="L22" s="33">
        <v>0</v>
      </c>
      <c r="M22" s="35">
        <f t="shared" si="0"/>
        <v>10630533009.292162</v>
      </c>
      <c r="N22" s="34">
        <v>0</v>
      </c>
      <c r="O22" s="35"/>
      <c r="P22" s="35">
        <f t="shared" si="1"/>
        <v>10630533009.292162</v>
      </c>
      <c r="Q22" s="26"/>
      <c r="S22" s="26"/>
    </row>
    <row r="23" spans="1:19" x14ac:dyDescent="0.25">
      <c r="A23" s="37" t="s">
        <v>17</v>
      </c>
      <c r="B23" s="33">
        <v>62159010.494995803</v>
      </c>
      <c r="C23" s="33">
        <v>374521399.17145801</v>
      </c>
      <c r="D23" s="33">
        <v>1979315745.5531242</v>
      </c>
      <c r="E23" s="33">
        <v>166210936.19094124</v>
      </c>
      <c r="F23" s="33">
        <v>2807817685.8545904</v>
      </c>
      <c r="G23" s="33">
        <v>740614040.99689388</v>
      </c>
      <c r="H23" s="34">
        <v>955669201.4438231</v>
      </c>
      <c r="I23" s="33">
        <v>0</v>
      </c>
      <c r="J23" s="33">
        <v>0</v>
      </c>
      <c r="K23" s="33">
        <v>0</v>
      </c>
      <c r="L23" s="33">
        <v>0</v>
      </c>
      <c r="M23" s="35">
        <f t="shared" si="0"/>
        <v>7086308019.7058268</v>
      </c>
      <c r="N23" s="34">
        <v>0</v>
      </c>
      <c r="O23" s="35"/>
      <c r="P23" s="35">
        <f t="shared" si="1"/>
        <v>7086308019.7058268</v>
      </c>
      <c r="Q23" s="26"/>
      <c r="S23" s="26"/>
    </row>
    <row r="24" spans="1:19" x14ac:dyDescent="0.25">
      <c r="A24" s="38" t="s">
        <v>35</v>
      </c>
      <c r="B24" s="39">
        <f>SUM(B6:B23)</f>
        <v>2744327174.1719999</v>
      </c>
      <c r="C24" s="39">
        <f t="shared" ref="C24:L24" si="2">SUM(C6:C23)</f>
        <v>21548987294.099998</v>
      </c>
      <c r="D24" s="39">
        <f t="shared" si="2"/>
        <v>87387008633.692001</v>
      </c>
      <c r="E24" s="39">
        <f t="shared" si="2"/>
        <v>7338231178.4080009</v>
      </c>
      <c r="F24" s="39">
        <f t="shared" si="2"/>
        <v>123965460744.132</v>
      </c>
      <c r="G24" s="39">
        <f>SUM(G6:G23)</f>
        <v>32698191655.492004</v>
      </c>
      <c r="H24" s="40">
        <f t="shared" si="2"/>
        <v>9924906028.0799999</v>
      </c>
      <c r="I24" s="39">
        <f t="shared" si="2"/>
        <v>286114349.75999999</v>
      </c>
      <c r="J24" s="39">
        <f t="shared" si="2"/>
        <v>0</v>
      </c>
      <c r="K24" s="39">
        <f t="shared" si="2"/>
        <v>0</v>
      </c>
      <c r="L24" s="39">
        <f t="shared" si="2"/>
        <v>15459686</v>
      </c>
      <c r="M24" s="39">
        <f>SUM(M6:M23)</f>
        <v>285908686743.836</v>
      </c>
      <c r="N24" s="40">
        <f>SUM(N6:N23)</f>
        <v>13000000</v>
      </c>
      <c r="O24" s="40">
        <f t="shared" ref="O24" si="3">SUM(O6:O23)</f>
        <v>4969480627.695507</v>
      </c>
      <c r="P24" s="40">
        <f>SUM(P6:P23)</f>
        <v>290891167371.53149</v>
      </c>
      <c r="R24" s="27"/>
    </row>
    <row r="25" spans="1:19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9" x14ac:dyDescent="0.25">
      <c r="A26" t="s">
        <v>48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9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</sheetData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 resumen</vt:lpstr>
      <vt:lpstr>participación por recurso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Egas</dc:creator>
  <cp:lastModifiedBy>Luciana Orsini</cp:lastModifiedBy>
  <cp:lastPrinted>2023-10-19T15:30:58Z</cp:lastPrinted>
  <dcterms:created xsi:type="dcterms:W3CDTF">2018-10-08T18:26:59Z</dcterms:created>
  <dcterms:modified xsi:type="dcterms:W3CDTF">2024-03-04T13:58:07Z</dcterms:modified>
</cp:coreProperties>
</file>