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iana\Planillas\"/>
    </mc:Choice>
  </mc:AlternateContent>
  <bookViews>
    <workbookView xWindow="0" yWindow="0" windowWidth="20490" windowHeight="7365"/>
  </bookViews>
  <sheets>
    <sheet name="planilla resumen" sheetId="1" r:id="rId1"/>
    <sheet name="participación por recurs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2" l="1"/>
  <c r="M6" i="2" l="1"/>
  <c r="G6" i="1" l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24" i="1" l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D24" i="1"/>
  <c r="I24" i="1"/>
  <c r="G24" i="2" l="1"/>
  <c r="O24" i="2" l="1"/>
  <c r="C24" i="1"/>
  <c r="H24" i="1" l="1"/>
  <c r="F24" i="1" l="1"/>
  <c r="G24" i="1" l="1"/>
  <c r="E24" i="1"/>
  <c r="N24" i="2" l="1"/>
  <c r="B24" i="2"/>
  <c r="J24" i="2"/>
  <c r="M12" i="2"/>
  <c r="P12" i="2" s="1"/>
  <c r="I24" i="2"/>
  <c r="M22" i="2"/>
  <c r="P22" i="2" s="1"/>
  <c r="D24" i="2"/>
  <c r="M21" i="2"/>
  <c r="P21" i="2" s="1"/>
  <c r="K24" i="2"/>
  <c r="L24" i="2"/>
  <c r="M20" i="2"/>
  <c r="P20" i="2" s="1"/>
  <c r="M7" i="2"/>
  <c r="M19" i="2"/>
  <c r="P19" i="2" s="1"/>
  <c r="M23" i="2"/>
  <c r="M15" i="2"/>
  <c r="P15" i="2" s="1"/>
  <c r="M11" i="2"/>
  <c r="P11" i="2" s="1"/>
  <c r="M8" i="2"/>
  <c r="P8" i="2" s="1"/>
  <c r="F24" i="2"/>
  <c r="M9" i="2"/>
  <c r="P9" i="2" s="1"/>
  <c r="M18" i="2"/>
  <c r="P18" i="2" s="1"/>
  <c r="M13" i="2"/>
  <c r="P13" i="2" s="1"/>
  <c r="M17" i="2"/>
  <c r="P17" i="2" s="1"/>
  <c r="P6" i="2"/>
  <c r="H24" i="2"/>
  <c r="E24" i="2"/>
  <c r="C24" i="2"/>
  <c r="M10" i="2"/>
  <c r="P10" i="2" s="1"/>
  <c r="M16" i="2"/>
  <c r="P16" i="2" s="1"/>
  <c r="M14" i="2"/>
  <c r="P14" i="2" s="1"/>
  <c r="M24" i="2" l="1"/>
  <c r="P7" i="2"/>
  <c r="P24" i="2" s="1"/>
</calcChain>
</file>

<file path=xl/sharedStrings.xml><?xml version="1.0" encoding="utf-8"?>
<sst xmlns="http://schemas.openxmlformats.org/spreadsheetml/2006/main" count="70" uniqueCount="49">
  <si>
    <t xml:space="preserve">Capital                                           </t>
  </si>
  <si>
    <t xml:space="preserve">General  Alvear                                   </t>
  </si>
  <si>
    <t xml:space="preserve">Godoy Cruz                                        </t>
  </si>
  <si>
    <t xml:space="preserve">Guaymallén                                        </t>
  </si>
  <si>
    <t xml:space="preserve">Junín                                             </t>
  </si>
  <si>
    <t xml:space="preserve">La Paz                                            </t>
  </si>
  <si>
    <t xml:space="preserve">Las Heras                                         </t>
  </si>
  <si>
    <t xml:space="preserve">Lavalle                                           </t>
  </si>
  <si>
    <t xml:space="preserve">Luján                                             </t>
  </si>
  <si>
    <t xml:space="preserve">Maipú                                             </t>
  </si>
  <si>
    <t xml:space="preserve">Malargue                                          </t>
  </si>
  <si>
    <t xml:space="preserve">Rivadavia                                         </t>
  </si>
  <si>
    <t xml:space="preserve">San Carlos                                        </t>
  </si>
  <si>
    <t xml:space="preserve">San Martín                                        </t>
  </si>
  <si>
    <t xml:space="preserve">San Rafael                                        </t>
  </si>
  <si>
    <t xml:space="preserve">Santa Rosa                                        </t>
  </si>
  <si>
    <t xml:space="preserve">Tunuyán                                           </t>
  </si>
  <si>
    <t xml:space="preserve">Tupungato                                         </t>
  </si>
  <si>
    <t>Total</t>
  </si>
  <si>
    <t>Municipios</t>
  </si>
  <si>
    <t>MUNICIPIOS</t>
  </si>
  <si>
    <t>IMP. INMOBIL.</t>
  </si>
  <si>
    <t>IMP.AUTOMOT.</t>
  </si>
  <si>
    <t>IMP.ING.BTOS.</t>
  </si>
  <si>
    <t>IMP.SELLOS</t>
  </si>
  <si>
    <t>R.PETROLIF.</t>
  </si>
  <si>
    <t>R.GASIFERAS</t>
  </si>
  <si>
    <t>REG. URANIF.</t>
  </si>
  <si>
    <t>LEY 6253</t>
  </si>
  <si>
    <t>REG. HIDR.</t>
  </si>
  <si>
    <t>SUBTOTAL</t>
  </si>
  <si>
    <t>TOTAL</t>
  </si>
  <si>
    <t>FONDO COMP.</t>
  </si>
  <si>
    <t>SUBS. PER CAPITA</t>
  </si>
  <si>
    <t>C.FEDERAL sin F.E.</t>
  </si>
  <si>
    <t>FINANC.EDUC.</t>
  </si>
  <si>
    <t>43101214 Financiamiento Educativo</t>
  </si>
  <si>
    <t>Fuente: SIDICO</t>
  </si>
  <si>
    <t>PROYECTO DE PRESUPUESTO 2025</t>
  </si>
  <si>
    <t xml:space="preserve">                Participacion Municipal según Ley 6396 y modif.  - Canon Extraordinario de Producción y Canon por Renta Extraordinaria</t>
  </si>
  <si>
    <t>43101 Participación sin Fin.Educ.</t>
  </si>
  <si>
    <t>43111 Fondo Compensador</t>
  </si>
  <si>
    <t>43116 Subsidio per capita</t>
  </si>
  <si>
    <t>43117 Canon por Renta Extr.</t>
  </si>
  <si>
    <t>Total Canon</t>
  </si>
  <si>
    <t>43117 Canon Extr. Produc.</t>
  </si>
  <si>
    <t xml:space="preserve"> Participación Municipal por recurso según Ley 6396 y modif.</t>
  </si>
  <si>
    <t>Total Ley 6396 y mod.</t>
  </si>
  <si>
    <t>Nota: distribución por municipio según índices vigentes a la fecha de presentación del Proyecto de Presupuesto 2025 (Res. 159-HyF-24 y 248-HyF-24).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</si>
</sst>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/>
    <xf numFmtId="0" fontId="3" fillId="0" borderId="0" xfId="0" applyFont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9" xfId="1" applyNumberFormat="1" applyFont="1" applyBorder="1"/>
    <xf numFmtId="0" fontId="0" fillId="2" borderId="9" xfId="0" applyFill="1" applyBorder="1" applyAlignment="1">
      <alignment horizontal="center" vertical="center" wrapText="1"/>
    </xf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9" xfId="1" applyNumberFormat="1" applyFont="1" applyFill="1" applyBorder="1"/>
    <xf numFmtId="164" fontId="0" fillId="0" borderId="0" xfId="1" applyFo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6" fillId="0" borderId="4" xfId="0" applyNumberFormat="1" applyFont="1" applyFill="1" applyBorder="1" applyProtection="1"/>
    <xf numFmtId="165" fontId="0" fillId="2" borderId="10" xfId="1" applyNumberFormat="1" applyFont="1" applyFill="1" applyBorder="1"/>
    <xf numFmtId="165" fontId="0" fillId="0" borderId="0" xfId="0" applyNumberFormat="1"/>
    <xf numFmtId="0" fontId="7" fillId="0" borderId="1" xfId="0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center"/>
    </xf>
    <xf numFmtId="0" fontId="8" fillId="0" borderId="2" xfId="0" applyFont="1" applyBorder="1"/>
    <xf numFmtId="37" fontId="7" fillId="0" borderId="11" xfId="0" applyNumberFormat="1" applyFont="1" applyBorder="1" applyProtection="1"/>
    <xf numFmtId="3" fontId="7" fillId="0" borderId="11" xfId="0" applyNumberFormat="1" applyFont="1" applyBorder="1" applyProtection="1"/>
    <xf numFmtId="3" fontId="7" fillId="0" borderId="11" xfId="0" applyNumberFormat="1" applyFont="1" applyBorder="1"/>
    <xf numFmtId="0" fontId="8" fillId="0" borderId="4" xfId="0" applyFont="1" applyBorder="1"/>
    <xf numFmtId="0" fontId="8" fillId="0" borderId="6" xfId="0" applyFont="1" applyBorder="1"/>
    <xf numFmtId="0" fontId="7" fillId="0" borderId="1" xfId="0" applyFont="1" applyBorder="1" applyAlignment="1" applyProtection="1">
      <alignment horizontal="left"/>
    </xf>
    <xf numFmtId="37" fontId="7" fillId="0" borderId="1" xfId="0" applyNumberFormat="1" applyFont="1" applyBorder="1" applyProtection="1"/>
    <xf numFmtId="3" fontId="7" fillId="0" borderId="1" xfId="0" applyNumberFormat="1" applyFont="1" applyBorder="1" applyProtection="1"/>
    <xf numFmtId="0" fontId="8" fillId="0" borderId="0" xfId="0" applyFont="1"/>
    <xf numFmtId="0" fontId="9" fillId="0" borderId="0" xfId="0" applyFont="1"/>
    <xf numFmtId="0" fontId="10" fillId="0" borderId="0" xfId="0" applyFon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7"/>
  <sheetViews>
    <sheetView tabSelected="1" zoomScale="82" zoomScaleNormal="82" workbookViewId="0">
      <selection activeCell="B28" sqref="B28"/>
    </sheetView>
  </sheetViews>
  <sheetFormatPr baseColWidth="10" defaultRowHeight="15" x14ac:dyDescent="0.25"/>
  <cols>
    <col min="2" max="2" width="19.7109375" customWidth="1"/>
    <col min="3" max="3" width="17.85546875" bestFit="1" customWidth="1"/>
    <col min="4" max="4" width="17.85546875" customWidth="1"/>
    <col min="5" max="6" width="19.7109375" customWidth="1"/>
    <col min="7" max="7" width="19.42578125" customWidth="1"/>
    <col min="8" max="8" width="19.7109375" customWidth="1"/>
    <col min="9" max="9" width="18.7109375" customWidth="1"/>
    <col min="10" max="10" width="17.5703125" customWidth="1"/>
    <col min="11" max="11" width="16.140625" customWidth="1"/>
  </cols>
  <sheetData>
    <row r="2" spans="1:13" ht="18.75" x14ac:dyDescent="0.3">
      <c r="B2" s="24" t="s">
        <v>38</v>
      </c>
    </row>
    <row r="3" spans="1:13" s="2" customFormat="1" ht="21" x14ac:dyDescent="0.35">
      <c r="A3" s="10" t="s">
        <v>39</v>
      </c>
      <c r="B3" s="10"/>
      <c r="C3" s="10"/>
      <c r="D3" s="10"/>
      <c r="E3" s="10"/>
    </row>
    <row r="5" spans="1:13" s="1" customFormat="1" ht="45" x14ac:dyDescent="0.25">
      <c r="B5" s="7" t="s">
        <v>19</v>
      </c>
      <c r="C5" s="3" t="s">
        <v>40</v>
      </c>
      <c r="D5" s="3" t="s">
        <v>36</v>
      </c>
      <c r="E5" s="3" t="s">
        <v>41</v>
      </c>
      <c r="F5" s="8" t="s">
        <v>42</v>
      </c>
      <c r="G5" s="19" t="s">
        <v>47</v>
      </c>
      <c r="H5" s="3" t="s">
        <v>45</v>
      </c>
      <c r="I5" s="3" t="s">
        <v>43</v>
      </c>
      <c r="J5" s="19" t="s">
        <v>44</v>
      </c>
    </row>
    <row r="6" spans="1:13" x14ac:dyDescent="0.25">
      <c r="B6" s="4" t="s">
        <v>0</v>
      </c>
      <c r="C6" s="11">
        <v>38146852930</v>
      </c>
      <c r="D6" s="11">
        <v>4413352129</v>
      </c>
      <c r="E6" s="11">
        <v>12499500</v>
      </c>
      <c r="F6" s="15"/>
      <c r="G6" s="28">
        <f>+C6+E6+F6+D6</f>
        <v>42572704559</v>
      </c>
      <c r="H6" s="11">
        <v>152553237</v>
      </c>
      <c r="I6" s="11">
        <v>1298533</v>
      </c>
      <c r="J6" s="28">
        <f>+H6+I6</f>
        <v>153851770</v>
      </c>
      <c r="K6" s="23"/>
      <c r="L6" s="29"/>
      <c r="M6" s="29"/>
    </row>
    <row r="7" spans="1:13" x14ac:dyDescent="0.25">
      <c r="B7" s="5" t="s">
        <v>1</v>
      </c>
      <c r="C7" s="12">
        <v>20212775352</v>
      </c>
      <c r="D7" s="12">
        <v>2694815207</v>
      </c>
      <c r="E7" s="12"/>
      <c r="F7" s="16"/>
      <c r="G7" s="20">
        <f t="shared" ref="G7:G23" si="0">+C7+E7+F7+D7</f>
        <v>22907590559</v>
      </c>
      <c r="H7" s="12">
        <v>93149781</v>
      </c>
      <c r="I7" s="12">
        <v>792891</v>
      </c>
      <c r="J7" s="20">
        <f t="shared" ref="J7:J23" si="1">+H7+I7</f>
        <v>93942672</v>
      </c>
      <c r="K7" s="23"/>
      <c r="L7" s="29"/>
      <c r="M7" s="29"/>
    </row>
    <row r="8" spans="1:13" x14ac:dyDescent="0.25">
      <c r="B8" s="5" t="s">
        <v>2</v>
      </c>
      <c r="C8" s="12">
        <v>57384218286</v>
      </c>
      <c r="D8" s="12">
        <v>7242405600</v>
      </c>
      <c r="E8" s="12"/>
      <c r="F8" s="16"/>
      <c r="G8" s="20">
        <f t="shared" si="0"/>
        <v>64626623886</v>
      </c>
      <c r="H8" s="12">
        <v>250343137</v>
      </c>
      <c r="I8" s="12">
        <v>2130921</v>
      </c>
      <c r="J8" s="20">
        <f t="shared" si="1"/>
        <v>252474058</v>
      </c>
      <c r="K8" s="23"/>
      <c r="L8" s="29"/>
      <c r="M8" s="29"/>
    </row>
    <row r="9" spans="1:13" x14ac:dyDescent="0.25">
      <c r="B9" s="5" t="s">
        <v>3</v>
      </c>
      <c r="C9" s="12">
        <v>71423484625</v>
      </c>
      <c r="D9" s="12">
        <v>9004731473</v>
      </c>
      <c r="E9" s="12"/>
      <c r="F9" s="16">
        <v>5527495621</v>
      </c>
      <c r="G9" s="20">
        <f t="shared" si="0"/>
        <v>85955711719</v>
      </c>
      <c r="H9" s="12">
        <v>311260216</v>
      </c>
      <c r="I9" s="12">
        <v>2649446</v>
      </c>
      <c r="J9" s="20">
        <f t="shared" si="1"/>
        <v>313909662</v>
      </c>
      <c r="K9" s="23"/>
      <c r="L9" s="29"/>
      <c r="M9" s="29"/>
    </row>
    <row r="10" spans="1:13" x14ac:dyDescent="0.25">
      <c r="B10" s="5" t="s">
        <v>4</v>
      </c>
      <c r="C10" s="12">
        <v>16215519168</v>
      </c>
      <c r="D10" s="12">
        <v>2175090590</v>
      </c>
      <c r="E10" s="12"/>
      <c r="F10" s="16"/>
      <c r="G10" s="20">
        <f t="shared" si="0"/>
        <v>18390609758</v>
      </c>
      <c r="H10" s="12">
        <v>75184826</v>
      </c>
      <c r="I10" s="12">
        <v>639973</v>
      </c>
      <c r="J10" s="20">
        <f t="shared" si="1"/>
        <v>75824799</v>
      </c>
      <c r="K10" s="23"/>
      <c r="L10" s="29"/>
      <c r="M10" s="29"/>
    </row>
    <row r="11" spans="1:13" x14ac:dyDescent="0.25">
      <c r="B11" s="5" t="s">
        <v>5</v>
      </c>
      <c r="C11" s="12">
        <v>12626916972</v>
      </c>
      <c r="D11" s="12">
        <v>1760172319</v>
      </c>
      <c r="E11" s="12">
        <v>500500</v>
      </c>
      <c r="F11" s="16"/>
      <c r="G11" s="20">
        <f t="shared" si="0"/>
        <v>14387589791</v>
      </c>
      <c r="H11" s="12">
        <v>60842638</v>
      </c>
      <c r="I11" s="12">
        <v>517893</v>
      </c>
      <c r="J11" s="20">
        <f t="shared" si="1"/>
        <v>61360531</v>
      </c>
      <c r="K11" s="23"/>
      <c r="L11" s="29"/>
      <c r="M11" s="29"/>
    </row>
    <row r="12" spans="1:13" x14ac:dyDescent="0.25">
      <c r="B12" s="5" t="s">
        <v>6</v>
      </c>
      <c r="C12" s="12">
        <v>58031565069</v>
      </c>
      <c r="D12" s="12">
        <v>7695370009</v>
      </c>
      <c r="E12" s="12"/>
      <c r="F12" s="16"/>
      <c r="G12" s="20">
        <f t="shared" si="0"/>
        <v>65726935078</v>
      </c>
      <c r="H12" s="12">
        <v>266000439</v>
      </c>
      <c r="I12" s="12">
        <v>2264195</v>
      </c>
      <c r="J12" s="20">
        <f t="shared" si="1"/>
        <v>268264634</v>
      </c>
      <c r="K12" s="23"/>
      <c r="L12" s="29"/>
      <c r="M12" s="29"/>
    </row>
    <row r="13" spans="1:13" x14ac:dyDescent="0.25">
      <c r="B13" s="5" t="s">
        <v>7</v>
      </c>
      <c r="C13" s="12">
        <v>18389728588</v>
      </c>
      <c r="D13" s="12">
        <v>2524684359</v>
      </c>
      <c r="E13" s="12"/>
      <c r="F13" s="16"/>
      <c r="G13" s="20">
        <f t="shared" si="0"/>
        <v>20914412947</v>
      </c>
      <c r="H13" s="12">
        <v>87268987</v>
      </c>
      <c r="I13" s="12">
        <v>742834</v>
      </c>
      <c r="J13" s="20">
        <f t="shared" si="1"/>
        <v>88011821</v>
      </c>
      <c r="K13" s="23"/>
      <c r="L13" s="29"/>
      <c r="M13" s="29"/>
    </row>
    <row r="14" spans="1:13" x14ac:dyDescent="0.25">
      <c r="B14" s="5" t="s">
        <v>8</v>
      </c>
      <c r="C14" s="12">
        <v>41685575565</v>
      </c>
      <c r="D14" s="12">
        <v>5049368717</v>
      </c>
      <c r="E14" s="12"/>
      <c r="F14" s="16"/>
      <c r="G14" s="20">
        <f t="shared" si="0"/>
        <v>46734944282</v>
      </c>
      <c r="H14" s="12">
        <v>174537975</v>
      </c>
      <c r="I14" s="12">
        <v>1485667</v>
      </c>
      <c r="J14" s="20">
        <f t="shared" si="1"/>
        <v>176023642</v>
      </c>
      <c r="K14" s="23"/>
      <c r="L14" s="29"/>
      <c r="M14" s="29"/>
    </row>
    <row r="15" spans="1:13" x14ac:dyDescent="0.25">
      <c r="B15" s="5" t="s">
        <v>9</v>
      </c>
      <c r="C15" s="12">
        <v>51338956502</v>
      </c>
      <c r="D15" s="12">
        <v>6561882207</v>
      </c>
      <c r="E15" s="12"/>
      <c r="F15" s="16">
        <v>673218995</v>
      </c>
      <c r="G15" s="20">
        <f t="shared" si="0"/>
        <v>58574057704</v>
      </c>
      <c r="H15" s="12">
        <v>226819964</v>
      </c>
      <c r="I15" s="12">
        <v>1930692</v>
      </c>
      <c r="J15" s="20">
        <f t="shared" si="1"/>
        <v>228750656</v>
      </c>
      <c r="K15" s="23"/>
      <c r="L15" s="29"/>
      <c r="M15" s="29"/>
    </row>
    <row r="16" spans="1:13" x14ac:dyDescent="0.25">
      <c r="B16" s="5" t="s">
        <v>10</v>
      </c>
      <c r="C16" s="12">
        <v>26541913866</v>
      </c>
      <c r="D16" s="12">
        <v>1348125455</v>
      </c>
      <c r="E16" s="12"/>
      <c r="F16" s="16"/>
      <c r="G16" s="20">
        <f t="shared" si="0"/>
        <v>27890039321</v>
      </c>
      <c r="H16" s="12">
        <v>46599704</v>
      </c>
      <c r="I16" s="12">
        <v>396657</v>
      </c>
      <c r="J16" s="20">
        <f t="shared" si="1"/>
        <v>46996361</v>
      </c>
      <c r="K16" s="23"/>
      <c r="L16" s="29"/>
      <c r="M16" s="29"/>
    </row>
    <row r="17" spans="2:13" x14ac:dyDescent="0.25">
      <c r="B17" s="5" t="s">
        <v>11</v>
      </c>
      <c r="C17" s="12">
        <v>16064787565</v>
      </c>
      <c r="D17" s="12">
        <v>1914510431</v>
      </c>
      <c r="E17" s="12"/>
      <c r="F17" s="16"/>
      <c r="G17" s="20">
        <f t="shared" si="0"/>
        <v>17979297996</v>
      </c>
      <c r="H17" s="12">
        <v>66177535</v>
      </c>
      <c r="I17" s="12">
        <v>563303</v>
      </c>
      <c r="J17" s="20">
        <f t="shared" si="1"/>
        <v>66740838</v>
      </c>
      <c r="K17" s="23"/>
      <c r="L17" s="29"/>
      <c r="M17" s="29"/>
    </row>
    <row r="18" spans="2:13" x14ac:dyDescent="0.25">
      <c r="B18" s="5" t="s">
        <v>12</v>
      </c>
      <c r="C18" s="12">
        <v>14244701729</v>
      </c>
      <c r="D18" s="12">
        <v>1712794108</v>
      </c>
      <c r="E18" s="12"/>
      <c r="F18" s="16"/>
      <c r="G18" s="20">
        <f t="shared" si="0"/>
        <v>15957495837</v>
      </c>
      <c r="H18" s="12">
        <v>59204949</v>
      </c>
      <c r="I18" s="12">
        <v>503953</v>
      </c>
      <c r="J18" s="20">
        <f t="shared" si="1"/>
        <v>59708902</v>
      </c>
      <c r="K18" s="23"/>
      <c r="L18" s="29"/>
      <c r="M18" s="29"/>
    </row>
    <row r="19" spans="2:13" x14ac:dyDescent="0.25">
      <c r="B19" s="5" t="s">
        <v>13</v>
      </c>
      <c r="C19" s="12">
        <v>34628785727</v>
      </c>
      <c r="D19" s="12">
        <v>4503083589</v>
      </c>
      <c r="E19" s="12"/>
      <c r="F19" s="16"/>
      <c r="G19" s="20">
        <f t="shared" si="0"/>
        <v>39131869316</v>
      </c>
      <c r="H19" s="12">
        <v>155654921</v>
      </c>
      <c r="I19" s="12">
        <v>1324935</v>
      </c>
      <c r="J19" s="20">
        <f t="shared" si="1"/>
        <v>156979856</v>
      </c>
      <c r="K19" s="23"/>
      <c r="L19" s="29"/>
      <c r="M19" s="29"/>
    </row>
    <row r="20" spans="2:13" x14ac:dyDescent="0.25">
      <c r="B20" s="5" t="s">
        <v>14</v>
      </c>
      <c r="C20" s="12">
        <v>53935629084</v>
      </c>
      <c r="D20" s="12">
        <v>6885633315</v>
      </c>
      <c r="E20" s="12"/>
      <c r="F20" s="16"/>
      <c r="G20" s="20">
        <f t="shared" si="0"/>
        <v>60821262399</v>
      </c>
      <c r="H20" s="12">
        <v>238010841</v>
      </c>
      <c r="I20" s="12">
        <v>2025948</v>
      </c>
      <c r="J20" s="20">
        <f t="shared" si="1"/>
        <v>240036789</v>
      </c>
      <c r="K20" s="23"/>
      <c r="L20" s="29"/>
      <c r="M20" s="29"/>
    </row>
    <row r="21" spans="2:13" x14ac:dyDescent="0.25">
      <c r="B21" s="5" t="s">
        <v>15</v>
      </c>
      <c r="C21" s="12">
        <v>13165731151</v>
      </c>
      <c r="D21" s="12">
        <v>1826214674</v>
      </c>
      <c r="E21" s="12"/>
      <c r="F21" s="16"/>
      <c r="G21" s="20">
        <f t="shared" si="0"/>
        <v>14991945825</v>
      </c>
      <c r="H21" s="12">
        <v>63125477</v>
      </c>
      <c r="I21" s="12">
        <v>537324</v>
      </c>
      <c r="J21" s="20">
        <f t="shared" si="1"/>
        <v>63662801</v>
      </c>
      <c r="K21" s="23"/>
      <c r="L21" s="29"/>
      <c r="M21" s="29"/>
    </row>
    <row r="22" spans="2:13" x14ac:dyDescent="0.25">
      <c r="B22" s="5" t="s">
        <v>16</v>
      </c>
      <c r="C22" s="12">
        <v>21205162151</v>
      </c>
      <c r="D22" s="12">
        <v>2844128356</v>
      </c>
      <c r="E22" s="12"/>
      <c r="F22" s="16"/>
      <c r="G22" s="20">
        <f t="shared" si="0"/>
        <v>24049290507</v>
      </c>
      <c r="H22" s="12">
        <v>98310983</v>
      </c>
      <c r="I22" s="12">
        <v>836823</v>
      </c>
      <c r="J22" s="20">
        <f t="shared" si="1"/>
        <v>99147806</v>
      </c>
      <c r="K22" s="23"/>
      <c r="L22" s="29"/>
      <c r="M22" s="29"/>
    </row>
    <row r="23" spans="2:13" x14ac:dyDescent="0.25">
      <c r="B23" s="6" t="s">
        <v>17</v>
      </c>
      <c r="C23" s="13">
        <v>14164097712</v>
      </c>
      <c r="D23" s="13">
        <v>1628805462</v>
      </c>
      <c r="E23" s="13"/>
      <c r="F23" s="17"/>
      <c r="G23" s="21">
        <f t="shared" si="0"/>
        <v>15792903174</v>
      </c>
      <c r="H23" s="12">
        <v>56301772</v>
      </c>
      <c r="I23" s="12">
        <v>479241</v>
      </c>
      <c r="J23" s="21">
        <f t="shared" si="1"/>
        <v>56781013</v>
      </c>
      <c r="K23" s="23"/>
      <c r="L23" s="29"/>
      <c r="M23" s="29"/>
    </row>
    <row r="24" spans="2:13" x14ac:dyDescent="0.25">
      <c r="B24" s="9" t="s">
        <v>18</v>
      </c>
      <c r="C24" s="14">
        <f t="shared" ref="C24:I24" si="2">SUM(C6:C23)</f>
        <v>579406402042</v>
      </c>
      <c r="D24" s="14">
        <f t="shared" si="2"/>
        <v>71785168000</v>
      </c>
      <c r="E24" s="14">
        <f t="shared" si="2"/>
        <v>13000000</v>
      </c>
      <c r="F24" s="18">
        <f t="shared" si="2"/>
        <v>6200714616</v>
      </c>
      <c r="G24" s="22">
        <f t="shared" si="2"/>
        <v>657405284658</v>
      </c>
      <c r="H24" s="14">
        <f t="shared" si="2"/>
        <v>2481347382</v>
      </c>
      <c r="I24" s="14">
        <f t="shared" si="2"/>
        <v>21121229</v>
      </c>
      <c r="J24" s="22">
        <f t="shared" ref="J24" si="3">SUM(J6:J23)</f>
        <v>2502468611</v>
      </c>
      <c r="K24" s="23"/>
    </row>
    <row r="25" spans="2:13" x14ac:dyDescent="0.25">
      <c r="B25" t="s">
        <v>37</v>
      </c>
    </row>
    <row r="27" spans="2:13" x14ac:dyDescent="0.25">
      <c r="B27" t="s">
        <v>48</v>
      </c>
      <c r="G27" s="29"/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7"/>
  <sheetViews>
    <sheetView topLeftCell="A7" workbookViewId="0">
      <selection activeCell="A27" sqref="A27"/>
    </sheetView>
  </sheetViews>
  <sheetFormatPr baseColWidth="10" defaultRowHeight="15" x14ac:dyDescent="0.25"/>
  <cols>
    <col min="1" max="1" width="19" customWidth="1"/>
    <col min="2" max="2" width="15.42578125" customWidth="1"/>
    <col min="3" max="4" width="14.85546875" customWidth="1"/>
    <col min="5" max="5" width="16.140625" customWidth="1"/>
    <col min="6" max="6" width="16.42578125" customWidth="1"/>
    <col min="7" max="7" width="15.7109375" customWidth="1"/>
    <col min="8" max="8" width="15.28515625" customWidth="1"/>
    <col min="9" max="9" width="13.85546875" customWidth="1"/>
    <col min="10" max="10" width="13.28515625" customWidth="1"/>
    <col min="11" max="11" width="12.85546875" customWidth="1"/>
    <col min="12" max="12" width="13.7109375" customWidth="1"/>
    <col min="13" max="13" width="15" customWidth="1"/>
    <col min="14" max="14" width="14.140625" customWidth="1"/>
    <col min="15" max="15" width="17" customWidth="1"/>
    <col min="16" max="16" width="15.5703125" customWidth="1"/>
    <col min="17" max="17" width="18.42578125" customWidth="1"/>
    <col min="18" max="18" width="14" customWidth="1"/>
  </cols>
  <sheetData>
    <row r="2" spans="1:19" ht="15.75" x14ac:dyDescent="0.25">
      <c r="A2" s="42" t="s">
        <v>38</v>
      </c>
      <c r="B2" s="43"/>
      <c r="C2" s="43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9" ht="15.75" x14ac:dyDescent="0.25">
      <c r="A3" s="43" t="s">
        <v>46</v>
      </c>
      <c r="B3" s="43"/>
      <c r="C3" s="43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9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9" x14ac:dyDescent="0.25">
      <c r="A5" s="30" t="s">
        <v>20</v>
      </c>
      <c r="B5" s="30" t="s">
        <v>21</v>
      </c>
      <c r="C5" s="30" t="s">
        <v>22</v>
      </c>
      <c r="D5" s="30" t="s">
        <v>23</v>
      </c>
      <c r="E5" s="30" t="s">
        <v>24</v>
      </c>
      <c r="F5" s="30" t="s">
        <v>34</v>
      </c>
      <c r="G5" s="30" t="s">
        <v>35</v>
      </c>
      <c r="H5" s="31" t="s">
        <v>25</v>
      </c>
      <c r="I5" s="30" t="s">
        <v>26</v>
      </c>
      <c r="J5" s="30" t="s">
        <v>27</v>
      </c>
      <c r="K5" s="30" t="s">
        <v>28</v>
      </c>
      <c r="L5" s="30" t="s">
        <v>29</v>
      </c>
      <c r="M5" s="30" t="s">
        <v>30</v>
      </c>
      <c r="N5" s="30" t="s">
        <v>32</v>
      </c>
      <c r="O5" s="30" t="s">
        <v>33</v>
      </c>
      <c r="P5" s="30" t="s">
        <v>31</v>
      </c>
    </row>
    <row r="6" spans="1:19" x14ac:dyDescent="0.25">
      <c r="A6" s="32" t="s">
        <v>0</v>
      </c>
      <c r="B6" s="33">
        <v>458686733.93874031</v>
      </c>
      <c r="C6" s="33">
        <v>7528256087.696064</v>
      </c>
      <c r="D6" s="33">
        <v>12438465990.668154</v>
      </c>
      <c r="E6" s="33">
        <v>924847934.16577101</v>
      </c>
      <c r="F6" s="33">
        <v>16796596183.360001</v>
      </c>
      <c r="G6" s="33">
        <v>4413352128.6400003</v>
      </c>
      <c r="H6" s="34">
        <v>0</v>
      </c>
      <c r="I6" s="33">
        <v>0</v>
      </c>
      <c r="J6" s="33">
        <v>0</v>
      </c>
      <c r="K6" s="33">
        <v>0</v>
      </c>
      <c r="L6" s="33">
        <v>0</v>
      </c>
      <c r="M6" s="35">
        <f>SUM(B6:L6)</f>
        <v>42560205058.468735</v>
      </c>
      <c r="N6" s="34">
        <v>12499500</v>
      </c>
      <c r="O6" s="35"/>
      <c r="P6" s="35">
        <f>+M6+N6+O6</f>
        <v>42572704558.468735</v>
      </c>
      <c r="Q6" s="26"/>
      <c r="R6" s="44"/>
      <c r="S6" s="26"/>
    </row>
    <row r="7" spans="1:19" x14ac:dyDescent="0.25">
      <c r="A7" s="36" t="s">
        <v>1</v>
      </c>
      <c r="B7" s="33">
        <v>280076447.49610138</v>
      </c>
      <c r="C7" s="33">
        <v>1516904736.4251204</v>
      </c>
      <c r="D7" s="33">
        <v>7594990456.8913879</v>
      </c>
      <c r="E7" s="33">
        <v>564716842.0394119</v>
      </c>
      <c r="F7" s="33">
        <v>10256086869.280001</v>
      </c>
      <c r="G7" s="33">
        <v>2694815206.7199998</v>
      </c>
      <c r="H7" s="34">
        <v>0</v>
      </c>
      <c r="I7" s="33">
        <v>0</v>
      </c>
      <c r="J7" s="33">
        <v>0</v>
      </c>
      <c r="K7" s="33">
        <v>0</v>
      </c>
      <c r="L7" s="33">
        <v>0</v>
      </c>
      <c r="M7" s="35">
        <f t="shared" ref="M7:M23" si="0">SUM(B7:L7)</f>
        <v>22907590558.852024</v>
      </c>
      <c r="N7" s="34">
        <v>0</v>
      </c>
      <c r="O7" s="35"/>
      <c r="P7" s="35">
        <f t="shared" ref="P7:P22" si="1">+M7+N7+O7</f>
        <v>22907590558.852024</v>
      </c>
      <c r="Q7" s="26"/>
      <c r="R7" s="44"/>
      <c r="S7" s="26"/>
    </row>
    <row r="8" spans="1:19" x14ac:dyDescent="0.25">
      <c r="A8" s="36" t="s">
        <v>2</v>
      </c>
      <c r="B8" s="33">
        <v>752714778.57969284</v>
      </c>
      <c r="C8" s="33">
        <v>7138443474.7409277</v>
      </c>
      <c r="D8" s="33">
        <v>20411789749.487804</v>
      </c>
      <c r="E8" s="33">
        <v>1517695316.8182278</v>
      </c>
      <c r="F8" s="33">
        <v>27563574966.48</v>
      </c>
      <c r="G8" s="33">
        <v>7242405599.5200005</v>
      </c>
      <c r="H8" s="34">
        <v>0</v>
      </c>
      <c r="I8" s="33">
        <v>0</v>
      </c>
      <c r="J8" s="33">
        <v>0</v>
      </c>
      <c r="K8" s="33">
        <v>0</v>
      </c>
      <c r="L8" s="33">
        <v>0</v>
      </c>
      <c r="M8" s="35">
        <f t="shared" si="0"/>
        <v>64626623885.626663</v>
      </c>
      <c r="N8" s="34">
        <v>0</v>
      </c>
      <c r="O8" s="35"/>
      <c r="P8" s="35">
        <f t="shared" si="1"/>
        <v>64626623885.626663</v>
      </c>
      <c r="Q8" s="26"/>
      <c r="R8" s="44"/>
      <c r="S8" s="26"/>
    </row>
    <row r="9" spans="1:19" x14ac:dyDescent="0.25">
      <c r="A9" s="36" t="s">
        <v>3</v>
      </c>
      <c r="B9" s="33">
        <v>935876120.77546513</v>
      </c>
      <c r="C9" s="33">
        <v>8951188140.6409283</v>
      </c>
      <c r="D9" s="33">
        <v>25378678820.257214</v>
      </c>
      <c r="E9" s="33">
        <v>1887002681.550981</v>
      </c>
      <c r="F9" s="33">
        <v>34270738862.080002</v>
      </c>
      <c r="G9" s="33">
        <v>9004731473.9200001</v>
      </c>
      <c r="H9" s="34">
        <v>0</v>
      </c>
      <c r="I9" s="33">
        <v>0</v>
      </c>
      <c r="J9" s="33">
        <v>0</v>
      </c>
      <c r="K9" s="33">
        <v>0</v>
      </c>
      <c r="L9" s="33">
        <v>0</v>
      </c>
      <c r="M9" s="35">
        <f t="shared" si="0"/>
        <v>80428216099.224594</v>
      </c>
      <c r="N9" s="34">
        <v>0</v>
      </c>
      <c r="O9" s="35">
        <v>5527495620.9248962</v>
      </c>
      <c r="P9" s="35">
        <f t="shared" si="1"/>
        <v>85955711720.14949</v>
      </c>
      <c r="Q9" s="26"/>
      <c r="R9" s="44"/>
      <c r="S9" s="26"/>
    </row>
    <row r="10" spans="1:19" x14ac:dyDescent="0.25">
      <c r="A10" s="36" t="s">
        <v>4</v>
      </c>
      <c r="B10" s="33">
        <v>226060638.22940522</v>
      </c>
      <c r="C10" s="33">
        <v>1125351888.5907202</v>
      </c>
      <c r="D10" s="33">
        <v>6130213394.8803682</v>
      </c>
      <c r="E10" s="33">
        <v>455805016.35040438</v>
      </c>
      <c r="F10" s="33">
        <v>8278088229.6000004</v>
      </c>
      <c r="G10" s="33">
        <v>2175090590.4000001</v>
      </c>
      <c r="H10" s="34">
        <v>0</v>
      </c>
      <c r="I10" s="33">
        <v>0</v>
      </c>
      <c r="J10" s="33">
        <v>0</v>
      </c>
      <c r="K10" s="33">
        <v>0</v>
      </c>
      <c r="L10" s="33">
        <v>0</v>
      </c>
      <c r="M10" s="35">
        <f t="shared" si="0"/>
        <v>18390609758.0509</v>
      </c>
      <c r="N10" s="34">
        <v>0</v>
      </c>
      <c r="O10" s="35"/>
      <c r="P10" s="35">
        <f t="shared" si="1"/>
        <v>18390609758.0509</v>
      </c>
      <c r="Q10" s="26"/>
      <c r="R10" s="44"/>
      <c r="S10" s="26"/>
    </row>
    <row r="11" spans="1:19" x14ac:dyDescent="0.25">
      <c r="A11" s="36" t="s">
        <v>5</v>
      </c>
      <c r="B11" s="33">
        <v>182937519.78168368</v>
      </c>
      <c r="C11" s="33">
        <v>415336057.851008</v>
      </c>
      <c r="D11" s="33">
        <v>4960819552.5566549</v>
      </c>
      <c r="E11" s="33">
        <v>368856072.63735694</v>
      </c>
      <c r="F11" s="33">
        <v>6698967768.6400003</v>
      </c>
      <c r="G11" s="33">
        <v>1760172319.3599999</v>
      </c>
      <c r="H11" s="34">
        <v>0</v>
      </c>
      <c r="I11" s="33">
        <v>0</v>
      </c>
      <c r="J11" s="33">
        <v>0</v>
      </c>
      <c r="K11" s="33">
        <v>0</v>
      </c>
      <c r="L11" s="33">
        <v>0</v>
      </c>
      <c r="M11" s="35">
        <f t="shared" si="0"/>
        <v>14387089290.826704</v>
      </c>
      <c r="N11" s="34">
        <v>500500</v>
      </c>
      <c r="O11" s="35"/>
      <c r="P11" s="35">
        <f t="shared" si="1"/>
        <v>14387589790.826704</v>
      </c>
      <c r="Q11" s="26"/>
      <c r="R11" s="44"/>
      <c r="S11" s="26"/>
    </row>
    <row r="12" spans="1:19" x14ac:dyDescent="0.25">
      <c r="A12" s="36" t="s">
        <v>6</v>
      </c>
      <c r="B12" s="33">
        <v>799792093.00964499</v>
      </c>
      <c r="C12" s="33">
        <v>4587259141.7399044</v>
      </c>
      <c r="D12" s="33">
        <v>21688411746.903484</v>
      </c>
      <c r="E12" s="33">
        <v>1612617087.5499456</v>
      </c>
      <c r="F12" s="33">
        <v>29287493670.400002</v>
      </c>
      <c r="G12" s="33">
        <v>7695370009.6000004</v>
      </c>
      <c r="H12" s="34">
        <v>0</v>
      </c>
      <c r="I12" s="33">
        <v>0</v>
      </c>
      <c r="J12" s="33">
        <v>0</v>
      </c>
      <c r="K12" s="33">
        <v>0</v>
      </c>
      <c r="L12" s="33">
        <v>55991329.093000002</v>
      </c>
      <c r="M12" s="35">
        <f t="shared" si="0"/>
        <v>65726935078.295982</v>
      </c>
      <c r="N12" s="34">
        <v>0</v>
      </c>
      <c r="O12" s="35"/>
      <c r="P12" s="35">
        <f t="shared" si="1"/>
        <v>65726935078.295982</v>
      </c>
      <c r="Q12" s="26"/>
      <c r="R12" s="44"/>
      <c r="S12" s="26"/>
    </row>
    <row r="13" spans="1:19" x14ac:dyDescent="0.25">
      <c r="A13" s="36" t="s">
        <v>7</v>
      </c>
      <c r="B13" s="33">
        <v>262394476.78310829</v>
      </c>
      <c r="C13" s="33">
        <v>874177987.68361604</v>
      </c>
      <c r="D13" s="33">
        <v>7115498518.0839119</v>
      </c>
      <c r="E13" s="33">
        <v>529064766.50309318</v>
      </c>
      <c r="F13" s="33">
        <v>9608592839.4400005</v>
      </c>
      <c r="G13" s="33">
        <v>2524684358.5599999</v>
      </c>
      <c r="H13" s="34">
        <v>0</v>
      </c>
      <c r="I13" s="33">
        <v>0</v>
      </c>
      <c r="J13" s="33">
        <v>0</v>
      </c>
      <c r="K13" s="33">
        <v>0</v>
      </c>
      <c r="L13" s="33">
        <v>0</v>
      </c>
      <c r="M13" s="35">
        <f t="shared" si="0"/>
        <v>20914412947.05373</v>
      </c>
      <c r="N13" s="34">
        <v>0</v>
      </c>
      <c r="O13" s="35"/>
      <c r="P13" s="35">
        <f t="shared" si="1"/>
        <v>20914412947.05373</v>
      </c>
      <c r="Q13" s="26"/>
      <c r="R13" s="44"/>
      <c r="S13" s="26"/>
    </row>
    <row r="14" spans="1:19" x14ac:dyDescent="0.25">
      <c r="A14" s="36" t="s">
        <v>8</v>
      </c>
      <c r="B14" s="33">
        <v>524788953.56621659</v>
      </c>
      <c r="C14" s="33">
        <v>4813489676.0442238</v>
      </c>
      <c r="D14" s="33">
        <v>14230997036.167824</v>
      </c>
      <c r="E14" s="33">
        <v>1058129533.0061864</v>
      </c>
      <c r="F14" s="33">
        <v>19217185678.880001</v>
      </c>
      <c r="G14" s="33">
        <v>5049368717.1199999</v>
      </c>
      <c r="H14" s="34">
        <v>1836534017.6712143</v>
      </c>
      <c r="I14" s="33">
        <v>0</v>
      </c>
      <c r="J14" s="33">
        <v>0</v>
      </c>
      <c r="K14" s="33">
        <v>0</v>
      </c>
      <c r="L14" s="33">
        <v>4450670.1160599999</v>
      </c>
      <c r="M14" s="35">
        <f t="shared" si="0"/>
        <v>46734944282.571724</v>
      </c>
      <c r="N14" s="34">
        <v>0</v>
      </c>
      <c r="O14" s="35"/>
      <c r="P14" s="35">
        <f t="shared" si="1"/>
        <v>46734944282.571724</v>
      </c>
      <c r="Q14" s="26"/>
      <c r="R14" s="44"/>
      <c r="S14" s="26"/>
    </row>
    <row r="15" spans="1:19" x14ac:dyDescent="0.25">
      <c r="A15" s="36" t="s">
        <v>9</v>
      </c>
      <c r="B15" s="33">
        <v>681986895.7277205</v>
      </c>
      <c r="C15" s="33">
        <v>5639521165.401536</v>
      </c>
      <c r="D15" s="33">
        <v>18493821994.257904</v>
      </c>
      <c r="E15" s="33">
        <v>1375087014.6729527</v>
      </c>
      <c r="F15" s="33">
        <v>24973598847.119999</v>
      </c>
      <c r="G15" s="33">
        <v>6561882206.8800001</v>
      </c>
      <c r="H15" s="34">
        <v>174940585.14081243</v>
      </c>
      <c r="I15" s="33">
        <v>0</v>
      </c>
      <c r="J15" s="33">
        <v>0</v>
      </c>
      <c r="K15" s="33">
        <v>0</v>
      </c>
      <c r="L15" s="33">
        <v>0</v>
      </c>
      <c r="M15" s="35">
        <f t="shared" si="0"/>
        <v>57900838709.200928</v>
      </c>
      <c r="N15" s="34">
        <v>0</v>
      </c>
      <c r="O15" s="35">
        <v>673218995.10398865</v>
      </c>
      <c r="P15" s="35">
        <f t="shared" si="1"/>
        <v>58574057704.304916</v>
      </c>
      <c r="Q15" s="26"/>
      <c r="R15" s="44"/>
      <c r="S15" s="26"/>
    </row>
    <row r="16" spans="1:19" x14ac:dyDescent="0.25">
      <c r="A16" s="36" t="s">
        <v>10</v>
      </c>
      <c r="B16" s="33">
        <v>140112831.21941352</v>
      </c>
      <c r="C16" s="33">
        <v>794127183.23747206</v>
      </c>
      <c r="D16" s="33">
        <v>3799518401.1832776</v>
      </c>
      <c r="E16" s="33">
        <v>282508851.71817142</v>
      </c>
      <c r="F16" s="33">
        <v>5130775476.96</v>
      </c>
      <c r="G16" s="33">
        <v>1348125455.04</v>
      </c>
      <c r="H16" s="34">
        <v>15990527435.530739</v>
      </c>
      <c r="I16" s="33">
        <v>404343685.95315844</v>
      </c>
      <c r="J16" s="33">
        <v>0</v>
      </c>
      <c r="K16" s="33">
        <v>0</v>
      </c>
      <c r="L16" s="33">
        <v>0</v>
      </c>
      <c r="M16" s="35">
        <f t="shared" si="0"/>
        <v>27890039320.842232</v>
      </c>
      <c r="N16" s="34">
        <v>0</v>
      </c>
      <c r="O16" s="35"/>
      <c r="P16" s="35">
        <f t="shared" si="1"/>
        <v>27890039320.842232</v>
      </c>
      <c r="Q16" s="26"/>
      <c r="R16" s="44"/>
      <c r="S16" s="26"/>
    </row>
    <row r="17" spans="1:19" x14ac:dyDescent="0.25">
      <c r="A17" s="36" t="s">
        <v>11</v>
      </c>
      <c r="B17" s="33">
        <v>198978126.12469429</v>
      </c>
      <c r="C17" s="33">
        <v>1482680117.1329281</v>
      </c>
      <c r="D17" s="33">
        <v>5395801691.1372747</v>
      </c>
      <c r="E17" s="33">
        <v>401198672.80743515</v>
      </c>
      <c r="F17" s="33">
        <v>7286356867.4399996</v>
      </c>
      <c r="G17" s="33">
        <v>1914510430.5599999</v>
      </c>
      <c r="H17" s="34">
        <v>1290272346.9903204</v>
      </c>
      <c r="I17" s="33">
        <v>9499743.0953855999</v>
      </c>
      <c r="J17" s="33">
        <v>0</v>
      </c>
      <c r="K17" s="33">
        <v>0</v>
      </c>
      <c r="L17" s="33">
        <v>0</v>
      </c>
      <c r="M17" s="35">
        <f t="shared" si="0"/>
        <v>17979297995.28804</v>
      </c>
      <c r="N17" s="34">
        <v>0</v>
      </c>
      <c r="O17" s="35"/>
      <c r="P17" s="35">
        <f t="shared" si="1"/>
        <v>17979297995.28804</v>
      </c>
      <c r="Q17" s="26"/>
      <c r="R17" s="44"/>
      <c r="S17" s="26"/>
    </row>
    <row r="18" spans="1:19" x14ac:dyDescent="0.25">
      <c r="A18" s="36" t="s">
        <v>12</v>
      </c>
      <c r="B18" s="33">
        <v>178013426.67173627</v>
      </c>
      <c r="C18" s="33">
        <v>1032539361.69664</v>
      </c>
      <c r="D18" s="33">
        <v>4827290151.8760929</v>
      </c>
      <c r="E18" s="33">
        <v>358927646.53863531</v>
      </c>
      <c r="F18" s="33">
        <v>6518652975.5200005</v>
      </c>
      <c r="G18" s="33">
        <v>1712794108.48</v>
      </c>
      <c r="H18" s="34">
        <v>1325625398.7462864</v>
      </c>
      <c r="I18" s="33">
        <v>269173.19145600003</v>
      </c>
      <c r="J18" s="33">
        <v>0</v>
      </c>
      <c r="K18" s="33">
        <v>0</v>
      </c>
      <c r="L18" s="33">
        <v>3383594.4498999999</v>
      </c>
      <c r="M18" s="35">
        <f t="shared" si="0"/>
        <v>15957495837.170746</v>
      </c>
      <c r="N18" s="34">
        <v>0</v>
      </c>
      <c r="O18" s="35"/>
      <c r="P18" s="35">
        <f t="shared" si="1"/>
        <v>15957495837.170746</v>
      </c>
      <c r="Q18" s="26"/>
      <c r="R18" s="44"/>
      <c r="S18" s="26"/>
    </row>
    <row r="19" spans="1:19" x14ac:dyDescent="0.25">
      <c r="A19" s="36" t="s">
        <v>13</v>
      </c>
      <c r="B19" s="33">
        <v>468012667.85909534</v>
      </c>
      <c r="C19" s="33">
        <v>3387657231.6339202</v>
      </c>
      <c r="D19" s="33">
        <v>12691362582.866188</v>
      </c>
      <c r="E19" s="33">
        <v>943651771.47395599</v>
      </c>
      <c r="F19" s="33">
        <v>17138101473.360001</v>
      </c>
      <c r="G19" s="33">
        <v>4503083588.6400003</v>
      </c>
      <c r="H19" s="34">
        <v>0</v>
      </c>
      <c r="I19" s="33">
        <v>0</v>
      </c>
      <c r="J19" s="33">
        <v>0</v>
      </c>
      <c r="K19" s="33">
        <v>0</v>
      </c>
      <c r="L19" s="33">
        <v>0</v>
      </c>
      <c r="M19" s="35">
        <f t="shared" si="0"/>
        <v>39131869315.83316</v>
      </c>
      <c r="N19" s="34">
        <v>0</v>
      </c>
      <c r="O19" s="35"/>
      <c r="P19" s="35">
        <f t="shared" si="1"/>
        <v>39131869315.83316</v>
      </c>
      <c r="Q19" s="26"/>
      <c r="R19" s="44"/>
      <c r="S19" s="26"/>
    </row>
    <row r="20" spans="1:19" x14ac:dyDescent="0.25">
      <c r="A20" s="36" t="s">
        <v>14</v>
      </c>
      <c r="B20" s="33">
        <v>715634865.31236124</v>
      </c>
      <c r="C20" s="33">
        <v>5734654005.467968</v>
      </c>
      <c r="D20" s="33">
        <v>19406272898.908417</v>
      </c>
      <c r="E20" s="33">
        <v>1442931259.6808844</v>
      </c>
      <c r="F20" s="33">
        <v>26205749933.439999</v>
      </c>
      <c r="G20" s="33">
        <v>6885633314.5600004</v>
      </c>
      <c r="H20" s="34">
        <v>343494812.5450632</v>
      </c>
      <c r="I20" s="33">
        <v>0</v>
      </c>
      <c r="J20" s="33">
        <v>0</v>
      </c>
      <c r="K20" s="33">
        <v>0</v>
      </c>
      <c r="L20" s="33">
        <v>86891308.34104</v>
      </c>
      <c r="M20" s="35">
        <f t="shared" si="0"/>
        <v>60821262398.255737</v>
      </c>
      <c r="N20" s="34">
        <v>0</v>
      </c>
      <c r="O20" s="35"/>
      <c r="P20" s="35">
        <f t="shared" si="1"/>
        <v>60821262398.255737</v>
      </c>
      <c r="Q20" s="26"/>
      <c r="R20" s="44"/>
      <c r="S20" s="26"/>
    </row>
    <row r="21" spans="1:19" x14ac:dyDescent="0.25">
      <c r="A21" s="36" t="s">
        <v>15</v>
      </c>
      <c r="B21" s="33">
        <v>189801407.14706498</v>
      </c>
      <c r="C21" s="33">
        <v>495966940.59024</v>
      </c>
      <c r="D21" s="33">
        <v>5146951444.4144087</v>
      </c>
      <c r="E21" s="33">
        <v>382695696.89618111</v>
      </c>
      <c r="F21" s="33">
        <v>6950315662.0799999</v>
      </c>
      <c r="G21" s="33">
        <v>1826214673.9200001</v>
      </c>
      <c r="H21" s="34">
        <v>0</v>
      </c>
      <c r="I21" s="33">
        <v>0</v>
      </c>
      <c r="J21" s="33">
        <v>0</v>
      </c>
      <c r="K21" s="33">
        <v>0</v>
      </c>
      <c r="L21" s="33">
        <v>0</v>
      </c>
      <c r="M21" s="35">
        <f t="shared" si="0"/>
        <v>14991945825.047895</v>
      </c>
      <c r="N21" s="34">
        <v>0</v>
      </c>
      <c r="O21" s="35"/>
      <c r="P21" s="35">
        <f t="shared" si="1"/>
        <v>14991945825.047895</v>
      </c>
      <c r="Q21" s="26"/>
      <c r="R21" s="44"/>
      <c r="S21" s="26"/>
    </row>
    <row r="22" spans="1:19" x14ac:dyDescent="0.25">
      <c r="A22" s="36" t="s">
        <v>16</v>
      </c>
      <c r="B22" s="33">
        <v>295594801.53957212</v>
      </c>
      <c r="C22" s="33">
        <v>1473398864.4435203</v>
      </c>
      <c r="D22" s="33">
        <v>8015810386.308918</v>
      </c>
      <c r="E22" s="33">
        <v>596006427.3202318</v>
      </c>
      <c r="F22" s="33">
        <v>10824351671.84</v>
      </c>
      <c r="G22" s="33">
        <v>2844128356.1599998</v>
      </c>
      <c r="H22" s="34">
        <v>0</v>
      </c>
      <c r="I22" s="33">
        <v>0</v>
      </c>
      <c r="J22" s="33">
        <v>0</v>
      </c>
      <c r="K22" s="33">
        <v>0</v>
      </c>
      <c r="L22" s="33">
        <v>0</v>
      </c>
      <c r="M22" s="35">
        <f t="shared" si="0"/>
        <v>24049290507.612244</v>
      </c>
      <c r="N22" s="34">
        <v>0</v>
      </c>
      <c r="O22" s="35"/>
      <c r="P22" s="35">
        <f t="shared" si="1"/>
        <v>24049290507.612244</v>
      </c>
      <c r="Q22" s="26"/>
      <c r="R22" s="44"/>
      <c r="S22" s="26"/>
    </row>
    <row r="23" spans="1:19" x14ac:dyDescent="0.25">
      <c r="A23" s="37" t="s">
        <v>17</v>
      </c>
      <c r="B23" s="33">
        <v>169284352.52228397</v>
      </c>
      <c r="C23" s="33">
        <v>1016877247.783264</v>
      </c>
      <c r="D23" s="33">
        <v>4590578941.5787315</v>
      </c>
      <c r="E23" s="33">
        <v>341327254.81817412</v>
      </c>
      <c r="F23" s="33">
        <v>6199004024.0799999</v>
      </c>
      <c r="G23" s="33">
        <v>1628805461.9200001</v>
      </c>
      <c r="H23" s="34">
        <v>1847025891.0955658</v>
      </c>
      <c r="I23" s="33">
        <v>0</v>
      </c>
      <c r="J23" s="33">
        <v>0</v>
      </c>
      <c r="K23" s="33">
        <v>0</v>
      </c>
      <c r="L23" s="33">
        <v>0</v>
      </c>
      <c r="M23" s="35">
        <f t="shared" si="0"/>
        <v>15792903173.798019</v>
      </c>
      <c r="N23" s="34">
        <v>0</v>
      </c>
      <c r="O23" s="35"/>
      <c r="P23" s="35">
        <f>+M23+N23+O23</f>
        <v>15792903173.798019</v>
      </c>
      <c r="Q23" s="26"/>
      <c r="R23" s="44"/>
      <c r="S23" s="26"/>
    </row>
    <row r="24" spans="1:19" x14ac:dyDescent="0.25">
      <c r="A24" s="38" t="s">
        <v>31</v>
      </c>
      <c r="B24" s="39">
        <f>SUM(B6:B23)</f>
        <v>7460747136.2839994</v>
      </c>
      <c r="C24" s="39">
        <f t="shared" ref="C24:L24" si="2">SUM(C6:C23)</f>
        <v>58007829308.800011</v>
      </c>
      <c r="D24" s="39">
        <f t="shared" si="2"/>
        <v>202317273758.42804</v>
      </c>
      <c r="E24" s="39">
        <f t="shared" si="2"/>
        <v>15043069846.548</v>
      </c>
      <c r="F24" s="39">
        <f t="shared" si="2"/>
        <v>273204231999.99997</v>
      </c>
      <c r="G24" s="39">
        <f>SUM(G6:G23)</f>
        <v>71785168000</v>
      </c>
      <c r="H24" s="40">
        <f t="shared" si="2"/>
        <v>22808420487.720005</v>
      </c>
      <c r="I24" s="39">
        <f t="shared" si="2"/>
        <v>414112602.24000007</v>
      </c>
      <c r="J24" s="39">
        <f t="shared" si="2"/>
        <v>0</v>
      </c>
      <c r="K24" s="39">
        <f t="shared" si="2"/>
        <v>0</v>
      </c>
      <c r="L24" s="39">
        <f t="shared" si="2"/>
        <v>150716902</v>
      </c>
      <c r="M24" s="39">
        <f>SUM(M6:M23)</f>
        <v>651191570042.0199</v>
      </c>
      <c r="N24" s="40">
        <f>SUM(N6:N23)</f>
        <v>13000000</v>
      </c>
      <c r="O24" s="40">
        <f t="shared" ref="O24" si="3">SUM(O6:O23)</f>
        <v>6200714616.0288849</v>
      </c>
      <c r="P24" s="40">
        <f>SUM(P6:P23)</f>
        <v>657405284658.04871</v>
      </c>
      <c r="R24" s="27"/>
    </row>
    <row r="25" spans="1:19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</row>
    <row r="26" spans="1:19" x14ac:dyDescent="0.25">
      <c r="A26" t="s">
        <v>48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  <row r="27" spans="1:19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</sheetData>
  <pageMargins left="0.70866141732283472" right="0.70866141732283472" top="0.74803149606299213" bottom="0.74803149606299213" header="0.31496062992125984" footer="0.31496062992125984"/>
  <pageSetup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resumen</vt:lpstr>
      <vt:lpstr>participación por recurso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Egas</dc:creator>
  <cp:lastModifiedBy>Luciana Orsini</cp:lastModifiedBy>
  <cp:lastPrinted>2024-10-17T14:51:07Z</cp:lastPrinted>
  <dcterms:created xsi:type="dcterms:W3CDTF">2018-10-08T18:26:59Z</dcterms:created>
  <dcterms:modified xsi:type="dcterms:W3CDTF">2024-10-17T14:51:52Z</dcterms:modified>
</cp:coreProperties>
</file>