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NIA\Desktop\Prensa UFI\"/>
    </mc:Choice>
  </mc:AlternateContent>
  <bookViews>
    <workbookView xWindow="0" yWindow="0" windowWidth="19200" windowHeight="7190"/>
  </bookViews>
  <sheets>
    <sheet name="PLLA DE COTIZ.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B112123">#REF!</definedName>
    <definedName name="_xlnm._FilterDatabase" localSheetId="0" hidden="1">'PLLA DE COTIZ.'!$A$8:$U$226</definedName>
    <definedName name="_H115097">#REF!</definedName>
    <definedName name="_H115924">#REF!</definedName>
    <definedName name="_xlnm.Print_Area" localSheetId="0">'PLLA DE COTIZ.'!$C$1:$J$226</definedName>
    <definedName name="B112123_2">#REF!</definedName>
    <definedName name="Excel_BuiltIn_Print_Area_13">'[1]_MANO DE OBRA AGOS10'!#REF!</definedName>
    <definedName name="LBAW">'[2]Lista General'!$C$280:$C$630</definedName>
    <definedName name="LCABLE">[3]Comparativa!$A$6:$A$140</definedName>
    <definedName name="LGAB">'[2]Lista General'!$C$172:$C$290</definedName>
    <definedName name="LGE">'[2]Lista General'!$C$3:$C$46</definedName>
    <definedName name="LMET">'[2]Lista General'!$C$66:$C$165</definedName>
    <definedName name="LMOT">'[2]WEG Motores'!$A$6:$A$53</definedName>
    <definedName name="LNOL">'[2]Lista General'!$C$47:$C$60</definedName>
    <definedName name="LPOW">'[2]Lista General'!$C$61:$C$71</definedName>
    <definedName name="LWEG">'[2]W E G'!$B$4:$B$312</definedName>
    <definedName name="MCABLE">[3]PRECIOS!$K$14:$K$18</definedName>
    <definedName name="MGENERAL">[2]PRECIOS!$K$14:$K$21</definedName>
    <definedName name="_xlnm.Print_Titles" localSheetId="0">'PLLA DE COTIZ.'!$1:$5</definedName>
  </definedNames>
  <calcPr calcId="162913"/>
</workbook>
</file>

<file path=xl/calcChain.xml><?xml version="1.0" encoding="utf-8"?>
<calcChain xmlns="http://schemas.openxmlformats.org/spreadsheetml/2006/main">
  <c r="I7" i="1" l="1"/>
  <c r="I6" i="1" s="1"/>
  <c r="I10" i="1"/>
  <c r="I11" i="1"/>
  <c r="I14" i="1"/>
  <c r="I31" i="1"/>
  <c r="I33" i="1"/>
  <c r="I34" i="1"/>
  <c r="I35" i="1"/>
  <c r="I43" i="1"/>
  <c r="I44" i="1"/>
  <c r="I45" i="1"/>
  <c r="I46" i="1"/>
  <c r="I54" i="1"/>
  <c r="I56" i="1"/>
  <c r="I57" i="1"/>
  <c r="I59" i="1"/>
  <c r="I222" i="1"/>
  <c r="I223" i="1"/>
  <c r="I224" i="1"/>
  <c r="I225" i="1"/>
  <c r="I218" i="1"/>
  <c r="I219" i="1"/>
  <c r="I220" i="1"/>
  <c r="I196" i="1"/>
  <c r="I197" i="1"/>
  <c r="I205" i="1"/>
  <c r="I206" i="1"/>
  <c r="I207" i="1"/>
  <c r="I208" i="1"/>
  <c r="I189" i="1"/>
  <c r="I190" i="1"/>
  <c r="I191" i="1"/>
  <c r="I192" i="1"/>
  <c r="I193" i="1"/>
  <c r="I186" i="1"/>
  <c r="I187" i="1"/>
  <c r="I169" i="1"/>
  <c r="I171" i="1"/>
  <c r="I172" i="1"/>
  <c r="I173" i="1"/>
  <c r="I174" i="1"/>
  <c r="I176" i="1"/>
  <c r="I166" i="1"/>
  <c r="I167" i="1"/>
  <c r="I161" i="1"/>
  <c r="I163" i="1"/>
  <c r="I164" i="1"/>
  <c r="I148" i="1"/>
  <c r="I149" i="1"/>
  <c r="I146" i="1"/>
  <c r="I145" i="1"/>
  <c r="I142" i="1"/>
  <c r="I140" i="1"/>
  <c r="I136" i="1"/>
  <c r="G216" i="1"/>
  <c r="I216" i="1" s="1"/>
  <c r="G213" i="1"/>
  <c r="I213" i="1" s="1"/>
  <c r="G212" i="1"/>
  <c r="I212" i="1" s="1"/>
  <c r="G204" i="1"/>
  <c r="I204" i="1" s="1"/>
  <c r="G203" i="1"/>
  <c r="I203" i="1" s="1"/>
  <c r="G202" i="1"/>
  <c r="I202" i="1" s="1"/>
  <c r="G201" i="1"/>
  <c r="I201" i="1" s="1"/>
  <c r="G200" i="1"/>
  <c r="I200" i="1" s="1"/>
  <c r="G199" i="1"/>
  <c r="I199" i="1" s="1"/>
  <c r="G198" i="1"/>
  <c r="I198" i="1" s="1"/>
  <c r="G195" i="1"/>
  <c r="I195" i="1" s="1"/>
  <c r="G185" i="1"/>
  <c r="I185" i="1" s="1"/>
  <c r="G183" i="1"/>
  <c r="I183" i="1" s="1"/>
  <c r="G181" i="1"/>
  <c r="I181" i="1" s="1"/>
  <c r="C178" i="1"/>
  <c r="C194" i="1" s="1"/>
  <c r="G177" i="1"/>
  <c r="I177" i="1" s="1"/>
  <c r="G175" i="1"/>
  <c r="I175" i="1" s="1"/>
  <c r="G170" i="1"/>
  <c r="I170" i="1" s="1"/>
  <c r="D169" i="1"/>
  <c r="D170" i="1" s="1"/>
  <c r="D171" i="1" s="1"/>
  <c r="D172" i="1" s="1"/>
  <c r="D173" i="1" s="1"/>
  <c r="D174" i="1" s="1"/>
  <c r="D175" i="1" s="1"/>
  <c r="D176" i="1" s="1"/>
  <c r="D177" i="1" s="1"/>
  <c r="G159" i="1"/>
  <c r="I159" i="1" s="1"/>
  <c r="I157" i="1" s="1"/>
  <c r="G156" i="1"/>
  <c r="I156" i="1" s="1"/>
  <c r="G154" i="1"/>
  <c r="I154" i="1" s="1"/>
  <c r="G153" i="1"/>
  <c r="I153" i="1" s="1"/>
  <c r="G143" i="1"/>
  <c r="I143" i="1" s="1"/>
  <c r="G138" i="1"/>
  <c r="I138" i="1" s="1"/>
  <c r="G135" i="1"/>
  <c r="I135" i="1" s="1"/>
  <c r="G134" i="1"/>
  <c r="I134" i="1" s="1"/>
  <c r="G131" i="1"/>
  <c r="I131" i="1" s="1"/>
  <c r="G129" i="1"/>
  <c r="I129" i="1" s="1"/>
  <c r="G128" i="1"/>
  <c r="I128" i="1" s="1"/>
  <c r="I124" i="1"/>
  <c r="I122" i="1"/>
  <c r="I119" i="1"/>
  <c r="I118" i="1"/>
  <c r="I116" i="1"/>
  <c r="I115" i="1" s="1"/>
  <c r="G114" i="1"/>
  <c r="I114" i="1" s="1"/>
  <c r="G112" i="1"/>
  <c r="I112" i="1" s="1"/>
  <c r="G111" i="1"/>
  <c r="I111" i="1" s="1"/>
  <c r="I107" i="1"/>
  <c r="I106" i="1"/>
  <c r="I105" i="1"/>
  <c r="I104" i="1"/>
  <c r="I103" i="1"/>
  <c r="I101" i="1"/>
  <c r="I100" i="1"/>
  <c r="I98" i="1"/>
  <c r="G98" i="1"/>
  <c r="G96" i="1"/>
  <c r="I96" i="1" s="1"/>
  <c r="G95" i="1"/>
  <c r="I95" i="1" s="1"/>
  <c r="I91" i="1"/>
  <c r="I89" i="1"/>
  <c r="I88" i="1"/>
  <c r="I87" i="1"/>
  <c r="G86" i="1"/>
  <c r="I86" i="1" s="1"/>
  <c r="G84" i="1"/>
  <c r="I84" i="1" s="1"/>
  <c r="G82" i="1"/>
  <c r="I82" i="1" s="1"/>
  <c r="G79" i="1"/>
  <c r="G77" i="1"/>
  <c r="I77" i="1" s="1"/>
  <c r="G76" i="1"/>
  <c r="I76" i="1" s="1"/>
  <c r="I72" i="1"/>
  <c r="I70" i="1"/>
  <c r="I69" i="1" s="1"/>
  <c r="G68" i="1"/>
  <c r="I68" i="1" s="1"/>
  <c r="G66" i="1"/>
  <c r="I66" i="1" s="1"/>
  <c r="G63" i="1"/>
  <c r="I63" i="1" s="1"/>
  <c r="C60" i="1"/>
  <c r="C73" i="1" s="1"/>
  <c r="C92" i="1" s="1"/>
  <c r="C108" i="1" s="1"/>
  <c r="C120" i="1" s="1"/>
  <c r="C125" i="1" s="1"/>
  <c r="G58" i="1"/>
  <c r="I58" i="1" s="1"/>
  <c r="G52" i="1"/>
  <c r="I52" i="1" s="1"/>
  <c r="G50" i="1"/>
  <c r="I50" i="1" s="1"/>
  <c r="G41" i="1"/>
  <c r="I41" i="1" s="1"/>
  <c r="G39" i="1"/>
  <c r="I39" i="1" s="1"/>
  <c r="C36" i="1"/>
  <c r="G29" i="1"/>
  <c r="I29" i="1" s="1"/>
  <c r="G27" i="1"/>
  <c r="I27" i="1" s="1"/>
  <c r="G26" i="1"/>
  <c r="I26" i="1" s="1"/>
  <c r="G23" i="1"/>
  <c r="I23" i="1" s="1"/>
  <c r="G21" i="1"/>
  <c r="I21" i="1" s="1"/>
  <c r="G19" i="1"/>
  <c r="I19" i="1" s="1"/>
  <c r="G15" i="1"/>
  <c r="I15" i="1" s="1"/>
  <c r="G13" i="1"/>
  <c r="I13" i="1" s="1"/>
  <c r="D13" i="1"/>
  <c r="D14" i="1" s="1"/>
  <c r="D15" i="1" s="1"/>
  <c r="D10" i="1"/>
  <c r="D11" i="1" s="1"/>
  <c r="G9" i="1"/>
  <c r="I9" i="1" s="1"/>
  <c r="I37" i="1" l="1"/>
  <c r="I85" i="1"/>
  <c r="I61" i="1"/>
  <c r="I147" i="1"/>
  <c r="I8" i="1"/>
  <c r="I42" i="1"/>
  <c r="I53" i="1"/>
  <c r="I126" i="1"/>
  <c r="I162" i="1"/>
  <c r="I71" i="1"/>
  <c r="I90" i="1"/>
  <c r="I64" i="1"/>
  <c r="I60" i="1" s="1"/>
  <c r="I80" i="1"/>
  <c r="I117" i="1"/>
  <c r="I165" i="1"/>
  <c r="I214" i="1"/>
  <c r="I17" i="1"/>
  <c r="I99" i="1"/>
  <c r="I48" i="1"/>
  <c r="I55" i="1"/>
  <c r="I168" i="1"/>
  <c r="I179" i="1"/>
  <c r="I184" i="1"/>
  <c r="I221" i="1"/>
  <c r="I93" i="1"/>
  <c r="I132" i="1"/>
  <c r="I12" i="1"/>
  <c r="I32" i="1"/>
  <c r="I121" i="1"/>
  <c r="I144" i="1"/>
  <c r="I109" i="1"/>
  <c r="C209" i="1"/>
  <c r="C221" i="1" s="1"/>
  <c r="D222" i="1" s="1"/>
  <c r="D223" i="1" s="1"/>
  <c r="D224" i="1" s="1"/>
  <c r="D225" i="1" s="1"/>
  <c r="D195" i="1"/>
  <c r="D196" i="1" s="1"/>
  <c r="D197" i="1" s="1"/>
  <c r="D198" i="1" s="1"/>
  <c r="D199" i="1" s="1"/>
  <c r="D200" i="1" s="1"/>
  <c r="D201" i="1" s="1"/>
  <c r="D202" i="1" s="1"/>
  <c r="D203" i="1" s="1"/>
  <c r="I188" i="1"/>
  <c r="I151" i="1"/>
  <c r="I217" i="1"/>
  <c r="I102" i="1"/>
  <c r="I123" i="1"/>
  <c r="I141" i="1"/>
  <c r="I210" i="1"/>
  <c r="I79" i="1"/>
  <c r="I36" i="1" l="1"/>
  <c r="I47" i="1"/>
  <c r="I120" i="1"/>
  <c r="I209" i="1"/>
  <c r="I178" i="1"/>
  <c r="I150" i="1"/>
  <c r="I108" i="1"/>
  <c r="I74" i="1"/>
  <c r="I73" i="1" s="1"/>
  <c r="I24" i="1"/>
  <c r="I16" i="1" s="1"/>
  <c r="I194" i="1"/>
  <c r="I92" i="1"/>
  <c r="I125" i="1"/>
  <c r="I226" i="1" l="1"/>
  <c r="I227" i="1"/>
  <c r="J59" i="1" l="1"/>
  <c r="J45" i="1"/>
  <c r="J31" i="1"/>
  <c r="J13" i="1"/>
  <c r="J68" i="1"/>
  <c r="J21" i="1"/>
  <c r="J54" i="1"/>
  <c r="J63" i="1"/>
  <c r="J46" i="1"/>
  <c r="J33" i="1"/>
  <c r="J15" i="1"/>
  <c r="J52" i="1"/>
  <c r="J35" i="1"/>
  <c r="J7" i="1"/>
  <c r="J39" i="1"/>
  <c r="J56" i="1"/>
  <c r="J11" i="1"/>
  <c r="J66" i="1"/>
  <c r="J50" i="1"/>
  <c r="J34" i="1"/>
  <c r="J19" i="1"/>
  <c r="J23" i="1"/>
  <c r="J41" i="1"/>
  <c r="J76" i="1"/>
  <c r="J57" i="1"/>
  <c r="J43" i="1"/>
  <c r="J27" i="1"/>
  <c r="J10" i="1"/>
  <c r="J77" i="1"/>
  <c r="J58" i="1"/>
  <c r="J44" i="1"/>
  <c r="J29" i="1"/>
  <c r="J14" i="1"/>
  <c r="J70" i="1"/>
  <c r="J9" i="1"/>
  <c r="J72" i="1"/>
  <c r="J26" i="1"/>
</calcChain>
</file>

<file path=xl/sharedStrings.xml><?xml version="1.0" encoding="utf-8"?>
<sst xmlns="http://schemas.openxmlformats.org/spreadsheetml/2006/main" count="587" uniqueCount="328">
  <si>
    <t>PROYECTO N° 201: SISTEMA INTEGRAL DE RECOLECCION Y TRATAMIENTO DE EFLUENTES
CLOACALES CIUDAD DE MALARGÜE - DEPTO MALARGÜE - PROVINCIA DE MENDOZA</t>
  </si>
  <si>
    <t>m³: metro cúbico ; m²: metro cuadrado; m: metro lineal; UN: unidad; GL: Global</t>
  </si>
  <si>
    <t>RUBRO N°</t>
  </si>
  <si>
    <t>ÍTEM Nº</t>
  </si>
  <si>
    <t>DESCRIPCIÓN</t>
  </si>
  <si>
    <t>UNIDAD</t>
  </si>
  <si>
    <t>CANT.</t>
  </si>
  <si>
    <r>
      <t xml:space="preserve">PRECIO </t>
    </r>
    <r>
      <rPr>
        <sz val="12"/>
        <color indexed="9"/>
        <rFont val="Arial"/>
        <family val="2"/>
      </rPr>
      <t>($)</t>
    </r>
  </si>
  <si>
    <t>% INCID.</t>
  </si>
  <si>
    <t>UNITARIO</t>
  </si>
  <si>
    <t xml:space="preserve">PARCIAL </t>
  </si>
  <si>
    <t>OBRADOR MOVILIZACIÓN DE OBRA, TRABAJOS GENERALES E INGENIERÍA</t>
  </si>
  <si>
    <t>Ejecución de Ingeniería de detalle. Verificación hidráulica sanitaria. Ejecución de Planos de Replanteo. Construcción de obrador, campamentos, plantas de construcción y sistema de vigilancia. Provisión y colocación de carteles de Obra. Incluye mano de obra, materiales y equipos según ETP.</t>
  </si>
  <si>
    <t>GL</t>
  </si>
  <si>
    <t>TAREAS PRELIMINARES</t>
  </si>
  <si>
    <t xml:space="preserve">Limpieza, desmonte y retiro de vegetación en zona de emplazamiento de obras Establecimiento Depurador, ACRE interno y futuro parque solar. Incluye provisión de maquinaria, mano de obra, retiro y disposición de material resultante en depósitos autorizados según ETP. </t>
  </si>
  <si>
    <t>m²</t>
  </si>
  <si>
    <t>Retiro de capa superficial (e=0.20 m)  y nivelación zona de emplazamiento de obras Establecimiento Depurador, camino de acceso vivienda y futuro parque solar, con disposición del excedente en depósitos autorizados según lo indicado en ETP. Incluye mano de obra, materiales y equipos según ETP.</t>
  </si>
  <si>
    <t>Plan de gestión ambiental y social. Incluye, mano de obra, materiales y equipos para la la ejecución de tareas y obras según ETP.</t>
  </si>
  <si>
    <t>mes</t>
  </si>
  <si>
    <t>SISTEMA DE DESAGÜES ALUVIONALES</t>
  </si>
  <si>
    <t>Ejecución de terraplén de protección aluvional, incluye, mano de obra, provisión de materiales y equipos para la la ejecución de tareas y obras según ETP.</t>
  </si>
  <si>
    <t>m³</t>
  </si>
  <si>
    <t>Ejecución de alcantarillas para conducción de desagües aluvionales, incluye, mano de obra, materiales y equipos para la la ejecución de tareas y obras según ETP.</t>
  </si>
  <si>
    <t>Un</t>
  </si>
  <si>
    <t>Excavación de canal para conducción de desagües aluvionales, incluye, mano de obra, materiales y equipos para la la ejecución de tareas y obras según ETP.</t>
  </si>
  <si>
    <t>RECEPCION CAMIONES ATMOSFÉRICOS</t>
  </si>
  <si>
    <t>Movimiento de Suelos</t>
  </si>
  <si>
    <t>3.1.1</t>
  </si>
  <si>
    <t>Excavaciones</t>
  </si>
  <si>
    <t>3.1.1.1</t>
  </si>
  <si>
    <t>Excavación sin depresión de napa freática. Para ejecución de fundaciones y mejoramiento de suelo. Incluye mano de obra, materiales y equipos según ETP.</t>
  </si>
  <si>
    <t>3.1.2</t>
  </si>
  <si>
    <t>Relleno</t>
  </si>
  <si>
    <t>3.1.2.1</t>
  </si>
  <si>
    <t>Mejoramiento de suelos de fundaciones construcciones en general: Relleno y Compactación. Incluye mano de obra, provisión de material de aporte para corrección por compactación y equipos según ETP.</t>
  </si>
  <si>
    <t>3.1.3</t>
  </si>
  <si>
    <t>Terraplén</t>
  </si>
  <si>
    <t>3.1.3.1</t>
  </si>
  <si>
    <t>Conformación de terraplén para descarga de camiones atmosféricos. Incluye provisión de materiales, mano de obra y equipos según ETP.</t>
  </si>
  <si>
    <t>Obra Civil</t>
  </si>
  <si>
    <t>3.2.1</t>
  </si>
  <si>
    <t>Hormigón</t>
  </si>
  <si>
    <t>3.2.1.1</t>
  </si>
  <si>
    <t>Ejecución de contrapiso de Hormigón Armado. Incluye mano de obra, materiales y equipos según ETP.</t>
  </si>
  <si>
    <t>3.2.1.2</t>
  </si>
  <si>
    <t>Ejecución de cámara de bombeo de Hormigón Armado. Incluye mano de obra, materiales y equipos según ETP.</t>
  </si>
  <si>
    <t>3.2.2</t>
  </si>
  <si>
    <t>Fundaciones</t>
  </si>
  <si>
    <t>3.2.2.1</t>
  </si>
  <si>
    <t>Ejecución de fundaciones de Hormigón Armado. Incluye mano de obra, materiales y equipos según ETP.</t>
  </si>
  <si>
    <t>3.2.3</t>
  </si>
  <si>
    <t>Edificaciones</t>
  </si>
  <si>
    <t>3.2.3.1</t>
  </si>
  <si>
    <t>Ejecución Obra Civil Unidad Recepción de Camiones Atmosféricos. Incluye tinglado metálico, aparejos, cuadro de maniobras. Según Plano Tipo y ETP.</t>
  </si>
  <si>
    <t>Equipamiento</t>
  </si>
  <si>
    <t>3.3.1</t>
  </si>
  <si>
    <t>Ejecución impulsión DN 160 mm JE K10 hasta cámara de rejas. Incluye provisión de materiales para bloques de anclaje y accesorios, mano de obra y maquinaria según Planos y  ETP.</t>
  </si>
  <si>
    <t>m</t>
  </si>
  <si>
    <t>3.3.2</t>
  </si>
  <si>
    <t>Provisión e instalación bombas sumergibles con tablero, cableado.  Se incluye provisión de materiales, mano de obra y maquinaria según Planimetría, Plano Tipo y ETP.</t>
  </si>
  <si>
    <t>3.3.3</t>
  </si>
  <si>
    <t>Provisión e instalación de equipo de pretratamiento de descargas de camiones atmosféricos, tablero, cableado.  Incluye provisión de materiales, mano de obra y maquinaria según Planimetría, Plano Tipo y ETP.</t>
  </si>
  <si>
    <t>CÁMARA DE CARGA Y DE REJAS</t>
  </si>
  <si>
    <t>4.1 Obra Civil</t>
  </si>
  <si>
    <t>4.1.1</t>
  </si>
  <si>
    <t>4.1.1.1</t>
  </si>
  <si>
    <t>Construcción Cámara de Carga y Rejas. Incluye mano de obra, materiales y equipos para ejecución de estructura de hormigón armado según ETP.</t>
  </si>
  <si>
    <t>4.1.2</t>
  </si>
  <si>
    <t>4.1.2.1</t>
  </si>
  <si>
    <t>Pilotaje para fundaciones cámara de carga. Incluye mano de obra, materiales y equipos según ETP.</t>
  </si>
  <si>
    <t>4.2 Equipamiento</t>
  </si>
  <si>
    <t>4.2.1</t>
  </si>
  <si>
    <t>Reja automática mecánica sub-vertical con un paso máximo de sólidos de 40 mm. Incluye provisión, fijación e instalación según ETP.</t>
  </si>
  <si>
    <t>4.2.2</t>
  </si>
  <si>
    <t>Reja manual Incluye provisión, fijación e instalación según ETP.</t>
  </si>
  <si>
    <t>4.2.3</t>
  </si>
  <si>
    <t>Compuerta Incluye provisión, fijación e instalación según ETP.</t>
  </si>
  <si>
    <t>4.2.4</t>
  </si>
  <si>
    <t>Accesorios, Tablero y alimentación eléctrico de reja y de zanjas de oxidación, contenedor, tolva y conducto de residuos, pórtico y polipasto de izaje barandas escaleras y rejillas de PRFV. Incluye provisión, fijación e instalación según ETP.</t>
  </si>
  <si>
    <t>SISTEMA DE AERACIÓN</t>
  </si>
  <si>
    <t>5.1 Movimiento de Suelos</t>
  </si>
  <si>
    <t>5.1.1</t>
  </si>
  <si>
    <t>5.1.1.1</t>
  </si>
  <si>
    <t>5.1.2</t>
  </si>
  <si>
    <t>5.1.2.1</t>
  </si>
  <si>
    <t>5.2 Obra Civil</t>
  </si>
  <si>
    <t>5.2.1</t>
  </si>
  <si>
    <t>Construcción Sala de Sopladores, con ventilaciones; extractores y equipos auxiliares. Alimentación eléctrica y tablero. Se incluyen materiales, mano de obra y equipos según ETP.</t>
  </si>
  <si>
    <t>5.3 Equipamiento</t>
  </si>
  <si>
    <t>5.3.1</t>
  </si>
  <si>
    <t>Soplador con cabina insonorizada. Incluye: válvulas de arranque sin carga, de alivio. Provisión e instalación según ETP.</t>
  </si>
  <si>
    <t>5.3.2</t>
  </si>
  <si>
    <t>Provisión e Instalación Agitador Sumergible a hélice.  Incluye mano de obra, materiales y equipos según ETP.</t>
  </si>
  <si>
    <t>5.3.3</t>
  </si>
  <si>
    <t>Provisión e instalación de Difusores Tubulares.  Incluye mano de obra, materiales y equipos según ETP.</t>
  </si>
  <si>
    <t>5.3.4</t>
  </si>
  <si>
    <t>Provisión e instalación de cañería de distribución de aire de Acero Inoxidable AISI 304L, accesorios del sistema de aireación, según plano de proyecto y ETP.</t>
  </si>
  <si>
    <t xml:space="preserve">ZANJAS DE OXIDACION </t>
  </si>
  <si>
    <t>6.1 Movimiento de Suelos</t>
  </si>
  <si>
    <t>6.1.1</t>
  </si>
  <si>
    <t>6.1.1.1</t>
  </si>
  <si>
    <t>Conformación de terraplén de zanjas oxidación. Incluye provisión de materiales, mano de obra y equipos según ETP.</t>
  </si>
  <si>
    <t>6.2 Obra Civil</t>
  </si>
  <si>
    <t>6.2.1</t>
  </si>
  <si>
    <t>6.2.1.1</t>
  </si>
  <si>
    <t>Construcción Zanjas de Oxidación y Cámaras Partidoras. Incluye mano de obra, materiales y equipos para ejecución de estructura de hormigón armado  según ETP.</t>
  </si>
  <si>
    <t>6.2.2</t>
  </si>
  <si>
    <t>6.2.2.1</t>
  </si>
  <si>
    <t>Pilotaje para fundaciones de Zanjas de Oxidación. Incluye mano de obra, materiales y equipos según ETP.</t>
  </si>
  <si>
    <t>6.3 Cañería de Interconexión Cámara de Carga - Cámara Pártidora</t>
  </si>
  <si>
    <t>6.3.1</t>
  </si>
  <si>
    <t>Provisión, acarreo, colocación y prueba hidráulica del Sistema de cañería cloacal de cámara de carga hasta cámara partidora PVC-JE DN 630 mm. Incluye soportes de cañería, manguitos de empotramiento. Se incluye provisión de materiales, accesorios, mano de obra y equipos según ETP.</t>
  </si>
  <si>
    <t>6.4 Equipamiento</t>
  </si>
  <si>
    <t>6.4.1</t>
  </si>
  <si>
    <t>Pasarelas, barandas y escaleras metálicas, compuertas, iluminación de galería, según Plano y ETP. Incluye mano de obra, materiales y equipos según ETP.</t>
  </si>
  <si>
    <t>SEDIMENTADORES SECUNDARIOS</t>
  </si>
  <si>
    <t>7.1 Movimiento de Suelos</t>
  </si>
  <si>
    <t>7.1.1</t>
  </si>
  <si>
    <t>7.1.1.1</t>
  </si>
  <si>
    <t>Excavación sin depresión de napa freática.  Incluye mano de obra, materiales y equipos según ETP.</t>
  </si>
  <si>
    <t>7.1.1.2</t>
  </si>
  <si>
    <t>Excavación con depresión de napa freática.  Incluye mano de obra, materiales y equipos según ETP.</t>
  </si>
  <si>
    <t>7.1.2</t>
  </si>
  <si>
    <t>7.1.2.1</t>
  </si>
  <si>
    <t>Conformación de terraplén de sedimentadores. Incluye provisión de materiales, mano de obra y equipos según ETP.</t>
  </si>
  <si>
    <t>7.2 Obra Civil</t>
  </si>
  <si>
    <t>7.2.1</t>
  </si>
  <si>
    <t>7.2.1.1</t>
  </si>
  <si>
    <t>Construcción de Sedimentadores Secundarios, incluye mano de obra, materiales y equipos.  Incluye mano de obra, materiales y equipos para ejecución de estructura de hormigón armado  según ETP.</t>
  </si>
  <si>
    <t>7.2.2</t>
  </si>
  <si>
    <t>7.2.2.1</t>
  </si>
  <si>
    <t>Pilotaje para fundaciones de Sedimentadores Secundarios .Incluye mano de obra, materiales y equipos según ETP.</t>
  </si>
  <si>
    <t>7.3 Cañerías de Interconexión</t>
  </si>
  <si>
    <t>7.3.1</t>
  </si>
  <si>
    <t>Provisión, excavación, acarreo, colocación, relleno y prueba hidráulica de los sistemas de cañerías de ingreso de líquido y extraccion de barro PVC-JE DN 315 mm K10 incluyendo válvulas y accesorios de HFD para nudos y bloques de anclajes de H° A° en cambios de dirección. Se incluye provisión de materiales, accesorios, mano de obra y equipos según ETP.</t>
  </si>
  <si>
    <t>7.3.2</t>
  </si>
  <si>
    <t>Provisión, excavación, acarreo, colocación, relleno y prueba hidráulica de los sistemas de cañerías de egreso de agua clarificada PVC-JE DN 400 mm cloacal, incluyendo bocas de registro según plano tipo. Se incluye provisión de materiales, accesorios, mano de obra y equipos según ETP.</t>
  </si>
  <si>
    <t>7.3.3</t>
  </si>
  <si>
    <t>Provisión, excavación, acarreo, colocación, relleno y prueba hidráulica de los sistemas de cañerías de extracción general de lodos sedimentados PVC-JE DN 400 mm K10 incluyendo válvulas y accesorios de HFD para nudos y bloques de anclajes de H° A° en cambios de dirección. Se incluye provisión de materiales, accesorios, mano de obra y equipos según ETP.</t>
  </si>
  <si>
    <t>7.3.4</t>
  </si>
  <si>
    <t>Provisión, excavación, acarreo, colocación, relleno y prueba hidráulica de los sistemas de cañerías de egreso de agua clarificada PVC-JE DN 630 mm cloacal, incluyendo bocas de registro según plano tipo. Se incluye provisión de materiales, accesorios, mano de obra y equipos según ETP.</t>
  </si>
  <si>
    <t>7.4 Equipamiento</t>
  </si>
  <si>
    <t>7.4.1</t>
  </si>
  <si>
    <t>Provisión e instalación de equipamiento barredor de fondo y superficie, puente pasarela giratorio, pantallas aquietadoras central y perimetral. Vertederos, conjunto de palas barredoras, motores y tableros eléctricos y accesorios. Se incluye provisión de materiales, accesorios, válvulas, mano de obra y equipos según ETP.</t>
  </si>
  <si>
    <t>FILTROS RAPIDOS A PRESIÓN</t>
  </si>
  <si>
    <t>8.1 Movimiento de Suelos</t>
  </si>
  <si>
    <t>8.1.1</t>
  </si>
  <si>
    <t>8.1.1.1</t>
  </si>
  <si>
    <t>8.1.1.2</t>
  </si>
  <si>
    <t>8.1.2</t>
  </si>
  <si>
    <t>8.1.2.1</t>
  </si>
  <si>
    <t>8.2 Obra Civil</t>
  </si>
  <si>
    <t>8.2.1</t>
  </si>
  <si>
    <t>Obra Civil Cámara seca y Cámara Húmeda Estación de Bombeo Presurización y Lavado de Filtros. Incluye provisión de materiales, mano de obra y equipos según ETP.</t>
  </si>
  <si>
    <t>8.2.2</t>
  </si>
  <si>
    <t>Construcción Sala de Filtración según ETP.  Incluye provisión de materiales, mano de obra y ejecución de obra civil según ETP.</t>
  </si>
  <si>
    <t>8.3 Equipamiento</t>
  </si>
  <si>
    <t>8.3.1</t>
  </si>
  <si>
    <t>Provisión e Instalación de Bombas para Filtración según ETP. Incluye materiales, mano de obra y equipos. Según ETP.</t>
  </si>
  <si>
    <t>8.3.2</t>
  </si>
  <si>
    <t>Provisión e Instalación de Bombas de Lavado  de filtros según ETP.Incluye materiales, mano de obra y equipos. Según ETP.</t>
  </si>
  <si>
    <t>8.3.3</t>
  </si>
  <si>
    <t>Provisión e instalación de alimentación eléctrica y tableros, según ETP.Incluye materiales, mano de obra y equipos. Según ETP.</t>
  </si>
  <si>
    <t>8.3.4</t>
  </si>
  <si>
    <t>Provisión e instalación aparejos de izaje, escaleras y plataformas metálicas, cuadro de maniobras. Incluye mano de obra, materiales y equipamiento según ETP.</t>
  </si>
  <si>
    <t>8.3.5</t>
  </si>
  <si>
    <t>Provisión e instalación de Filtros Rápidos a Presión, cañerías, válvulas mariposa, mantos filtrantes, cañerías interiores y accesorios. Incluye provisión de materiales, mano de obra y ejecución de obra civil según ETP.</t>
  </si>
  <si>
    <t>ESTACIÓN DE RECIRCULACIÓN DE LODOS</t>
  </si>
  <si>
    <t>9.1 Movimiento de Suelos</t>
  </si>
  <si>
    <t>9.1.1</t>
  </si>
  <si>
    <t>9.1.1.1</t>
  </si>
  <si>
    <t>Excavación sin depresión de napa freática Incluye mano de obra, materiales y equipos según ETP.</t>
  </si>
  <si>
    <t>9.1.1.2</t>
  </si>
  <si>
    <t>Excavación con depresión de napa freática Incluye mano de obra, materiales y equipos según ETP.</t>
  </si>
  <si>
    <t>9.1.2</t>
  </si>
  <si>
    <t>9.1.2.1</t>
  </si>
  <si>
    <t xml:space="preserve"> </t>
  </si>
  <si>
    <t>9.2 Obra Civil</t>
  </si>
  <si>
    <t>9.2.1</t>
  </si>
  <si>
    <t>Construcción Estación de Bombeo de Lodos. Incluye provisión de materiales,  tableros, alimentación eléctrica, provisión de mano de obra y ejecución obra civil según ETP.</t>
  </si>
  <si>
    <t>9.3 Equipamiento</t>
  </si>
  <si>
    <t>9.3.1</t>
  </si>
  <si>
    <t>Provisión e Instalación de Bombas de Recirculación y Purga de lodos según ETP.</t>
  </si>
  <si>
    <t xml:space="preserve">Un </t>
  </si>
  <si>
    <t>9.3.2</t>
  </si>
  <si>
    <t>Provisión e instalación de aparejos de izaje, escaleras y plataformas metálicas, cuadro de maniobras,. Incluye mano de obra, materiales y equipamiento según ETP.</t>
  </si>
  <si>
    <t>UNIDAD DE TRATAMIENTO DE ESPUMA Y GRASAS</t>
  </si>
  <si>
    <t>10.1 Obra Civil</t>
  </si>
  <si>
    <t>10.1.1</t>
  </si>
  <si>
    <t>Construcción Cámara de Espumas y Grasas. Incluye ejecución de cámara, provisión de barredor de superficie, contenedor de sólidos, tablero y alimentación eléctrica, equipos, mano de obra y materiales según ETP.</t>
  </si>
  <si>
    <t>10.2 Equipamiento</t>
  </si>
  <si>
    <t>10.2.1</t>
  </si>
  <si>
    <t>Provisión, excavación, acarreo, colocación, relleno y prueba hidráulica de los sistemas de cañerías de espumas y grasas PVC-JE DN 160 mm cloacal incluye bocas de registro. Se incluye provisión de materiales, accesorios, mano de obra y equipos según ETP.</t>
  </si>
  <si>
    <t>UNIDADES DE TRATAMIENTO DE LODOS</t>
  </si>
  <si>
    <t>11.1 Movimiento de Suelos</t>
  </si>
  <si>
    <t>11.1.1</t>
  </si>
  <si>
    <t>11.1.1.1</t>
  </si>
  <si>
    <t>11.1.1.2</t>
  </si>
  <si>
    <t>11.1.2</t>
  </si>
  <si>
    <t>11.1.2.1</t>
  </si>
  <si>
    <t>11.2 Obra Civil</t>
  </si>
  <si>
    <t>11.2.1</t>
  </si>
  <si>
    <t>11.2.1.1</t>
  </si>
  <si>
    <t>Construcción de Espesador de Lodos. Incluye espesador y pasarela de hormigón armado, materiales, mano de obra y equipos para ejecución de estructura de hormigón armado según ETP.</t>
  </si>
  <si>
    <t>11.2.1.2</t>
  </si>
  <si>
    <t>Construcción de Playas de Secado incluye materiales, mano de obra y equipos para ejecución de estructura de hormigón armado según ETP.</t>
  </si>
  <si>
    <t>11.2.1.3</t>
  </si>
  <si>
    <t>Pozo de Bombeo e impulsión a Cámara de Salida de Zanjas de Oxidación. Incluye  materiales, mano de obra y equipos según ETP.</t>
  </si>
  <si>
    <t>11.2.2</t>
  </si>
  <si>
    <t>11.2.2.1</t>
  </si>
  <si>
    <t>Pilotaje para fundaciones de Espesador.Incluye mano de obra, materiales y equipos según ETP.</t>
  </si>
  <si>
    <t>11.2.3</t>
  </si>
  <si>
    <t>11.2.3.1</t>
  </si>
  <si>
    <t>Construcción Casa Química incluye materiales, mano de obra y equipos según ETP.</t>
  </si>
  <si>
    <t>11.3 Cañerías de interconexión</t>
  </si>
  <si>
    <t>11.3.1</t>
  </si>
  <si>
    <t>Sistema de cañerías de ingreso y egreso de Espesador PVC-JE DN 160 mm K10.Desde cámara de recirculación a espesador, línea de barro a playa de secado y a filtro de banda incluyendo válvulas, accesorios, nudos, bloques de anclaje, materiales, mano de obra y equipos según ETP.</t>
  </si>
  <si>
    <t>11.3.2</t>
  </si>
  <si>
    <t>Sistema de cañería de salida PVC-JE DN 250 mm de líquido de Espesador, flitro de banda y playas de secado Pozo de Bombeo, incluye bocas de registro, materiales, mano de obra y equipos según ETP.</t>
  </si>
  <si>
    <t>11.4 Equipamiento</t>
  </si>
  <si>
    <t>11.4.1</t>
  </si>
  <si>
    <t>Escalera marinera de acceso a espesador, barandas de pasarela y pantallas aquietadoras, materiales, mano de obra y equipos según ETP.</t>
  </si>
  <si>
    <t>11.4.2</t>
  </si>
  <si>
    <t>Provisión y colocación de Manto Drenante y cañería perforada incluye materiales, mano de obra y equipos según ETP.</t>
  </si>
  <si>
    <t>SISTEMA DE PROVISIÓN DE AGUA</t>
  </si>
  <si>
    <t xml:space="preserve">Perforación de agua, perfilaje, entubación, cementación, lavado, desarrollo, ensayo de bombeo, testificación e inspección por TV. Incluye mano de obra, materiales, equipamiento según ETP.  </t>
  </si>
  <si>
    <t>Sistema de distribución de agua potable PVC-JE DN 75 K10 Incluye provisión de válvulas, accesorios, hidrantes de columna, nudos, bloques de anclaje, cañería, excavación, acarreo colocación, prueba hidráulica, relleno y compactación, materiales, mano de obra y equipos según ETP.</t>
  </si>
  <si>
    <t>SISTEMA DE DESINFECCION</t>
  </si>
  <si>
    <t>13.1 Movimiento de Suelos</t>
  </si>
  <si>
    <t>13.1.1</t>
  </si>
  <si>
    <t>13.1.1.1</t>
  </si>
  <si>
    <t>Excavación sin depresión de napa freática Incluye mano de obra, materiales y equipamiento según ETP para cámara de contacto.</t>
  </si>
  <si>
    <t>13.1.1.2</t>
  </si>
  <si>
    <t>Excavación con depresión de napa freática. Incluye mano de obra, materiales y equipamiento según ETP para cámara de contacto.</t>
  </si>
  <si>
    <t>13.1.2</t>
  </si>
  <si>
    <t>13.1.2.1</t>
  </si>
  <si>
    <t>13.2 Obra Civil</t>
  </si>
  <si>
    <t>13.2.1</t>
  </si>
  <si>
    <t>13.2.1.1</t>
  </si>
  <si>
    <t xml:space="preserve">Construcción de Cámara de Contacto para desinfección de hormigón armado de acuerdo a planos de proyecto. Se incluye provisión de materiales, para ejecución de estructura de hormigón armado, mano de obra y maquinarias según ETP. </t>
  </si>
  <si>
    <t>13.2.2</t>
  </si>
  <si>
    <t>13.2.2.1</t>
  </si>
  <si>
    <t>Sala cloración y presurización de solución clorada, provisión y colocación de tanque almacenamiento de agua , equipamiento, electrobomba sumergible, bombas centrífugas vertical, Cámara de válvulas y medición, tableros. Sistema de Dosificación de Hipoclorito. Incluye obra civil, provisión e instalación de  bombas dosificadoras, tanques de hipoclorito de 2 m3, cámaras de H° y sistemas de inyección, según ETP.</t>
  </si>
  <si>
    <t>13.3 Equipamiento</t>
  </si>
  <si>
    <t>13.3.1</t>
  </si>
  <si>
    <t>13.3.2</t>
  </si>
  <si>
    <t>Accesorios, barandas escaleras y rejillas de PRFV. Incluye provisión, fijación e instalación según ETP.</t>
  </si>
  <si>
    <t>DISTRIBUCIÓN DE AGUA TRATADA - RIEGO ACRE INTERNO</t>
  </si>
  <si>
    <t xml:space="preserve">Tubería de distribución de riego hacia ACRE PEAD corrugado pared interna lisa DN 600 mm, incluyendo bocas de registro y derivación con marrco y tapa, excavación, provisión de cañería, acarreo colocación,prueba hidráulica, terraplenamiento según plano tipo. Incluye provisión de materiales, mano de obra y equipos según ETP. </t>
  </si>
  <si>
    <t xml:space="preserve">Provisión y colocación manga de riego PEAD DN 250 mm c/ ventanas regulables. Se incluye provisión de materiales, mano de obra y equipos según ETP. </t>
  </si>
  <si>
    <t>OBRAS COMPLEMENTARIAS</t>
  </si>
  <si>
    <t>Provisión e instalación Cañería de By Pass de Planta: Provisión, excavación, acarreo, colocación, relleno y prueba hidráulica cañería PVC-JE DN 630 mm cloacal, incluyendo bocas de registro según plano tipo. Se incluye provisión de materiales, accesorios, mano de obra y equipos según ETP.</t>
  </si>
  <si>
    <t>Ejecución de caminos de circulación con material estabilizado. Incluye provisión de materiales, maquinaria y mano de obra según ETP. Ancho considerado 6 m, e=0.20 m.</t>
  </si>
  <si>
    <t>Ejecución de Freatímetros. Se incluye provisión de materiales, mano de obra y maquinaria según lo indicado en ETP y plano tipo incluido en Planos de Proyecto.</t>
  </si>
  <si>
    <t xml:space="preserve">Construcción Taller, Depósito ACRE y Puesto de Vigilancia: obra civil, instalaciones sanitaria y eléctrica, etc. Se incluye provisión de materiales, accesorios, mano de obra y maquinarias según ETP. </t>
  </si>
  <si>
    <t>Provisión e instalación de Luminarias LED de 150 W, pilastra de medición y tablero general. Incluye tendido eléctrico aéreo, transformador monoposte y acometida para vivienda del encargado, mano de obra, materiales y equipamiento según ETP.</t>
  </si>
  <si>
    <t>Desmonte y nivelación para corrección de pendientes en ACRE interno, incluye excavación, transporte y disposición final.  Se incluye provisión de materiales, mano de obra y equipos según ETP.</t>
  </si>
  <si>
    <t>Arbolado perimetral y ACRE interno. Provisión e implantación de forestales de acuerdo a lo indicado en planimetría. Incluye la ejecución de las correspondientes acequias de riego, provisión de mano de obra, maquinaria y materiales necesarios de acuerdo a lo indicado en las ETP.</t>
  </si>
  <si>
    <t>Provisión y colocación de Cartelería de planta. Se incluye provisión de materiales, accesorios, mano de obra y equipos según ETP.</t>
  </si>
  <si>
    <t>Cierre perimetral de planta y ACRE INTERNO. Provisión e instalación de alambrado de postes de hormigón, alambrado de púas de 7 hilos y dos portones de acceso de acuerdo a lo indicado en Planimetría y ETP.</t>
  </si>
  <si>
    <t>SISTEMA DE CONTROL Y PROVISION DE ENERGIA ELECTRICA</t>
  </si>
  <si>
    <t>16.1 Movimiento de Suelos</t>
  </si>
  <si>
    <t>16.1.1</t>
  </si>
  <si>
    <t>16.1.1.1</t>
  </si>
  <si>
    <t>16.1.2</t>
  </si>
  <si>
    <t>16.1.2.1</t>
  </si>
  <si>
    <t>16.2 Obra Civil</t>
  </si>
  <si>
    <t>16.2.1</t>
  </si>
  <si>
    <t xml:space="preserve">Construcción de Sala de Control, Laboratorio, SUM y Vestuarios: Obra civil, instalaciones sanitaria y eléctrica, tableros, etc. Se incluye provisión de materiales, accesorios, mano de obra y maquinarias según ETP. </t>
  </si>
  <si>
    <t>16.2.2</t>
  </si>
  <si>
    <t>Prolongación Red de Energía Eléctrica: prolongación de red de media tensión desde RN 40 hasta Tablero General Estación Depuradora, incluye cruce RN N°40, subestación transformadora, compacto, celda de medición, y cargo de conexión según ETP.</t>
  </si>
  <si>
    <t>16.2.3</t>
  </si>
  <si>
    <t>Provisión e instalación de Tableros eléctricos TS1 y TS2; incluye tendido eléctrico, gabinete, elementos y cableado. Según ETP.</t>
  </si>
  <si>
    <t>16.3 Equipamiento</t>
  </si>
  <si>
    <t>16.3.1</t>
  </si>
  <si>
    <t>Provisión, instalación, prueba y puesta en funcionamiento de Unidad Central/Sistema de Control. Incluye PC, con Software de monitoreo, licencia SCADA para variables ilimitadas, Unidad de Control según ETP.</t>
  </si>
  <si>
    <t>16.3.2</t>
  </si>
  <si>
    <t>Provisión e instalación de Alarma Externa, UPS, Fuente de Alimentación, Vínculo de Comunicaciones y Sistema de Transmisión de Datos; según ETP.</t>
  </si>
  <si>
    <t>16.3.3</t>
  </si>
  <si>
    <t>Provisión e instalación de Sensores de Proceso de Tratamiento. Incluye provisión e instalación de sensores, vinculación a Sala de Control y Sistema SCADA; según ETP.</t>
  </si>
  <si>
    <t>16.3.4</t>
  </si>
  <si>
    <t xml:space="preserve">Provisión de Grupo Electrógeno 500 KVA para establecimiento depurador. Incluye: tableros de transferencia automáticos, accesorios, etc. Incluye además instalación y prueba de funcionamiento, según ETP. </t>
  </si>
  <si>
    <t>16.3.5</t>
  </si>
  <si>
    <t xml:space="preserve">Provisión de Grupo Electrógeno:  60 KVA para estación de bombeo. Incluye: tableros de transferencia automáticos, accesorios, etc. Incluye además instalación y prueba de funcionamiento, según ETP. </t>
  </si>
  <si>
    <t>COLECTOR</t>
  </si>
  <si>
    <t>Provisión, acarreo, colocación y prueba hidráulica de Prolongación de Cañería de Recolección Efluentes PVC-JE DN  355 mm en Calle Ejercito de los Andes y Tomasa de San Martin. Se incluye provisión de cañeria, manguitos de empotramiento, accesorios, maquinaria y mano de obra para la ejecución de acarreo, excavación, relleno de 1° y 2°  empalmes a bocas de registro existentes, depresión de napa freática según ETP.</t>
  </si>
  <si>
    <t>Provisión, acarreo, colocación y prueba hidráulica de Cañeria PVC-JE DN  630 mm. Se incluye provisión de cañeria, manguitos de empotramiento, materiales de relleno, accesorios, depresión de napa freática, maquinaria y mano de obra según ETP.</t>
  </si>
  <si>
    <t>Cruce de Vías FF CC San Martín, según Especificaciones Técnicas y Plano Tipo de cruce de AYSAM.</t>
  </si>
  <si>
    <t>Cruce de canales con caño camisa de acero D=36", según Especificaciones Técnicas y Plano Tipo de cruce de AYSAM.</t>
  </si>
  <si>
    <t>Ejecución de Bocas de Registro Colectora Máxima. Incluye provisión de materiales, manguitos de empotramiento, marco y tapa de Boca de Registro, mano de obra y maquinaria según Especificaciones Técnicas.</t>
  </si>
  <si>
    <t>Provisión, acarreo, colocación y prueba hidráulica de Cañeria de red Cloacal PVC-JE DN  160 mm. Se incluye provisión de cañeria,  maquinaria y mano de obra para la ejecución de acarreo, excavación, relleno de 1° y 2°  empalmes a bocas de registro existentes, depresión de napa freática según ETP.</t>
  </si>
  <si>
    <t>Provisión, acarreo, colocación y prueba hidráulica de Cañeria de red Cloacal PVC-JE DN  200 mm. Se incluye provisión de cañeria, maquinaria y mano de obra para la ejecución de acarreo, excavación, relleno de 1° y 2°  empalmes a bocas de registro existentes, depresión de napa freática según ETP.</t>
  </si>
  <si>
    <t>Provisión, acarreo, colocación y prueba hidráulica de Cañeria de red Cloacal PVC-JE DN  250 mm. Se incluye provisión de cañeria, maquinaria y mano de obra para la ejecución de acarreo, excavación, relleno de 1° y 2°  empalmes a bocas de registro existentes, depresión de napa freática según ETP.</t>
  </si>
  <si>
    <t>Provisión, acarreo, colocación y prueba hidráulica de Cañeria de red Cloacal PVC-JE DN  315 mm. Se incluye provisión de cañeria, maquinaria y mano de obra para la ejecución de acarreo, excavación, relleno de 1° y 2°  empalmes a bocas de registro existentes, depresión de napa freática según ETP.</t>
  </si>
  <si>
    <t>17.10</t>
  </si>
  <si>
    <t>Conexión cloacal domiciliaria cortas. Incluye provisión de materiales, maquinaria y mano de obra, rotura y reparación de vereda y pavimento, según especificaciones técnicas.</t>
  </si>
  <si>
    <t>17.11</t>
  </si>
  <si>
    <t>Conexión cloacal domiciliaria larga.  Incluye provisión de materiales, maquinaria y mano de obra, rotura y reparación de vereda y pavimento, según especificaciones técnicas.</t>
  </si>
  <si>
    <t>17.12</t>
  </si>
  <si>
    <t>Ejecución de Bocas de Registro Redes Terciarias. Incluye provisión de materiales, manguitos de empotramiento, marco y tapa de Boca de Registro, mano de obra y maquinaria según Especificaciones Técnicas.</t>
  </si>
  <si>
    <t>17.13</t>
  </si>
  <si>
    <t>Rotura y reparación de pavimiento asfáltico. Incluye provisión de materiales, , mano de obra y maquinaria según Especificaciones Técnicas.</t>
  </si>
  <si>
    <t>17.14</t>
  </si>
  <si>
    <t>Rotura y reparación de pavimiento de hormigón. Incluye provisión de materiales, , mano de obra y maquinaria según Especificaciones Técnicas.</t>
  </si>
  <si>
    <t>ESTACION DE BOMBEO A° LA BEBIDA</t>
  </si>
  <si>
    <t>18.1 Movimiento de Suelos</t>
  </si>
  <si>
    <t>18.1.1</t>
  </si>
  <si>
    <t>18.1.1.1</t>
  </si>
  <si>
    <t>18.1.1.2</t>
  </si>
  <si>
    <t>18.2 Obra Civil</t>
  </si>
  <si>
    <t>18.2.1</t>
  </si>
  <si>
    <t>18.2.1.1</t>
  </si>
  <si>
    <t>Construcción Estación de Bombeo A° La Bebida incluyendo fundaciones. Incluye provisión de materiales, provisión de mano de obra y ejecución obra civil según ETP.</t>
  </si>
  <si>
    <t>18.3 Equipamiento</t>
  </si>
  <si>
    <t>18.3.1</t>
  </si>
  <si>
    <t>Provisión e instalación de equipos de bombeo para efluentes cloacales. Incluye mano de obra, materiales y equipamiento según ETP.</t>
  </si>
  <si>
    <t>18.3.2</t>
  </si>
  <si>
    <t>Provisión e instalación de canasto de retención de sólidos, aparejos de izaje, escaleras y plataformas metálicas, cuadro de maniobras, canasto de retención de sólidos y aparejo de izaje. Incluye mano de obra, materiales y equipamiento según ETP.</t>
  </si>
  <si>
    <t>18.3.3</t>
  </si>
  <si>
    <t>Provisión e instalación tableros y prolongación de red de energía eléctrica, provisión de mano de obra y ejecución obra civil según ETP.</t>
  </si>
  <si>
    <t>IMPULSION</t>
  </si>
  <si>
    <t>Provisión, acarreo, colocación, prueba hidráulica, excavación, rellenos de 1° y 2°. Incluye provisión Cañerías de PVC JE K-10 DN 500 mm, accesorios,  y todo material necesario para la realización de la impulsión. Mano de obra y maquinaria, según Especificaciones Técnicas.</t>
  </si>
  <si>
    <t>Ejecución cámaras de acceso y desagüe y bloques de anclaje según etp en las ubicaciones previstas en documentación grafica. Incluye Provisión de materiales accesorios, mano de obra y equipos según ETP.</t>
  </si>
  <si>
    <t xml:space="preserve">Provisión y colocación de válvulas de aire cloacal de triple efecto DN 100 PN 16 HFD según ETP. </t>
  </si>
  <si>
    <t>Cruce aéreo de Arroyo La Bebida (Lc:20 m), según Especificaciones Técnicas y Plano Tipo de cruce de AYSAM.</t>
  </si>
  <si>
    <t>PRECIO TOTAL CON IVA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</si>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</sst>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0.000%"/>
    <numFmt numFmtId="167" formatCode="0.0"/>
    <numFmt numFmtId="168" formatCode="0.0%"/>
    <numFmt numFmtId="169" formatCode="0.0000"/>
    <numFmt numFmtId="170" formatCode="_ [$€-2]\ * #,##0.00_ ;_ [$€-2]\ * \-#,##0.00_ ;_ [$€-2]\ * &quot;-&quot;??_ "/>
    <numFmt numFmtId="171" formatCode="_-* #,##0.00\ _B_F_-;\-* #,##0.00\ _B_F_-;_-* &quot;-&quot;??\ _B_F_-;_-@_-"/>
  </numFmts>
  <fonts count="41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2"/>
      <name val="Times New Roman"/>
      <family val="1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1"/>
      <color indexed="9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u/>
      <sz val="10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9"/>
      <name val="Arial"/>
      <family val="2"/>
    </font>
    <font>
      <i/>
      <sz val="11"/>
      <name val="Arial"/>
      <family val="2"/>
    </font>
    <font>
      <b/>
      <sz val="10"/>
      <color rgb="FFFF0000"/>
      <name val="Arial Narrow"/>
      <family val="2"/>
    </font>
    <font>
      <i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5"/>
      <color indexed="54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10" fontId="18" fillId="0" borderId="0" applyFont="0" applyFill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7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7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0" borderId="0" applyNumberFormat="0" applyBorder="0" applyAlignment="0" applyProtection="0"/>
    <xf numFmtId="0" fontId="25" fillId="14" borderId="0" applyNumberFormat="0" applyBorder="0" applyAlignment="0" applyProtection="0"/>
    <xf numFmtId="0" fontId="25" fillId="7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27" fillId="20" borderId="51" applyNumberFormat="0" applyAlignment="0" applyProtection="0"/>
    <xf numFmtId="0" fontId="28" fillId="21" borderId="52" applyNumberFormat="0" applyAlignment="0" applyProtection="0"/>
    <xf numFmtId="0" fontId="29" fillId="0" borderId="53" applyNumberFormat="0" applyFill="0" applyAlignment="0" applyProtection="0"/>
    <xf numFmtId="170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22" borderId="0" applyNumberFormat="0" applyBorder="0" applyAlignment="0" applyProtection="0"/>
    <xf numFmtId="0" fontId="32" fillId="0" borderId="53" applyNumberFormat="0" applyFill="0" applyAlignment="0" applyProtection="0"/>
    <xf numFmtId="0" fontId="33" fillId="0" borderId="54" applyNumberFormat="0" applyFill="0" applyAlignment="0" applyProtection="0"/>
    <xf numFmtId="0" fontId="34" fillId="0" borderId="5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7" borderId="51" applyNumberFormat="0" applyAlignment="0" applyProtection="0"/>
    <xf numFmtId="0" fontId="37" fillId="0" borderId="56" applyNumberFormat="0" applyFill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57" applyNumberFormat="0" applyFont="0" applyAlignment="0" applyProtection="0"/>
    <xf numFmtId="0" fontId="38" fillId="20" borderId="5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336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0" xfId="0" applyBorder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17" fontId="3" fillId="0" borderId="0" xfId="0" applyNumberFormat="1" applyFont="1" applyBorder="1"/>
    <xf numFmtId="0" fontId="0" fillId="0" borderId="5" xfId="0" applyBorder="1"/>
    <xf numFmtId="0" fontId="0" fillId="0" borderId="0" xfId="0" applyFill="1" applyBorder="1"/>
    <xf numFmtId="0" fontId="0" fillId="0" borderId="0" xfId="0" applyFill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center"/>
    </xf>
    <xf numFmtId="0" fontId="2" fillId="3" borderId="20" xfId="0" applyFont="1" applyFill="1" applyBorder="1" applyAlignment="1">
      <alignment vertical="center" wrapText="1"/>
    </xf>
    <xf numFmtId="164" fontId="2" fillId="3" borderId="20" xfId="0" applyNumberFormat="1" applyFont="1" applyFill="1" applyBorder="1" applyAlignment="1">
      <alignment vertical="center" wrapText="1"/>
    </xf>
    <xf numFmtId="166" fontId="2" fillId="3" borderId="21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11" fillId="0" borderId="23" xfId="0" applyFont="1" applyFill="1" applyBorder="1" applyAlignment="1">
      <alignment horizontal="center" vertical="center"/>
    </xf>
    <xf numFmtId="167" fontId="1" fillId="0" borderId="9" xfId="0" applyNumberFormat="1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center" vertical="center"/>
    </xf>
    <xf numFmtId="1" fontId="4" fillId="0" borderId="24" xfId="0" applyNumberFormat="1" applyFont="1" applyFill="1" applyBorder="1" applyAlignment="1">
      <alignment horizontal="center" vertical="center"/>
    </xf>
    <xf numFmtId="164" fontId="1" fillId="0" borderId="24" xfId="4" applyNumberFormat="1" applyFont="1" applyFill="1" applyBorder="1" applyAlignment="1">
      <alignment horizontal="center" vertical="center"/>
    </xf>
    <xf numFmtId="164" fontId="1" fillId="0" borderId="24" xfId="2" applyNumberFormat="1" applyFont="1" applyFill="1" applyBorder="1" applyAlignment="1">
      <alignment vertical="center"/>
    </xf>
    <xf numFmtId="166" fontId="11" fillId="0" borderId="25" xfId="3" applyNumberFormat="1" applyFont="1" applyFill="1" applyBorder="1" applyAlignment="1">
      <alignment horizontal="center" vertical="center"/>
    </xf>
    <xf numFmtId="168" fontId="11" fillId="0" borderId="0" xfId="3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vertical="center" wrapText="1"/>
    </xf>
    <xf numFmtId="167" fontId="4" fillId="0" borderId="24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5" fontId="1" fillId="0" borderId="0" xfId="1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167" fontId="1" fillId="0" borderId="28" xfId="0" applyNumberFormat="1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vertical="center" wrapText="1"/>
    </xf>
    <xf numFmtId="0" fontId="13" fillId="0" borderId="26" xfId="0" applyFont="1" applyFill="1" applyBorder="1" applyAlignment="1">
      <alignment horizontal="center" vertical="center"/>
    </xf>
    <xf numFmtId="167" fontId="4" fillId="0" borderId="26" xfId="0" applyNumberFormat="1" applyFont="1" applyFill="1" applyBorder="1" applyAlignment="1">
      <alignment horizontal="center" vertical="center"/>
    </xf>
    <xf numFmtId="164" fontId="1" fillId="0" borderId="26" xfId="4" applyNumberFormat="1" applyFont="1" applyFill="1" applyBorder="1" applyAlignment="1">
      <alignment horizontal="center" vertical="center"/>
    </xf>
    <xf numFmtId="164" fontId="1" fillId="0" borderId="26" xfId="2" applyNumberFormat="1" applyFont="1" applyFill="1" applyBorder="1" applyAlignment="1">
      <alignment vertical="center"/>
    </xf>
    <xf numFmtId="166" fontId="11" fillId="0" borderId="29" xfId="3" applyNumberFormat="1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 wrapText="1"/>
    </xf>
    <xf numFmtId="1" fontId="4" fillId="0" borderId="26" xfId="0" applyNumberFormat="1" applyFont="1" applyFill="1" applyBorder="1" applyAlignment="1">
      <alignment horizontal="center" vertical="center"/>
    </xf>
    <xf numFmtId="166" fontId="11" fillId="0" borderId="31" xfId="3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167" fontId="1" fillId="0" borderId="24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 wrapText="1"/>
    </xf>
    <xf numFmtId="164" fontId="1" fillId="0" borderId="9" xfId="4" applyNumberFormat="1" applyFont="1" applyFill="1" applyBorder="1" applyAlignment="1">
      <alignment horizontal="center" vertical="center"/>
    </xf>
    <xf numFmtId="167" fontId="1" fillId="0" borderId="26" xfId="0" applyNumberFormat="1" applyFont="1" applyFill="1" applyBorder="1" applyAlignment="1">
      <alignment horizontal="center" vertical="center"/>
    </xf>
    <xf numFmtId="1" fontId="4" fillId="0" borderId="26" xfId="5" applyNumberFormat="1" applyFont="1" applyFill="1" applyBorder="1" applyAlignment="1">
      <alignment horizontal="center" vertical="center"/>
    </xf>
    <xf numFmtId="164" fontId="1" fillId="0" borderId="32" xfId="4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vertical="center"/>
    </xf>
    <xf numFmtId="0" fontId="11" fillId="0" borderId="33" xfId="0" applyFont="1" applyFill="1" applyBorder="1" applyAlignment="1">
      <alignment horizontal="center" vertical="center"/>
    </xf>
    <xf numFmtId="167" fontId="1" fillId="0" borderId="34" xfId="0" applyNumberFormat="1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vertical="center" wrapText="1"/>
    </xf>
    <xf numFmtId="0" fontId="13" fillId="0" borderId="34" xfId="0" applyFont="1" applyFill="1" applyBorder="1" applyAlignment="1">
      <alignment horizontal="center" vertical="center"/>
    </xf>
    <xf numFmtId="167" fontId="4" fillId="0" borderId="17" xfId="0" applyNumberFormat="1" applyFont="1" applyFill="1" applyBorder="1" applyAlignment="1">
      <alignment horizontal="center" vertical="center"/>
    </xf>
    <xf numFmtId="164" fontId="1" fillId="0" borderId="34" xfId="4" applyNumberFormat="1" applyFont="1" applyFill="1" applyBorder="1" applyAlignment="1">
      <alignment horizontal="center" vertical="center"/>
    </xf>
    <xf numFmtId="164" fontId="1" fillId="0" borderId="34" xfId="2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35" xfId="0" applyFont="1" applyFill="1" applyBorder="1" applyAlignment="1">
      <alignment vertical="center"/>
    </xf>
    <xf numFmtId="0" fontId="2" fillId="4" borderId="35" xfId="0" applyFont="1" applyFill="1" applyBorder="1" applyAlignment="1">
      <alignment vertical="center" wrapText="1"/>
    </xf>
    <xf numFmtId="0" fontId="3" fillId="4" borderId="35" xfId="0" applyFont="1" applyFill="1" applyBorder="1" applyAlignment="1">
      <alignment vertical="center" wrapText="1"/>
    </xf>
    <xf numFmtId="164" fontId="3" fillId="4" borderId="35" xfId="0" applyNumberFormat="1" applyFont="1" applyFill="1" applyBorder="1" applyAlignment="1">
      <alignment vertical="center" wrapText="1"/>
    </xf>
    <xf numFmtId="166" fontId="2" fillId="4" borderId="36" xfId="0" applyNumberFormat="1" applyFont="1" applyFill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0" fontId="14" fillId="0" borderId="38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vertical="center" wrapText="1"/>
    </xf>
    <xf numFmtId="0" fontId="3" fillId="0" borderId="38" xfId="0" applyFont="1" applyFill="1" applyBorder="1" applyAlignment="1">
      <alignment vertical="center" wrapText="1"/>
    </xf>
    <xf numFmtId="164" fontId="2" fillId="0" borderId="38" xfId="0" applyNumberFormat="1" applyFont="1" applyFill="1" applyBorder="1" applyAlignment="1">
      <alignment vertical="center" wrapText="1"/>
    </xf>
    <xf numFmtId="166" fontId="2" fillId="0" borderId="39" xfId="0" applyNumberFormat="1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167" fontId="4" fillId="0" borderId="22" xfId="0" applyNumberFormat="1" applyFont="1" applyBorder="1" applyAlignment="1">
      <alignment horizontal="center" vertical="center"/>
    </xf>
    <xf numFmtId="164" fontId="0" fillId="0" borderId="26" xfId="2" applyFont="1" applyBorder="1" applyAlignment="1">
      <alignment vertical="center"/>
    </xf>
    <xf numFmtId="164" fontId="2" fillId="0" borderId="40" xfId="0" applyNumberFormat="1" applyFont="1" applyFill="1" applyBorder="1" applyAlignment="1">
      <alignment vertical="center" wrapText="1"/>
    </xf>
    <xf numFmtId="167" fontId="1" fillId="0" borderId="32" xfId="0" applyNumberFormat="1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left" vertical="center"/>
    </xf>
    <xf numFmtId="167" fontId="1" fillId="0" borderId="22" xfId="0" applyNumberFormat="1" applyFont="1" applyFill="1" applyBorder="1" applyAlignment="1">
      <alignment horizontal="center" vertical="center"/>
    </xf>
    <xf numFmtId="3" fontId="4" fillId="0" borderId="26" xfId="0" applyNumberFormat="1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38" xfId="0" applyFont="1" applyFill="1" applyBorder="1" applyAlignment="1">
      <alignment vertical="center"/>
    </xf>
    <xf numFmtId="0" fontId="2" fillId="4" borderId="38" xfId="0" applyFont="1" applyFill="1" applyBorder="1" applyAlignment="1">
      <alignment vertical="center" wrapText="1"/>
    </xf>
    <xf numFmtId="0" fontId="3" fillId="4" borderId="38" xfId="0" applyFont="1" applyFill="1" applyBorder="1" applyAlignment="1">
      <alignment vertical="center" wrapText="1"/>
    </xf>
    <xf numFmtId="164" fontId="3" fillId="4" borderId="40" xfId="0" applyNumberFormat="1" applyFont="1" applyFill="1" applyBorder="1" applyAlignment="1">
      <alignment vertical="center" wrapText="1"/>
    </xf>
    <xf numFmtId="166" fontId="2" fillId="4" borderId="39" xfId="0" applyNumberFormat="1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167" fontId="1" fillId="0" borderId="11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164" fontId="1" fillId="0" borderId="11" xfId="4" applyNumberFormat="1" applyFont="1" applyFill="1" applyBorder="1" applyAlignment="1">
      <alignment horizontal="center" vertical="center"/>
    </xf>
    <xf numFmtId="166" fontId="11" fillId="0" borderId="43" xfId="3" applyNumberFormat="1" applyFont="1" applyFill="1" applyBorder="1" applyAlignment="1">
      <alignment horizontal="center" vertical="center"/>
    </xf>
    <xf numFmtId="0" fontId="11" fillId="4" borderId="37" xfId="0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vertical="center"/>
    </xf>
    <xf numFmtId="164" fontId="3" fillId="4" borderId="38" xfId="0" applyNumberFormat="1" applyFont="1" applyFill="1" applyBorder="1" applyAlignment="1">
      <alignment vertical="center" wrapText="1"/>
    </xf>
    <xf numFmtId="166" fontId="2" fillId="4" borderId="32" xfId="0" applyNumberFormat="1" applyFont="1" applyFill="1" applyBorder="1" applyAlignment="1">
      <alignment horizontal="center" vertical="center" wrapText="1"/>
    </xf>
    <xf numFmtId="1" fontId="4" fillId="0" borderId="34" xfId="0" applyNumberFormat="1" applyFont="1" applyFill="1" applyBorder="1" applyAlignment="1">
      <alignment horizontal="center" vertical="center"/>
    </xf>
    <xf numFmtId="0" fontId="11" fillId="4" borderId="44" xfId="0" applyFont="1" applyFill="1" applyBorder="1" applyAlignment="1">
      <alignment horizontal="left" vertical="center"/>
    </xf>
    <xf numFmtId="0" fontId="2" fillId="4" borderId="38" xfId="0" applyFont="1" applyFill="1" applyBorder="1" applyAlignment="1">
      <alignment vertical="center"/>
    </xf>
    <xf numFmtId="0" fontId="1" fillId="0" borderId="45" xfId="0" applyFont="1" applyFill="1" applyBorder="1" applyAlignment="1">
      <alignment vertical="center" wrapText="1"/>
    </xf>
    <xf numFmtId="0" fontId="11" fillId="0" borderId="46" xfId="0" applyFont="1" applyFill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wrapText="1"/>
    </xf>
    <xf numFmtId="166" fontId="2" fillId="3" borderId="21" xfId="0" applyNumberFormat="1" applyFont="1" applyFill="1" applyBorder="1" applyAlignment="1">
      <alignment horizontal="center" vertical="center" wrapText="1"/>
    </xf>
    <xf numFmtId="0" fontId="11" fillId="4" borderId="47" xfId="0" applyFont="1" applyFill="1" applyBorder="1" applyAlignment="1">
      <alignment horizontal="left" vertical="center"/>
    </xf>
    <xf numFmtId="0" fontId="2" fillId="4" borderId="35" xfId="0" applyFont="1" applyFill="1" applyBorder="1" applyAlignment="1">
      <alignment vertical="center"/>
    </xf>
    <xf numFmtId="0" fontId="1" fillId="0" borderId="26" xfId="0" applyFont="1" applyFill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164" fontId="1" fillId="0" borderId="11" xfId="2" applyNumberFormat="1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center" vertical="center"/>
    </xf>
    <xf numFmtId="164" fontId="1" fillId="0" borderId="11" xfId="2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vertical="center" wrapText="1"/>
    </xf>
    <xf numFmtId="1" fontId="4" fillId="0" borderId="22" xfId="0" applyNumberFormat="1" applyFont="1" applyFill="1" applyBorder="1" applyAlignment="1">
      <alignment horizontal="center" vertical="center"/>
    </xf>
    <xf numFmtId="164" fontId="1" fillId="0" borderId="22" xfId="2" applyNumberFormat="1" applyFont="1" applyFill="1" applyBorder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13" xfId="0" applyFont="1" applyFill="1" applyBorder="1" applyAlignment="1">
      <alignment vertical="center" wrapText="1"/>
    </xf>
    <xf numFmtId="0" fontId="1" fillId="0" borderId="0" xfId="6" applyFont="1" applyFill="1" applyBorder="1" applyAlignment="1"/>
    <xf numFmtId="0" fontId="1" fillId="0" borderId="0" xfId="6" applyFill="1" applyBorder="1" applyAlignment="1">
      <alignment horizontal="center"/>
    </xf>
    <xf numFmtId="0" fontId="1" fillId="0" borderId="0" xfId="6" applyFill="1" applyBorder="1" applyAlignment="1"/>
    <xf numFmtId="164" fontId="1" fillId="0" borderId="26" xfId="2" applyNumberFormat="1" applyFont="1" applyFill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Border="1" applyAlignment="1">
      <alignment horizontal="right" vertical="center"/>
    </xf>
    <xf numFmtId="2" fontId="16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1" fillId="0" borderId="0" xfId="6" applyBorder="1" applyAlignment="1">
      <alignment horizontal="center"/>
    </xf>
    <xf numFmtId="0" fontId="1" fillId="0" borderId="0" xfId="6" applyBorder="1" applyAlignment="1"/>
    <xf numFmtId="164" fontId="0" fillId="0" borderId="0" xfId="0" applyNumberFormat="1" applyBorder="1" applyAlignment="1">
      <alignment horizontal="center" vertical="center"/>
    </xf>
    <xf numFmtId="164" fontId="17" fillId="0" borderId="0" xfId="0" applyNumberFormat="1" applyFont="1" applyFill="1" applyBorder="1" applyAlignment="1">
      <alignment vertical="center"/>
    </xf>
    <xf numFmtId="0" fontId="1" fillId="0" borderId="26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64" fontId="1" fillId="0" borderId="22" xfId="2" applyNumberFormat="1" applyFont="1" applyFill="1" applyBorder="1" applyAlignment="1">
      <alignment horizontal="center" vertical="center"/>
    </xf>
    <xf numFmtId="0" fontId="1" fillId="0" borderId="0" xfId="6" applyFont="1" applyBorder="1" applyAlignment="1">
      <alignment horizontal="center"/>
    </xf>
    <xf numFmtId="0" fontId="1" fillId="0" borderId="0" xfId="6" applyBorder="1"/>
    <xf numFmtId="0" fontId="1" fillId="0" borderId="0" xfId="6" applyFont="1" applyBorder="1"/>
    <xf numFmtId="0" fontId="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center" vertical="center"/>
    </xf>
    <xf numFmtId="0" fontId="1" fillId="0" borderId="22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3" fontId="4" fillId="0" borderId="34" xfId="0" applyNumberFormat="1" applyFont="1" applyFill="1" applyBorder="1" applyAlignment="1">
      <alignment horizontal="center" vertical="center"/>
    </xf>
    <xf numFmtId="164" fontId="1" fillId="0" borderId="34" xfId="2" applyNumberFormat="1" applyFont="1" applyFill="1" applyBorder="1" applyAlignment="1">
      <alignment horizontal="center" vertical="center"/>
    </xf>
    <xf numFmtId="166" fontId="2" fillId="3" borderId="3" xfId="0" applyNumberFormat="1" applyFont="1" applyFill="1" applyBorder="1" applyAlignment="1">
      <alignment vertical="center" wrapText="1"/>
    </xf>
    <xf numFmtId="3" fontId="4" fillId="0" borderId="22" xfId="0" applyNumberFormat="1" applyFont="1" applyFill="1" applyBorder="1" applyAlignment="1">
      <alignment horizontal="center" vertical="center"/>
    </xf>
    <xf numFmtId="164" fontId="1" fillId="0" borderId="22" xfId="4" applyNumberFormat="1" applyFont="1" applyFill="1" applyBorder="1" applyAlignment="1">
      <alignment horizontal="center" vertical="center"/>
    </xf>
    <xf numFmtId="0" fontId="11" fillId="4" borderId="48" xfId="0" applyFont="1" applyFill="1" applyBorder="1" applyAlignment="1">
      <alignment horizontal="left" vertical="center"/>
    </xf>
    <xf numFmtId="0" fontId="2" fillId="4" borderId="40" xfId="0" applyFont="1" applyFill="1" applyBorder="1" applyAlignment="1">
      <alignment vertical="center"/>
    </xf>
    <xf numFmtId="0" fontId="2" fillId="4" borderId="40" xfId="0" applyFont="1" applyFill="1" applyBorder="1" applyAlignment="1">
      <alignment vertical="center" wrapText="1"/>
    </xf>
    <xf numFmtId="0" fontId="3" fillId="4" borderId="40" xfId="0" applyFont="1" applyFill="1" applyBorder="1" applyAlignment="1">
      <alignment vertical="center" wrapText="1"/>
    </xf>
    <xf numFmtId="166" fontId="2" fillId="4" borderId="49" xfId="0" applyNumberFormat="1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vertical="center" wrapText="1"/>
    </xf>
    <xf numFmtId="1" fontId="0" fillId="0" borderId="0" xfId="0" applyNumberFormat="1" applyBorder="1" applyAlignment="1">
      <alignment vertical="center"/>
    </xf>
    <xf numFmtId="0" fontId="13" fillId="0" borderId="0" xfId="0" applyFont="1" applyBorder="1"/>
    <xf numFmtId="166" fontId="0" fillId="0" borderId="5" xfId="0" applyNumberFormat="1" applyBorder="1"/>
    <xf numFmtId="0" fontId="11" fillId="0" borderId="44" xfId="0" applyFont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3" fontId="3" fillId="3" borderId="20" xfId="0" applyNumberFormat="1" applyFont="1" applyFill="1" applyBorder="1" applyAlignment="1">
      <alignment vertical="center" wrapText="1"/>
    </xf>
    <xf numFmtId="164" fontId="1" fillId="0" borderId="0" xfId="0" applyNumberFormat="1" applyFont="1" applyBorder="1" applyAlignment="1">
      <alignment horizontal="center"/>
    </xf>
    <xf numFmtId="3" fontId="4" fillId="0" borderId="26" xfId="4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0" fontId="2" fillId="3" borderId="20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 wrapText="1"/>
    </xf>
    <xf numFmtId="3" fontId="3" fillId="3" borderId="20" xfId="0" applyNumberFormat="1" applyFont="1" applyFill="1" applyBorder="1" applyAlignment="1">
      <alignment horizontal="left" vertical="center" wrapText="1"/>
    </xf>
    <xf numFmtId="164" fontId="2" fillId="4" borderId="38" xfId="0" applyNumberFormat="1" applyFont="1" applyFill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3" fontId="3" fillId="3" borderId="20" xfId="0" applyNumberFormat="1" applyFont="1" applyFill="1" applyBorder="1" applyAlignment="1">
      <alignment vertical="center"/>
    </xf>
    <xf numFmtId="166" fontId="2" fillId="3" borderId="2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164" fontId="1" fillId="0" borderId="7" xfId="4" applyNumberFormat="1" applyFont="1" applyFill="1" applyBorder="1" applyAlignment="1">
      <alignment horizontal="center" vertical="center"/>
    </xf>
    <xf numFmtId="164" fontId="1" fillId="0" borderId="7" xfId="2" applyNumberFormat="1" applyFont="1" applyFill="1" applyBorder="1" applyAlignment="1">
      <alignment vertical="center"/>
    </xf>
    <xf numFmtId="3" fontId="4" fillId="0" borderId="26" xfId="0" applyNumberFormat="1" applyFont="1" applyBorder="1" applyAlignment="1">
      <alignment horizontal="center" vertical="center" wrapText="1"/>
    </xf>
    <xf numFmtId="0" fontId="1" fillId="0" borderId="11" xfId="0" quotePrefix="1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vertical="center"/>
    </xf>
    <xf numFmtId="166" fontId="2" fillId="3" borderId="5" xfId="0" applyNumberFormat="1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left" vertical="center" wrapText="1"/>
    </xf>
    <xf numFmtId="3" fontId="4" fillId="0" borderId="24" xfId="0" applyNumberFormat="1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left" vertical="center" wrapText="1"/>
    </xf>
    <xf numFmtId="0" fontId="19" fillId="0" borderId="0" xfId="7" applyFont="1" applyFill="1" applyBorder="1" applyAlignment="1">
      <alignment horizontal="center" vertical="center"/>
    </xf>
    <xf numFmtId="17" fontId="1" fillId="0" borderId="0" xfId="0" quotePrefix="1" applyNumberFormat="1" applyFont="1" applyBorder="1" applyAlignment="1">
      <alignment horizontal="left" vertical="center"/>
    </xf>
    <xf numFmtId="0" fontId="17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21" fillId="0" borderId="0" xfId="7" applyFont="1" applyFill="1" applyBorder="1" applyAlignment="1">
      <alignment horizontal="fill"/>
    </xf>
    <xf numFmtId="0" fontId="4" fillId="0" borderId="0" xfId="7" quotePrefix="1" applyFont="1" applyFill="1" applyBorder="1" applyAlignment="1">
      <alignment horizontal="fill"/>
    </xf>
    <xf numFmtId="164" fontId="10" fillId="0" borderId="0" xfId="2" applyNumberFormat="1" applyFont="1" applyFill="1" applyBorder="1" applyAlignment="1">
      <alignment vertical="center"/>
    </xf>
    <xf numFmtId="9" fontId="10" fillId="0" borderId="0" xfId="3" applyFont="1" applyFill="1" applyBorder="1" applyAlignment="1">
      <alignment vertical="center"/>
    </xf>
    <xf numFmtId="0" fontId="18" fillId="0" borderId="0" xfId="7" applyFill="1" applyAlignment="1">
      <alignment vertical="center"/>
    </xf>
    <xf numFmtId="0" fontId="1" fillId="0" borderId="0" xfId="7" applyFont="1" applyFill="1" applyAlignment="1">
      <alignment vertical="center"/>
    </xf>
    <xf numFmtId="0" fontId="18" fillId="0" borderId="0" xfId="7" applyFill="1" applyBorder="1" applyAlignment="1">
      <alignment vertical="center"/>
    </xf>
    <xf numFmtId="10" fontId="1" fillId="0" borderId="0" xfId="8" quotePrefix="1" applyFont="1" applyFill="1" applyBorder="1" applyAlignment="1">
      <alignment horizontal="right" vertical="center"/>
    </xf>
    <xf numFmtId="164" fontId="4" fillId="0" borderId="0" xfId="2" applyNumberFormat="1" applyFont="1" applyFill="1" applyBorder="1" applyAlignment="1">
      <alignment horizontal="center" vertical="center"/>
    </xf>
    <xf numFmtId="168" fontId="11" fillId="0" borderId="0" xfId="3" quotePrefix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0" xfId="7" applyFont="1" applyFill="1" applyBorder="1" applyAlignment="1">
      <alignment vertical="center"/>
    </xf>
    <xf numFmtId="0" fontId="3" fillId="0" borderId="0" xfId="7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2" fontId="11" fillId="0" borderId="0" xfId="0" applyNumberFormat="1" applyFont="1" applyFill="1" applyBorder="1" applyAlignment="1">
      <alignment vertical="center" wrapText="1"/>
    </xf>
    <xf numFmtId="165" fontId="3" fillId="0" borderId="0" xfId="1" applyFont="1" applyFill="1" applyBorder="1" applyAlignment="1">
      <alignment horizontal="center" vertical="center"/>
    </xf>
    <xf numFmtId="168" fontId="3" fillId="0" borderId="0" xfId="3" quotePrefix="1" applyNumberFormat="1" applyFont="1" applyFill="1" applyBorder="1" applyAlignment="1">
      <alignment vertical="center"/>
    </xf>
    <xf numFmtId="0" fontId="4" fillId="0" borderId="0" xfId="7" applyFont="1" applyFill="1" applyBorder="1"/>
    <xf numFmtId="17" fontId="4" fillId="0" borderId="0" xfId="7" quotePrefix="1" applyNumberFormat="1" applyFont="1" applyFill="1" applyBorder="1" applyAlignment="1">
      <alignment horizontal="left" vertical="center"/>
    </xf>
    <xf numFmtId="164" fontId="18" fillId="0" borderId="0" xfId="7" applyNumberFormat="1" applyFill="1" applyAlignment="1">
      <alignment vertical="center"/>
    </xf>
    <xf numFmtId="0" fontId="3" fillId="0" borderId="0" xfId="7" applyFont="1" applyFill="1" applyBorder="1" applyAlignment="1">
      <alignment horizontal="center"/>
    </xf>
    <xf numFmtId="0" fontId="4" fillId="0" borderId="0" xfId="7" quotePrefix="1" applyFont="1" applyFill="1" applyBorder="1" applyAlignment="1"/>
    <xf numFmtId="0" fontId="19" fillId="0" borderId="0" xfId="7" applyFont="1" applyFill="1" applyBorder="1"/>
    <xf numFmtId="164" fontId="19" fillId="0" borderId="0" xfId="7" applyNumberFormat="1" applyFont="1" applyFill="1" applyBorder="1"/>
    <xf numFmtId="0" fontId="18" fillId="0" borderId="0" xfId="7" applyFill="1" applyBorder="1"/>
    <xf numFmtId="0" fontId="1" fillId="0" borderId="0" xfId="7" applyFont="1" applyFill="1" applyBorder="1" applyAlignment="1">
      <alignment vertical="center"/>
    </xf>
    <xf numFmtId="0" fontId="3" fillId="0" borderId="0" xfId="7" applyFont="1" applyFill="1" applyBorder="1" applyAlignment="1">
      <alignment horizontal="left"/>
    </xf>
    <xf numFmtId="169" fontId="3" fillId="0" borderId="0" xfId="7" applyNumberFormat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164" fontId="0" fillId="0" borderId="0" xfId="0" applyNumberFormat="1" applyFill="1" applyBorder="1"/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17" fontId="3" fillId="0" borderId="0" xfId="0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9" fontId="11" fillId="0" borderId="0" xfId="3" applyFont="1" applyFill="1" applyBorder="1" applyAlignment="1">
      <alignment horizontal="right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23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164" fontId="2" fillId="0" borderId="0" xfId="2" applyFont="1" applyFill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164" fontId="1" fillId="0" borderId="0" xfId="2" applyFont="1" applyFill="1" applyBorder="1" applyAlignment="1">
      <alignment vertical="center"/>
    </xf>
    <xf numFmtId="167" fontId="1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vertical="center"/>
    </xf>
    <xf numFmtId="1" fontId="1" fillId="0" borderId="0" xfId="7" applyNumberFormat="1" applyFont="1" applyFill="1" applyBorder="1" applyAlignment="1">
      <alignment vertical="center"/>
    </xf>
    <xf numFmtId="10" fontId="1" fillId="0" borderId="0" xfId="8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vertical="center"/>
    </xf>
    <xf numFmtId="0" fontId="15" fillId="0" borderId="0" xfId="0" applyFont="1" applyFill="1" applyBorder="1"/>
    <xf numFmtId="0" fontId="11" fillId="0" borderId="0" xfId="0" applyFont="1" applyFill="1" applyBorder="1" applyAlignment="1">
      <alignment horizontal="right"/>
    </xf>
    <xf numFmtId="167" fontId="11" fillId="0" borderId="0" xfId="7" applyNumberFormat="1" applyFont="1" applyFill="1" applyBorder="1" applyAlignment="1">
      <alignment vertical="center"/>
    </xf>
    <xf numFmtId="10" fontId="11" fillId="0" borderId="0" xfId="8" applyFont="1" applyFill="1" applyBorder="1" applyAlignment="1">
      <alignment vertical="center"/>
    </xf>
    <xf numFmtId="167" fontId="1" fillId="0" borderId="0" xfId="7" applyNumberFormat="1" applyFont="1" applyFill="1" applyBorder="1" applyAlignment="1">
      <alignment vertical="center"/>
    </xf>
    <xf numFmtId="0" fontId="11" fillId="0" borderId="0" xfId="0" applyFont="1" applyFill="1" applyBorder="1"/>
    <xf numFmtId="10" fontId="1" fillId="0" borderId="0" xfId="8" quotePrefix="1" applyFont="1" applyFill="1" applyBorder="1" applyAlignment="1">
      <alignment vertical="center"/>
    </xf>
    <xf numFmtId="168" fontId="11" fillId="0" borderId="0" xfId="3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 wrapText="1"/>
    </xf>
    <xf numFmtId="9" fontId="3" fillId="0" borderId="0" xfId="3" applyFont="1" applyFill="1" applyBorder="1" applyAlignment="1">
      <alignment vertical="center"/>
    </xf>
    <xf numFmtId="2" fontId="1" fillId="0" borderId="0" xfId="0" applyNumberFormat="1" applyFont="1" applyFill="1" applyBorder="1"/>
    <xf numFmtId="169" fontId="1" fillId="0" borderId="0" xfId="0" applyNumberFormat="1" applyFont="1" applyFill="1" applyBorder="1"/>
    <xf numFmtId="165" fontId="1" fillId="0" borderId="0" xfId="1" quotePrefix="1" applyFont="1" applyFill="1" applyBorder="1" applyAlignment="1">
      <alignment vertical="center"/>
    </xf>
    <xf numFmtId="168" fontId="3" fillId="0" borderId="0" xfId="3" applyNumberFormat="1" applyFont="1" applyFill="1" applyBorder="1" applyAlignment="1">
      <alignment horizontal="right" vertical="center"/>
    </xf>
    <xf numFmtId="0" fontId="16" fillId="0" borderId="0" xfId="0" applyFont="1" applyFill="1" applyBorder="1"/>
    <xf numFmtId="167" fontId="1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167" fontId="11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164" fontId="8" fillId="2" borderId="59" xfId="2" applyNumberFormat="1" applyFont="1" applyFill="1" applyBorder="1" applyAlignment="1">
      <alignment vertical="center"/>
    </xf>
    <xf numFmtId="9" fontId="10" fillId="2" borderId="60" xfId="3" applyNumberFormat="1" applyFont="1" applyFill="1" applyBorder="1" applyAlignment="1">
      <alignment horizontal="center" vertical="center"/>
    </xf>
    <xf numFmtId="0" fontId="1" fillId="0" borderId="0" xfId="7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0" fillId="2" borderId="50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 textRotation="90" wrapText="1"/>
    </xf>
    <xf numFmtId="0" fontId="8" fillId="2" borderId="15" xfId="0" applyFont="1" applyFill="1" applyBorder="1" applyAlignment="1">
      <alignment horizontal="center" vertical="center" textRotation="90" wrapText="1"/>
    </xf>
    <xf numFmtId="0" fontId="8" fillId="2" borderId="6" xfId="0" applyFont="1" applyFill="1" applyBorder="1" applyAlignment="1">
      <alignment horizontal="center" vertical="center" textRotation="90" wrapText="1"/>
    </xf>
    <xf numFmtId="0" fontId="8" fillId="2" borderId="12" xfId="0" applyFont="1" applyFill="1" applyBorder="1" applyAlignment="1">
      <alignment horizontal="center" vertical="center" textRotation="90" wrapText="1"/>
    </xf>
    <xf numFmtId="0" fontId="8" fillId="2" borderId="16" xfId="0" applyFont="1" applyFill="1" applyBorder="1" applyAlignment="1">
      <alignment horizontal="center" vertical="center" textRotation="90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</cellXfs>
  <cellStyles count="64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60% - Accent1" xfId="21"/>
    <cellStyle name="60% - Accent2" xfId="22"/>
    <cellStyle name="60% - Accent3" xfId="23"/>
    <cellStyle name="60% - Accent4" xfId="24"/>
    <cellStyle name="60% - Accent5" xfId="25"/>
    <cellStyle name="60% - Accent6" xfId="26"/>
    <cellStyle name="Accent1" xfId="27"/>
    <cellStyle name="Accent2" xfId="28"/>
    <cellStyle name="Accent3" xfId="29"/>
    <cellStyle name="Accent4" xfId="30"/>
    <cellStyle name="Accent5" xfId="31"/>
    <cellStyle name="Accent6" xfId="32"/>
    <cellStyle name="Bad" xfId="33"/>
    <cellStyle name="Cabece" xfId="34"/>
    <cellStyle name="Calculation" xfId="35"/>
    <cellStyle name="Check Cell" xfId="36"/>
    <cellStyle name="Encabezado 1" xfId="37"/>
    <cellStyle name="Euro" xfId="38"/>
    <cellStyle name="Explanatory Text" xfId="39"/>
    <cellStyle name="Good" xfId="40"/>
    <cellStyle name="Heading 1" xfId="41"/>
    <cellStyle name="Heading 2" xfId="42"/>
    <cellStyle name="Heading 3" xfId="43"/>
    <cellStyle name="Heading 4" xfId="44"/>
    <cellStyle name="Hipervínculo 2" xfId="45"/>
    <cellStyle name="Input" xfId="46"/>
    <cellStyle name="Linked Cell" xfId="47"/>
    <cellStyle name="Millares" xfId="1" builtinId="3"/>
    <cellStyle name="Millares 2" xfId="48"/>
    <cellStyle name="Millares 2 2" xfId="49"/>
    <cellStyle name="Millares 4" xfId="50"/>
    <cellStyle name="Millares 4 2" xfId="51"/>
    <cellStyle name="Millares 8" xfId="52"/>
    <cellStyle name="Moneda" xfId="2" builtinId="4"/>
    <cellStyle name="Moneda 2" xfId="53"/>
    <cellStyle name="Moneda 4" xfId="54"/>
    <cellStyle name="Normal" xfId="0" builtinId="0"/>
    <cellStyle name="Normal 2" xfId="55"/>
    <cellStyle name="Normal 4" xfId="56"/>
    <cellStyle name="Normal 4 2" xfId="5"/>
    <cellStyle name="Normal 9 2" xfId="57"/>
    <cellStyle name="Normal_Anexos J-K -JCR SA Industrial y Constructora SA UTE" xfId="7"/>
    <cellStyle name="Normal_Calculo colectora" xfId="6"/>
    <cellStyle name="Normal_presupuesto obras1" xfId="4"/>
    <cellStyle name="Note" xfId="58"/>
    <cellStyle name="Output" xfId="59"/>
    <cellStyle name="Porcentaje" xfId="3" builtinId="5"/>
    <cellStyle name="Porcentual 2" xfId="60"/>
    <cellStyle name="Porcentual 5" xfId="61"/>
    <cellStyle name="Porcentual_Anexos J-K -JCR SA Industrial y Constructora SA UTE" xfId="8"/>
    <cellStyle name="Title" xfId="62"/>
    <cellStyle name="Warning Text" xfId="6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124\compartidos\EDGARDO\ANALISIS%20Y%20LISTADO%20DE%20PRECIOS%20I.P.V.%20FEBR-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124\compartidos\Documentos%20maquina%20anterior\Griselda\Depto.%20Computos%20y%20Presupuestos\Montos%20topes\2007\Documents%20and%20Settings\os\Mis%20documentos\MAIN\Lista%20precios%20gener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124\compartidos\Documentos%20maquina%20anterior\Griselda\Depto.%20Computos%20y%20Presupuestos\Montos%20topes\2007\Documents%20and%20Settings\os\Mis%20documentos\MAIN\Proveedores\Cables\LISTA%20PRECIO%20CAB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8.10\Servidor%20de%20Proyectos\26.%20TRABAJO%20EN%20EQUIPO\PROYECTOS%202019\%23201%20Malarg&#252;e\1c.Proyecto\2.Computo%20y%20Presupuesto\%23201%20Computo%20y%20Presupuesto%20Malarg&#250;e_v4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8.10\Servidor%20de%20Proyectos\26.%20TRABAJO%20EN%20EQUIPO\PROYECTOS%202019\%23201%20Malarg&#252;e\1c.Proyecto\2.Computo%20y%20Presupuesto\0.Soporte\C&#243;mputo%20Terciarias\C&#243;mputo%20de%20redes%20Malarg&#252;e%20V_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V_ ALAS P_PLAZA _2_"/>
      <sheetName val="VIV_ ALAS P_PLAZA"/>
      <sheetName val="ANAL_ ABRIL_05 BºSAN ANDRES"/>
      <sheetName val="URBANIZACION"/>
      <sheetName val="MATERIALES Y EQUIPOS"/>
      <sheetName val="JARDINES DE LA 4ta_"/>
      <sheetName val="ESTR.. METAL+CARTEL"/>
      <sheetName val="REDES DE GAS"/>
      <sheetName val="RED DE AGUA"/>
      <sheetName val="POZO SEPTICO"/>
      <sheetName val="P_TRAT_LIQ_CLOACALES"/>
      <sheetName val="COEF. IMPACTO"/>
      <sheetName val="C_I_C_"/>
      <sheetName val="_MANO DE OBRA AGOS10"/>
      <sheetName val="ANALISIS EQUIPO"/>
      <sheetName val="DATOS "/>
      <sheetName val="PLANILLA DE PRECIOS"/>
      <sheetName val="COMP.METR. VIV. 2D CHAPA"/>
      <sheetName val="PR.VIV.T1 CLOACAS"/>
      <sheetName val="PR.VIV.T1 POZO"/>
      <sheetName val="PR.VIV.T1 CLOACAS Discp."/>
      <sheetName val="PR.VIV.T1 POZO Discp."/>
      <sheetName val="PR.VIV.T1 CLOACAS chapa"/>
      <sheetName val="PR.VIV.T1 POZO chapa"/>
      <sheetName val="PR.VIV.T1 CLOACAS chapa Discap"/>
      <sheetName val="PR.VIV.T1 POZO chapa Discap"/>
      <sheetName val="PRECIOS SOLO 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W E G"/>
      <sheetName val="WEG Motores"/>
      <sheetName val="Lista General"/>
    </sheetNames>
    <sheetDataSet>
      <sheetData sheetId="0" refreshError="1">
        <row r="14">
          <cell r="K14" t="str">
            <v>WEG</v>
          </cell>
        </row>
        <row r="15">
          <cell r="K15" t="str">
            <v>WEG MOTORES</v>
          </cell>
        </row>
        <row r="16">
          <cell r="K16" t="str">
            <v>GENERAL ELECTRIC</v>
          </cell>
        </row>
        <row r="17">
          <cell r="K17" t="str">
            <v>NOLLMAN</v>
          </cell>
        </row>
        <row r="18">
          <cell r="K18" t="str">
            <v>GABEXEL</v>
          </cell>
        </row>
        <row r="19">
          <cell r="K19" t="str">
            <v>POWERCOM</v>
          </cell>
        </row>
        <row r="20">
          <cell r="K20" t="str">
            <v>BAW</v>
          </cell>
        </row>
        <row r="21">
          <cell r="K21" t="str">
            <v>METAL CE</v>
          </cell>
        </row>
      </sheetData>
      <sheetData sheetId="1" refreshError="1">
        <row r="4">
          <cell r="B4" t="str">
            <v xml:space="preserve">A C C I O N A M I E N T O S </v>
          </cell>
        </row>
        <row r="5">
          <cell r="B5" t="str">
            <v>Contactores Tripolares CA 50/60Hz NA bobina 220Vca</v>
          </cell>
        </row>
        <row r="6">
          <cell r="B6" t="str">
            <v>Contactor Tripolar CWM 9A bob. 24 Vca 1NA</v>
          </cell>
        </row>
        <row r="7">
          <cell r="B7" t="str">
            <v>Contactor Tripolar CWM 9A bob. 220 Vca 1NA</v>
          </cell>
        </row>
        <row r="8">
          <cell r="B8" t="str">
            <v>Contactor Tripolar CWM 9A bob. 24 Vca 1NC</v>
          </cell>
        </row>
        <row r="9">
          <cell r="B9" t="str">
            <v>Contactor Tripolar CWM 9A bob. 220 Vca 1NC</v>
          </cell>
        </row>
        <row r="10">
          <cell r="B10" t="str">
            <v>Contactor Tripolar CWM 12A bob. 24 Vca 1NA</v>
          </cell>
        </row>
        <row r="11">
          <cell r="B11" t="str">
            <v>Contactor Tripolar CWM 12A bob. 220 Vca 1NA</v>
          </cell>
        </row>
        <row r="12">
          <cell r="B12" t="str">
            <v>Contactor Tripolar CWM 12A bob. 24 Vca 1NC</v>
          </cell>
        </row>
        <row r="13">
          <cell r="B13" t="str">
            <v>Contactor Tripolar CWM 12A bob. 220 Vca 1NC</v>
          </cell>
        </row>
        <row r="14">
          <cell r="B14" t="str">
            <v>Contactor Tripolar CWM 18A bob. 24 Vca 1NA</v>
          </cell>
        </row>
        <row r="15">
          <cell r="B15" t="str">
            <v>Contactor Tripolar CWM 18A bob. 220 Vca 1NA</v>
          </cell>
        </row>
        <row r="16">
          <cell r="B16" t="str">
            <v>Contactor Tripolar CWM 18A bob. 24 Vca 1NC</v>
          </cell>
        </row>
        <row r="17">
          <cell r="B17" t="str">
            <v>Contactor Tripolar CWM 18A bob. 220 Vca 1NC</v>
          </cell>
        </row>
        <row r="18">
          <cell r="B18" t="str">
            <v>Contactor Tripolar CWM 25A bob. 24 Vca</v>
          </cell>
        </row>
        <row r="19">
          <cell r="B19" t="str">
            <v>Contactor Tripolar CWM 25A bob. 220 Vca</v>
          </cell>
        </row>
        <row r="20">
          <cell r="B20" t="str">
            <v>Contactor Tripolar CWM 32A bob. 24 Vca</v>
          </cell>
        </row>
        <row r="21">
          <cell r="B21" t="str">
            <v>Contactor Tripolar CWM 32A bob. 220 Vca</v>
          </cell>
        </row>
        <row r="22">
          <cell r="B22" t="str">
            <v>Contactor Tripolar CWM 40A bob. 24 Vca 1NA + 1NC</v>
          </cell>
        </row>
        <row r="23">
          <cell r="B23" t="str">
            <v>Contactor Tripolar CWM 40A bob. 220 Vca 1NA + 1NC</v>
          </cell>
        </row>
        <row r="24">
          <cell r="B24" t="str">
            <v>Contactor Tripolar CWM 50A bob. 24 Vca 1NA + 1NC</v>
          </cell>
        </row>
        <row r="25">
          <cell r="B25" t="str">
            <v>Contactor Tripolar CWM 50A bob. 220 Vca 1NA + 1NC</v>
          </cell>
        </row>
        <row r="26">
          <cell r="B26" t="str">
            <v>Contactor Tripolar CWM 65A bob. 24 Vca 1NA + 1NC</v>
          </cell>
        </row>
        <row r="27">
          <cell r="B27" t="str">
            <v>Contactor Tripolar CWM 65A bob. 220 Vca 1NA + 1NC</v>
          </cell>
        </row>
        <row r="28">
          <cell r="B28" t="str">
            <v>Contactor Tripolar CWM 80A bob. 24 Vca 1NA + 1NC</v>
          </cell>
        </row>
        <row r="29">
          <cell r="B29" t="str">
            <v>Contactor Tripolar CWM 80A bob. 220 Vca 1NA + 1NC</v>
          </cell>
        </row>
        <row r="30">
          <cell r="B30" t="str">
            <v>Contactor Tripolar CWM 95A bob. 24 Vca 1NA + 1NC</v>
          </cell>
        </row>
        <row r="31">
          <cell r="B31" t="str">
            <v>Contactor Tripolar CWM 95A bob. 220 Vca 1NA + 1NC</v>
          </cell>
        </row>
        <row r="32">
          <cell r="B32" t="str">
            <v>Contactor Tripolar CWM 105A bob. 24 Vca 1NA + 1NC</v>
          </cell>
        </row>
        <row r="33">
          <cell r="B33" t="str">
            <v>Contactor Tripolar CWM 105A bob. 220 Vca 1NA + 1NC</v>
          </cell>
        </row>
        <row r="34">
          <cell r="B34" t="str">
            <v>Contactor Tripolar CWM 112A bob. 24 Vca  2NA + 2NC</v>
          </cell>
        </row>
        <row r="35">
          <cell r="B35" t="str">
            <v>Contactor Tripolar CWM 112A bob. 220 Vca  2NA + 2NC</v>
          </cell>
        </row>
        <row r="36">
          <cell r="B36" t="str">
            <v>Contactor Tripolar CWM 180A bob. 24 Vca  2NA + 2NC</v>
          </cell>
        </row>
        <row r="37">
          <cell r="B37" t="str">
            <v>Contactor Tripolar CWM 180A bob. 220 Vca  2NA + 2NC</v>
          </cell>
        </row>
        <row r="38">
          <cell r="B38" t="str">
            <v>Contactor Tripolar CWM 250A bob. 24 Vca  2NA + 2NC</v>
          </cell>
        </row>
        <row r="39">
          <cell r="B39" t="str">
            <v>Contactor Tripolar CWM 250A bob. 220 Vca  2NA + 2NC</v>
          </cell>
        </row>
        <row r="40">
          <cell r="B40" t="str">
            <v xml:space="preserve">C o n t a c t o r e s   A u x i l i a r e s </v>
          </cell>
        </row>
        <row r="41">
          <cell r="B41" t="str">
            <v>CAW 04.22 bob 24Vca</v>
          </cell>
        </row>
        <row r="42">
          <cell r="B42" t="str">
            <v>R e l e v a d o r e s   d e   s o b r e c a r g a</v>
          </cell>
        </row>
        <row r="43">
          <cell r="B43" t="str">
            <v>Rele sobrecarga 0,8-1,2A CWM9-32</v>
          </cell>
        </row>
        <row r="44">
          <cell r="B44" t="str">
            <v>Rele sobrecarga 1,2-1,8A CWM9-32</v>
          </cell>
        </row>
        <row r="45">
          <cell r="B45" t="str">
            <v>Rele sobrecarga 1,8-2,8A CWM9-32</v>
          </cell>
        </row>
        <row r="46">
          <cell r="B46" t="str">
            <v>Rele sobrecarga 2,8-4A CWM9-32</v>
          </cell>
        </row>
        <row r="47">
          <cell r="B47" t="str">
            <v>Rele sobrecarga 4-6,3A CWM9-32</v>
          </cell>
        </row>
        <row r="48">
          <cell r="B48" t="str">
            <v>Rele sobrecarga 5,6-8A CWM9-32</v>
          </cell>
        </row>
        <row r="49">
          <cell r="B49" t="str">
            <v>Rele sobrecarga 7-10A CWM9-32</v>
          </cell>
        </row>
        <row r="50">
          <cell r="B50" t="str">
            <v>Rele sobrecarga 8-12,5A CWM9-32</v>
          </cell>
        </row>
        <row r="51">
          <cell r="B51" t="str">
            <v>Rele sobrecarga 11-17A CWM9-32</v>
          </cell>
        </row>
        <row r="52">
          <cell r="B52" t="str">
            <v>Rele sobrecarga 15-23A CWM9-32</v>
          </cell>
        </row>
        <row r="53">
          <cell r="B53" t="str">
            <v>Rele sobrecarga 22-32A CWM9-32</v>
          </cell>
        </row>
        <row r="54">
          <cell r="B54" t="str">
            <v>Rele sobrecarga 32-50A CWM32-40</v>
          </cell>
        </row>
        <row r="55">
          <cell r="B55" t="str">
            <v>Rele sobrecarga 50-63A CWM50-80</v>
          </cell>
        </row>
        <row r="56">
          <cell r="B56" t="str">
            <v>Rele sobrecarga 63-80A CWM50-80</v>
          </cell>
        </row>
        <row r="57">
          <cell r="B57" t="str">
            <v>Rele sobrecarga 75-97A CWM95-105</v>
          </cell>
        </row>
        <row r="58">
          <cell r="B58" t="str">
            <v>Rele sobrecarga 90-115A CWM95-105</v>
          </cell>
        </row>
        <row r="59">
          <cell r="B59" t="str">
            <v>Rele sobrecarga 75-97A CWM112</v>
          </cell>
        </row>
        <row r="60">
          <cell r="B60" t="str">
            <v>Rele sobrecarga 90-115A CWM112</v>
          </cell>
        </row>
        <row r="61">
          <cell r="B61" t="str">
            <v>Rele sobrecarga 100-150A CMW180</v>
          </cell>
        </row>
        <row r="62">
          <cell r="B62" t="str">
            <v>Rele sobrecarga 140-215A CWM180</v>
          </cell>
        </row>
        <row r="63">
          <cell r="B63" t="str">
            <v>Bloque de contactos auxiliares</v>
          </cell>
        </row>
        <row r="64">
          <cell r="B64" t="str">
            <v>Bloque contacto aux. 1NA Frontal</v>
          </cell>
        </row>
        <row r="65">
          <cell r="B65" t="str">
            <v>Bloque contacto aux. 1NC Frontal</v>
          </cell>
        </row>
        <row r="66">
          <cell r="B66" t="str">
            <v>Bloque contacto aux. 1NAa Frontal</v>
          </cell>
        </row>
        <row r="67">
          <cell r="B67" t="str">
            <v>Bloque contacto aux. 1NCr Frontal</v>
          </cell>
        </row>
        <row r="68">
          <cell r="B68" t="str">
            <v>Bloque contacto aux. 2NA + 2NC Frontal</v>
          </cell>
        </row>
        <row r="69">
          <cell r="B69" t="str">
            <v>BCX MI  Bloque contacto aux. 2NA Lateral</v>
          </cell>
        </row>
        <row r="70">
          <cell r="B70" t="str">
            <v>BCX ML Bloque contacto aux. 1NA + 1 NC Lateral</v>
          </cell>
        </row>
        <row r="71">
          <cell r="B71" t="str">
            <v>BCX MRL Bloque contacto aux. 2NA Lateral</v>
          </cell>
        </row>
        <row r="72">
          <cell r="B72" t="str">
            <v>BCX MRL Bloque contacto aux. 1NA + 1 NC Lateral</v>
          </cell>
        </row>
        <row r="73">
          <cell r="B73" t="str">
            <v>Bases de fijacion de relevadores</v>
          </cell>
        </row>
        <row r="74">
          <cell r="B74" t="str">
            <v>Base fijacion BF27 D</v>
          </cell>
        </row>
        <row r="75">
          <cell r="B75" t="str">
            <v>Base fijacion BF67 D</v>
          </cell>
        </row>
        <row r="76">
          <cell r="B76" t="str">
            <v>Juego contactos Principales para Contactores Tripolares</v>
          </cell>
        </row>
        <row r="77">
          <cell r="B77" t="str">
            <v>Contactos principales JC CWM25</v>
          </cell>
        </row>
        <row r="78">
          <cell r="B78" t="str">
            <v>Contactos principales JC CWM32</v>
          </cell>
        </row>
        <row r="79">
          <cell r="B79" t="str">
            <v>Contactos principales JC CWM40</v>
          </cell>
        </row>
        <row r="80">
          <cell r="B80" t="str">
            <v>Contactos principales JC CWM50</v>
          </cell>
        </row>
        <row r="81">
          <cell r="B81" t="str">
            <v>Contactos principales JC CWM65</v>
          </cell>
        </row>
        <row r="82">
          <cell r="B82" t="str">
            <v>Contactos principales JC CWM80</v>
          </cell>
        </row>
        <row r="83">
          <cell r="B83" t="str">
            <v>Juego Bobinas CWM 50-60Hz</v>
          </cell>
        </row>
        <row r="84">
          <cell r="B84" t="str">
            <v>Jgo. Bobinas CWM 9-25 220</v>
          </cell>
        </row>
        <row r="85">
          <cell r="B85" t="str">
            <v>Jgo. Bobinas CWM 9-25 380</v>
          </cell>
        </row>
        <row r="86">
          <cell r="B86" t="str">
            <v>Jgo. Bobinas CWM 32-40 220</v>
          </cell>
        </row>
        <row r="87">
          <cell r="B87" t="str">
            <v>Jgo. Bobinas CWM 32-40 380</v>
          </cell>
        </row>
        <row r="88">
          <cell r="B88" t="str">
            <v>Jgo. Bobinas CWM 50-105 220</v>
          </cell>
        </row>
        <row r="89">
          <cell r="B89" t="str">
            <v>Jgo. Bobinas CWM 50-105 380</v>
          </cell>
        </row>
        <row r="90">
          <cell r="B90" t="str">
            <v>Jgo. Bobinas CWM 112 220</v>
          </cell>
        </row>
        <row r="91">
          <cell r="B91" t="str">
            <v>Jgo. Bobinas CWM 112 380</v>
          </cell>
        </row>
        <row r="92">
          <cell r="B92" t="str">
            <v xml:space="preserve">E n c l a v a m i e n t o   M e c a n i c o </v>
          </cell>
        </row>
        <row r="93">
          <cell r="B93" t="str">
            <v>Enclamiento mec.BLIM 9-105</v>
          </cell>
        </row>
        <row r="94">
          <cell r="B94" t="str">
            <v>G u a r d a m o t o r</v>
          </cell>
        </row>
        <row r="95">
          <cell r="B95" t="str">
            <v>Guardamotor 0,1-0,16A</v>
          </cell>
        </row>
        <row r="96">
          <cell r="B96" t="str">
            <v>Guardamotor 0,16-0,25A</v>
          </cell>
        </row>
        <row r="97">
          <cell r="B97" t="str">
            <v>Guardamotor 0,25-0,4A  0,16 CVca</v>
          </cell>
        </row>
        <row r="98">
          <cell r="B98" t="str">
            <v>Guardamotor 0,4-0,63A  0,25 CVca</v>
          </cell>
        </row>
        <row r="99">
          <cell r="B99" t="str">
            <v>Guardamotor 0,63-1A  0,33 CVca</v>
          </cell>
        </row>
        <row r="100">
          <cell r="B100" t="str">
            <v>Guardamotor 1-1,6A   0,5 / 0,75  CVca</v>
          </cell>
        </row>
        <row r="101">
          <cell r="B101" t="str">
            <v>Guardamotor 1,6-2,5A  1 CVca</v>
          </cell>
        </row>
        <row r="102">
          <cell r="B102" t="str">
            <v>Guardamotor 2,5-4A  1,5 / 2  CVca</v>
          </cell>
        </row>
        <row r="103">
          <cell r="B103" t="str">
            <v>Guardamotor 4-6,3A  3 CVca</v>
          </cell>
        </row>
        <row r="104">
          <cell r="B104" t="str">
            <v>Guardamotor 6,3-10A  4 / 5,5  CVca</v>
          </cell>
        </row>
        <row r="105">
          <cell r="B105" t="str">
            <v>Guardamotor 10-16A  10 CVca</v>
          </cell>
        </row>
        <row r="106">
          <cell r="B106" t="str">
            <v>Guardamotor 16-20A  12,5 CVca</v>
          </cell>
        </row>
        <row r="107">
          <cell r="B107" t="str">
            <v>Guardamotor 20-25A 15 CVca</v>
          </cell>
        </row>
        <row r="108">
          <cell r="B108" t="str">
            <v xml:space="preserve">A c c e s o r i o s   p / g u a r d a m o t o r e s </v>
          </cell>
        </row>
        <row r="109">
          <cell r="B109" t="str">
            <v>BBS54-2 (54mm p/ 2 MPW25)</v>
          </cell>
        </row>
        <row r="110">
          <cell r="B110" t="str">
            <v>BBS54-3 (54mm p/ 3 MPW25)</v>
          </cell>
        </row>
        <row r="111">
          <cell r="B111" t="str">
            <v>BBS54-4 (54mm p/ 4 MPW25)</v>
          </cell>
        </row>
        <row r="112">
          <cell r="B112" t="str">
            <v>BBS54-5 (54mm p/ 5 MPW25)</v>
          </cell>
        </row>
        <row r="113">
          <cell r="B113" t="str">
            <v>BBS45-2 (45mm p/ 2 MPW25)</v>
          </cell>
        </row>
        <row r="114">
          <cell r="B114" t="str">
            <v>BBS45-3 (45mm p/ 3 MPW25)</v>
          </cell>
        </row>
        <row r="115">
          <cell r="B115" t="str">
            <v>BBS45-4 (45mm p/ 4 MPW25)</v>
          </cell>
        </row>
        <row r="116">
          <cell r="B116" t="str">
            <v>BBS45-5 (45mm p/ 5 MPW25)</v>
          </cell>
        </row>
        <row r="117">
          <cell r="B117" t="str">
            <v>Borne externo trifasico FTBBS</v>
          </cell>
        </row>
        <row r="118">
          <cell r="B118" t="str">
            <v>Conector Guardamotor Contactor ECCMP p/CWM9 a25</v>
          </cell>
        </row>
        <row r="119">
          <cell r="B119" t="str">
            <v>Bloque contacto aux p/ guardamotor ACBF-11 (1NA+1NC)</v>
          </cell>
        </row>
        <row r="120">
          <cell r="B120" t="str">
            <v>Caja plastica sin Bornes</v>
          </cell>
        </row>
        <row r="121">
          <cell r="B121" t="str">
            <v>Caja PE55</v>
          </cell>
        </row>
        <row r="122">
          <cell r="B122" t="str">
            <v>Caja PE55-EMERGENCIA</v>
          </cell>
        </row>
        <row r="123">
          <cell r="B123" t="str">
            <v>Arrancador Directo Monofasico PDW-M (Caja Termoplastica)</v>
          </cell>
        </row>
        <row r="124">
          <cell r="B124" t="str">
            <v>Arrancador directo monofasico 0,5 CVca</v>
          </cell>
        </row>
        <row r="125">
          <cell r="B125" t="str">
            <v>Arrancador directo monofasico 0,75 y 1,00 CVca</v>
          </cell>
        </row>
        <row r="126">
          <cell r="B126" t="str">
            <v>Arrancador directo monofasico 1,5 CVca</v>
          </cell>
        </row>
        <row r="127">
          <cell r="B127" t="str">
            <v>Arrancador directo monofasico 2,00 y 3,00 CVca</v>
          </cell>
        </row>
        <row r="128">
          <cell r="B128" t="str">
            <v>Arrancador directo monofasico 4 CVca</v>
          </cell>
        </row>
        <row r="129">
          <cell r="B129" t="str">
            <v>Arrancador Directo Trifasico PDW (Caja Termoplastica)</v>
          </cell>
        </row>
        <row r="130">
          <cell r="B130" t="str">
            <v>Arrancador directo trifasico 0,33 y 0,50 CVca</v>
          </cell>
        </row>
        <row r="131">
          <cell r="B131" t="str">
            <v>Arrancador directo trifasico 0,75 CVca</v>
          </cell>
        </row>
        <row r="132">
          <cell r="B132" t="str">
            <v>Arrancador directo trifasico 1 CVca</v>
          </cell>
        </row>
        <row r="133">
          <cell r="B133" t="str">
            <v>Arrancador directo trifasico 1,50 y 2,00 CVca</v>
          </cell>
        </row>
        <row r="134">
          <cell r="B134" t="str">
            <v>Arrancador directo trifasico 3 CVca</v>
          </cell>
        </row>
        <row r="135">
          <cell r="B135" t="str">
            <v>Arrancador directo trifasico 4 CVca</v>
          </cell>
        </row>
        <row r="136">
          <cell r="B136" t="str">
            <v>Arrancador directo trifasico 5,5 CVca</v>
          </cell>
        </row>
        <row r="137">
          <cell r="B137" t="str">
            <v>Arrancador directo trifasico 7,5 CVca</v>
          </cell>
        </row>
        <row r="138">
          <cell r="B138" t="str">
            <v>Arrancador directo trifasico 10 CVca</v>
          </cell>
        </row>
        <row r="139">
          <cell r="B139" t="str">
            <v>Arrancador directo trifasico 12,5 y 15 CVca</v>
          </cell>
        </row>
        <row r="140">
          <cell r="B140" t="str">
            <v>Arrancador directo trifasico 20 CVca</v>
          </cell>
        </row>
        <row r="141">
          <cell r="B141" t="str">
            <v xml:space="preserve">F u s i b l e s   N H </v>
          </cell>
        </row>
        <row r="142">
          <cell r="B142" t="str">
            <v>F00 NH4</v>
          </cell>
        </row>
        <row r="143">
          <cell r="B143" t="str">
            <v>F00 NH63</v>
          </cell>
        </row>
        <row r="144">
          <cell r="B144" t="str">
            <v>F00 NH10</v>
          </cell>
        </row>
        <row r="145">
          <cell r="B145" t="str">
            <v>F00 NH16</v>
          </cell>
        </row>
        <row r="146">
          <cell r="B146" t="str">
            <v>F00 NH20</v>
          </cell>
        </row>
        <row r="147">
          <cell r="B147" t="str">
            <v>F00 NH25</v>
          </cell>
        </row>
        <row r="148">
          <cell r="B148" t="str">
            <v>F00 NH35</v>
          </cell>
        </row>
        <row r="149">
          <cell r="B149" t="str">
            <v>F00 NH50</v>
          </cell>
        </row>
        <row r="150">
          <cell r="B150" t="str">
            <v>F00 NH63</v>
          </cell>
        </row>
        <row r="151">
          <cell r="B151" t="str">
            <v>F00 NH80</v>
          </cell>
        </row>
        <row r="152">
          <cell r="B152" t="str">
            <v>F00 NH100</v>
          </cell>
        </row>
        <row r="153">
          <cell r="B153" t="str">
            <v>F00 NH125</v>
          </cell>
        </row>
        <row r="154">
          <cell r="B154" t="str">
            <v>F1 NH80</v>
          </cell>
        </row>
        <row r="155">
          <cell r="B155" t="str">
            <v>F1 NH100</v>
          </cell>
        </row>
        <row r="156">
          <cell r="B156" t="str">
            <v>F1 NH125</v>
          </cell>
        </row>
        <row r="157">
          <cell r="B157" t="str">
            <v>F1 NH160</v>
          </cell>
        </row>
        <row r="158">
          <cell r="B158" t="str">
            <v>F1 NH200</v>
          </cell>
        </row>
        <row r="159">
          <cell r="B159" t="str">
            <v>F1 NH224</v>
          </cell>
        </row>
        <row r="160">
          <cell r="B160" t="str">
            <v>F1 NH250</v>
          </cell>
        </row>
        <row r="161">
          <cell r="B161" t="str">
            <v>F2 NH315</v>
          </cell>
        </row>
        <row r="162">
          <cell r="B162" t="str">
            <v>F2 NH355</v>
          </cell>
        </row>
        <row r="163">
          <cell r="B163" t="str">
            <v>F2 NH400</v>
          </cell>
        </row>
        <row r="164">
          <cell r="B164" t="str">
            <v>F3 NH315</v>
          </cell>
        </row>
        <row r="165">
          <cell r="B165" t="str">
            <v>F3 NH355</v>
          </cell>
        </row>
        <row r="166">
          <cell r="B166" t="str">
            <v>F3 NH400</v>
          </cell>
        </row>
        <row r="167">
          <cell r="B167" t="str">
            <v>F3 NH500</v>
          </cell>
        </row>
        <row r="168">
          <cell r="B168" t="str">
            <v>F3 NH630</v>
          </cell>
        </row>
        <row r="169">
          <cell r="B169" t="str">
            <v>Bases Porta Fusible NH</v>
          </cell>
        </row>
        <row r="170">
          <cell r="B170" t="str">
            <v>B00 NH</v>
          </cell>
        </row>
        <row r="171">
          <cell r="B171" t="str">
            <v>B1 NH</v>
          </cell>
        </row>
        <row r="172">
          <cell r="B172" t="str">
            <v>B 2 NH</v>
          </cell>
        </row>
        <row r="173">
          <cell r="B173" t="str">
            <v>B 3 NH</v>
          </cell>
        </row>
        <row r="174">
          <cell r="B174" t="str">
            <v>Placas divisorias NH</v>
          </cell>
        </row>
        <row r="175">
          <cell r="B175" t="str">
            <v>Placa div. BD 00 NH</v>
          </cell>
        </row>
        <row r="176">
          <cell r="B176" t="str">
            <v>Placa div. BD 1 NH</v>
          </cell>
        </row>
        <row r="177">
          <cell r="B177" t="str">
            <v>Placa div. BD 2 NH</v>
          </cell>
        </row>
        <row r="178">
          <cell r="B178" t="str">
            <v>Placa div. BD 3 NH</v>
          </cell>
        </row>
        <row r="179">
          <cell r="B179" t="str">
            <v>Relevador para PTC</v>
          </cell>
        </row>
        <row r="180">
          <cell r="B180" t="str">
            <v>Relevador PTC RPTCW 220</v>
          </cell>
        </row>
        <row r="181">
          <cell r="B181" t="str">
            <v>Relevador de Falta de Fase</v>
          </cell>
        </row>
        <row r="182">
          <cell r="B182" t="str">
            <v>Relevador Falta Fase RFW 3x380</v>
          </cell>
        </row>
        <row r="183">
          <cell r="B183" t="str">
            <v>Relevador Secuencia de Fase</v>
          </cell>
        </row>
        <row r="184">
          <cell r="B184" t="str">
            <v>Rele secuencia fase RSW 3x380</v>
          </cell>
        </row>
        <row r="185">
          <cell r="B185" t="str">
            <v>Temporizadores</v>
          </cell>
        </row>
        <row r="186">
          <cell r="B186" t="str">
            <v>Temporizador RTW 03 0 25 E-T 220</v>
          </cell>
        </row>
        <row r="187">
          <cell r="B187" t="str">
            <v>Temporizador  BTM30E</v>
          </cell>
        </row>
        <row r="188">
          <cell r="B188" t="str">
            <v xml:space="preserve">P R O T E C C I O N   D E   C I R C U I T O S   E L E C T R I C O S </v>
          </cell>
        </row>
        <row r="189">
          <cell r="B189" t="str">
            <v>Int. Term Linea DW125 (TRES POLOS) Interrupcion Normal</v>
          </cell>
        </row>
        <row r="190">
          <cell r="B190" t="str">
            <v>Int Termomag Trip DW125    10A "N" Icu=16kA</v>
          </cell>
        </row>
        <row r="191">
          <cell r="B191" t="str">
            <v>Int Termomag Trip DW125    16A "N" Icu=16kA</v>
          </cell>
        </row>
        <row r="192">
          <cell r="B192" t="str">
            <v>Int Termomag Trip DW125    20A "N" Icu=16kA</v>
          </cell>
        </row>
        <row r="193">
          <cell r="B193" t="str">
            <v>Int Termomag Trip DW125    25A "N" Icu=16kA</v>
          </cell>
        </row>
        <row r="194">
          <cell r="B194" t="str">
            <v>Int Termomag Trip DW125    32A "N" Icu=16kA</v>
          </cell>
        </row>
        <row r="195">
          <cell r="B195" t="str">
            <v>Int Termomag Trip DW125    40A "N" Icu=16kA</v>
          </cell>
        </row>
        <row r="196">
          <cell r="B196" t="str">
            <v>Int Termomag Trip DW125    50A "N" Icu=16kA</v>
          </cell>
        </row>
        <row r="197">
          <cell r="B197" t="str">
            <v>Int Termomag Trip DW125    63A "N" Icu=16kA</v>
          </cell>
        </row>
        <row r="198">
          <cell r="B198" t="str">
            <v>Int Termomag Trip DW125    70A "N" Icu=16kA</v>
          </cell>
        </row>
        <row r="199">
          <cell r="B199" t="str">
            <v>Int Termomag Trip DW125    80A "N" Icu=16kA</v>
          </cell>
        </row>
        <row r="200">
          <cell r="B200" t="str">
            <v>Int Termomag Trip DW125    100A "N" Icu=16kA</v>
          </cell>
        </row>
        <row r="201">
          <cell r="B201" t="str">
            <v>Int Termomag Trip DW125    110A "N" Icu=16kA</v>
          </cell>
        </row>
        <row r="202">
          <cell r="B202" t="str">
            <v>Int Termomag Trip DW125    125   A "N" Icu=16kA</v>
          </cell>
        </row>
        <row r="203">
          <cell r="B203" t="str">
            <v>Int. Term Linea D W A 160 N  (TRES POLOS) Interrupcion NORMAL</v>
          </cell>
        </row>
        <row r="204">
          <cell r="B204" t="str">
            <v>Int Termomag Trip DWA160N 10/12,5A  Icu=16kA</v>
          </cell>
        </row>
        <row r="205">
          <cell r="B205" t="str">
            <v>Int Termomag Trip DWA160N 12,5/16A  Icu=16kA</v>
          </cell>
        </row>
        <row r="206">
          <cell r="B206" t="str">
            <v>Int Termomag Trip DWA160N 16/20A  Icu=16kA</v>
          </cell>
        </row>
        <row r="207">
          <cell r="B207" t="str">
            <v>Int Termomag Trip DWA160N 20/25A  Icu=16kA</v>
          </cell>
        </row>
        <row r="208">
          <cell r="B208" t="str">
            <v>Int Termomag Trip DWA160N 25/32A  Icu=16kA</v>
          </cell>
        </row>
        <row r="209">
          <cell r="B209" t="str">
            <v>Int Termomag Trip DWA160N 32/40A  Icu=16kA</v>
          </cell>
        </row>
        <row r="210">
          <cell r="B210" t="str">
            <v>Int Termomag Trip DWA160N 40/50A  Icu=16kA</v>
          </cell>
        </row>
        <row r="211">
          <cell r="B211" t="str">
            <v>Int Termomag Trip DWA160N 50/63A  Icu=16kA</v>
          </cell>
        </row>
        <row r="212">
          <cell r="B212" t="str">
            <v>Int Termomag Trip DWA160N 63/80A  Icu=16kA</v>
          </cell>
        </row>
        <row r="213">
          <cell r="B213" t="str">
            <v>Int Termomag Trip DWA160N 80/100A  Icu=16kA</v>
          </cell>
        </row>
        <row r="214">
          <cell r="B214" t="str">
            <v>Int Termomag Trip DWA160N 100/125A  Icu=16kA</v>
          </cell>
        </row>
        <row r="215">
          <cell r="B215" t="str">
            <v>Int Termomag Trip DWA160N 125/160A  Icu=16kA</v>
          </cell>
        </row>
        <row r="216">
          <cell r="B216" t="str">
            <v>Int. Term Linea D W A 160 H  (TRES POLOS) Interrupcion ALTA</v>
          </cell>
        </row>
        <row r="217">
          <cell r="B217" t="str">
            <v>Int Termomag Trip DWA160H 10/12,5A  Icu=36kA</v>
          </cell>
        </row>
        <row r="218">
          <cell r="B218" t="str">
            <v>Int Termomag Trip DWA160H 12,5/16A  Icu=36kA</v>
          </cell>
        </row>
        <row r="219">
          <cell r="B219" t="str">
            <v>Int Termomag Trip DWA160H 16/20A  Icu=36kA</v>
          </cell>
        </row>
        <row r="220">
          <cell r="B220" t="str">
            <v>Int Termomag Trip DWA160H 20/25A  Icu=36kA</v>
          </cell>
        </row>
        <row r="221">
          <cell r="B221" t="str">
            <v>Int Termomag Trip DWA160H 25/32A  Icu=36kA</v>
          </cell>
        </row>
        <row r="222">
          <cell r="B222" t="str">
            <v>Int Termomag Trip DWA160H 32/40A  Icu=36kA</v>
          </cell>
        </row>
        <row r="223">
          <cell r="B223" t="str">
            <v>Int Termomag Trip DWA160H 40/50A  Icu=36kA</v>
          </cell>
        </row>
        <row r="224">
          <cell r="B224" t="str">
            <v>Int Termomag Trip DWA160H 50/63A  Icu=36kA</v>
          </cell>
        </row>
        <row r="225">
          <cell r="B225" t="str">
            <v>Int Termomag Trip DWA160H 63/80A  Icu=36kA</v>
          </cell>
        </row>
        <row r="226">
          <cell r="B226" t="str">
            <v>Int Termomag Trip DWA160H 80/100A  Icu=36kA</v>
          </cell>
        </row>
        <row r="227">
          <cell r="B227" t="str">
            <v>Int Termomag Trip DWA160H 100/125A  Icu=36kA</v>
          </cell>
        </row>
        <row r="228">
          <cell r="B228" t="str">
            <v>Int Termomag Trip DWA160H 125/160A  Icu=36kA</v>
          </cell>
        </row>
        <row r="229">
          <cell r="B229" t="str">
            <v>Int. Term Linea D W A 251 N  (TRES POLOS) Interrupcion NORMAL</v>
          </cell>
        </row>
        <row r="230">
          <cell r="B230" t="str">
            <v>Int Termomag Trip DWA251 N 80/100A  Icu=35kA</v>
          </cell>
        </row>
        <row r="231">
          <cell r="B231" t="str">
            <v>Int Termomag Trip DWA251 N 100/125A  Icu=35kA</v>
          </cell>
        </row>
        <row r="232">
          <cell r="B232" t="str">
            <v>Int Termomag Trip DWA251 N 125/160A  Icu=35kA</v>
          </cell>
        </row>
        <row r="233">
          <cell r="B233" t="str">
            <v>Int Termomag Trip DWA251 N 160/200A  Icu=35kA</v>
          </cell>
        </row>
        <row r="234">
          <cell r="B234" t="str">
            <v>Int Termomag Trip DWA251 N 200/250A  Icu=35kA</v>
          </cell>
        </row>
        <row r="235">
          <cell r="B235" t="str">
            <v>Int. Term Linea D W A 251 H  (TRES POLOS) Interrupcion ALTA</v>
          </cell>
        </row>
        <row r="236">
          <cell r="B236" t="str">
            <v>Int Termomag Trip DWA251 H 80/100A  Icu=65kA</v>
          </cell>
        </row>
        <row r="237">
          <cell r="B237" t="str">
            <v>Int Termomag Trip DWA251 H 100/125A  Icu=65kA</v>
          </cell>
        </row>
        <row r="238">
          <cell r="B238" t="str">
            <v>Int Termomag Trip DWA251 H 125/160A  Icu=65kA</v>
          </cell>
        </row>
        <row r="239">
          <cell r="B239" t="str">
            <v>Int Termomag Trip DWA251 H 160/200A  Icu=65kA</v>
          </cell>
        </row>
        <row r="240">
          <cell r="B240" t="str">
            <v>Int Termomag Trip DWA251 H 200/250A  Icu=65kA</v>
          </cell>
        </row>
        <row r="241">
          <cell r="B241" t="str">
            <v>Interruptores p/ proteccion de motores Linea DW-M 35kA</v>
          </cell>
        </row>
        <row r="242">
          <cell r="B242" t="str">
            <v>Interruptor p/ proteccion motor DW-M 160H 9A</v>
          </cell>
        </row>
        <row r="243">
          <cell r="B243" t="str">
            <v>Interruptor p/ proteccion motor DW-M 160H 12A</v>
          </cell>
        </row>
        <row r="244">
          <cell r="B244" t="str">
            <v>Interruptor p/ proteccion motor DW-M 160H 18A</v>
          </cell>
        </row>
        <row r="245">
          <cell r="B245" t="str">
            <v>Interruptor p/ proteccion motor DW-M 160H 25A</v>
          </cell>
        </row>
        <row r="246">
          <cell r="B246" t="str">
            <v>Interruptor p/ proteccion motor DW-M 160H 32A</v>
          </cell>
        </row>
        <row r="247">
          <cell r="B247" t="str">
            <v>Interruptor p/ proteccion motor DW-M 160H 40A</v>
          </cell>
        </row>
        <row r="248">
          <cell r="B248" t="str">
            <v>Interruptor p/ proteccion motor DW-M 160H 50A</v>
          </cell>
        </row>
        <row r="249">
          <cell r="B249" t="str">
            <v>Interruptor p/ proteccion motor DW-M 160H 65A</v>
          </cell>
        </row>
        <row r="250">
          <cell r="B250" t="str">
            <v>Interruptor p/ proteccion motor DW-M 160H 80A</v>
          </cell>
        </row>
        <row r="251">
          <cell r="B251" t="str">
            <v>Interruptor p/ proteccion motor DW-M 160H 95A</v>
          </cell>
        </row>
        <row r="252">
          <cell r="B252" t="str">
            <v>Interruptor p/ proteccion motor DW-M 160H 105A</v>
          </cell>
        </row>
        <row r="253">
          <cell r="B253" t="str">
            <v>Interruptor p/ proteccion motor DW-M 160H 125A</v>
          </cell>
        </row>
        <row r="254">
          <cell r="B254" t="str">
            <v>Interruptor p/ proteccion motor DW-M 160H 150A</v>
          </cell>
        </row>
        <row r="255">
          <cell r="B255" t="str">
            <v>Bobina de Minima Tension</v>
          </cell>
        </row>
        <row r="256">
          <cell r="B256" t="str">
            <v>Bobina minima tension DW125</v>
          </cell>
        </row>
        <row r="257">
          <cell r="B257" t="str">
            <v>Bobina minima tension DWA160</v>
          </cell>
        </row>
        <row r="258">
          <cell r="B258" t="str">
            <v>Bobina minima tension DWA251-400</v>
          </cell>
        </row>
        <row r="259">
          <cell r="B259" t="str">
            <v>Bobina minima tension DWA630-800</v>
          </cell>
        </row>
        <row r="260">
          <cell r="B260" t="str">
            <v>Bobina minima tension DWA1250-1600</v>
          </cell>
        </row>
        <row r="261">
          <cell r="B261" t="str">
            <v>Bobina de Apertura a distancia</v>
          </cell>
        </row>
        <row r="262">
          <cell r="B262" t="str">
            <v>Bobina apertura distancia DW125</v>
          </cell>
        </row>
        <row r="263">
          <cell r="B263" t="str">
            <v>Bobina apertura distancia DWA161</v>
          </cell>
        </row>
        <row r="264">
          <cell r="B264" t="str">
            <v>Bobina apertura distancia DWA251-400</v>
          </cell>
        </row>
        <row r="265">
          <cell r="B265" t="str">
            <v>Bobina apertura distancia DWA630-800</v>
          </cell>
        </row>
        <row r="266">
          <cell r="B266" t="str">
            <v>Bobina apertura distancia DWA1250-1600</v>
          </cell>
        </row>
        <row r="267">
          <cell r="B267" t="str">
            <v xml:space="preserve">M A N I O B R A   D E   C I R C U I T O S   E L E C T R I C O S </v>
          </cell>
        </row>
        <row r="268">
          <cell r="B268" t="str">
            <v>Seccionadores bajo carga tripolares (sin base portafusible) Linea S-5000 con mando panel</v>
          </cell>
        </row>
        <row r="269">
          <cell r="B269" t="str">
            <v>Seccionador bajo carga tripolar 40A</v>
          </cell>
        </row>
        <row r="270">
          <cell r="B270" t="str">
            <v>Seccionador bajo carga tripolar 63A</v>
          </cell>
        </row>
        <row r="271">
          <cell r="B271" t="str">
            <v>Seccionador bajo carga tripolar 80A</v>
          </cell>
        </row>
        <row r="272">
          <cell r="B272" t="str">
            <v>Seccionador bajo carga tripolar 125A</v>
          </cell>
        </row>
        <row r="273">
          <cell r="B273" t="str">
            <v>Seccionador bajo carga tripolar 160A</v>
          </cell>
        </row>
        <row r="274">
          <cell r="B274" t="str">
            <v>Seccionador bajo carga tripolar 200A</v>
          </cell>
        </row>
        <row r="275">
          <cell r="B275" t="str">
            <v>Seccionador bajo carga tripolar 250A</v>
          </cell>
        </row>
        <row r="276">
          <cell r="B276" t="str">
            <v>Seccionador bajo carga tripolar 315A</v>
          </cell>
        </row>
        <row r="277">
          <cell r="B277" t="str">
            <v>Seccionador bajo carga tripolar 400A</v>
          </cell>
        </row>
        <row r="278">
          <cell r="B278" t="str">
            <v>Seccionador bajo carga tripolar 630A</v>
          </cell>
        </row>
        <row r="279">
          <cell r="B279" t="str">
            <v>Seccionador bajo carga tripolar 800A</v>
          </cell>
        </row>
        <row r="280">
          <cell r="B280" t="str">
            <v>Mando panel chico EN0</v>
          </cell>
        </row>
        <row r="281">
          <cell r="B281" t="str">
            <v>Mando panel med EN1</v>
          </cell>
        </row>
        <row r="282">
          <cell r="B282" t="str">
            <v>CONTROLADORES PROGRAMABLES</v>
          </cell>
        </row>
        <row r="283">
          <cell r="B283" t="str">
            <v>CLIC 24Vcc 6 Entradas Dig / 4 Salidas Dig</v>
          </cell>
        </row>
        <row r="284">
          <cell r="B284" t="str">
            <v>CLIC 24Vcc 6 Entradas Dig / 2 Analog / 4 Salidas Dig / Reloj</v>
          </cell>
        </row>
        <row r="285">
          <cell r="B285" t="str">
            <v>CLIC 110-220 Vca 6 Entradas Dig / 4 Salidas Dig</v>
          </cell>
        </row>
        <row r="286">
          <cell r="B286" t="str">
            <v>CLIC 110-220 Vca 6 Entradas Dig / 4 Salidas Dig / Reloj</v>
          </cell>
        </row>
        <row r="287">
          <cell r="B287" t="str">
            <v>CLIC 24Vcc 12 Entradas Dig / 8 Salidas Dig</v>
          </cell>
        </row>
        <row r="288">
          <cell r="B288" t="str">
            <v>CLIC 24Vcc 10 Entradas Dig / 2 Analog / 8 Salidas Dig / Reloj</v>
          </cell>
        </row>
        <row r="289">
          <cell r="B289" t="str">
            <v>CLIC 110-220 Vca 12 Entradas Dig / 8 Salidas Dig</v>
          </cell>
        </row>
        <row r="290">
          <cell r="B290" t="str">
            <v>CLIC 110-220 Vca 12 Entradas Dig / 8 Salidas Dig / Reloj</v>
          </cell>
        </row>
      </sheetData>
      <sheetData sheetId="2" refreshError="1">
        <row r="6">
          <cell r="A6" t="str">
            <v>Motor electrico trifasico Linea W21  3000 rpm   (II Polos)</v>
          </cell>
        </row>
        <row r="7">
          <cell r="A7" t="str">
            <v>1   HP B3   3000rpm</v>
          </cell>
        </row>
        <row r="8">
          <cell r="A8" t="str">
            <v>1,5HP B3   3000rpm</v>
          </cell>
        </row>
        <row r="9">
          <cell r="A9" t="str">
            <v>2   HP B3   3000rpm</v>
          </cell>
        </row>
        <row r="10">
          <cell r="A10" t="str">
            <v>3   HP B3   3000rpm</v>
          </cell>
        </row>
        <row r="11">
          <cell r="A11" t="str">
            <v>4   HP B3   3000rpm</v>
          </cell>
        </row>
        <row r="12">
          <cell r="A12" t="str">
            <v>5,5HP B3   3000rpm</v>
          </cell>
        </row>
        <row r="13">
          <cell r="A13" t="str">
            <v>7,5HP B3   3000rpm</v>
          </cell>
        </row>
        <row r="14">
          <cell r="A14" t="str">
            <v>10   HP B3   3000rpm</v>
          </cell>
        </row>
        <row r="15">
          <cell r="A15" t="str">
            <v>12,5HP B3   3000rpm</v>
          </cell>
        </row>
        <row r="16">
          <cell r="A16" t="str">
            <v>15    HP B3   3000rpm</v>
          </cell>
        </row>
        <row r="17">
          <cell r="A17" t="str">
            <v>20    HP B3   3000rpm</v>
          </cell>
        </row>
        <row r="18">
          <cell r="A18" t="str">
            <v>25    HP B3   3000rpm</v>
          </cell>
        </row>
        <row r="19">
          <cell r="A19" t="str">
            <v>30    HP B3   3000rpm</v>
          </cell>
        </row>
        <row r="20">
          <cell r="A20" t="str">
            <v>40    HP B3   3000rpm</v>
          </cell>
        </row>
        <row r="21">
          <cell r="A21" t="str">
            <v>50    HP B3   3000rpm</v>
          </cell>
        </row>
        <row r="22">
          <cell r="A22" t="str">
            <v>60    HP B3   3000rpm</v>
          </cell>
        </row>
        <row r="23">
          <cell r="A23" t="str">
            <v>75    HP B3   3000rpm</v>
          </cell>
        </row>
        <row r="24">
          <cell r="A24" t="str">
            <v>100    HP B3   3000rpm</v>
          </cell>
        </row>
        <row r="25">
          <cell r="A25" t="str">
            <v>125    HP B3   3000rpm</v>
          </cell>
        </row>
        <row r="26">
          <cell r="A26" t="str">
            <v>150    HP B3   3000rpm</v>
          </cell>
        </row>
        <row r="27">
          <cell r="A27" t="str">
            <v>175    HP B3   3000rpm</v>
          </cell>
        </row>
        <row r="28">
          <cell r="A28" t="str">
            <v>200    HP B3   3000rpm</v>
          </cell>
        </row>
        <row r="29">
          <cell r="A29" t="str">
            <v>220    HP B3   3000rpm</v>
          </cell>
        </row>
        <row r="30">
          <cell r="A30" t="str">
            <v>Motor electrico trifasico Linea W21  1500 rpm  (IV Polos)</v>
          </cell>
        </row>
        <row r="31">
          <cell r="A31" t="str">
            <v>1   HP B3   1500rpm</v>
          </cell>
        </row>
        <row r="32">
          <cell r="A32" t="str">
            <v>1,5HP B3   1500rpm</v>
          </cell>
        </row>
        <row r="33">
          <cell r="A33" t="str">
            <v>2   HP B3   1500rpm</v>
          </cell>
        </row>
        <row r="34">
          <cell r="A34" t="str">
            <v>3   HP B3   1500rpm</v>
          </cell>
        </row>
        <row r="35">
          <cell r="A35" t="str">
            <v>4   HP B3   1500rpm</v>
          </cell>
        </row>
        <row r="36">
          <cell r="A36" t="str">
            <v>5,5HP B3   1500rpm</v>
          </cell>
        </row>
        <row r="37">
          <cell r="A37" t="str">
            <v>7,5HP B3   1500rpm</v>
          </cell>
        </row>
        <row r="38">
          <cell r="A38" t="str">
            <v>10   HP B3   1500rpm</v>
          </cell>
        </row>
        <row r="39">
          <cell r="A39" t="str">
            <v>12,5 HP B3   1500rpm</v>
          </cell>
        </row>
        <row r="40">
          <cell r="A40" t="str">
            <v>15    HP B3   1500rpm</v>
          </cell>
        </row>
        <row r="41">
          <cell r="A41" t="str">
            <v>20    HP B3   1500rpm</v>
          </cell>
        </row>
        <row r="42">
          <cell r="A42" t="str">
            <v>25    HP B3   1500rpm</v>
          </cell>
        </row>
        <row r="43">
          <cell r="A43" t="str">
            <v>30    HP B3   1500rpm</v>
          </cell>
        </row>
        <row r="44">
          <cell r="A44" t="str">
            <v>40    HP B3   1500rpm</v>
          </cell>
        </row>
        <row r="45">
          <cell r="A45" t="str">
            <v>50    HP B3   1500rpm</v>
          </cell>
        </row>
        <row r="46">
          <cell r="A46" t="str">
            <v>60    HP B3   1500rpm</v>
          </cell>
        </row>
        <row r="47">
          <cell r="A47" t="str">
            <v>75    HP B3   1500rpm</v>
          </cell>
        </row>
        <row r="48">
          <cell r="A48" t="str">
            <v>100    HP B3   1500rpm</v>
          </cell>
        </row>
        <row r="49">
          <cell r="A49" t="str">
            <v>125    HP B3   1500rpm</v>
          </cell>
        </row>
        <row r="50">
          <cell r="A50" t="str">
            <v>150    HP B3   1500rpm</v>
          </cell>
        </row>
        <row r="51">
          <cell r="A51" t="str">
            <v>175    HP B3   1500rpm</v>
          </cell>
        </row>
        <row r="52">
          <cell r="A52" t="str">
            <v>200    HP B3   1500rpm</v>
          </cell>
        </row>
        <row r="53">
          <cell r="A53" t="str">
            <v>220    HP B3   1500rpm</v>
          </cell>
        </row>
      </sheetData>
      <sheetData sheetId="3" refreshError="1">
        <row r="3">
          <cell r="C3" t="str">
            <v>Int. Termomagnetico unipolar 2A Curva C</v>
          </cell>
        </row>
        <row r="4">
          <cell r="C4" t="str">
            <v>Int. Termomagnetico unipolar 4A Curva C</v>
          </cell>
        </row>
        <row r="5">
          <cell r="C5" t="str">
            <v>Int. Termomagnetico unipolar 6A Curva C</v>
          </cell>
        </row>
        <row r="6">
          <cell r="C6" t="str">
            <v>Int. Termomagnetico unipolar 10A Curva C</v>
          </cell>
        </row>
        <row r="7">
          <cell r="C7" t="str">
            <v>Int. Termomagnetico unipolar 16A Curva C</v>
          </cell>
        </row>
        <row r="8">
          <cell r="C8" t="str">
            <v>Int. Termomagnetico unipolar 20A Curva C</v>
          </cell>
        </row>
        <row r="9">
          <cell r="C9" t="str">
            <v>Int. Termomagnetico unipolar 25A Curva C</v>
          </cell>
        </row>
        <row r="10">
          <cell r="C10" t="str">
            <v>Int. Termomagnetico unipolar 32A Curva C</v>
          </cell>
        </row>
        <row r="11">
          <cell r="C11" t="str">
            <v>Int. Termomagnetico unipolar 40A Curva C</v>
          </cell>
        </row>
        <row r="12">
          <cell r="C12" t="str">
            <v>Int. Termomagnetico unipolar 50A Curva C</v>
          </cell>
        </row>
        <row r="13">
          <cell r="C13" t="str">
            <v>Int. Termomagnetico unipolar 63A Curva C</v>
          </cell>
        </row>
        <row r="14">
          <cell r="C14" t="str">
            <v>Int. Termomagnetico bipolar 2A Curva C</v>
          </cell>
        </row>
        <row r="15">
          <cell r="C15" t="str">
            <v>Int. Termomagnetico bipolar 4A Curva C</v>
          </cell>
        </row>
        <row r="16">
          <cell r="C16" t="str">
            <v>Int. Termomagnetico bipolar 6A Curva C</v>
          </cell>
        </row>
        <row r="17">
          <cell r="C17" t="str">
            <v>Int. Termomagnetico bipolar 10A Curva C</v>
          </cell>
        </row>
        <row r="18">
          <cell r="C18" t="str">
            <v>Int. Termomagnetico bipolar 16A Curva C</v>
          </cell>
        </row>
        <row r="19">
          <cell r="C19" t="str">
            <v>Int. Termomagnetico bipolar 20A Curva C</v>
          </cell>
        </row>
        <row r="20">
          <cell r="C20" t="str">
            <v>Int. Termomagnetico bipolar 25A Curva C</v>
          </cell>
        </row>
        <row r="21">
          <cell r="C21" t="str">
            <v>Int. Termomagnetico bipolar 32A Curva C</v>
          </cell>
        </row>
        <row r="22">
          <cell r="C22" t="str">
            <v>Int. Termomagnetico tripolar 2A Curva C</v>
          </cell>
        </row>
        <row r="23">
          <cell r="C23" t="str">
            <v>Int. Termomagnetico tripolar 4A Curva C</v>
          </cell>
        </row>
        <row r="24">
          <cell r="C24" t="str">
            <v>Int. Termomagnetico tripolar 6A Curva C</v>
          </cell>
        </row>
        <row r="25">
          <cell r="C25" t="str">
            <v>Int. Termomagnetico tripolar 10A Curva C</v>
          </cell>
        </row>
        <row r="26">
          <cell r="C26" t="str">
            <v>Int. Termomagnetico tripolar 16A Curva C</v>
          </cell>
        </row>
        <row r="27">
          <cell r="C27" t="str">
            <v>Int. Termomagnetico tripolar 20A Curva C</v>
          </cell>
        </row>
        <row r="28">
          <cell r="C28" t="str">
            <v>Int. Termomagnetico tripolar 25A Curva C</v>
          </cell>
        </row>
        <row r="29">
          <cell r="C29" t="str">
            <v>Int. Termomagnetico tripolar 32A Curva C</v>
          </cell>
        </row>
        <row r="30">
          <cell r="C30" t="str">
            <v>Int. Termomagnetico tripolar 40A Curva C</v>
          </cell>
        </row>
        <row r="31">
          <cell r="C31" t="str">
            <v>Int. Termomagnetico tripolar 50A Curva C</v>
          </cell>
        </row>
        <row r="32">
          <cell r="C32" t="str">
            <v>Int. Termomagnetico tripolar 63A Curva C</v>
          </cell>
        </row>
        <row r="33">
          <cell r="C33" t="str">
            <v>Int. Termomagnetico tetrapolar 20A Curva C</v>
          </cell>
        </row>
        <row r="34">
          <cell r="C34" t="str">
            <v>Int. Termomagnetico tetrapolar 25A Curva C</v>
          </cell>
        </row>
        <row r="35">
          <cell r="C35" t="str">
            <v>Int. Termomagnetico tetrapolar 32A Curva C</v>
          </cell>
        </row>
        <row r="36">
          <cell r="C36" t="str">
            <v>Int. Termomagnetico tetrapolar 40A Curva C</v>
          </cell>
        </row>
        <row r="37">
          <cell r="C37" t="str">
            <v>Int. Termomagnetico tetrapolar 50A Curva C</v>
          </cell>
        </row>
        <row r="38">
          <cell r="C38" t="str">
            <v>Int. Termomagnetico tetrapolar 63A Curva C</v>
          </cell>
        </row>
        <row r="39">
          <cell r="C39" t="str">
            <v>Int. Diferencial 2 x In= 25A Idn=30mA BP    Icc=6kA</v>
          </cell>
        </row>
        <row r="40">
          <cell r="C40" t="str">
            <v>Int. Diferencial 2 x In= 40A Idn=30mA BP    Icc=6kA</v>
          </cell>
        </row>
        <row r="41">
          <cell r="C41" t="str">
            <v>Int. Diferencial 2 x  In= 25A Idn=30mA BPC Icc=10kA</v>
          </cell>
        </row>
        <row r="42">
          <cell r="C42" t="str">
            <v>Int. Diferencial 2 x  In= 40A Idn=30mA BPCIcc=10kA</v>
          </cell>
        </row>
        <row r="43">
          <cell r="C43" t="str">
            <v>Int. Diferencial 4 x In= 40A Idn=30mA Icc=10kA</v>
          </cell>
        </row>
        <row r="44">
          <cell r="C44" t="str">
            <v>Int. Diferencial 4 x In= 63A Idn=30mA Icc=10kA</v>
          </cell>
        </row>
        <row r="45">
          <cell r="C45" t="str">
            <v>Int. Diferencial 2 x In= 40A Inmunizado Idn=30mA "G"</v>
          </cell>
        </row>
        <row r="46">
          <cell r="C46" t="str">
            <v>Int. Diferencial 4 x In= 40A Inmunizado  Idn=30mA "G"</v>
          </cell>
        </row>
        <row r="47">
          <cell r="C47" t="str">
            <v>Amperimetro Nollman CA Interc …/5   72x72</v>
          </cell>
        </row>
        <row r="48">
          <cell r="C48" t="str">
            <v>Amperimetro Nollman CA Interc …/5   96x96</v>
          </cell>
        </row>
        <row r="49">
          <cell r="C49" t="str">
            <v>Voltimetro Nollman CA 500V 72x72</v>
          </cell>
        </row>
        <row r="50">
          <cell r="C50" t="str">
            <v>Voltimetro Nollman CA 500V 96x96</v>
          </cell>
        </row>
        <row r="51">
          <cell r="C51" t="str">
            <v>Trafo Intensidad Mod ZV 75/5</v>
          </cell>
        </row>
        <row r="52">
          <cell r="C52" t="str">
            <v>Trafo Intensidad Mod ZV 100/5</v>
          </cell>
        </row>
        <row r="53">
          <cell r="C53" t="str">
            <v>Trafo Intensidad Mod ZV 150/5</v>
          </cell>
        </row>
        <row r="54">
          <cell r="C54" t="str">
            <v>Trafo Intensidad Mod ZV 200/5</v>
          </cell>
        </row>
        <row r="55">
          <cell r="C55" t="str">
            <v>Trafo Intensidad Mod ZV 300/5</v>
          </cell>
        </row>
        <row r="56">
          <cell r="C56" t="str">
            <v>Trafo Intensidad Mod ZV 400/5</v>
          </cell>
        </row>
        <row r="57">
          <cell r="C57" t="str">
            <v>Llave voltimetrica (NY2400) Nollman</v>
          </cell>
        </row>
        <row r="58">
          <cell r="C58" t="str">
            <v>Llave amperometrica (NY2330)</v>
          </cell>
        </row>
        <row r="59">
          <cell r="C59" t="str">
            <v>Riel DIN  35mm ranurado</v>
          </cell>
        </row>
        <row r="60">
          <cell r="C60" t="str">
            <v>Aislador conico 30mm</v>
          </cell>
        </row>
        <row r="61">
          <cell r="C61" t="str">
            <v>Tubo Termocontraible EPM-A-17/03  17mm</v>
          </cell>
        </row>
        <row r="62">
          <cell r="C62" t="str">
            <v>Tubo Termocontraible EPM-A-27/06  27mm</v>
          </cell>
        </row>
        <row r="63">
          <cell r="C63" t="str">
            <v>Tubo Termocontraible EPM-A-43/10  43mm</v>
          </cell>
        </row>
        <row r="64">
          <cell r="C64" t="str">
            <v>Tubo Termocontraible EPM-A-54/16  54mm</v>
          </cell>
        </row>
        <row r="65">
          <cell r="C65" t="str">
            <v>Tubo Termocontraible EPM-A-70/22  70mm</v>
          </cell>
        </row>
        <row r="66">
          <cell r="C66" t="str">
            <v>Empalme Termocontraible ETR 1/6</v>
          </cell>
        </row>
        <row r="67">
          <cell r="C67" t="str">
            <v>Empalme Termocontraible ETR 10/35</v>
          </cell>
        </row>
        <row r="68">
          <cell r="C68" t="str">
            <v>Empalme Termocontraible ETR 35/70</v>
          </cell>
        </row>
        <row r="69">
          <cell r="C69" t="str">
            <v>Empalme Termocontraible ETR 70/150</v>
          </cell>
        </row>
        <row r="70">
          <cell r="C70" t="str">
            <v>Empalme Termocontraible ETR 185/400</v>
          </cell>
        </row>
        <row r="72">
          <cell r="C72" t="str">
            <v>Terminales a Compresión ACC  1.5/1    1/8</v>
          </cell>
        </row>
        <row r="73">
          <cell r="C73" t="str">
            <v>Terminales a Compresión ACC  1.5/2    5/32</v>
          </cell>
        </row>
        <row r="74">
          <cell r="C74" t="str">
            <v>Terminales a Compresión ACC  1.5/3    3/16</v>
          </cell>
        </row>
        <row r="75">
          <cell r="C75" t="str">
            <v>Terminales a Compresión ACC  2.5/1    5/32</v>
          </cell>
        </row>
        <row r="76">
          <cell r="C76" t="str">
            <v>Terminales a Compresión ACC  2.5/2    3/16</v>
          </cell>
        </row>
        <row r="77">
          <cell r="C77" t="str">
            <v>Terminales a Compresión ACC  4/1    5/32</v>
          </cell>
        </row>
        <row r="78">
          <cell r="C78" t="str">
            <v>Terminales a Compresión ACC  4/2    3/16</v>
          </cell>
        </row>
        <row r="79">
          <cell r="C79" t="str">
            <v>Terminales a Compresión ACC  6/1    3/16</v>
          </cell>
        </row>
        <row r="80">
          <cell r="C80" t="str">
            <v>Terminales a Compresión ACC  6/2    1/4</v>
          </cell>
        </row>
        <row r="81">
          <cell r="C81" t="str">
            <v>Terminales a Compresión ACC  10/1    3/16</v>
          </cell>
        </row>
        <row r="82">
          <cell r="C82" t="str">
            <v>Terminales a Compresión ACC  10/2    1/4</v>
          </cell>
        </row>
        <row r="83">
          <cell r="C83" t="str">
            <v>Terminales a Compresión ACC  10/3    5/16</v>
          </cell>
        </row>
        <row r="84">
          <cell r="C84" t="str">
            <v>Terminales a Compresión ACC  16/1    1/4</v>
          </cell>
        </row>
        <row r="85">
          <cell r="C85" t="str">
            <v>Terminales a Compresión ACC  16/2    5/16</v>
          </cell>
        </row>
        <row r="86">
          <cell r="C86" t="str">
            <v>Terminales a Compresión ACC  16/3    3/8</v>
          </cell>
        </row>
        <row r="87">
          <cell r="C87" t="str">
            <v>Terminales a Compresión ACC  25/1    1/4</v>
          </cell>
        </row>
        <row r="88">
          <cell r="C88" t="str">
            <v>Terminales a Compresión ACC  25/2    5/16</v>
          </cell>
        </row>
        <row r="89">
          <cell r="C89" t="str">
            <v>Terminales a Compresión ACC  25/3    3/8</v>
          </cell>
        </row>
        <row r="90">
          <cell r="C90" t="str">
            <v>Terminales a Compresión ACC  35/0    1/4</v>
          </cell>
        </row>
        <row r="91">
          <cell r="C91" t="str">
            <v>Terminales a Compresión ACC  35/1    5/16</v>
          </cell>
        </row>
        <row r="92">
          <cell r="C92" t="str">
            <v>Terminales a Compresión ACC  35/2    3/8</v>
          </cell>
        </row>
        <row r="93">
          <cell r="C93" t="str">
            <v>Terminales a Compresión ACC  35/3    1/2</v>
          </cell>
        </row>
        <row r="94">
          <cell r="C94" t="str">
            <v>Terminales a Compresión ACC  50/1    5/16</v>
          </cell>
        </row>
        <row r="95">
          <cell r="C95" t="str">
            <v>Terminales a Compresión ACC  50/2    3/8</v>
          </cell>
        </row>
        <row r="96">
          <cell r="C96" t="str">
            <v>Terminales a Compresión ACC  50/3    1/2</v>
          </cell>
        </row>
        <row r="97">
          <cell r="C97" t="str">
            <v>Terminales a Compresión ACC  70/1    3/8</v>
          </cell>
        </row>
        <row r="98">
          <cell r="C98" t="str">
            <v>Terminales a Compresión ACC  70/2    1/2</v>
          </cell>
        </row>
        <row r="99">
          <cell r="C99" t="str">
            <v>Terminales a Compresión ACC  70/3    5/8</v>
          </cell>
        </row>
        <row r="100">
          <cell r="C100" t="str">
            <v>Terminales a Compresión ACC  95/1    3/8</v>
          </cell>
        </row>
        <row r="101">
          <cell r="C101" t="str">
            <v>Terminales a Compresión ACC  95/2    1/2</v>
          </cell>
        </row>
        <row r="102">
          <cell r="C102" t="str">
            <v>Terminales a Compresión ACC  95/3    5/8</v>
          </cell>
        </row>
        <row r="103">
          <cell r="C103" t="str">
            <v>Terminales a Compresión ACC  120/1    1/2</v>
          </cell>
        </row>
        <row r="104">
          <cell r="C104" t="str">
            <v>Terminales a Compresión ACC  120/2    5/8</v>
          </cell>
        </row>
        <row r="105">
          <cell r="C105" t="str">
            <v>Terminales a Compresión ACC  150/1    1/2</v>
          </cell>
        </row>
        <row r="106">
          <cell r="C106" t="str">
            <v>Terminales a Compresión ACC  150/2    5/8</v>
          </cell>
        </row>
        <row r="107">
          <cell r="C107" t="str">
            <v>Terminales a Compresión ACC  185/1    1/2</v>
          </cell>
        </row>
        <row r="108">
          <cell r="C108" t="str">
            <v>Terminales a Compresión ACC  185/2    5/8</v>
          </cell>
        </row>
        <row r="109">
          <cell r="C109" t="str">
            <v>Terminales a Compresión ACC  240/1    1/2</v>
          </cell>
        </row>
        <row r="110">
          <cell r="C110" t="str">
            <v>Terminales a Compresión ACC  240/2    5/8</v>
          </cell>
        </row>
        <row r="111">
          <cell r="C111" t="str">
            <v>Terminales a Compresión ACC  300/1    1/2</v>
          </cell>
        </row>
        <row r="112">
          <cell r="C112" t="str">
            <v>Terminales a Compresión ACC  300/2    5/8</v>
          </cell>
        </row>
        <row r="113">
          <cell r="C113" t="str">
            <v>Terminales a Compresión ACC  400/1    5/8</v>
          </cell>
        </row>
        <row r="114">
          <cell r="C114" t="str">
            <v>Terminales a Compresión ACC  400/2    3/4</v>
          </cell>
        </row>
        <row r="115">
          <cell r="C115" t="str">
            <v>Terminales a Compresión ACC  500/1    5/8</v>
          </cell>
        </row>
        <row r="116">
          <cell r="C116" t="str">
            <v>Terminales a Compresión ACC  500/2    3/4</v>
          </cell>
        </row>
        <row r="117">
          <cell r="C117" t="str">
            <v>Terminales a Compresión ACC  625/1    5/8</v>
          </cell>
        </row>
        <row r="118">
          <cell r="C118" t="str">
            <v>Terminales a Compresión ACC  625/2    3/4</v>
          </cell>
        </row>
        <row r="119">
          <cell r="C119" t="str">
            <v>Unión a compresión ZCC      2.5</v>
          </cell>
        </row>
        <row r="120">
          <cell r="C120" t="str">
            <v>Unión a compresión ZCC      4</v>
          </cell>
        </row>
        <row r="121">
          <cell r="C121" t="str">
            <v>Unión a compresión ZCC      6</v>
          </cell>
        </row>
        <row r="122">
          <cell r="C122" t="str">
            <v>Unión a compresión ZCC    10</v>
          </cell>
        </row>
        <row r="123">
          <cell r="C123" t="str">
            <v>Unión a compresión ZCC    16</v>
          </cell>
        </row>
        <row r="124">
          <cell r="C124" t="str">
            <v>Unión a compresión ZCC    25</v>
          </cell>
        </row>
        <row r="125">
          <cell r="C125" t="str">
            <v>Unión a compresión ZCC    35</v>
          </cell>
        </row>
        <row r="126">
          <cell r="C126" t="str">
            <v>Unión a compresión ZCC    50</v>
          </cell>
        </row>
        <row r="127">
          <cell r="C127" t="str">
            <v>Unión a compresión ZCC    70</v>
          </cell>
        </row>
        <row r="128">
          <cell r="C128" t="str">
            <v>Unión a compresión ZCC    95</v>
          </cell>
        </row>
        <row r="129">
          <cell r="C129" t="str">
            <v>Unión a compresión ZCC  120</v>
          </cell>
        </row>
        <row r="130">
          <cell r="C130" t="str">
            <v>Unión a compresión ZCC  150</v>
          </cell>
        </row>
        <row r="131">
          <cell r="C131" t="str">
            <v>Unión a compresión ZCC  185</v>
          </cell>
        </row>
        <row r="132">
          <cell r="C132" t="str">
            <v>Unión a compresión ZCC  240</v>
          </cell>
        </row>
        <row r="133">
          <cell r="C133" t="str">
            <v>Unión a compresión ZCC  300</v>
          </cell>
        </row>
        <row r="134">
          <cell r="C134" t="str">
            <v>Unión a compresión ZCC  400</v>
          </cell>
        </row>
        <row r="135">
          <cell r="C135" t="str">
            <v>Unión a compresión ZCC  500</v>
          </cell>
        </row>
        <row r="136">
          <cell r="C136" t="str">
            <v>Unión a compresión ZCC  625</v>
          </cell>
        </row>
        <row r="137">
          <cell r="C137" t="str">
            <v xml:space="preserve">Morseto 1995/1 Cu </v>
          </cell>
        </row>
        <row r="138">
          <cell r="C138" t="str">
            <v>Morseto 1995/1  Al. (MN 207 a)</v>
          </cell>
        </row>
        <row r="139">
          <cell r="C139" t="str">
            <v>Morsa de Suspensión  P.K.S. 10  Nylon.</v>
          </cell>
        </row>
        <row r="140">
          <cell r="C140" t="str">
            <v xml:space="preserve">Morsa de Suspensión  P.K.S. 10  Aluminio.  </v>
          </cell>
        </row>
        <row r="141">
          <cell r="C141" t="str">
            <v>Morsa de Retención Autoaj.  M.R.A. c/tirador de cable (MC) (MN 1023)</v>
          </cell>
        </row>
        <row r="142">
          <cell r="C142" t="str">
            <v>Pieza Intermedia MH 90º (Q110 )  Al.</v>
          </cell>
        </row>
        <row r="143">
          <cell r="C143" t="str">
            <v>Ménsula de Retención</v>
          </cell>
        </row>
        <row r="144">
          <cell r="C144" t="str">
            <v xml:space="preserve">Ménsula de Suspensión </v>
          </cell>
        </row>
        <row r="145">
          <cell r="C145" t="str">
            <v>Jabalina   Lisa  L  10  x   600   mm</v>
          </cell>
        </row>
        <row r="146">
          <cell r="C146" t="str">
            <v>Jabalina   Lisa  L  10  x  1000  mm</v>
          </cell>
        </row>
        <row r="147">
          <cell r="C147" t="str">
            <v>Jabalina   Lisa  L  10  x  1500  mm</v>
          </cell>
        </row>
        <row r="148">
          <cell r="C148" t="str">
            <v>Jabalina   Lisa  L  10  x  2000  mm</v>
          </cell>
        </row>
        <row r="149">
          <cell r="C149" t="str">
            <v>Jabalina   Lisa  L  14  x  1000  mm</v>
          </cell>
        </row>
        <row r="150">
          <cell r="C150" t="str">
            <v>Jabalina   Lisa  L  14  x  1500  mm</v>
          </cell>
        </row>
        <row r="151">
          <cell r="C151" t="str">
            <v>Jabalina   Lisa  L  14  x  2000  mm</v>
          </cell>
        </row>
        <row r="152">
          <cell r="C152" t="str">
            <v>Jabalina   Lisa  L  14  x  3000  mm</v>
          </cell>
        </row>
        <row r="153">
          <cell r="C153" t="str">
            <v>Jabalina   Lisa  L  16  x  1000  mm</v>
          </cell>
        </row>
        <row r="154">
          <cell r="C154" t="str">
            <v>Jabalina   Lisa  L  16  x  1500  mm</v>
          </cell>
        </row>
        <row r="155">
          <cell r="C155" t="str">
            <v>Jabalina   Lisa  L  16  x  2000  mm</v>
          </cell>
        </row>
        <row r="156">
          <cell r="C156" t="str">
            <v>Jabalina   Lisa  L  16  x  3000  mm</v>
          </cell>
        </row>
        <row r="157">
          <cell r="C157" t="str">
            <v>Jabalina   Lisa  L  18  x  1000  mm</v>
          </cell>
        </row>
        <row r="158">
          <cell r="C158" t="str">
            <v>Jabalina   Lisa  L  18  x  1500  mm</v>
          </cell>
        </row>
        <row r="159">
          <cell r="C159" t="str">
            <v>Jabalina   Lisa  L  18  x  2000  mm</v>
          </cell>
        </row>
        <row r="160">
          <cell r="C160" t="str">
            <v>Jabalina   Lisa  L  18  x  3000  mm</v>
          </cell>
        </row>
        <row r="161">
          <cell r="C161" t="str">
            <v>Cabezal  de Hincado P/L 10</v>
          </cell>
        </row>
        <row r="162">
          <cell r="C162" t="str">
            <v>Cabezal  de Hincado P/L 14</v>
          </cell>
        </row>
        <row r="163">
          <cell r="C163" t="str">
            <v>Cabezal  de Hincado P/L 16</v>
          </cell>
        </row>
        <row r="164">
          <cell r="C164" t="str">
            <v>Cabezal  de Hincado P/L 18</v>
          </cell>
        </row>
        <row r="165">
          <cell r="C165" t="str">
            <v>Tomacable para Jabalina Lisa de 3/8  “  (L.  10)</v>
          </cell>
        </row>
        <row r="172">
          <cell r="C172" t="str">
            <v>Gabinete Metalico Estanco IP65 250 x 200 x 160</v>
          </cell>
        </row>
        <row r="173">
          <cell r="C173" t="str">
            <v>Gabinete Metalico Estanco IP65 300 x 250 x 160</v>
          </cell>
        </row>
        <row r="174">
          <cell r="C174" t="str">
            <v>Gabinete Metalico Estanco IP65 300 x 300 x 160</v>
          </cell>
        </row>
        <row r="175">
          <cell r="C175" t="str">
            <v>Gabinete Metalico Estanco IP65 400 x 300 x 160</v>
          </cell>
        </row>
        <row r="176">
          <cell r="C176" t="str">
            <v>Gabinete Metalico Estanco IP65 450 x 450 x 160</v>
          </cell>
        </row>
        <row r="177">
          <cell r="C177" t="str">
            <v>Gabinete Metalico Estanco IP65 500 x 400 x 160</v>
          </cell>
        </row>
        <row r="178">
          <cell r="C178" t="str">
            <v>Gabinete Metalico Estanco IP65 600 x 400 x 160</v>
          </cell>
        </row>
        <row r="179">
          <cell r="C179" t="str">
            <v>Gabinete Metalico Estanco IP65 600 x 500 x 160</v>
          </cell>
        </row>
        <row r="180">
          <cell r="C180" t="str">
            <v>Gabinete Metalico Estanco IP65 600 x 600 x 160</v>
          </cell>
        </row>
        <row r="181">
          <cell r="C181" t="str">
            <v>Gabinete Metalico Estanco IP65 400 x 300 x 210</v>
          </cell>
        </row>
        <row r="182">
          <cell r="C182" t="str">
            <v>Gabinete Metalico Estanco IP65 450 x 450 x 210</v>
          </cell>
        </row>
        <row r="183">
          <cell r="C183" t="str">
            <v>Gabinete Metalico Estanco IP65 500 x 400 x 210</v>
          </cell>
        </row>
        <row r="184">
          <cell r="C184" t="str">
            <v>Gabinete Metalico Estanco IP65 600 x 400 x 210</v>
          </cell>
        </row>
        <row r="185">
          <cell r="C185" t="str">
            <v>Gabinete Metalico Estanco IP65 600 x 500 x 210</v>
          </cell>
        </row>
        <row r="186">
          <cell r="C186" t="str">
            <v>Gabinete Metalico Estanco IP65 600 x 600 x 210</v>
          </cell>
        </row>
        <row r="187">
          <cell r="C187" t="str">
            <v>Gabinete Metalico Estanco IP65 700 x 600 x 210</v>
          </cell>
        </row>
        <row r="188">
          <cell r="C188" t="str">
            <v>Gabinete Metalico Estanco IP65 900 x 600 x 210</v>
          </cell>
        </row>
        <row r="189">
          <cell r="C189" t="str">
            <v>Gabinete Metalico Estanco IP65 1200 x 600 x 210</v>
          </cell>
        </row>
        <row r="190">
          <cell r="C190" t="str">
            <v>Gabinete Metalico Estanco IP65 400 x 300 x 260</v>
          </cell>
        </row>
        <row r="191">
          <cell r="C191" t="str">
            <v>Gabinete Metalico Estanco IP65 450 x 450 x 260</v>
          </cell>
        </row>
        <row r="192">
          <cell r="C192" t="str">
            <v>Gabinete Metalico Estanco IP65 500 x 400 x 260</v>
          </cell>
        </row>
        <row r="193">
          <cell r="C193" t="str">
            <v>Gabinete Metalico Estanco IP65 600 x 400 x 260</v>
          </cell>
        </row>
        <row r="194">
          <cell r="C194" t="str">
            <v>Gabinete Metalico Estanco IP65 600 x 500 x 260</v>
          </cell>
        </row>
        <row r="195">
          <cell r="C195" t="str">
            <v>Gabinete Metalico Estanco IP65 600 x 600 x 260</v>
          </cell>
        </row>
        <row r="196">
          <cell r="C196" t="str">
            <v>Gabinete Metalico Estanco IP65 700 x 600 x 260</v>
          </cell>
        </row>
        <row r="197">
          <cell r="C197" t="str">
            <v>Gabinete Metalico Estanco IP65 900 x 600 x 260</v>
          </cell>
        </row>
        <row r="198">
          <cell r="C198" t="str">
            <v>Gabinete Metalico Estanco IP65 1200 x 600 x 260</v>
          </cell>
        </row>
        <row r="199">
          <cell r="C199" t="str">
            <v>Gabinete Metalico Estanco IP65 950 x 700 x 300</v>
          </cell>
        </row>
        <row r="200">
          <cell r="C200" t="str">
            <v>Terminales a Compresión FCC  1.5/1  5/32</v>
          </cell>
        </row>
        <row r="201">
          <cell r="C201" t="str">
            <v>Terminales a Compresión FCC  2.5/1  3/16</v>
          </cell>
        </row>
        <row r="202">
          <cell r="C202" t="str">
            <v>Terminales a Compresión FCC  4/1    3/16</v>
          </cell>
        </row>
        <row r="203">
          <cell r="C203" t="str">
            <v>Terminales a Compresión FCC  6/1    3/16</v>
          </cell>
        </row>
        <row r="204">
          <cell r="C204" t="str">
            <v>Terminales a Compresión FCC  6/2    1/4</v>
          </cell>
        </row>
        <row r="205">
          <cell r="C205" t="str">
            <v>Terminales a Compresión FCC  10/1   3/16</v>
          </cell>
        </row>
        <row r="206">
          <cell r="C206" t="str">
            <v>Terminales a Compresión FCC  10/2    1/4</v>
          </cell>
        </row>
        <row r="207">
          <cell r="C207" t="str">
            <v>Terminales a Compresión FCC  10/3   5/16</v>
          </cell>
        </row>
        <row r="208">
          <cell r="C208" t="str">
            <v>Terminales a Compresión FCC  16/1    1/4</v>
          </cell>
        </row>
        <row r="209">
          <cell r="C209" t="str">
            <v>Terminales a Compresión FCC  16/2  5/16</v>
          </cell>
        </row>
        <row r="210">
          <cell r="C210" t="str">
            <v>Terminales a Compresión FCC  16/3    3/8</v>
          </cell>
        </row>
        <row r="211">
          <cell r="C211" t="str">
            <v>Terminales a Compresión FCC  25/1    1/4</v>
          </cell>
        </row>
        <row r="212">
          <cell r="C212" t="str">
            <v>Terminales a Compresión FCC  25/2   5/16</v>
          </cell>
        </row>
        <row r="213">
          <cell r="C213" t="str">
            <v>Terminales a Compresión FCC  25/3    3/8</v>
          </cell>
        </row>
        <row r="214">
          <cell r="C214" t="str">
            <v>Terminales a Compresión FCC  35/1    5/16</v>
          </cell>
        </row>
        <row r="215">
          <cell r="C215" t="str">
            <v>Terminales a Compresión FCC  35/2    3/8</v>
          </cell>
        </row>
        <row r="216">
          <cell r="C216" t="str">
            <v>Terminales a Compresión FCC  35/3    1/2</v>
          </cell>
        </row>
        <row r="217">
          <cell r="C217" t="str">
            <v>Terminales a Compresión FCC  50/1    5/16</v>
          </cell>
        </row>
        <row r="218">
          <cell r="C218" t="str">
            <v>Terminales a Compresión FCC  50/2    3/8</v>
          </cell>
        </row>
        <row r="219">
          <cell r="C219" t="str">
            <v>Terminales a Compresión FCC  50/3    1/2</v>
          </cell>
        </row>
        <row r="220">
          <cell r="C220" t="str">
            <v>Terminales a Compresión FCC  70/1    3/8</v>
          </cell>
        </row>
        <row r="221">
          <cell r="C221" t="str">
            <v>Terminales a Compresión FCC  70/2    1/2</v>
          </cell>
        </row>
        <row r="222">
          <cell r="C222" t="str">
            <v>Terminales a Compresión FCC  70/3    5/8</v>
          </cell>
        </row>
        <row r="223">
          <cell r="C223" t="str">
            <v>Terminales a Compresión FCC  95/1    3/8</v>
          </cell>
        </row>
        <row r="224">
          <cell r="C224" t="str">
            <v>Terminales a Compresión FCC  95/2    1/2</v>
          </cell>
        </row>
        <row r="225">
          <cell r="C225" t="str">
            <v>Terminales a Compresión FCC  95/3    5/8</v>
          </cell>
        </row>
        <row r="226">
          <cell r="C226" t="str">
            <v>Terminales a Compresión FCC  120/1    1/2</v>
          </cell>
        </row>
        <row r="227">
          <cell r="C227" t="str">
            <v>Terminales a Compresión FCC  120/2    5/8</v>
          </cell>
        </row>
        <row r="228">
          <cell r="C228" t="str">
            <v>Terminales a Compresión FCC  150/1    1/2</v>
          </cell>
        </row>
        <row r="229">
          <cell r="C229" t="str">
            <v>Terminales a Compresión FCC  150/2    5/8</v>
          </cell>
        </row>
        <row r="230">
          <cell r="C230" t="str">
            <v>Terminales a Compresión FCC  185/1    1/2</v>
          </cell>
        </row>
        <row r="231">
          <cell r="C231" t="str">
            <v>Terminales a Compresión FCC  185/2    5/8</v>
          </cell>
        </row>
        <row r="232">
          <cell r="C232" t="str">
            <v>Terminales a Compresión FCC  240/1    1/2</v>
          </cell>
        </row>
        <row r="233">
          <cell r="C233" t="str">
            <v>Terminales a Compresión FCC  240/2    5/8</v>
          </cell>
        </row>
        <row r="234">
          <cell r="C234" t="str">
            <v>Terminales a Compresión FCC  300/1    1/2</v>
          </cell>
        </row>
        <row r="235">
          <cell r="C235" t="str">
            <v>Unión a compresión FUCC      2.5</v>
          </cell>
        </row>
        <row r="236">
          <cell r="C236" t="str">
            <v>Unión a compresión FUCC      4</v>
          </cell>
        </row>
        <row r="237">
          <cell r="C237" t="str">
            <v>Unión a compresión FUCC      6</v>
          </cell>
        </row>
        <row r="238">
          <cell r="C238" t="str">
            <v>Unión a compresión FUCC    10</v>
          </cell>
        </row>
        <row r="239">
          <cell r="C239" t="str">
            <v>Unión a compresión FUCC    16</v>
          </cell>
        </row>
        <row r="240">
          <cell r="C240" t="str">
            <v>Unión a compresión FUCC    25</v>
          </cell>
        </row>
        <row r="241">
          <cell r="C241" t="str">
            <v>Unión a compresión FUCC    35</v>
          </cell>
        </row>
        <row r="242">
          <cell r="C242" t="str">
            <v>Unión a compresión FUCC    50</v>
          </cell>
        </row>
        <row r="243">
          <cell r="C243" t="str">
            <v>Unión a compresión FUCC    70</v>
          </cell>
        </row>
        <row r="244">
          <cell r="C244" t="str">
            <v>Unión a compresión FUCC    95</v>
          </cell>
        </row>
        <row r="245">
          <cell r="C245" t="str">
            <v>Unión a compresión FUCC  120</v>
          </cell>
        </row>
        <row r="246">
          <cell r="C246" t="str">
            <v>Unión a compresión FUCC  150</v>
          </cell>
        </row>
        <row r="247">
          <cell r="C247" t="str">
            <v>Unión a compresión FUCC  185</v>
          </cell>
        </row>
        <row r="248">
          <cell r="C248" t="str">
            <v>Terminal Ojal Aluminio 10mm</v>
          </cell>
        </row>
        <row r="249">
          <cell r="C249" t="str">
            <v>Terminal Ojal Aluminio 16mm</v>
          </cell>
        </row>
        <row r="250">
          <cell r="C250" t="str">
            <v>Terminal Ojal Aluminio 25mm</v>
          </cell>
        </row>
        <row r="251">
          <cell r="C251" t="str">
            <v>Terminal Ojal Aluminio 35mm</v>
          </cell>
        </row>
        <row r="252">
          <cell r="C252" t="str">
            <v>Terminal Ojal Aluminio 50mm</v>
          </cell>
        </row>
        <row r="253">
          <cell r="C253" t="str">
            <v>Terminal Ojal Aluminio 70mm</v>
          </cell>
        </row>
        <row r="254">
          <cell r="C254" t="str">
            <v>Terminal Ojal Aluminio 95mm</v>
          </cell>
        </row>
        <row r="255">
          <cell r="C255" t="str">
            <v>Terminal Ojal Aluminio 120mm</v>
          </cell>
        </row>
        <row r="256">
          <cell r="C256" t="str">
            <v>Terminal Ojal Aluminio 150mm</v>
          </cell>
        </row>
        <row r="257">
          <cell r="C257" t="str">
            <v>Terminal Ojal Aluminio 185mm</v>
          </cell>
        </row>
        <row r="258">
          <cell r="C258" t="str">
            <v>Terminal Ojal Aluminio 240mm</v>
          </cell>
        </row>
        <row r="259">
          <cell r="C259" t="str">
            <v>Terminal Ojal Aluminio 300mm</v>
          </cell>
        </row>
        <row r="260">
          <cell r="C260" t="str">
            <v>Unión Aluminio FUCA  10mm</v>
          </cell>
        </row>
        <row r="261">
          <cell r="C261" t="str">
            <v>Unión Aluminio FUCA  16mm</v>
          </cell>
        </row>
        <row r="262">
          <cell r="C262" t="str">
            <v>Unión Aluminio FUCA  25mm</v>
          </cell>
        </row>
        <row r="263">
          <cell r="C263" t="str">
            <v>Unión Aluminio FUCA  35mm</v>
          </cell>
        </row>
        <row r="264">
          <cell r="C264" t="str">
            <v>Unión Aluminio FUCA  50mm</v>
          </cell>
        </row>
        <row r="265">
          <cell r="C265" t="str">
            <v>Unión Aluminio FUCA  70mm</v>
          </cell>
        </row>
        <row r="266">
          <cell r="C266" t="str">
            <v>Unión Aluminio FUCA  95mm</v>
          </cell>
        </row>
        <row r="267">
          <cell r="C267" t="str">
            <v>Unión Aluminio FUCA  120mm</v>
          </cell>
        </row>
        <row r="268">
          <cell r="C268" t="str">
            <v>Unión Aluminio FUCA  150mm</v>
          </cell>
        </row>
        <row r="269">
          <cell r="C269" t="str">
            <v>Unión Aluminio FUCA  185mm</v>
          </cell>
        </row>
        <row r="270">
          <cell r="C270" t="str">
            <v>Unión Aluminio FUCA  240mm</v>
          </cell>
        </row>
        <row r="271">
          <cell r="C271" t="str">
            <v>Terminal TIF 0,50 mm2</v>
          </cell>
        </row>
        <row r="272">
          <cell r="C272" t="str">
            <v>Terminal TIF 0,75 mm2</v>
          </cell>
        </row>
        <row r="273">
          <cell r="C273" t="str">
            <v>Terminal TIF 1,00 mm2</v>
          </cell>
        </row>
        <row r="274">
          <cell r="C274" t="str">
            <v>Terminal TIF 1,50 mm2</v>
          </cell>
        </row>
        <row r="275">
          <cell r="C275" t="str">
            <v>Terminal TIF 2,50 mm2</v>
          </cell>
        </row>
        <row r="276">
          <cell r="C276" t="str">
            <v>Terminal TIF 4,00 mm2</v>
          </cell>
        </row>
        <row r="277">
          <cell r="C277" t="str">
            <v>Terminal TIF 6,00 mm2</v>
          </cell>
        </row>
        <row r="278">
          <cell r="C278" t="str">
            <v>Terminal TIF 10,00 mm2</v>
          </cell>
        </row>
        <row r="279">
          <cell r="C279" t="str">
            <v>Terminal TIF 16,00 mm2</v>
          </cell>
        </row>
        <row r="280">
          <cell r="C280" t="str">
            <v>EQUIPAMIENTO BAW                        A - 1</v>
          </cell>
        </row>
        <row r="281">
          <cell r="C281" t="str">
            <v>Interruptores automáticos Termomagnéticos Serie H</v>
          </cell>
        </row>
        <row r="282">
          <cell r="C282" t="str">
            <v>Int. Term. 1 x  1A Curva C Icn=3kA</v>
          </cell>
        </row>
        <row r="283">
          <cell r="C283" t="str">
            <v>Int. Term. 1 x  3A Curva C Icn=3kA</v>
          </cell>
        </row>
        <row r="284">
          <cell r="C284" t="str">
            <v>Int. Term. 1 x  5A Curva C Icn=3kA</v>
          </cell>
        </row>
        <row r="285">
          <cell r="C285" t="str">
            <v>Int. Term. 1 x  10A Curva C Icn=3kA</v>
          </cell>
        </row>
        <row r="286">
          <cell r="C286" t="str">
            <v>Int. Term. 1 x  15A Curva C Icn=3kA</v>
          </cell>
        </row>
        <row r="287">
          <cell r="C287" t="str">
            <v>Int. Term. 1 x  20A Curva C Icn=3kA</v>
          </cell>
        </row>
        <row r="288">
          <cell r="C288" t="str">
            <v>Int. Term. 1 x  25A Curva C Icn=3kA</v>
          </cell>
        </row>
        <row r="289">
          <cell r="C289" t="str">
            <v>Int. Term. 1 x  32A Curva C Icn=3kA</v>
          </cell>
        </row>
        <row r="290">
          <cell r="C290" t="str">
            <v>Int. Term. 1 x  40A Curva C Icn=3kA</v>
          </cell>
        </row>
        <row r="291">
          <cell r="C291" t="str">
            <v>Int. Term. 1 x  50A Curva C Icn=3kA</v>
          </cell>
        </row>
        <row r="292">
          <cell r="C292" t="str">
            <v>Int. Term. 1 x  63A Curva C Icn=3kA</v>
          </cell>
        </row>
        <row r="293">
          <cell r="C293" t="str">
            <v>Int. Term. 2 x  1A Curva C Icn=3kA</v>
          </cell>
        </row>
        <row r="294">
          <cell r="C294" t="str">
            <v>Int. Term. 2 x  3A Curva C Icn=3kA</v>
          </cell>
        </row>
        <row r="295">
          <cell r="C295" t="str">
            <v>Int. Term. 2 x  5A Curva C Icn=3kA</v>
          </cell>
        </row>
        <row r="296">
          <cell r="C296" t="str">
            <v>Int. Term. 2 x  10A Curva C Icn=3kA</v>
          </cell>
        </row>
        <row r="297">
          <cell r="C297" t="str">
            <v>Int. Term. 2 x  15A Curva C Icn=3kA</v>
          </cell>
        </row>
        <row r="298">
          <cell r="C298" t="str">
            <v>Int. Term. 2 x  20A Curva C Icn=3kA</v>
          </cell>
        </row>
        <row r="299">
          <cell r="C299" t="str">
            <v>Int. Term. 2 x  25A Curva C Icn=3kA</v>
          </cell>
        </row>
        <row r="300">
          <cell r="C300" t="str">
            <v>Int. Term. 2 x  32A Curva C Icn=3kA</v>
          </cell>
        </row>
        <row r="301">
          <cell r="C301" t="str">
            <v>Int. Term. 3 x  3A Curva C Icn=3kA</v>
          </cell>
        </row>
        <row r="302">
          <cell r="C302" t="str">
            <v>Int. Term. 3 x  10A Curva C Icn=3kA</v>
          </cell>
        </row>
        <row r="303">
          <cell r="C303" t="str">
            <v>Int. Term. 3 x  15A Curva C Icn=3kA</v>
          </cell>
        </row>
        <row r="304">
          <cell r="C304" t="str">
            <v>Int. Term. 3 x  20A Curva C Icn=3kA</v>
          </cell>
        </row>
        <row r="305">
          <cell r="C305" t="str">
            <v>Int. Term. 3 x  25A Curva C Icn=3kA</v>
          </cell>
        </row>
        <row r="306">
          <cell r="C306" t="str">
            <v>Int. Term. 3 x  32A Curva C Icn=3kA</v>
          </cell>
        </row>
        <row r="307">
          <cell r="C307" t="str">
            <v>Int. Term. 3 x  40A Curva C Icn=3kA</v>
          </cell>
        </row>
        <row r="308">
          <cell r="C308" t="str">
            <v>Int. Term. 3 x  50A Curva C Icn=3kA</v>
          </cell>
        </row>
        <row r="309">
          <cell r="C309" t="str">
            <v>Int. Term. 3 x  63A Curva C Icn=3kA</v>
          </cell>
        </row>
        <row r="310">
          <cell r="C310" t="str">
            <v>Int. Term. 4 x  20A Curva C Icn=3kA</v>
          </cell>
        </row>
        <row r="311">
          <cell r="C311" t="str">
            <v>Int. Term. 4 x  25A Curva C Icn=3kA</v>
          </cell>
        </row>
        <row r="312">
          <cell r="C312" t="str">
            <v>Int. Term. 4 x  32A Curva C Icn=3kA</v>
          </cell>
        </row>
        <row r="313">
          <cell r="C313" t="str">
            <v>Int. Term. 4 x  40A Curva C Icn=3kA</v>
          </cell>
        </row>
        <row r="314">
          <cell r="C314" t="str">
            <v>Int. Term. 4 x  50A Curva C Icn=3kA</v>
          </cell>
        </row>
        <row r="315">
          <cell r="C315" t="str">
            <v>Int. Term. 4 x  63A Curva C Icn=3kA</v>
          </cell>
        </row>
        <row r="316">
          <cell r="C316" t="str">
            <v>EQUIPAMIENTO BAW                        A - 2</v>
          </cell>
        </row>
        <row r="317">
          <cell r="C317" t="str">
            <v>Int. Term. 1 x  5A Curva C Icn=4.5kA</v>
          </cell>
        </row>
        <row r="318">
          <cell r="C318" t="str">
            <v>Int. Term. 1 x  10A Curva C Icn=4.5kA</v>
          </cell>
        </row>
        <row r="319">
          <cell r="C319" t="str">
            <v>Int. Term. 1 x  15A Curva C Icn=4.5kA</v>
          </cell>
        </row>
        <row r="320">
          <cell r="C320" t="str">
            <v>Int. Term. 2 x  10A Curva C Icn=4.5kA</v>
          </cell>
        </row>
        <row r="321">
          <cell r="C321" t="str">
            <v>Int. Term. 2 x  15A Curva C Icn=4.5kA</v>
          </cell>
        </row>
        <row r="322">
          <cell r="C322" t="str">
            <v>Int. Term. 2 x  25A Curva C Icn=4.5kA</v>
          </cell>
        </row>
        <row r="323">
          <cell r="C323" t="str">
            <v>Int. Term. 2 x  32A Curva C Icn=4.5kA</v>
          </cell>
        </row>
        <row r="324">
          <cell r="C324" t="str">
            <v>Int. Term. 3 x  5A Curva C Icn=4.5kA</v>
          </cell>
        </row>
        <row r="325">
          <cell r="C325" t="str">
            <v>Int. Term. 3 x  10A Curva C Icn=4.5kA</v>
          </cell>
        </row>
        <row r="326">
          <cell r="C326" t="str">
            <v>Int. Term. 3 x  15A Curva C Icn=4.5kA</v>
          </cell>
        </row>
        <row r="327">
          <cell r="C327" t="str">
            <v>Int. Term. 3 x  25A Curva C Icn=4.5kA</v>
          </cell>
        </row>
        <row r="328">
          <cell r="C328" t="str">
            <v>Int. Term. 3 x  32A Curva C Icn=4.5kA</v>
          </cell>
        </row>
        <row r="329">
          <cell r="C329" t="str">
            <v>Int. Term. 3 x  40A Curva C Icn=4.5kA</v>
          </cell>
        </row>
        <row r="330">
          <cell r="C330" t="str">
            <v>Int. Term. 3 x  50A Curva C Icn=4.5kA</v>
          </cell>
        </row>
        <row r="331">
          <cell r="C331" t="str">
            <v>Int. Term. 3 x  63A Curva C Icn=4.5kA</v>
          </cell>
        </row>
        <row r="332">
          <cell r="C332" t="str">
            <v>Int. Term. 4 x  25A Curva C Icn=4.5kA</v>
          </cell>
        </row>
        <row r="333">
          <cell r="C333" t="str">
            <v>Int. Term. 4 x  32A Curva C Icn=4.5kA</v>
          </cell>
        </row>
        <row r="334">
          <cell r="C334" t="str">
            <v>Int. Term. 4 x  40A Curva C Icn=4.5kA</v>
          </cell>
        </row>
        <row r="335">
          <cell r="C335" t="str">
            <v>Int. Term. 4 x  50A Curva C Icn=4.5kA</v>
          </cell>
        </row>
        <row r="336">
          <cell r="C336" t="str">
            <v>Int. Term. 4 x  63A Curva C Icn=4.5kA</v>
          </cell>
        </row>
        <row r="337">
          <cell r="C337" t="str">
            <v>EQUIPAMIENTO BAW                        A - 4</v>
          </cell>
        </row>
        <row r="338">
          <cell r="C338" t="str">
            <v>Interruptores diferenciales. Serie DF</v>
          </cell>
        </row>
        <row r="339">
          <cell r="C339" t="str">
            <v>Int. Diferencial 2 x 25A Idn=30mA Icc=3kA</v>
          </cell>
        </row>
        <row r="340">
          <cell r="C340" t="str">
            <v>Int. Diferencial 2 x 40A Idn=30mA Icc=3kA</v>
          </cell>
        </row>
        <row r="341">
          <cell r="C341" t="str">
            <v>Int. Diferencial 4 x  40A Idn=30mA Icc=3kA</v>
          </cell>
        </row>
        <row r="342">
          <cell r="C342" t="str">
            <v>Int. Diferencial 4 x  63A Idn=30mA Icc=3kA</v>
          </cell>
        </row>
        <row r="343">
          <cell r="C343" t="str">
            <v>EQUIPAMIENTO BAW                        A - 5</v>
          </cell>
        </row>
        <row r="344">
          <cell r="C344" t="str">
            <v xml:space="preserve">Seccionadores portafusible </v>
          </cell>
        </row>
        <row r="345">
          <cell r="C345" t="str">
            <v>Seccionador portafusible 1 polo DIN In=32A c/ LED</v>
          </cell>
        </row>
        <row r="346">
          <cell r="C346" t="str">
            <v>Cartucho fusible de ACR 10x38 2A</v>
          </cell>
        </row>
        <row r="347">
          <cell r="C347" t="str">
            <v>Cartucho fusible de ACR 10x38 4A</v>
          </cell>
        </row>
        <row r="348">
          <cell r="C348" t="str">
            <v>Cartucho fusible de ACR 10x38 6A</v>
          </cell>
        </row>
        <row r="349">
          <cell r="C349" t="str">
            <v>Cartucho fusible de ACR 10x38 10A</v>
          </cell>
        </row>
        <row r="350">
          <cell r="C350" t="str">
            <v>Cartucho fusible de ACR 10x38 16A</v>
          </cell>
        </row>
        <row r="351">
          <cell r="C351" t="str">
            <v>Cartucho fusible de ACR 10x38 20A</v>
          </cell>
        </row>
        <row r="352">
          <cell r="C352" t="str">
            <v>EQUIPAMIENTO BAW                        A - 8</v>
          </cell>
        </row>
        <row r="353">
          <cell r="C353" t="str">
            <v>Descargadores de sobretensiones unipolares</v>
          </cell>
        </row>
        <row r="354">
          <cell r="C354" t="str">
            <v>Cartucho y base</v>
          </cell>
        </row>
        <row r="355">
          <cell r="C355" t="str">
            <v>Descargadores de sobretension BAW Uc=250Vca Isn=20kA Ism=40kA</v>
          </cell>
        </row>
        <row r="356">
          <cell r="C356" t="str">
            <v>Descargadores de sobretension BAW Uc=400Vca  Isn=30kA Ism=60kA</v>
          </cell>
        </row>
        <row r="357">
          <cell r="C357" t="str">
            <v>Descargadores de sobretension REVALCO Isn=15kA Ism=40kA</v>
          </cell>
        </row>
        <row r="358">
          <cell r="C358" t="str">
            <v>Descargadores de sobretension REVALCO Isn=30kA Ism=70kA</v>
          </cell>
        </row>
        <row r="359">
          <cell r="C359" t="str">
            <v>EQUIPAMIENTO BAW                        A - 9</v>
          </cell>
        </row>
        <row r="360">
          <cell r="C360" t="str">
            <v>Accesorios</v>
          </cell>
        </row>
        <row r="361">
          <cell r="C361" t="str">
            <v>Riel DIN  Simetricos 35mm ranurado</v>
          </cell>
        </row>
        <row r="362">
          <cell r="C362" t="str">
            <v>Riel DIN  35mm ranurado</v>
          </cell>
        </row>
        <row r="363">
          <cell r="C363" t="str">
            <v>EQUIPAMIENTO BAW                        B - 1</v>
          </cell>
        </row>
        <row r="364">
          <cell r="C364" t="str">
            <v>Unidades monobloque aro plástico d=22mm</v>
          </cell>
        </row>
        <row r="365">
          <cell r="C365" t="str">
            <v>Botonera pulsante opaca</v>
          </cell>
        </row>
        <row r="366">
          <cell r="C366" t="str">
            <v>Puls. Opaco boton al ras VERDE</v>
          </cell>
        </row>
        <row r="367">
          <cell r="C367" t="str">
            <v>Puls. Opaco boton al ras NEGRO</v>
          </cell>
        </row>
        <row r="368">
          <cell r="C368" t="str">
            <v>Puls. Opaco boton al ras ROJO</v>
          </cell>
        </row>
        <row r="369">
          <cell r="C369" t="str">
            <v>Pilotos</v>
          </cell>
        </row>
        <row r="370">
          <cell r="C370" t="str">
            <v>Piloto monobloque aro plastico Verde 230/110Vca c/LED</v>
          </cell>
        </row>
        <row r="371">
          <cell r="C371" t="str">
            <v>Piloto monobloque aro plastico Rojo    230/110Vca c/LED</v>
          </cell>
        </row>
        <row r="372">
          <cell r="C372" t="str">
            <v>Piloto monobloque aro plastico Ambar 230/110Vca c/LED</v>
          </cell>
        </row>
        <row r="373">
          <cell r="C373" t="str">
            <v>Piloto monobloque aro plastico Verde 24Vca c/LED</v>
          </cell>
        </row>
        <row r="374">
          <cell r="C374" t="str">
            <v>Piloto monobloque aro plastico Rojo    24Vca c/LED</v>
          </cell>
        </row>
        <row r="375">
          <cell r="C375" t="str">
            <v>Piloto monobloque aro plastico Ambar 24Vca c/LED</v>
          </cell>
        </row>
        <row r="376">
          <cell r="C376" t="str">
            <v>EQUIPAMIENTO BAW                        B - 2</v>
          </cell>
        </row>
        <row r="377">
          <cell r="C377" t="str">
            <v>Unidades componibles aro plastico d=22mm</v>
          </cell>
        </row>
        <row r="378">
          <cell r="C378" t="str">
            <v>Puls. Opaco Golpe puño retorno automático</v>
          </cell>
        </row>
        <row r="379">
          <cell r="C379" t="str">
            <v>Selectoras rotativa a perilla corta</v>
          </cell>
        </row>
        <row r="380">
          <cell r="C380" t="str">
            <v>Selectora a perilla 2 pos</v>
          </cell>
        </row>
        <row r="381">
          <cell r="C381" t="str">
            <v>Selectora a perilla 3 pos</v>
          </cell>
        </row>
        <row r="382">
          <cell r="C382" t="str">
            <v>Unidades componibles aro metálico cromado d=22mm</v>
          </cell>
        </row>
        <row r="383">
          <cell r="C383" t="str">
            <v>Pulsador aro metálico rasante Verde 1NA</v>
          </cell>
        </row>
        <row r="384">
          <cell r="C384" t="str">
            <v>Pulsador aro metálico rasante Negro 1NA</v>
          </cell>
        </row>
        <row r="385">
          <cell r="C385" t="str">
            <v>Pulsador aro metálico rasante Rojo 1NA</v>
          </cell>
        </row>
        <row r="386">
          <cell r="C386" t="str">
            <v>Pulsador aro metálico saliente Verde 1NA</v>
          </cell>
        </row>
        <row r="387">
          <cell r="C387" t="str">
            <v>Pulsador aro metálico saliente Negro 1NA</v>
          </cell>
        </row>
        <row r="388">
          <cell r="C388" t="str">
            <v>Pulsador aro metálico saliente Rojo 1NA</v>
          </cell>
        </row>
        <row r="389">
          <cell r="C389" t="str">
            <v>Pulsador aro metálico saliente Amarillo 1NA</v>
          </cell>
        </row>
        <row r="390">
          <cell r="C390" t="str">
            <v>Pulsador c/capuchon goma IP55 Verde 1NA</v>
          </cell>
        </row>
        <row r="391">
          <cell r="C391" t="str">
            <v>Pulsador c/capuchon goma IP55 Negro 1NA</v>
          </cell>
        </row>
        <row r="392">
          <cell r="C392" t="str">
            <v>Pulsador c/capuchon goma IP55 Rojo 1NA</v>
          </cell>
        </row>
        <row r="393">
          <cell r="C393" t="str">
            <v>Pulsador c/capuchon goma IP55 Amarillo 1NA</v>
          </cell>
        </row>
        <row r="394">
          <cell r="C394" t="str">
            <v>Puls. DOBLE. Marco metálico Boton Verde rasante, Rojo saliente</v>
          </cell>
        </row>
        <row r="395">
          <cell r="C395" t="str">
            <v>Puls. Opaco Golpe puño con retencion Rojo d=40mm</v>
          </cell>
        </row>
        <row r="396">
          <cell r="C396" t="str">
            <v>EQUIPAMIENTO BAW                        B - 3</v>
          </cell>
        </row>
        <row r="397">
          <cell r="C397" t="str">
            <v>Selectoras</v>
          </cell>
        </row>
        <row r="398">
          <cell r="C398" t="str">
            <v>Selectora aro metálico maneta corta I-0 manual (1NA)</v>
          </cell>
        </row>
        <row r="399">
          <cell r="C399" t="str">
            <v>Selectora aro metálico maneta larga I-0 automát (1NA)</v>
          </cell>
        </row>
        <row r="400">
          <cell r="C400" t="str">
            <v>Selectora aro metálico maneta corta I-0-I manual (2NA)</v>
          </cell>
        </row>
        <row r="401">
          <cell r="C401" t="str">
            <v>Selectora aro metálico maneta larga I-0-I automát (2NA)</v>
          </cell>
        </row>
        <row r="402">
          <cell r="C402" t="str">
            <v>Botonera Selectora con cerradura</v>
          </cell>
        </row>
        <row r="403">
          <cell r="C403" t="str">
            <v>Selectora 2 pos c/ cerradura 0-I</v>
          </cell>
        </row>
        <row r="404">
          <cell r="C404" t="str">
            <v>Selectora 3 pos c/ cerradura I-0-I</v>
          </cell>
        </row>
        <row r="405">
          <cell r="C405" t="str">
            <v>Accesorios</v>
          </cell>
        </row>
        <row r="406">
          <cell r="C406" t="str">
            <v>Bloque contacto NC</v>
          </cell>
        </row>
        <row r="407">
          <cell r="C407" t="str">
            <v>Bloque contacto NA</v>
          </cell>
        </row>
        <row r="408">
          <cell r="C408" t="str">
            <v>EQUIPAMIENTO BAW                        B - 12 / 13</v>
          </cell>
        </row>
        <row r="409">
          <cell r="C409" t="str">
            <v>Contactores Tripolares</v>
          </cell>
        </row>
        <row r="410">
          <cell r="C410" t="str">
            <v>Contactor Trip. CWM 12A bob. 24 Vca 1NA</v>
          </cell>
        </row>
        <row r="411">
          <cell r="C411" t="str">
            <v>Contactor Trip. CWM 12A bob. 220 Vca 1NA</v>
          </cell>
        </row>
        <row r="412">
          <cell r="C412" t="str">
            <v>Contactor Trip. CWM 18A bob. 24 Vca 1NA</v>
          </cell>
        </row>
        <row r="413">
          <cell r="C413" t="str">
            <v>Contactor Trip. CWM 18A bob. 220 Vca 1NA</v>
          </cell>
        </row>
        <row r="414">
          <cell r="C414" t="str">
            <v>Contactor Trip. CWM 25A bob. 24 Vca 1NA</v>
          </cell>
        </row>
        <row r="415">
          <cell r="C415" t="str">
            <v>Contactor Trip. CWM 25A bob. 220 Vca 1NA</v>
          </cell>
        </row>
        <row r="416">
          <cell r="C416" t="str">
            <v>Contactor Trip. CWM 32A bob. 24 Vca 1NA</v>
          </cell>
        </row>
        <row r="417">
          <cell r="C417" t="str">
            <v>Contactor Trip. CWM 32A bob. 220 Vca 1NA</v>
          </cell>
        </row>
        <row r="418">
          <cell r="C418" t="str">
            <v>Contactor Trip. CWM 40A bob. 24 Vca 1NA + 1NC</v>
          </cell>
        </row>
        <row r="419">
          <cell r="C419" t="str">
            <v>Contactor Trip. CWM 40A bob. 220 Vca 1NA + 1NC</v>
          </cell>
        </row>
        <row r="420">
          <cell r="C420" t="str">
            <v>Contactor Trip. CWM 50A bob. 24 Vca 1NA + 1NC</v>
          </cell>
        </row>
        <row r="421">
          <cell r="C421" t="str">
            <v>Contactor Trip. CWM 50A bob. 220 Vca 1NA + 1NC</v>
          </cell>
        </row>
        <row r="422">
          <cell r="C422" t="str">
            <v>Contactor Trip. CWM 65A bob. 24 Vca 1NA + 1NC</v>
          </cell>
        </row>
        <row r="423">
          <cell r="C423" t="str">
            <v>Contactor Trip. CWM 65A bob. 220 Vca 1NA + 1NC</v>
          </cell>
        </row>
        <row r="424">
          <cell r="C424" t="str">
            <v>Contactor Trip. CWM 80A bob. 24 Vca 1NA + 1NC</v>
          </cell>
        </row>
        <row r="425">
          <cell r="C425" t="str">
            <v>Contactor Trip. CWM 80A bob. 220 Vca 1NA + 1NC</v>
          </cell>
        </row>
        <row r="426">
          <cell r="C426" t="str">
            <v>Contactor Trip. CWM 95A bob. 24 Vca 1NA + 1NC</v>
          </cell>
        </row>
        <row r="427">
          <cell r="C427" t="str">
            <v>Contactor Trip. CWM 95A bob. 220 Vca 1NA + 1NC</v>
          </cell>
        </row>
        <row r="428">
          <cell r="C428" t="str">
            <v>Contactor Trip. CWM 115A bob. 24 Vca</v>
          </cell>
        </row>
        <row r="429">
          <cell r="C429" t="str">
            <v>Contactor Trip. CWM 115A bob. 220 Vca</v>
          </cell>
        </row>
        <row r="430">
          <cell r="C430" t="str">
            <v>Contactor Trip. CWM 150A bob. 24 Vca</v>
          </cell>
        </row>
        <row r="431">
          <cell r="C431" t="str">
            <v>Contactor Trip. CWM 150A bob. 220 Vca</v>
          </cell>
        </row>
        <row r="432">
          <cell r="C432" t="str">
            <v>Contactor Trip. CWM 185A bob. 24 Vca</v>
          </cell>
        </row>
        <row r="433">
          <cell r="C433" t="str">
            <v>Contactor Trip. CWM 185A bob. 24 Vca</v>
          </cell>
        </row>
        <row r="434">
          <cell r="C434" t="str">
            <v>Contactor Trip. CWM 225A bob. 220 Vca</v>
          </cell>
        </row>
        <row r="435">
          <cell r="C435" t="str">
            <v>Contactor Trip. CWM 225A bob. 220 Vca</v>
          </cell>
        </row>
        <row r="436">
          <cell r="C436" t="str">
            <v>EQUIPAMIENTO BAW                        B - 15</v>
          </cell>
        </row>
        <row r="437">
          <cell r="C437" t="str">
            <v>Relés Térmicos de sobrecarga</v>
          </cell>
        </row>
        <row r="438">
          <cell r="C438" t="str">
            <v>Relés Térmico 0,16-0,25A</v>
          </cell>
        </row>
        <row r="439">
          <cell r="C439" t="str">
            <v>Relés Térmico 0,25-0,40A</v>
          </cell>
        </row>
        <row r="440">
          <cell r="C440" t="str">
            <v>Relés Térmico 0,40-0,63A</v>
          </cell>
        </row>
        <row r="441">
          <cell r="C441" t="str">
            <v>Relés Térmico 0,63-1A</v>
          </cell>
        </row>
        <row r="442">
          <cell r="C442" t="str">
            <v>Relés Térmico 1-1,6A</v>
          </cell>
        </row>
        <row r="443">
          <cell r="C443" t="str">
            <v>Relés Térmico 1,25-2A</v>
          </cell>
        </row>
        <row r="444">
          <cell r="C444" t="str">
            <v>Relés Térmico 1,6-2,5A</v>
          </cell>
        </row>
        <row r="445">
          <cell r="C445" t="str">
            <v>Relés Térmico 2,5-4A</v>
          </cell>
        </row>
        <row r="446">
          <cell r="C446" t="str">
            <v>Relés Térmico 4-6A</v>
          </cell>
        </row>
        <row r="447">
          <cell r="C447" t="str">
            <v>Relés Térmico 5,5-8A</v>
          </cell>
        </row>
        <row r="448">
          <cell r="C448" t="str">
            <v>Relés Térmico 7-10A</v>
          </cell>
        </row>
        <row r="449">
          <cell r="C449" t="str">
            <v>Relés Térmico 9-13A</v>
          </cell>
        </row>
        <row r="450">
          <cell r="C450" t="str">
            <v>Relés Térmico 12-18A</v>
          </cell>
        </row>
        <row r="451">
          <cell r="C451" t="str">
            <v>Relés Térmico 17-25A</v>
          </cell>
        </row>
        <row r="452">
          <cell r="C452" t="str">
            <v>Relés Térmico 23-32A</v>
          </cell>
        </row>
        <row r="453">
          <cell r="C453" t="str">
            <v>Relés Térmico 28-36A</v>
          </cell>
        </row>
        <row r="454">
          <cell r="C454" t="str">
            <v>Relés Térmico 23-32A</v>
          </cell>
        </row>
        <row r="455">
          <cell r="C455" t="str">
            <v>Relés Térmico 30-40A</v>
          </cell>
        </row>
        <row r="456">
          <cell r="C456" t="str">
            <v>Relés Térmico 37-50A</v>
          </cell>
        </row>
        <row r="457">
          <cell r="C457" t="str">
            <v>Relés Térmico 48-65A</v>
          </cell>
        </row>
        <row r="458">
          <cell r="C458" t="str">
            <v>Relés Térmico 55-70A</v>
          </cell>
        </row>
        <row r="459">
          <cell r="C459" t="str">
            <v>Relés Térmico 63-80A</v>
          </cell>
        </row>
        <row r="460">
          <cell r="C460" t="str">
            <v>Relés Térmico 80-93A</v>
          </cell>
        </row>
        <row r="461">
          <cell r="C461" t="str">
            <v>Relés Térmico 90-120A</v>
          </cell>
        </row>
        <row r="462">
          <cell r="C462" t="str">
            <v>Relés Térmico 110-135A</v>
          </cell>
        </row>
        <row r="463">
          <cell r="C463" t="str">
            <v>Relés Térmico 120-150A</v>
          </cell>
        </row>
        <row r="464">
          <cell r="C464" t="str">
            <v>Relés Térmico 125-200A</v>
          </cell>
        </row>
        <row r="465">
          <cell r="C465" t="str">
            <v>Relés Térmico 160-250A</v>
          </cell>
        </row>
        <row r="466">
          <cell r="C466" t="str">
            <v>EQUIPAMIENTO BAW                        B - 25</v>
          </cell>
        </row>
        <row r="467">
          <cell r="C467" t="str">
            <v>Seccionador fusible bajo carga tripolar F NH</v>
          </cell>
        </row>
        <row r="468">
          <cell r="C468" t="str">
            <v>Secc fusible bajo carga trip. In= 160A-400V fusible NH00</v>
          </cell>
        </row>
        <row r="469">
          <cell r="C469" t="str">
            <v>Secc fusible bajo carga trip. In= 250A-400V fusible NH01</v>
          </cell>
        </row>
        <row r="470">
          <cell r="C470" t="str">
            <v>Secc fusible bajo carga trip. In= 400A-400V fusible NH02</v>
          </cell>
        </row>
        <row r="471">
          <cell r="C471" t="str">
            <v>Secc fusible bajo carga trip. In= 630A-400V fusible NH03</v>
          </cell>
        </row>
        <row r="472">
          <cell r="C472" t="str">
            <v>EQUIPAMIENTO BAW                        C - 1  /  2</v>
          </cell>
        </row>
        <row r="473">
          <cell r="C473" t="str">
            <v>INSTRUMENTOS DE MEDICION</v>
          </cell>
        </row>
        <row r="474">
          <cell r="C474" t="str">
            <v>Voltimetro ca 500V 72x72</v>
          </cell>
        </row>
        <row r="475">
          <cell r="C475" t="str">
            <v>Voltimetro ca 500V 96x96</v>
          </cell>
        </row>
        <row r="476">
          <cell r="C476" t="str">
            <v xml:space="preserve">Amperimetro ca Interc /5   72x72 s/esc </v>
          </cell>
        </row>
        <row r="477">
          <cell r="C477" t="str">
            <v>Escala p/amp. (CP 72/5A) 40A</v>
          </cell>
        </row>
        <row r="478">
          <cell r="C478" t="str">
            <v>Escala p/amp. (CP 72/5A) 50A</v>
          </cell>
        </row>
        <row r="479">
          <cell r="C479" t="str">
            <v>Escala p/amp. (CP 72/5A) 75A</v>
          </cell>
        </row>
        <row r="480">
          <cell r="C480" t="str">
            <v>Amperimetro ca  Interc 5   96x96 s/esc</v>
          </cell>
        </row>
        <row r="481">
          <cell r="C481" t="str">
            <v>Escala p/amp. (CP 96/5A) 75A</v>
          </cell>
        </row>
        <row r="482">
          <cell r="C482" t="str">
            <v>Escala p/amp. (CP 96/5A) 100A</v>
          </cell>
        </row>
        <row r="483">
          <cell r="C483" t="str">
            <v>Escala p/amp. (CP 96/5A) 150A</v>
          </cell>
        </row>
        <row r="484">
          <cell r="C484" t="str">
            <v>Escala p/amp. (CP 96/5A) 200A</v>
          </cell>
        </row>
        <row r="485">
          <cell r="C485" t="str">
            <v>Escala p/amp. (CP 96/5A) 300A</v>
          </cell>
        </row>
        <row r="486">
          <cell r="C486" t="str">
            <v>Escala p/amp. (CP 96/5A) 400A</v>
          </cell>
        </row>
        <row r="487">
          <cell r="C487" t="str">
            <v>Conmutadoras para circuitos de medición</v>
          </cell>
        </row>
        <row r="488">
          <cell r="C488" t="str">
            <v>Llave voltimetrica p/med entre fases y fase / neutro</v>
          </cell>
        </row>
        <row r="489">
          <cell r="C489" t="str">
            <v>Llave amperométrica p/med R-S-T-0 P/TI / 5A</v>
          </cell>
        </row>
        <row r="490">
          <cell r="C490" t="str">
            <v>EQUIPAMIENTO BAW                        C - 11</v>
          </cell>
        </row>
        <row r="491">
          <cell r="C491" t="str">
            <v>Rele falta fase - asimetria</v>
          </cell>
        </row>
        <row r="492">
          <cell r="C492" t="str">
            <v>Rele trifasico min-max tension / falta fase / secuencia y asimet</v>
          </cell>
        </row>
        <row r="493">
          <cell r="C493" t="str">
            <v>EQUIPAMIENTO BAW                        C - 13</v>
          </cell>
        </row>
        <row r="494">
          <cell r="C494" t="str">
            <v>Transformadores de Intensidad</v>
          </cell>
        </row>
        <row r="495">
          <cell r="C495" t="str">
            <v>Serie IBP Ventana 28x1100 d=22mm</v>
          </cell>
        </row>
        <row r="496">
          <cell r="C496" t="str">
            <v>Trafo Intens. 30/5A CI 1,5VA D=22mm Serie II</v>
          </cell>
        </row>
        <row r="497">
          <cell r="C497" t="str">
            <v>Trafo Intens. 40/5A CI 1,5VA D=22mm Serie II</v>
          </cell>
        </row>
        <row r="498">
          <cell r="C498" t="str">
            <v>Trafo Intens. 50/5A CI 1,5VA D=22mm Serie II</v>
          </cell>
        </row>
        <row r="499">
          <cell r="C499" t="str">
            <v>Trafo Intens. 60/5A CI 1,5VA D=22mm Serie II</v>
          </cell>
        </row>
        <row r="500">
          <cell r="C500" t="str">
            <v>Trafo Intens. 75/5A CI 1,5VA D=22mm Serie II</v>
          </cell>
        </row>
        <row r="501">
          <cell r="C501" t="str">
            <v>Trafo Intens. 100/5A CI 1,5VA D=22mm Serie II</v>
          </cell>
        </row>
        <row r="502">
          <cell r="C502" t="str">
            <v>Trafo Intens. 150/5A CI 1,5VA D=22mm Serie II</v>
          </cell>
        </row>
        <row r="503">
          <cell r="C503" t="str">
            <v>Trafo Intens. 200/5A CI 1,5VA D=22mm Serie II</v>
          </cell>
        </row>
        <row r="504">
          <cell r="C504" t="str">
            <v>Trafo Intens. 250/5A CI 1,5VA D=22mm Serie II</v>
          </cell>
        </row>
        <row r="505">
          <cell r="C505" t="str">
            <v>Trafo Intens. 300/5A CI 1,5VA D=22mm Serie II</v>
          </cell>
        </row>
        <row r="506">
          <cell r="C506" t="str">
            <v>Trafo Intens. 400/5A CI 1,5VA D=22mm Serie II</v>
          </cell>
        </row>
        <row r="507">
          <cell r="C507" t="str">
            <v>Trafo Intens. 500/5A CI 1,5VA D=22mm Serie II</v>
          </cell>
        </row>
        <row r="508">
          <cell r="C508" t="str">
            <v>Trafo Intens. 600/5A CI 1,5VA D=22mm Serie II</v>
          </cell>
        </row>
        <row r="509">
          <cell r="C509" t="str">
            <v>EQUIPAMIENTO BAW                        F - 1  /  2  /  3</v>
          </cell>
        </row>
        <row r="510">
          <cell r="C510" t="str">
            <v>ACCESORIOS PARA CABLEADO</v>
          </cell>
        </row>
        <row r="511">
          <cell r="C511" t="str">
            <v>Borne simple pasante componible color gris</v>
          </cell>
        </row>
        <row r="512">
          <cell r="C512" t="str">
            <v>Borne p/cable flex/rig 2,5/4mm 24A-800Vca</v>
          </cell>
        </row>
        <row r="513">
          <cell r="C513" t="str">
            <v>Borne p/cable flex/rig 4/6mm 32A-800Vca</v>
          </cell>
        </row>
        <row r="514">
          <cell r="C514" t="str">
            <v>Borne p/cable flex/rig 6/10mm 41A-800Vca</v>
          </cell>
        </row>
        <row r="515">
          <cell r="C515" t="str">
            <v>Borne p/cable flex/rig 10/16mm 57A-800Vca</v>
          </cell>
        </row>
        <row r="516">
          <cell r="C516" t="str">
            <v>Borne p/cable flex/rig 16/25mm 76A-800Vca</v>
          </cell>
        </row>
        <row r="517">
          <cell r="C517" t="str">
            <v>Borne p/cable flex/rig 35/50mm 125A-800Vca</v>
          </cell>
        </row>
        <row r="518">
          <cell r="C518" t="str">
            <v>Borne p/cable flex/rig 50mm 150A-1000Vca</v>
          </cell>
        </row>
        <row r="519">
          <cell r="C519" t="str">
            <v>Borne p/cable flex/rig 95mm 232A-1000Vca</v>
          </cell>
        </row>
        <row r="520">
          <cell r="C520" t="str">
            <v>Borne p/cable flex/rig 150mm 309A-1000Vca</v>
          </cell>
        </row>
        <row r="521">
          <cell r="C521" t="str">
            <v>Tapa de borne gris</v>
          </cell>
        </row>
        <row r="522">
          <cell r="C522" t="str">
            <v>Tapa de borne BCP2,5</v>
          </cell>
        </row>
        <row r="523">
          <cell r="C523" t="str">
            <v>Tapa de borne BCP4-6-10</v>
          </cell>
        </row>
        <row r="524">
          <cell r="C524" t="str">
            <v>Tapa de borne BCP16</v>
          </cell>
        </row>
        <row r="525">
          <cell r="C525" t="str">
            <v>Tapa de borne BCP35</v>
          </cell>
        </row>
        <row r="526">
          <cell r="C526" t="str">
            <v>Borne simple pasante componible color AZUL</v>
          </cell>
        </row>
        <row r="527">
          <cell r="C527" t="str">
            <v>Borne azul p/cable flex/rig 2,5/4mm 24A-800Vca</v>
          </cell>
        </row>
        <row r="528">
          <cell r="C528" t="str">
            <v>Borne azul p/cable flex/rig 4/6mm 32A-800Vca</v>
          </cell>
        </row>
        <row r="529">
          <cell r="C529" t="str">
            <v>Borne azul p/cable flex/rig 6/10mm 41A-800Vca</v>
          </cell>
        </row>
        <row r="530">
          <cell r="C530" t="str">
            <v>Borne azul p/cable flex/rig 10/16mm 57A-800Vca</v>
          </cell>
        </row>
        <row r="531">
          <cell r="C531" t="str">
            <v>Borne azul p/cable flex/rig 16/25mm 76A-800Vca</v>
          </cell>
        </row>
        <row r="532">
          <cell r="C532" t="str">
            <v>Borne azul p/cable flex/rig 35/50mm 125A-800Vca</v>
          </cell>
        </row>
        <row r="533">
          <cell r="C533" t="str">
            <v>Tapa de borne azul</v>
          </cell>
        </row>
        <row r="534">
          <cell r="C534" t="str">
            <v>Tapa de borne BCP2,5 azul</v>
          </cell>
        </row>
        <row r="535">
          <cell r="C535" t="str">
            <v>Tapa de borne BCP4-6-10 azul</v>
          </cell>
        </row>
        <row r="536">
          <cell r="C536" t="str">
            <v>Tapa de borne BCP16 azul</v>
          </cell>
        </row>
        <row r="537">
          <cell r="C537" t="str">
            <v>Tapa de borne BCP35 azul</v>
          </cell>
        </row>
        <row r="538">
          <cell r="C538" t="str">
            <v>Borne de puesta a tierra verde / amarillo</v>
          </cell>
        </row>
        <row r="539">
          <cell r="C539" t="str">
            <v>Borne de tierra verde/amarillo 2,5/4mm</v>
          </cell>
        </row>
        <row r="540">
          <cell r="C540" t="str">
            <v>Borne de tierra verde/amarillo 4/6mm</v>
          </cell>
        </row>
        <row r="541">
          <cell r="C541" t="str">
            <v>Borne de tierra verde/amarillo 6/10mm</v>
          </cell>
        </row>
        <row r="542">
          <cell r="C542" t="str">
            <v>Borne de tierra verde/amarillo 10/16mm</v>
          </cell>
        </row>
        <row r="543">
          <cell r="C543" t="str">
            <v>Borne de tierra verde/amarillo p/cable 16/25mm</v>
          </cell>
        </row>
        <row r="544">
          <cell r="C544" t="str">
            <v>Borne de tierra verde/amarillo 35/50mm</v>
          </cell>
        </row>
        <row r="545">
          <cell r="C545" t="str">
            <v>Bornes seccionables</v>
          </cell>
        </row>
        <row r="546">
          <cell r="C546" t="str">
            <v>Borne  seccionable p/cable 4/6mm 10A 800Vca</v>
          </cell>
        </row>
        <row r="547">
          <cell r="C547" t="str">
            <v>Borne  seccionable prueba contraste 6mm 41A 600Vca</v>
          </cell>
        </row>
        <row r="548">
          <cell r="C548" t="str">
            <v>Tapa borne BCSM6</v>
          </cell>
        </row>
        <row r="549">
          <cell r="C549" t="str">
            <v>Borne  seccionable prueba contraste 6/10mm 41A 600Vca</v>
          </cell>
        </row>
        <row r="550">
          <cell r="C550" t="str">
            <v>Tapa borne BCSM10</v>
          </cell>
        </row>
        <row r="551">
          <cell r="C551" t="str">
            <v>Bornes portafusible</v>
          </cell>
        </row>
        <row r="552">
          <cell r="C552" t="str">
            <v>Borne  portafusible (5x20) 6,3A 800Vca p/cable 4mm</v>
          </cell>
        </row>
        <row r="553">
          <cell r="C553" t="str">
            <v>Tapa para borne BSF4</v>
          </cell>
        </row>
        <row r="554">
          <cell r="C554" t="str">
            <v>Borne  portafusible (5x20) 10A 800Vca p/cable 10mm</v>
          </cell>
        </row>
        <row r="555">
          <cell r="C555" t="str">
            <v>Fusible cilindrico (5x20) 0,5A</v>
          </cell>
        </row>
        <row r="556">
          <cell r="C556" t="str">
            <v>Fusible cilindrico (5x20) 1A</v>
          </cell>
        </row>
        <row r="557">
          <cell r="C557" t="str">
            <v>Fusible cilindrico (5x20) 2A</v>
          </cell>
        </row>
        <row r="558">
          <cell r="C558" t="str">
            <v>Fusible cilindrico (5x20) 4A</v>
          </cell>
        </row>
        <row r="559">
          <cell r="C559" t="str">
            <v>Fusible cilindrico (5x20) 6A</v>
          </cell>
        </row>
        <row r="560">
          <cell r="C560" t="str">
            <v>Fusible cilindrico (5x20) 10A</v>
          </cell>
        </row>
        <row r="561">
          <cell r="C561" t="str">
            <v>Fusible cilindrico (5x20) 16A</v>
          </cell>
        </row>
        <row r="562">
          <cell r="C562" t="str">
            <v>Accesorios</v>
          </cell>
        </row>
        <row r="563">
          <cell r="C563" t="str">
            <v>Separador grande de grupos de bornes</v>
          </cell>
        </row>
        <row r="564">
          <cell r="C564" t="str">
            <v>Separador optico de grupos de bornes</v>
          </cell>
        </row>
        <row r="565">
          <cell r="C565" t="str">
            <v>Extremo de bornera EB1</v>
          </cell>
        </row>
        <row r="566">
          <cell r="C566" t="str">
            <v>Extremo de bornera EB2</v>
          </cell>
        </row>
        <row r="567">
          <cell r="C567" t="str">
            <v>Identificador de grupo de bornes</v>
          </cell>
        </row>
        <row r="568">
          <cell r="C568" t="str">
            <v>Identificador de bornes</v>
          </cell>
        </row>
        <row r="569">
          <cell r="C569" t="str">
            <v>Identificador de bornes (10x10) Blanco</v>
          </cell>
        </row>
        <row r="570">
          <cell r="C570" t="str">
            <v>Identificador de bornes (10x10)   1-10</v>
          </cell>
        </row>
        <row r="571">
          <cell r="C571" t="str">
            <v>Identificador de bornes (10x10)   11-20</v>
          </cell>
        </row>
        <row r="572">
          <cell r="C572" t="str">
            <v>Identificador de bornes (10x10)   21-30</v>
          </cell>
        </row>
        <row r="573">
          <cell r="C573" t="str">
            <v>Identificador de bornes (10x10)   31-40</v>
          </cell>
        </row>
        <row r="574">
          <cell r="C574" t="str">
            <v>Identificador de bornes (10x10)   41-50</v>
          </cell>
        </row>
        <row r="575">
          <cell r="C575" t="str">
            <v>Identificador de bornes (10x10)   51-60</v>
          </cell>
        </row>
        <row r="576">
          <cell r="C576" t="str">
            <v>Identificador de bornes (10x10)   L1 - L2 - L3</v>
          </cell>
        </row>
        <row r="577">
          <cell r="C577" t="str">
            <v>Identificador de bornes (10x10)  R</v>
          </cell>
        </row>
        <row r="578">
          <cell r="C578" t="str">
            <v>Identificador de bornes (10x10)  S</v>
          </cell>
        </row>
        <row r="579">
          <cell r="C579" t="str">
            <v>Identificador de bornes (10x10)  T</v>
          </cell>
        </row>
        <row r="580">
          <cell r="C580" t="str">
            <v>Identificador de bornes (10x10)  U</v>
          </cell>
        </row>
        <row r="581">
          <cell r="C581" t="str">
            <v>Identificador de bornes (10x10)  V</v>
          </cell>
        </row>
        <row r="582">
          <cell r="C582" t="str">
            <v>Identificador de bornes (10x10)  W</v>
          </cell>
        </row>
        <row r="583">
          <cell r="C583" t="str">
            <v>EQUIPAMIENTO BAW                        F - 4</v>
          </cell>
        </row>
        <row r="584">
          <cell r="C584" t="str">
            <v>Placas autoadhesivas para fijación de precintos</v>
          </cell>
        </row>
        <row r="585">
          <cell r="C585" t="str">
            <v>Placas autoadh. p/fijación de precintos h/3,5 Natural 19x19</v>
          </cell>
        </row>
        <row r="586">
          <cell r="C586" t="str">
            <v>Placas autoadh. p/fijación de precintos h/3,5 Negro   19x19</v>
          </cell>
        </row>
        <row r="587">
          <cell r="C587" t="str">
            <v>Placas autoadh. p/fijación de precintos h/4,8 Negro   19x19</v>
          </cell>
        </row>
        <row r="588">
          <cell r="C588" t="str">
            <v>EQUIPAMIENTO BAW                        F - 5</v>
          </cell>
        </row>
        <row r="589">
          <cell r="C589" t="str">
            <v>Terminal recto preaislado tipo tubo</v>
          </cell>
        </row>
        <row r="590">
          <cell r="C590" t="str">
            <v>Terminal p/cable 1,5mm2 Negro</v>
          </cell>
        </row>
        <row r="591">
          <cell r="C591" t="str">
            <v>Terminal p/cable 2,5mm2 Azul</v>
          </cell>
        </row>
        <row r="592">
          <cell r="C592" t="str">
            <v>Terminal p/cable 4mm2 Gris</v>
          </cell>
        </row>
        <row r="593">
          <cell r="C593" t="str">
            <v>Terminal p/cable 6mm2 Amarillo</v>
          </cell>
        </row>
        <row r="594">
          <cell r="C594" t="str">
            <v>Terminal p/cable 10mm2 Rojo</v>
          </cell>
        </row>
        <row r="595">
          <cell r="C595" t="str">
            <v>Terminal p/cable 16mm2 azul</v>
          </cell>
        </row>
        <row r="596">
          <cell r="C596" t="str">
            <v>Terminal p/cable 25mm2 amarillo</v>
          </cell>
        </row>
        <row r="597">
          <cell r="C597" t="str">
            <v>Terminal p/cable 35mm2 Rojo</v>
          </cell>
        </row>
        <row r="598">
          <cell r="C598" t="str">
            <v>Terminal con ojal preaislado tipo O</v>
          </cell>
        </row>
        <row r="599">
          <cell r="C599" t="str">
            <v>Terminal c/ojal p/cable 0,75-1,5mm2 ø 3,7 W8 rojo</v>
          </cell>
        </row>
        <row r="600">
          <cell r="C600" t="str">
            <v>Terminal c/ojal p/cable 0,75-1,5mm2 ø 5,3 W8 rojo</v>
          </cell>
        </row>
        <row r="601">
          <cell r="C601" t="str">
            <v>Terminal c/ojal p/cable 1,5-2,5mm2 ø 4,3 W6,6 azul</v>
          </cell>
        </row>
        <row r="602">
          <cell r="C602" t="str">
            <v>Terminal c/ojal p/cable 1,5-2,5mm2 ø 5,3 W8,5 azul</v>
          </cell>
        </row>
        <row r="603">
          <cell r="C603" t="str">
            <v>Terminal c/ojal p/cable 1,5-2,5mm2 ø 6,5 W12 azul</v>
          </cell>
        </row>
        <row r="604">
          <cell r="C604" t="str">
            <v>Terminal c/ojal p/cable 1,5-2,5mm2 ø 8,4 W12 azul</v>
          </cell>
        </row>
        <row r="605">
          <cell r="C605" t="str">
            <v>Terminal c/ojal p/cable 1,5-2,5mm2 ø 10,5 W13,6 azul</v>
          </cell>
        </row>
        <row r="606">
          <cell r="C606" t="str">
            <v>Terminal c/ojal p/cable 4-6mm2 ø 3,7 W7,2 amarillo</v>
          </cell>
        </row>
        <row r="607">
          <cell r="C607" t="str">
            <v>Terminal c/ojal p/cable 4-6mm2 ø 4,3 W7,2 amarillo</v>
          </cell>
        </row>
        <row r="608">
          <cell r="C608" t="str">
            <v>Terminal c/ojal p/cable 4-6mm2 ø 5,3 W9,5 amarillo</v>
          </cell>
        </row>
        <row r="609">
          <cell r="C609" t="str">
            <v>Terminal c/ojal p/cable 4-6mm2 ø 6,5 W12 amarillo</v>
          </cell>
        </row>
        <row r="610">
          <cell r="C610" t="str">
            <v>Terminal c/ojal p/cable 4-6mm2 ø 8,4 W15 amarillo</v>
          </cell>
        </row>
        <row r="611">
          <cell r="C611" t="str">
            <v>Terminal c/ojal p/cable 4-6mm2 ø 10,5 W15 amarillo</v>
          </cell>
        </row>
        <row r="612">
          <cell r="C612" t="str">
            <v>Terminal c/ojal p/cable 4-6mm2 ø 13 W19,2 amarillo</v>
          </cell>
        </row>
        <row r="613">
          <cell r="C613" t="str">
            <v>Terminal con horquilla preaislado tipo U</v>
          </cell>
        </row>
        <row r="614">
          <cell r="C614" t="str">
            <v>Terminal c/horquilla p/cable 0,5-1,5mm2  ø 3,2 W 5,7rojo</v>
          </cell>
        </row>
        <row r="615">
          <cell r="C615" t="str">
            <v>Terminal c/horquilla p/cable 0,5-1,5mm2  ø 4,3 W 6,4rojo</v>
          </cell>
        </row>
        <row r="616">
          <cell r="C616" t="str">
            <v>Terminal c/horquilla p/cable 0,5-1,5mm2  ø 5,3 W 8,1rojo</v>
          </cell>
        </row>
        <row r="617">
          <cell r="C617" t="str">
            <v>Terminal c/horquilla p/cable 1,5-2,5mm2  ø 3,2 W 5,7 azul</v>
          </cell>
        </row>
        <row r="618">
          <cell r="C618" t="str">
            <v>Terminal c/horquilla p/cable 1,5-2,5mm2  ø 4,3 W 7,2 azul</v>
          </cell>
        </row>
        <row r="619">
          <cell r="C619" t="str">
            <v>Terminal c/horquilla p/cable 1,5-2,5mm2  ø 5,3 W 9,5 azul</v>
          </cell>
        </row>
        <row r="620">
          <cell r="C620" t="str">
            <v>Terminal c/horquilla p/cable 1,5-2,5mm2  ø 6,5 W 12azul</v>
          </cell>
        </row>
        <row r="621">
          <cell r="C621" t="str">
            <v>Terminal c/horquilla p/cable 4-6mm2  ø 4,3 W 8,3 amarillo</v>
          </cell>
        </row>
        <row r="622">
          <cell r="C622" t="str">
            <v>Terminal c/horquilla p/cable 4-6mm2  ø 5,3 W 9 amarillo</v>
          </cell>
        </row>
        <row r="623">
          <cell r="C623" t="str">
            <v>Terminal c/horquilla p/cable 4-6mm2  ø 6,5 W 12 amarillo</v>
          </cell>
        </row>
        <row r="624">
          <cell r="C624" t="str">
            <v>Terminal c/horquilla p/cable 4-6mm2  ø 8,4 W 14 amarillo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Comparativa"/>
      <sheetName val="STOCK CABLE"/>
    </sheetNames>
    <sheetDataSet>
      <sheetData sheetId="0" refreshError="1">
        <row r="14">
          <cell r="K14" t="str">
            <v>PIRELLI</v>
          </cell>
        </row>
        <row r="15">
          <cell r="K15" t="str">
            <v>ERPLA</v>
          </cell>
        </row>
      </sheetData>
      <sheetData sheetId="1" refreshError="1">
        <row r="6">
          <cell r="A6" t="str">
            <v>LISTA DE PRECIO CABLES</v>
          </cell>
        </row>
        <row r="11">
          <cell r="A11" t="str">
            <v>LISTA DE PRECIO CABLES ERPLA</v>
          </cell>
        </row>
        <row r="12">
          <cell r="A12" t="str">
            <v>CABLES 7 HILOS</v>
          </cell>
        </row>
        <row r="13">
          <cell r="A13" t="str">
            <v>Cable unipolar interperie 7hilos 4mm</v>
          </cell>
        </row>
        <row r="14">
          <cell r="A14" t="str">
            <v>Cable unipolar interperie 7hilos 6mm</v>
          </cell>
        </row>
        <row r="15">
          <cell r="A15" t="str">
            <v>Cable unipolar interperie 7hilos 10mm</v>
          </cell>
        </row>
        <row r="16">
          <cell r="A16" t="str">
            <v>Cable unipolar interperie 7hilos 16mm</v>
          </cell>
        </row>
        <row r="17">
          <cell r="A17" t="str">
            <v>Cable unipolar interperie 7hilos 25mm</v>
          </cell>
        </row>
        <row r="18">
          <cell r="A18" t="str">
            <v>Cable unipolar interperie 7hilos 35mm</v>
          </cell>
        </row>
        <row r="19">
          <cell r="A19" t="str">
            <v>Cable unipolar interperie 7hilos 50mm</v>
          </cell>
        </row>
        <row r="20">
          <cell r="A20" t="str">
            <v>Cable unipolar interperie 7hilos 70mm</v>
          </cell>
        </row>
        <row r="21">
          <cell r="A21" t="str">
            <v>CABLES ACOMETIDA</v>
          </cell>
        </row>
        <row r="22">
          <cell r="A22" t="str">
            <v>Cable acometida domiciliaria 2x10</v>
          </cell>
        </row>
        <row r="23">
          <cell r="A23" t="str">
            <v>Cable acometida domiciliaria 2x16</v>
          </cell>
        </row>
        <row r="24">
          <cell r="A24" t="str">
            <v>Cable acometida domiciliaria 4x10</v>
          </cell>
        </row>
        <row r="25">
          <cell r="A25" t="str">
            <v>CABLES COBRE DESNUDO</v>
          </cell>
        </row>
        <row r="26">
          <cell r="A26" t="str">
            <v>Cable cobre desnudo 1x1,5</v>
          </cell>
        </row>
        <row r="27">
          <cell r="A27" t="str">
            <v>Cable cobre desnudo 1x2,5</v>
          </cell>
        </row>
        <row r="28">
          <cell r="A28" t="str">
            <v>Cable cobre desnudo 1x4</v>
          </cell>
        </row>
        <row r="29">
          <cell r="A29" t="str">
            <v>Cable cobre desnudo 1x6</v>
          </cell>
        </row>
        <row r="30">
          <cell r="A30" t="str">
            <v>Cable cobre desnudo 1x10</v>
          </cell>
        </row>
        <row r="31">
          <cell r="A31" t="str">
            <v>Cable cobre desnudo 1x16</v>
          </cell>
        </row>
        <row r="32">
          <cell r="A32" t="str">
            <v>Cable cobre desnudo 1x25</v>
          </cell>
        </row>
        <row r="33">
          <cell r="A33" t="str">
            <v>Cable cobre desnudo 1x35</v>
          </cell>
        </row>
        <row r="34">
          <cell r="A34" t="str">
            <v>Cable cobre desnudo 1x50</v>
          </cell>
        </row>
        <row r="35">
          <cell r="A35" t="str">
            <v>Cable coaxial RG-59</v>
          </cell>
        </row>
        <row r="36">
          <cell r="A36" t="str">
            <v>Cable coaxial RG-70</v>
          </cell>
        </row>
        <row r="37">
          <cell r="A37" t="str">
            <v>CABLE PREENSAMBLADO</v>
          </cell>
        </row>
        <row r="38">
          <cell r="A38" t="str">
            <v>Cable Retenax preensamblado AL 3x50/50</v>
          </cell>
        </row>
        <row r="39">
          <cell r="A39" t="str">
            <v>Cable Retenax preensamblado AL 3x70/50</v>
          </cell>
        </row>
        <row r="40">
          <cell r="A40" t="str">
            <v>Cable Retenax preensamblado AL 3x95/50</v>
          </cell>
        </row>
        <row r="42">
          <cell r="A42" t="str">
            <v>Cable 5 x 4</v>
          </cell>
        </row>
        <row r="43">
          <cell r="A43" t="str">
            <v>CABLES UNIPOLARES FLEXIBLES - NORMAS IRAM 2183</v>
          </cell>
        </row>
        <row r="44">
          <cell r="A44" t="str">
            <v>CABLE UNIPOLAR 1x0,50</v>
          </cell>
        </row>
        <row r="45">
          <cell r="A45" t="str">
            <v>CABLE UNIPOLAR 1x0,75</v>
          </cell>
        </row>
        <row r="46">
          <cell r="A46" t="str">
            <v>CABLE UNIPOLAR 1x1</v>
          </cell>
        </row>
        <row r="47">
          <cell r="A47" t="str">
            <v>CABLE UNIPOLAR 1x1,50</v>
          </cell>
        </row>
        <row r="48">
          <cell r="A48" t="str">
            <v>CABLE UNIPOLAR 1x2,50</v>
          </cell>
        </row>
        <row r="49">
          <cell r="A49" t="str">
            <v>CABLE UNIPOLAR 1x4</v>
          </cell>
        </row>
        <row r="50">
          <cell r="A50" t="str">
            <v>CABLE UNIPOLAR 1x6</v>
          </cell>
        </row>
        <row r="51">
          <cell r="A51" t="str">
            <v xml:space="preserve">CABLE UNIPOLAR 1x10    </v>
          </cell>
        </row>
        <row r="52">
          <cell r="A52" t="str">
            <v>CABLE UNIPOLAR 1x16</v>
          </cell>
        </row>
        <row r="53">
          <cell r="A53" t="str">
            <v xml:space="preserve">CABLE UNIPOLAR 1x25 </v>
          </cell>
        </row>
        <row r="54">
          <cell r="A54" t="str">
            <v xml:space="preserve">CABLE UNIPOLAR 1x35   </v>
          </cell>
        </row>
        <row r="55">
          <cell r="A55" t="str">
            <v xml:space="preserve">CABLE UNIPOLAR 1x50 </v>
          </cell>
        </row>
        <row r="56">
          <cell r="A56" t="str">
            <v xml:space="preserve">CABLE UNIPOLAR 1x70 </v>
          </cell>
        </row>
        <row r="57">
          <cell r="A57" t="str">
            <v xml:space="preserve">CABLE UNIPOLAR 1x95  </v>
          </cell>
        </row>
        <row r="58">
          <cell r="A58" t="str">
            <v xml:space="preserve">CABLE UNIPOLAR 1x120 </v>
          </cell>
        </row>
        <row r="59">
          <cell r="A59" t="str">
            <v>CABLES TIPO TALLER - NORMA IRAM 2158</v>
          </cell>
        </row>
        <row r="60">
          <cell r="A60" t="str">
            <v>CABLE TIPO TALLER 2x0,50</v>
          </cell>
        </row>
        <row r="61">
          <cell r="A61" t="str">
            <v>CABLE TIPO TALLER 2x0,75</v>
          </cell>
        </row>
        <row r="62">
          <cell r="A62" t="str">
            <v>CABLE TIPO TALLER 2x1</v>
          </cell>
        </row>
        <row r="63">
          <cell r="A63" t="str">
            <v>CABLE TIPO TALLER 2x1,50</v>
          </cell>
        </row>
        <row r="64">
          <cell r="A64" t="str">
            <v>CABLE TIPO TALLER 2x2,50</v>
          </cell>
        </row>
        <row r="65">
          <cell r="A65" t="str">
            <v>CABLE TIPO TALLER 2x4</v>
          </cell>
        </row>
        <row r="66">
          <cell r="A66" t="str">
            <v>CABLE TIPO TALLER 2x6</v>
          </cell>
        </row>
        <row r="67">
          <cell r="A67" t="str">
            <v>CABLE TIPO TALLER 2x10</v>
          </cell>
        </row>
        <row r="68">
          <cell r="A68" t="str">
            <v>CABLE TIPO TALLER 3x0,75</v>
          </cell>
        </row>
        <row r="69">
          <cell r="A69" t="str">
            <v>CABLE TIPO TALLER 3x1</v>
          </cell>
        </row>
        <row r="70">
          <cell r="A70" t="str">
            <v>CABLE TIPO TALLER 3x1,50</v>
          </cell>
        </row>
        <row r="71">
          <cell r="A71" t="str">
            <v>CABLE TIPO TALLER 3x2,50</v>
          </cell>
        </row>
        <row r="72">
          <cell r="A72" t="str">
            <v>CABLE TIPO TALLER 3x4</v>
          </cell>
        </row>
        <row r="73">
          <cell r="A73" t="str">
            <v xml:space="preserve">CABLE TIPO TALLER 3x6 </v>
          </cell>
        </row>
        <row r="74">
          <cell r="A74" t="str">
            <v xml:space="preserve">CABLE TIPO TALLER 3x10 </v>
          </cell>
        </row>
        <row r="75">
          <cell r="A75" t="str">
            <v>CABLE TIPO TALLER 4x0,75</v>
          </cell>
        </row>
        <row r="76">
          <cell r="A76" t="str">
            <v>CABLE TIPO TALLER 4x1</v>
          </cell>
        </row>
        <row r="77">
          <cell r="A77" t="str">
            <v>CABLE TIPO TALLER 4x1,50</v>
          </cell>
        </row>
        <row r="78">
          <cell r="A78" t="str">
            <v>CABLE TIPO TALLER 4x2,50</v>
          </cell>
        </row>
        <row r="79">
          <cell r="A79" t="str">
            <v>CABLE TIPO TALLER 4x4</v>
          </cell>
        </row>
        <row r="80">
          <cell r="A80" t="str">
            <v>CABLE TIPO TALLER 4x6</v>
          </cell>
        </row>
        <row r="81">
          <cell r="A81" t="str">
            <v>CABLE TIPO TALLER 4x10</v>
          </cell>
        </row>
        <row r="82">
          <cell r="A82" t="str">
            <v>CABLE TIPO TALLER 4x16</v>
          </cell>
        </row>
        <row r="83">
          <cell r="A83" t="str">
            <v>CABLE TIPO TALLER 5X1</v>
          </cell>
        </row>
        <row r="84">
          <cell r="A84" t="str">
            <v>CABLE TIPO TALLER 5X1,50</v>
          </cell>
        </row>
        <row r="85">
          <cell r="A85" t="str">
            <v>CABLE TIPO TALLER 5X2,50</v>
          </cell>
        </row>
        <row r="86">
          <cell r="A86" t="str">
            <v>CABLE TIPO TALLER 7X1</v>
          </cell>
        </row>
        <row r="87">
          <cell r="A87" t="str">
            <v>CABLE TIPO TALLER 7X1,50</v>
          </cell>
        </row>
        <row r="88">
          <cell r="A88" t="str">
            <v>CABLE TIPO TALLER 7X2,50</v>
          </cell>
        </row>
        <row r="89">
          <cell r="A89" t="str">
            <v>CABLE TIPO TALLER 10x1,5</v>
          </cell>
        </row>
        <row r="90">
          <cell r="A90" t="str">
            <v>CABLE TIPO TALLER 10x2,5</v>
          </cell>
        </row>
        <row r="91">
          <cell r="A91" t="str">
            <v>CABLE TIPO TALLER 12X1,50</v>
          </cell>
        </row>
        <row r="92">
          <cell r="A92" t="str">
            <v>CABLE TIPO TALLER 12X2,50</v>
          </cell>
        </row>
        <row r="93">
          <cell r="A93" t="str">
            <v>CABLE TIPO TALLER 19X1</v>
          </cell>
        </row>
        <row r="94">
          <cell r="A94" t="str">
            <v>CABLE TIPO TALLER 19X1,50</v>
          </cell>
        </row>
        <row r="95">
          <cell r="A95" t="str">
            <v>CABLE SUBTERRANEOS - CAT. II 1,1 kv IRAM 2178</v>
          </cell>
        </row>
        <row r="96">
          <cell r="A96" t="str">
            <v>CABLE SUBTERRANEO 1 x 10    mm</v>
          </cell>
        </row>
        <row r="97">
          <cell r="A97" t="str">
            <v>CABLE SUBTERRANEO 1 x 16    mm</v>
          </cell>
        </row>
        <row r="98">
          <cell r="A98" t="str">
            <v>CABLE SUBTERRANEO 1 x 25    mm</v>
          </cell>
        </row>
        <row r="99">
          <cell r="A99" t="str">
            <v>CABLE SUBTERRANEO 1 x 35    mm</v>
          </cell>
        </row>
        <row r="100">
          <cell r="A100" t="str">
            <v>CABLE SUBTERRANEO 1 x 50    mm</v>
          </cell>
        </row>
        <row r="101">
          <cell r="A101" t="str">
            <v>CABLE SUBTERRANEO 1 x 70    mm</v>
          </cell>
        </row>
        <row r="102">
          <cell r="A102" t="str">
            <v>CABLE SUBTERRANEO 1 x 95    mm</v>
          </cell>
        </row>
        <row r="103">
          <cell r="A103" t="str">
            <v>CABLE SUBTERRANEO 1 x 120    mm</v>
          </cell>
        </row>
        <row r="104">
          <cell r="A104" t="str">
            <v>CABLE SUBTERRANEO 1 x 150    mm</v>
          </cell>
        </row>
        <row r="105">
          <cell r="A105" t="str">
            <v>CABLE SUBTERRANEO 2 x 1,5 mm</v>
          </cell>
        </row>
        <row r="106">
          <cell r="A106" t="str">
            <v>CABLE SUBTERRANEO 2 x 2,50mm</v>
          </cell>
        </row>
        <row r="107">
          <cell r="A107" t="str">
            <v>CABLE SUBTERRANEO 2 x 4    mm</v>
          </cell>
        </row>
        <row r="108">
          <cell r="A108" t="str">
            <v>CABLE SUBTERRANEO 2 x 6    mm</v>
          </cell>
        </row>
        <row r="109">
          <cell r="A109" t="str">
            <v>CABLE SUBTERRANEO 2 x 10    mm</v>
          </cell>
        </row>
        <row r="110">
          <cell r="A110" t="str">
            <v>CABLE SUBTERRANEO 2 x 16    mm</v>
          </cell>
        </row>
        <row r="111">
          <cell r="A111" t="str">
            <v>CABLE SUBTERRANEO 2 x 25    mm</v>
          </cell>
        </row>
        <row r="112">
          <cell r="A112" t="str">
            <v>CABLE SUBTERRANEO 2 x 35    mm</v>
          </cell>
        </row>
        <row r="113">
          <cell r="A113" t="str">
            <v>CABLE SUBTERRANEO 3 x 1,50     mm</v>
          </cell>
        </row>
        <row r="114">
          <cell r="A114" t="str">
            <v>CABLE SUBTERRANEO 3 x 2,50     mm</v>
          </cell>
        </row>
        <row r="115">
          <cell r="A115" t="str">
            <v>CABLE SUBTERRANEO 3 x 4         mm</v>
          </cell>
        </row>
        <row r="116">
          <cell r="A116" t="str">
            <v>CABLE SUBTERRANEO 3 x 6         mm</v>
          </cell>
        </row>
        <row r="117">
          <cell r="A117" t="str">
            <v>CABLE SUBTERRANEO 3 x 10    mm</v>
          </cell>
        </row>
        <row r="118">
          <cell r="A118" t="str">
            <v>CABLE SUBTERRANEO 3 x 16    mm</v>
          </cell>
        </row>
        <row r="119">
          <cell r="A119" t="str">
            <v>CABLE SUBTERRANEO 3 x 25    mm</v>
          </cell>
        </row>
        <row r="120">
          <cell r="A120" t="str">
            <v>CABLE SUBTERRANEO 3 x 35    mm</v>
          </cell>
        </row>
        <row r="121">
          <cell r="A121" t="str">
            <v>CABLE SUBTERRANEO 3 x 50    mm</v>
          </cell>
        </row>
        <row r="122">
          <cell r="A122" t="str">
            <v>CABLE SUBTERRANEO 3 x 70    mm</v>
          </cell>
        </row>
        <row r="123">
          <cell r="A123" t="str">
            <v>CABLE SUBTERRANEO 3 x 95    mm</v>
          </cell>
        </row>
        <row r="124">
          <cell r="A124" t="str">
            <v>CABLE SUBTERRANEO 3 x 120    mm</v>
          </cell>
        </row>
        <row r="125">
          <cell r="A125" t="str">
            <v>CABLE SUBTERRANEO 3 x 150    mm</v>
          </cell>
        </row>
        <row r="126">
          <cell r="A126" t="str">
            <v>CABLE SUBTERRANEO 4 x 1,50  mm</v>
          </cell>
        </row>
        <row r="127">
          <cell r="A127" t="str">
            <v>CABLE SUBTERRANEO 4 x 2,50  mm</v>
          </cell>
        </row>
        <row r="128">
          <cell r="A128" t="str">
            <v>CABLE SUBTERRANEO 4 x 4      mm</v>
          </cell>
        </row>
        <row r="129">
          <cell r="A129" t="str">
            <v>CABLE SUBTERRANEO 4 x 6      mm</v>
          </cell>
        </row>
        <row r="130">
          <cell r="A130" t="str">
            <v>CABLE SUBTERRANEO 4 x 10    mm</v>
          </cell>
        </row>
        <row r="131">
          <cell r="A131" t="str">
            <v>CABLE SUBTERRANEO 4 x 16    mm</v>
          </cell>
        </row>
        <row r="132">
          <cell r="A132" t="str">
            <v>CABLE SUBTERRANEO 4 x 25    mm</v>
          </cell>
        </row>
        <row r="133">
          <cell r="A133" t="str">
            <v>CABLE SUBTERRANEO 3 x 35  +16  mm</v>
          </cell>
        </row>
        <row r="134">
          <cell r="A134" t="str">
            <v>CABLE SUBTERRANEO 3 x 50 +25   mm</v>
          </cell>
        </row>
        <row r="135">
          <cell r="A135" t="str">
            <v>CABLE SUBTERRANEO 3 x 70 +35   mm</v>
          </cell>
        </row>
        <row r="136">
          <cell r="A136" t="str">
            <v>CABLE SUBTERRANEO 3 x 95 +50   mm</v>
          </cell>
        </row>
        <row r="137">
          <cell r="A137" t="str">
            <v>CABLE SUBTERRANEO 3 x 120 +70   mm</v>
          </cell>
        </row>
        <row r="138">
          <cell r="A138" t="str">
            <v>CABLE SUBTERRANEO 3 x 150 +70   mm</v>
          </cell>
        </row>
        <row r="139">
          <cell r="A139" t="str">
            <v>CABLE SUBTERRANEO 5x1,5    mm</v>
          </cell>
        </row>
        <row r="140">
          <cell r="A140" t="str">
            <v>CABLE SUBTERRANEO 7x1,5    mm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P COMPLETO PT Y CI"/>
      <sheetName val="Análisis de P."/>
      <sheetName val="Cómputo "/>
      <sheetName val="Materiales"/>
      <sheetName val="Accesorios HFD y Tuberias A°"/>
      <sheetName val="M.O. y Equipo"/>
      <sheetName val="Dosaje"/>
      <sheetName val="Coeficientes"/>
      <sheetName val="Parámetros"/>
      <sheetName val="Computo Impulsion"/>
    </sheetNames>
    <sheetDataSet>
      <sheetData sheetId="0"/>
      <sheetData sheetId="1">
        <row r="60">
          <cell r="H60">
            <v>6000</v>
          </cell>
        </row>
        <row r="863">
          <cell r="K863">
            <v>1008</v>
          </cell>
        </row>
        <row r="2447">
          <cell r="K2447">
            <v>22000</v>
          </cell>
        </row>
        <row r="2682">
          <cell r="K2682">
            <v>1</v>
          </cell>
        </row>
      </sheetData>
      <sheetData sheetId="2">
        <row r="7">
          <cell r="D7">
            <v>95</v>
          </cell>
          <cell r="I7">
            <v>95</v>
          </cell>
        </row>
        <row r="8">
          <cell r="D8">
            <v>85</v>
          </cell>
          <cell r="I8">
            <v>85</v>
          </cell>
        </row>
        <row r="9">
          <cell r="D9">
            <v>385</v>
          </cell>
          <cell r="I9">
            <v>385</v>
          </cell>
        </row>
        <row r="10">
          <cell r="D10">
            <v>110</v>
          </cell>
          <cell r="I10">
            <v>132.5</v>
          </cell>
          <cell r="M10">
            <v>630</v>
          </cell>
          <cell r="P10">
            <v>15</v>
          </cell>
          <cell r="Q10">
            <v>21</v>
          </cell>
        </row>
        <row r="12">
          <cell r="O12">
            <v>2557</v>
          </cell>
        </row>
        <row r="13">
          <cell r="I13">
            <v>1064</v>
          </cell>
          <cell r="J13">
            <v>693.99999999999989</v>
          </cell>
          <cell r="O13">
            <v>1541</v>
          </cell>
        </row>
        <row r="14">
          <cell r="D14">
            <v>2400</v>
          </cell>
          <cell r="I14">
            <v>5760</v>
          </cell>
          <cell r="J14">
            <v>1440.0000000000002</v>
          </cell>
        </row>
        <row r="15">
          <cell r="D15">
            <v>550</v>
          </cell>
          <cell r="I15">
            <v>1320</v>
          </cell>
          <cell r="J15">
            <v>110.0000000000001</v>
          </cell>
        </row>
        <row r="16">
          <cell r="I16">
            <v>351.52235245182879</v>
          </cell>
          <cell r="J16">
            <v>251.08739460844916</v>
          </cell>
        </row>
        <row r="17">
          <cell r="D17">
            <v>61.75</v>
          </cell>
          <cell r="I17">
            <v>131.39999999999998</v>
          </cell>
          <cell r="J17">
            <v>39.800000000000011</v>
          </cell>
        </row>
        <row r="18">
          <cell r="D18">
            <v>90</v>
          </cell>
          <cell r="I18">
            <v>267.55499999999995</v>
          </cell>
          <cell r="J18">
            <v>156.61500000000001</v>
          </cell>
        </row>
        <row r="19">
          <cell r="D19">
            <v>150</v>
          </cell>
          <cell r="I19">
            <v>150</v>
          </cell>
        </row>
        <row r="20">
          <cell r="I20">
            <v>68.152000000000001</v>
          </cell>
          <cell r="J20">
            <v>204.45599999999996</v>
          </cell>
        </row>
        <row r="43">
          <cell r="I43">
            <v>36</v>
          </cell>
        </row>
        <row r="44">
          <cell r="C44">
            <v>1057</v>
          </cell>
          <cell r="I44">
            <v>1392</v>
          </cell>
        </row>
        <row r="45">
          <cell r="C45">
            <v>521</v>
          </cell>
          <cell r="I45">
            <v>444</v>
          </cell>
        </row>
        <row r="46">
          <cell r="C46">
            <v>94.936337283633918</v>
          </cell>
          <cell r="I46">
            <v>50</v>
          </cell>
        </row>
        <row r="47">
          <cell r="C47">
            <v>812.16</v>
          </cell>
        </row>
        <row r="48">
          <cell r="C48">
            <v>220.47499999999999</v>
          </cell>
        </row>
        <row r="112">
          <cell r="B112">
            <v>46.82</v>
          </cell>
        </row>
        <row r="119">
          <cell r="E119">
            <v>9861.760000000002</v>
          </cell>
        </row>
        <row r="135">
          <cell r="E135">
            <v>3223.4400000000005</v>
          </cell>
        </row>
        <row r="221">
          <cell r="B221">
            <v>2200</v>
          </cell>
        </row>
        <row r="222">
          <cell r="B222">
            <v>2200</v>
          </cell>
        </row>
        <row r="231">
          <cell r="B231">
            <v>5.3</v>
          </cell>
        </row>
        <row r="234">
          <cell r="B234">
            <v>78.845999999999989</v>
          </cell>
        </row>
      </sheetData>
      <sheetData sheetId="3" refreshError="1"/>
      <sheetData sheetId="4" refreshError="1"/>
      <sheetData sheetId="5">
        <row r="25">
          <cell r="B25">
            <v>78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ector"/>
      <sheetName val="aportes en ruta"/>
    </sheetNames>
    <sheetDataSet>
      <sheetData sheetId="0">
        <row r="47">
          <cell r="AW47">
            <v>4773.2699999999995</v>
          </cell>
        </row>
        <row r="48">
          <cell r="AW48">
            <v>1275.4499999999998</v>
          </cell>
        </row>
        <row r="49">
          <cell r="AW49">
            <v>59.8</v>
          </cell>
        </row>
        <row r="50">
          <cell r="AW50">
            <v>768.41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U3154"/>
  <sheetViews>
    <sheetView tabSelected="1" topLeftCell="B16" zoomScale="85" zoomScaleNormal="85" zoomScaleSheetLayoutView="100" workbookViewId="0">
      <selection activeCell="E3" sqref="E3:E5"/>
    </sheetView>
  </sheetViews>
  <sheetFormatPr baseColWidth="10" defaultRowHeight="13" x14ac:dyDescent="0.3"/>
  <cols>
    <col min="1" max="1" width="7.453125" hidden="1" customWidth="1"/>
    <col min="2" max="2" width="10.7265625" customWidth="1"/>
    <col min="3" max="3" width="6.453125" style="308" customWidth="1"/>
    <col min="4" max="4" width="9" customWidth="1"/>
    <col min="5" max="5" width="71.26953125" customWidth="1"/>
    <col min="6" max="6" width="10.26953125" customWidth="1"/>
    <col min="7" max="7" width="13.7265625" bestFit="1" customWidth="1"/>
    <col min="8" max="8" width="16.1796875" customWidth="1"/>
    <col min="9" max="9" width="22.7265625" customWidth="1"/>
    <col min="10" max="10" width="14.54296875" bestFit="1" customWidth="1"/>
    <col min="11" max="11" width="4.26953125" style="5" customWidth="1"/>
    <col min="12" max="12" width="21.453125" customWidth="1"/>
    <col min="13" max="13" width="13.81640625" bestFit="1" customWidth="1"/>
    <col min="14" max="14" width="22.7265625" customWidth="1"/>
    <col min="15" max="16" width="14.7265625" customWidth="1"/>
    <col min="17" max="17" width="15.81640625" bestFit="1" customWidth="1"/>
    <col min="18" max="18" width="15.453125" customWidth="1"/>
    <col min="19" max="19" width="18.81640625" customWidth="1"/>
    <col min="20" max="20" width="13.81640625" bestFit="1" customWidth="1"/>
  </cols>
  <sheetData>
    <row r="1" spans="2:21" s="1" customFormat="1" ht="52.9" customHeight="1" x14ac:dyDescent="0.25">
      <c r="C1" s="318" t="s">
        <v>0</v>
      </c>
      <c r="D1" s="319"/>
      <c r="E1" s="319"/>
      <c r="F1" s="319"/>
      <c r="G1" s="319"/>
      <c r="H1" s="319"/>
      <c r="I1" s="319"/>
      <c r="J1" s="320"/>
      <c r="K1" s="2"/>
    </row>
    <row r="2" spans="2:21" ht="23.5" customHeight="1" thickBot="1" x14ac:dyDescent="0.35">
      <c r="B2" s="3"/>
      <c r="C2" s="4" t="s">
        <v>1</v>
      </c>
      <c r="D2" s="5"/>
      <c r="E2" s="6"/>
      <c r="F2" s="7"/>
      <c r="G2" s="5"/>
      <c r="H2" s="8"/>
      <c r="I2" s="9"/>
      <c r="J2" s="10"/>
      <c r="K2" s="11"/>
      <c r="L2" s="11"/>
      <c r="M2" s="11"/>
      <c r="N2" s="11"/>
      <c r="O2" s="11"/>
      <c r="P2" s="11"/>
      <c r="Q2" s="11"/>
      <c r="R2" s="11"/>
      <c r="S2" s="12"/>
      <c r="T2" s="12"/>
      <c r="U2" s="12"/>
    </row>
    <row r="3" spans="2:21" ht="23.5" customHeight="1" x14ac:dyDescent="0.3">
      <c r="B3" s="321"/>
      <c r="C3" s="322" t="s">
        <v>2</v>
      </c>
      <c r="D3" s="325" t="s">
        <v>3</v>
      </c>
      <c r="E3" s="328" t="s">
        <v>4</v>
      </c>
      <c r="F3" s="328" t="s">
        <v>5</v>
      </c>
      <c r="G3" s="328" t="s">
        <v>6</v>
      </c>
      <c r="H3" s="331" t="s">
        <v>7</v>
      </c>
      <c r="I3" s="332"/>
      <c r="J3" s="333" t="s">
        <v>8</v>
      </c>
      <c r="K3" s="13"/>
      <c r="L3" s="14"/>
      <c r="M3" s="14"/>
      <c r="N3" s="14"/>
      <c r="O3" s="15"/>
      <c r="P3" s="15"/>
      <c r="Q3" s="14"/>
      <c r="R3" s="14"/>
      <c r="S3" s="12"/>
      <c r="T3" s="12"/>
      <c r="U3" s="12"/>
    </row>
    <row r="4" spans="2:21" ht="23.5" customHeight="1" x14ac:dyDescent="0.3">
      <c r="B4" s="321"/>
      <c r="C4" s="323"/>
      <c r="D4" s="326"/>
      <c r="E4" s="329"/>
      <c r="F4" s="329"/>
      <c r="G4" s="329"/>
      <c r="H4" s="312" t="s">
        <v>9</v>
      </c>
      <c r="I4" s="312" t="s">
        <v>10</v>
      </c>
      <c r="J4" s="334"/>
      <c r="K4" s="16"/>
      <c r="L4" s="14"/>
      <c r="M4" s="15"/>
      <c r="N4" s="14"/>
      <c r="O4" s="15"/>
      <c r="P4" s="15"/>
      <c r="Q4" s="14"/>
      <c r="R4" s="14"/>
      <c r="S4" s="12"/>
      <c r="T4" s="12"/>
      <c r="U4" s="12"/>
    </row>
    <row r="5" spans="2:21" ht="16" thickBot="1" x14ac:dyDescent="0.35">
      <c r="B5" s="321"/>
      <c r="C5" s="324"/>
      <c r="D5" s="327"/>
      <c r="E5" s="330"/>
      <c r="F5" s="330"/>
      <c r="G5" s="330"/>
      <c r="H5" s="313"/>
      <c r="I5" s="313"/>
      <c r="J5" s="335"/>
      <c r="K5" s="16"/>
      <c r="L5" s="14"/>
      <c r="M5" s="15"/>
      <c r="N5" s="14"/>
      <c r="O5" s="15"/>
      <c r="P5" s="15"/>
      <c r="Q5" s="14"/>
      <c r="R5" s="14"/>
      <c r="S5" s="12"/>
      <c r="T5" s="12"/>
      <c r="U5" s="12"/>
    </row>
    <row r="6" spans="2:21" s="27" customFormat="1" ht="16" thickBot="1" x14ac:dyDescent="0.3">
      <c r="B6" s="17"/>
      <c r="C6" s="18">
        <v>0</v>
      </c>
      <c r="D6" s="19" t="s">
        <v>11</v>
      </c>
      <c r="E6" s="20"/>
      <c r="F6" s="20"/>
      <c r="G6" s="20"/>
      <c r="H6" s="20"/>
      <c r="I6" s="21">
        <f>SUBTOTAL(9,I7)</f>
        <v>0</v>
      </c>
      <c r="J6" s="22"/>
      <c r="K6" s="23"/>
      <c r="L6" s="23"/>
      <c r="M6" s="23"/>
      <c r="N6" s="25"/>
      <c r="O6" s="25"/>
      <c r="P6" s="25"/>
      <c r="Q6" s="23"/>
      <c r="R6" s="26"/>
      <c r="S6" s="26"/>
      <c r="T6" s="26"/>
      <c r="U6" s="26"/>
    </row>
    <row r="7" spans="2:21" ht="50.5" thickBot="1" x14ac:dyDescent="0.35">
      <c r="B7" s="13"/>
      <c r="C7" s="28"/>
      <c r="D7" s="29">
        <v>0.1</v>
      </c>
      <c r="E7" s="30" t="s">
        <v>12</v>
      </c>
      <c r="F7" s="31" t="s">
        <v>13</v>
      </c>
      <c r="G7" s="32">
        <v>1</v>
      </c>
      <c r="H7" s="33"/>
      <c r="I7" s="34">
        <f>H7*G7</f>
        <v>0</v>
      </c>
      <c r="J7" s="35" t="str">
        <f>IFERROR(+I7/$I$226,"%")</f>
        <v>%</v>
      </c>
      <c r="K7" s="16"/>
      <c r="L7" s="14"/>
      <c r="M7" s="15"/>
      <c r="N7" s="14"/>
      <c r="O7" s="15"/>
      <c r="P7" s="15"/>
      <c r="Q7" s="14"/>
      <c r="R7" s="14"/>
      <c r="S7" s="12"/>
      <c r="T7" s="12"/>
      <c r="U7" s="12"/>
    </row>
    <row r="8" spans="2:21" s="27" customFormat="1" ht="16" thickBot="1" x14ac:dyDescent="0.3">
      <c r="B8" s="17"/>
      <c r="C8" s="18">
        <v>1</v>
      </c>
      <c r="D8" s="19" t="s">
        <v>14</v>
      </c>
      <c r="E8" s="20"/>
      <c r="F8" s="20"/>
      <c r="G8" s="37"/>
      <c r="H8" s="20"/>
      <c r="I8" s="21">
        <f>SUBTOTAL(9,I9:I11)</f>
        <v>0</v>
      </c>
      <c r="J8" s="22"/>
      <c r="K8" s="23"/>
      <c r="L8" s="23"/>
      <c r="M8" s="23"/>
      <c r="N8" s="25"/>
      <c r="O8" s="25"/>
      <c r="P8" s="25"/>
      <c r="Q8" s="23"/>
      <c r="R8" s="26"/>
      <c r="S8" s="26"/>
      <c r="T8" s="26"/>
      <c r="U8" s="26"/>
    </row>
    <row r="9" spans="2:21" s="27" customFormat="1" ht="50" x14ac:dyDescent="0.25">
      <c r="B9" s="17"/>
      <c r="C9" s="28"/>
      <c r="D9" s="29">
        <v>1.1000000000000001</v>
      </c>
      <c r="E9" s="30" t="s">
        <v>15</v>
      </c>
      <c r="F9" s="31" t="s">
        <v>16</v>
      </c>
      <c r="G9" s="38">
        <f>30*10000</f>
        <v>300000</v>
      </c>
      <c r="H9" s="33"/>
      <c r="I9" s="34">
        <f t="shared" ref="I9:I15" si="0">G9*H9</f>
        <v>0</v>
      </c>
      <c r="J9" s="35" t="str">
        <f>IFERROR(+I9/$I$226,"%")</f>
        <v>%</v>
      </c>
      <c r="K9" s="23"/>
      <c r="L9" s="39"/>
      <c r="M9" s="40"/>
      <c r="N9" s="40"/>
      <c r="O9" s="25"/>
      <c r="P9" s="25"/>
      <c r="Q9" s="23"/>
      <c r="R9" s="26"/>
      <c r="S9" s="26"/>
      <c r="T9" s="26"/>
      <c r="U9" s="26"/>
    </row>
    <row r="10" spans="2:21" s="27" customFormat="1" ht="50" x14ac:dyDescent="0.25">
      <c r="B10" s="17"/>
      <c r="C10" s="41"/>
      <c r="D10" s="42">
        <f>+D9+0.1</f>
        <v>1.2000000000000002</v>
      </c>
      <c r="E10" s="43" t="s">
        <v>17</v>
      </c>
      <c r="F10" s="44" t="s">
        <v>16</v>
      </c>
      <c r="G10" s="45">
        <v>70000</v>
      </c>
      <c r="H10" s="46"/>
      <c r="I10" s="47">
        <f t="shared" si="0"/>
        <v>0</v>
      </c>
      <c r="J10" s="48" t="str">
        <f t="shared" ref="J10:J15" si="1">IFERROR(+I10/$I$226,"%")</f>
        <v>%</v>
      </c>
      <c r="K10" s="23"/>
      <c r="L10" s="39"/>
      <c r="M10" s="40"/>
      <c r="N10" s="40"/>
      <c r="O10" s="25"/>
      <c r="P10" s="25"/>
      <c r="Q10" s="23"/>
      <c r="R10" s="26"/>
      <c r="S10" s="26"/>
      <c r="T10" s="26"/>
      <c r="U10" s="26"/>
    </row>
    <row r="11" spans="2:21" s="27" customFormat="1" ht="25.5" thickBot="1" x14ac:dyDescent="0.3">
      <c r="B11" s="17"/>
      <c r="C11" s="41"/>
      <c r="D11" s="42">
        <f>+D10+0.1</f>
        <v>1.3000000000000003</v>
      </c>
      <c r="E11" s="49" t="s">
        <v>18</v>
      </c>
      <c r="F11" s="44" t="s">
        <v>19</v>
      </c>
      <c r="G11" s="50">
        <v>14</v>
      </c>
      <c r="H11" s="46"/>
      <c r="I11" s="47">
        <f>G11*H11</f>
        <v>0</v>
      </c>
      <c r="J11" s="51" t="str">
        <f t="shared" si="1"/>
        <v>%</v>
      </c>
      <c r="K11" s="24"/>
      <c r="L11" s="23"/>
      <c r="M11" s="23"/>
      <c r="N11" s="25"/>
      <c r="O11" s="25"/>
      <c r="P11" s="25"/>
      <c r="Q11" s="23"/>
      <c r="R11" s="26"/>
      <c r="S11" s="26"/>
      <c r="T11" s="26"/>
      <c r="U11" s="26"/>
    </row>
    <row r="12" spans="2:21" s="27" customFormat="1" ht="16" thickBot="1" x14ac:dyDescent="0.3">
      <c r="B12" s="52"/>
      <c r="C12" s="18">
        <v>2</v>
      </c>
      <c r="D12" s="19" t="s">
        <v>20</v>
      </c>
      <c r="E12" s="20"/>
      <c r="F12" s="20"/>
      <c r="G12" s="37"/>
      <c r="H12" s="20"/>
      <c r="I12" s="21">
        <f>SUBTOTAL(9,I13:I15)</f>
        <v>0</v>
      </c>
      <c r="J12" s="22"/>
      <c r="K12" s="24"/>
      <c r="L12" s="23"/>
      <c r="M12" s="23"/>
      <c r="N12" s="25"/>
      <c r="O12" s="25"/>
      <c r="P12" s="25"/>
      <c r="Q12" s="23"/>
      <c r="R12" s="26"/>
      <c r="S12" s="26"/>
      <c r="T12" s="26"/>
      <c r="U12" s="26"/>
    </row>
    <row r="13" spans="2:21" s="27" customFormat="1" ht="25" x14ac:dyDescent="0.25">
      <c r="B13" s="52"/>
      <c r="C13" s="28"/>
      <c r="D13" s="57">
        <f>C12+0.1</f>
        <v>2.1</v>
      </c>
      <c r="E13" s="58" t="s">
        <v>21</v>
      </c>
      <c r="F13" s="31" t="s">
        <v>22</v>
      </c>
      <c r="G13" s="38">
        <f>ROUND('[4]Cómputo '!E135,0)</f>
        <v>3223</v>
      </c>
      <c r="H13" s="59"/>
      <c r="I13" s="34">
        <f t="shared" si="0"/>
        <v>0</v>
      </c>
      <c r="J13" s="48" t="str">
        <f t="shared" si="1"/>
        <v>%</v>
      </c>
      <c r="K13" s="24"/>
      <c r="L13" s="23"/>
      <c r="M13" s="23"/>
      <c r="N13" s="25"/>
      <c r="O13" s="25"/>
      <c r="P13" s="25"/>
      <c r="Q13" s="23"/>
      <c r="R13" s="26"/>
      <c r="S13" s="26"/>
      <c r="T13" s="26"/>
      <c r="U13" s="26"/>
    </row>
    <row r="14" spans="2:21" s="27" customFormat="1" ht="25" x14ac:dyDescent="0.25">
      <c r="B14" s="52"/>
      <c r="C14" s="41"/>
      <c r="D14" s="60">
        <f>D13+0.1</f>
        <v>2.2000000000000002</v>
      </c>
      <c r="E14" s="49" t="s">
        <v>23</v>
      </c>
      <c r="F14" s="44" t="s">
        <v>24</v>
      </c>
      <c r="G14" s="61">
        <v>3</v>
      </c>
      <c r="H14" s="62"/>
      <c r="I14" s="47">
        <f t="shared" si="0"/>
        <v>0</v>
      </c>
      <c r="J14" s="48" t="str">
        <f t="shared" ref="J14" si="2">IFERROR(+I14/$I$226,"%")</f>
        <v>%</v>
      </c>
      <c r="K14" s="24"/>
      <c r="L14" s="63"/>
      <c r="M14" s="23"/>
      <c r="N14" s="25"/>
      <c r="O14" s="25"/>
      <c r="P14" s="25"/>
      <c r="Q14" s="23"/>
      <c r="R14" s="26"/>
      <c r="S14" s="26"/>
      <c r="T14" s="26"/>
      <c r="U14" s="26"/>
    </row>
    <row r="15" spans="2:21" s="27" customFormat="1" ht="25.5" thickBot="1" x14ac:dyDescent="0.3">
      <c r="B15" s="52"/>
      <c r="C15" s="64"/>
      <c r="D15" s="65">
        <f>D14+0.1</f>
        <v>2.3000000000000003</v>
      </c>
      <c r="E15" s="66" t="s">
        <v>25</v>
      </c>
      <c r="F15" s="67" t="s">
        <v>22</v>
      </c>
      <c r="G15" s="68">
        <f>ROUND('[4]Cómputo '!$E$119,0)</f>
        <v>9862</v>
      </c>
      <c r="H15" s="69"/>
      <c r="I15" s="70">
        <f t="shared" si="0"/>
        <v>0</v>
      </c>
      <c r="J15" s="48" t="str">
        <f t="shared" si="1"/>
        <v>%</v>
      </c>
      <c r="K15" s="24"/>
      <c r="L15" s="23"/>
      <c r="M15" s="23"/>
      <c r="N15" s="25"/>
      <c r="O15" s="25"/>
      <c r="P15" s="25"/>
      <c r="Q15" s="23"/>
      <c r="R15" s="26"/>
      <c r="S15" s="26"/>
      <c r="T15" s="26"/>
      <c r="U15" s="26"/>
    </row>
    <row r="16" spans="2:21" s="27" customFormat="1" ht="16" thickBot="1" x14ac:dyDescent="0.3">
      <c r="B16" s="17"/>
      <c r="C16" s="18">
        <v>3</v>
      </c>
      <c r="D16" s="19" t="s">
        <v>26</v>
      </c>
      <c r="E16" s="20"/>
      <c r="F16" s="20"/>
      <c r="G16" s="37"/>
      <c r="H16" s="20"/>
      <c r="I16" s="21">
        <f>SUBTOTAL(9,I17:I35)</f>
        <v>0</v>
      </c>
      <c r="J16" s="22"/>
      <c r="K16" s="23"/>
      <c r="L16" s="23"/>
      <c r="M16" s="23"/>
      <c r="N16" s="25"/>
      <c r="O16" s="25"/>
      <c r="P16" s="25"/>
      <c r="Q16" s="23"/>
      <c r="R16" s="26"/>
      <c r="S16" s="26"/>
      <c r="T16" s="26"/>
      <c r="U16" s="26"/>
    </row>
    <row r="17" spans="2:21" s="27" customFormat="1" ht="15.5" x14ac:dyDescent="0.25">
      <c r="B17" s="17"/>
      <c r="C17" s="73">
        <v>3.1</v>
      </c>
      <c r="D17" s="74" t="s">
        <v>27</v>
      </c>
      <c r="E17" s="75"/>
      <c r="F17" s="75"/>
      <c r="G17" s="76"/>
      <c r="H17" s="75"/>
      <c r="I17" s="77">
        <f>SUBTOTAL(9,I18:I21)</f>
        <v>0</v>
      </c>
      <c r="J17" s="78"/>
      <c r="K17" s="23"/>
      <c r="L17" s="23"/>
      <c r="M17" s="23"/>
      <c r="N17" s="25"/>
      <c r="O17" s="25"/>
      <c r="P17" s="25"/>
      <c r="Q17" s="23"/>
      <c r="R17" s="26"/>
      <c r="S17" s="26"/>
      <c r="T17" s="26"/>
      <c r="U17" s="26"/>
    </row>
    <row r="18" spans="2:21" s="27" customFormat="1" ht="15.5" x14ac:dyDescent="0.25">
      <c r="B18" s="17"/>
      <c r="C18" s="79" t="s">
        <v>28</v>
      </c>
      <c r="D18" s="80" t="s">
        <v>29</v>
      </c>
      <c r="E18" s="81"/>
      <c r="F18" s="81"/>
      <c r="G18" s="82"/>
      <c r="H18" s="81"/>
      <c r="I18" s="83"/>
      <c r="J18" s="84"/>
      <c r="K18" s="23"/>
      <c r="L18" s="23"/>
      <c r="M18" s="23"/>
      <c r="N18" s="25"/>
      <c r="O18" s="25"/>
      <c r="P18" s="25"/>
      <c r="Q18" s="23"/>
      <c r="R18" s="26"/>
      <c r="S18" s="26"/>
      <c r="T18" s="26"/>
      <c r="U18" s="26"/>
    </row>
    <row r="19" spans="2:21" s="27" customFormat="1" ht="25" x14ac:dyDescent="0.25">
      <c r="B19" s="52"/>
      <c r="C19" s="85"/>
      <c r="D19" s="86" t="s">
        <v>30</v>
      </c>
      <c r="E19" s="43" t="s">
        <v>31</v>
      </c>
      <c r="F19" s="87" t="s">
        <v>22</v>
      </c>
      <c r="G19" s="88">
        <f>'[4]Cómputo '!$D$10+'[4]Cómputo '!I10</f>
        <v>242.5</v>
      </c>
      <c r="H19" s="89"/>
      <c r="I19" s="47">
        <f>G19*H19</f>
        <v>0</v>
      </c>
      <c r="J19" s="48" t="str">
        <f t="shared" ref="J19" si="3">IFERROR(+I19/$I$226,"%")</f>
        <v>%</v>
      </c>
      <c r="K19" s="23"/>
      <c r="L19" s="23"/>
      <c r="M19" s="23"/>
      <c r="N19" s="25"/>
      <c r="O19" s="25"/>
      <c r="P19" s="25"/>
      <c r="Q19" s="23"/>
      <c r="R19" s="26"/>
      <c r="S19" s="26"/>
      <c r="T19" s="26"/>
      <c r="U19" s="26"/>
    </row>
    <row r="20" spans="2:21" s="27" customFormat="1" ht="15.5" x14ac:dyDescent="0.25">
      <c r="B20" s="52"/>
      <c r="C20" s="79" t="s">
        <v>32</v>
      </c>
      <c r="D20" s="80" t="s">
        <v>33</v>
      </c>
      <c r="E20" s="81"/>
      <c r="F20" s="81"/>
      <c r="G20" s="82"/>
      <c r="H20" s="81"/>
      <c r="I20" s="90"/>
      <c r="J20" s="84"/>
      <c r="K20" s="23"/>
      <c r="L20" s="23"/>
      <c r="M20" s="23"/>
      <c r="N20" s="25"/>
      <c r="O20" s="25"/>
      <c r="P20" s="25"/>
      <c r="Q20" s="23"/>
      <c r="R20" s="26"/>
      <c r="S20" s="26"/>
      <c r="T20" s="26"/>
      <c r="U20" s="26"/>
    </row>
    <row r="21" spans="2:21" s="27" customFormat="1" ht="37.5" x14ac:dyDescent="0.25">
      <c r="B21" s="52"/>
      <c r="C21" s="85"/>
      <c r="D21" s="91" t="s">
        <v>34</v>
      </c>
      <c r="E21" s="43" t="s">
        <v>35</v>
      </c>
      <c r="F21" s="87" t="s">
        <v>22</v>
      </c>
      <c r="G21" s="88">
        <f>'[4]Cómputo '!$D$10</f>
        <v>110</v>
      </c>
      <c r="H21" s="46"/>
      <c r="I21" s="47">
        <f>G21*H21</f>
        <v>0</v>
      </c>
      <c r="J21" s="48" t="str">
        <f t="shared" ref="J21" si="4">IFERROR(+I21/$I$226,"%")</f>
        <v>%</v>
      </c>
      <c r="K21" s="23"/>
      <c r="L21" s="23"/>
      <c r="M21" s="23"/>
      <c r="N21" s="25"/>
      <c r="O21" s="25"/>
      <c r="P21" s="25"/>
      <c r="Q21" s="23"/>
      <c r="R21" s="26"/>
      <c r="S21" s="26"/>
      <c r="T21" s="26"/>
      <c r="U21" s="26"/>
    </row>
    <row r="22" spans="2:21" s="27" customFormat="1" ht="16.5" customHeight="1" x14ac:dyDescent="0.25">
      <c r="B22" s="52"/>
      <c r="C22" s="79" t="s">
        <v>36</v>
      </c>
      <c r="D22" s="92" t="s">
        <v>37</v>
      </c>
      <c r="E22" s="81"/>
      <c r="F22" s="81"/>
      <c r="G22" s="82"/>
      <c r="H22" s="81"/>
      <c r="I22" s="83"/>
      <c r="J22" s="84"/>
      <c r="K22" s="23"/>
      <c r="L22" s="23"/>
      <c r="M22" s="23"/>
      <c r="N22" s="25"/>
      <c r="O22" s="25"/>
      <c r="P22" s="25"/>
      <c r="Q22" s="23"/>
      <c r="R22" s="26"/>
      <c r="S22" s="26"/>
      <c r="T22" s="26"/>
      <c r="U22" s="26"/>
    </row>
    <row r="23" spans="2:21" s="27" customFormat="1" ht="25" x14ac:dyDescent="0.25">
      <c r="B23" s="52"/>
      <c r="C23" s="85"/>
      <c r="D23" s="93" t="s">
        <v>38</v>
      </c>
      <c r="E23" s="43" t="s">
        <v>39</v>
      </c>
      <c r="F23" s="44" t="s">
        <v>22</v>
      </c>
      <c r="G23" s="94">
        <f>'[4]Cómputo '!M10</f>
        <v>630</v>
      </c>
      <c r="H23" s="46"/>
      <c r="I23" s="47">
        <f>G23*H23</f>
        <v>0</v>
      </c>
      <c r="J23" s="48" t="str">
        <f t="shared" ref="J23" si="5">IFERROR(+I23/$I$226,"%")</f>
        <v>%</v>
      </c>
      <c r="K23" s="23"/>
      <c r="L23" s="23"/>
      <c r="M23" s="23"/>
      <c r="N23" s="25"/>
      <c r="O23" s="25"/>
      <c r="P23" s="25"/>
      <c r="Q23" s="23"/>
      <c r="R23" s="26"/>
      <c r="S23" s="26"/>
      <c r="T23" s="26"/>
      <c r="U23" s="26"/>
    </row>
    <row r="24" spans="2:21" s="27" customFormat="1" ht="15.5" x14ac:dyDescent="0.25">
      <c r="B24" s="52"/>
      <c r="C24" s="95">
        <v>3.2</v>
      </c>
      <c r="D24" s="96" t="s">
        <v>40</v>
      </c>
      <c r="E24" s="97"/>
      <c r="F24" s="97"/>
      <c r="G24" s="98"/>
      <c r="H24" s="97"/>
      <c r="I24" s="99">
        <f>SUBTOTAL(9,I25:I31)</f>
        <v>0</v>
      </c>
      <c r="J24" s="100"/>
      <c r="K24" s="23"/>
      <c r="L24" s="23"/>
      <c r="M24" s="23"/>
      <c r="N24" s="25"/>
      <c r="O24" s="25"/>
      <c r="P24" s="25"/>
      <c r="Q24" s="23"/>
      <c r="R24" s="26"/>
      <c r="S24" s="26"/>
      <c r="T24" s="26"/>
      <c r="U24" s="26"/>
    </row>
    <row r="25" spans="2:21" s="27" customFormat="1" ht="15.5" x14ac:dyDescent="0.25">
      <c r="B25" s="52"/>
      <c r="C25" s="85" t="s">
        <v>41</v>
      </c>
      <c r="D25" s="80" t="s">
        <v>42</v>
      </c>
      <c r="E25" s="81"/>
      <c r="F25" s="81"/>
      <c r="G25" s="82"/>
      <c r="H25" s="81"/>
      <c r="I25" s="83"/>
      <c r="J25" s="84"/>
      <c r="K25" s="23"/>
      <c r="L25" s="23"/>
      <c r="M25" s="23"/>
      <c r="N25" s="25"/>
      <c r="O25" s="25"/>
      <c r="P25" s="25"/>
      <c r="Q25" s="23"/>
      <c r="R25" s="26"/>
      <c r="S25" s="26"/>
      <c r="T25" s="26"/>
      <c r="U25" s="26"/>
    </row>
    <row r="26" spans="2:21" s="27" customFormat="1" ht="25" x14ac:dyDescent="0.25">
      <c r="B26" s="52"/>
      <c r="C26" s="101"/>
      <c r="D26" s="91" t="s">
        <v>43</v>
      </c>
      <c r="E26" s="43" t="s">
        <v>44</v>
      </c>
      <c r="F26" s="44" t="s">
        <v>22</v>
      </c>
      <c r="G26" s="45">
        <f>'[4]Cómputo '!Q10</f>
        <v>21</v>
      </c>
      <c r="H26" s="46"/>
      <c r="I26" s="47">
        <f>G26*H26</f>
        <v>0</v>
      </c>
      <c r="J26" s="48" t="str">
        <f t="shared" ref="J26:J27" si="6">IFERROR(+I26/$I$226,"%")</f>
        <v>%</v>
      </c>
      <c r="K26" s="23"/>
      <c r="L26" s="23"/>
      <c r="M26" s="23"/>
      <c r="N26" s="25"/>
      <c r="O26" s="25"/>
      <c r="P26" s="25"/>
      <c r="Q26" s="23"/>
      <c r="R26" s="26"/>
      <c r="S26" s="26"/>
      <c r="T26" s="26"/>
      <c r="U26" s="26"/>
    </row>
    <row r="27" spans="2:21" s="27" customFormat="1" ht="25" x14ac:dyDescent="0.25">
      <c r="B27" s="52"/>
      <c r="C27" s="102"/>
      <c r="D27" s="60" t="s">
        <v>45</v>
      </c>
      <c r="E27" s="43" t="s">
        <v>46</v>
      </c>
      <c r="F27" s="44" t="s">
        <v>22</v>
      </c>
      <c r="G27" s="45">
        <f>'[4]Cómputo '!B231</f>
        <v>5.3</v>
      </c>
      <c r="H27" s="46"/>
      <c r="I27" s="47">
        <f>G27*H27</f>
        <v>0</v>
      </c>
      <c r="J27" s="48" t="str">
        <f t="shared" si="6"/>
        <v>%</v>
      </c>
      <c r="K27" s="23"/>
      <c r="L27" s="23"/>
      <c r="M27" s="23"/>
      <c r="N27" s="25"/>
      <c r="O27" s="25"/>
      <c r="P27" s="25"/>
      <c r="Q27" s="23"/>
      <c r="R27" s="26"/>
      <c r="S27" s="26"/>
      <c r="T27" s="26"/>
      <c r="U27" s="26"/>
    </row>
    <row r="28" spans="2:21" s="27" customFormat="1" ht="15.5" x14ac:dyDescent="0.25">
      <c r="B28" s="52"/>
      <c r="C28" s="85" t="s">
        <v>47</v>
      </c>
      <c r="D28" s="92" t="s">
        <v>48</v>
      </c>
      <c r="E28" s="81"/>
      <c r="F28" s="81"/>
      <c r="G28" s="82"/>
      <c r="H28" s="81"/>
      <c r="I28" s="83"/>
      <c r="J28" s="84"/>
      <c r="K28" s="23"/>
      <c r="L28" s="23"/>
      <c r="M28" s="23"/>
      <c r="N28" s="25"/>
      <c r="O28" s="25"/>
      <c r="P28" s="25"/>
      <c r="Q28" s="23"/>
      <c r="R28" s="26"/>
      <c r="S28" s="26"/>
      <c r="T28" s="26"/>
      <c r="U28" s="26"/>
    </row>
    <row r="29" spans="2:21" s="27" customFormat="1" ht="25" x14ac:dyDescent="0.25">
      <c r="B29" s="52"/>
      <c r="C29" s="101"/>
      <c r="D29" s="60" t="s">
        <v>49</v>
      </c>
      <c r="E29" s="43" t="s">
        <v>50</v>
      </c>
      <c r="F29" s="87" t="s">
        <v>22</v>
      </c>
      <c r="G29" s="45">
        <f>'[4]Cómputo '!P10</f>
        <v>15</v>
      </c>
      <c r="H29" s="46"/>
      <c r="I29" s="46">
        <f>H29*G29</f>
        <v>0</v>
      </c>
      <c r="J29" s="48" t="str">
        <f t="shared" ref="J29" si="7">IFERROR(+I29/$I$226,"%")</f>
        <v>%</v>
      </c>
      <c r="K29" s="23"/>
      <c r="L29" s="23"/>
      <c r="M29" s="23"/>
      <c r="N29" s="25"/>
      <c r="O29" s="25"/>
      <c r="P29" s="25"/>
      <c r="Q29" s="23"/>
      <c r="R29" s="26"/>
      <c r="S29" s="26"/>
      <c r="T29" s="26"/>
      <c r="U29" s="26"/>
    </row>
    <row r="30" spans="2:21" s="27" customFormat="1" ht="15.5" x14ac:dyDescent="0.25">
      <c r="B30" s="52"/>
      <c r="C30" s="85" t="s">
        <v>51</v>
      </c>
      <c r="D30" s="92" t="s">
        <v>52</v>
      </c>
      <c r="E30" s="81"/>
      <c r="F30" s="81"/>
      <c r="G30" s="82"/>
      <c r="H30" s="81"/>
      <c r="I30" s="83"/>
      <c r="J30" s="84"/>
      <c r="K30" s="23"/>
      <c r="L30" s="23"/>
      <c r="M30" s="23"/>
      <c r="N30" s="25"/>
      <c r="O30" s="25"/>
      <c r="P30" s="25"/>
      <c r="Q30" s="23"/>
      <c r="R30" s="26"/>
      <c r="S30" s="26"/>
      <c r="T30" s="26"/>
      <c r="U30" s="26"/>
    </row>
    <row r="31" spans="2:21" s="27" customFormat="1" ht="25" x14ac:dyDescent="0.25">
      <c r="B31" s="52"/>
      <c r="C31" s="41"/>
      <c r="D31" s="103" t="s">
        <v>53</v>
      </c>
      <c r="E31" s="104" t="s">
        <v>54</v>
      </c>
      <c r="F31" s="105" t="s">
        <v>13</v>
      </c>
      <c r="G31" s="106">
        <v>1</v>
      </c>
      <c r="H31" s="107"/>
      <c r="I31" s="107">
        <f>H31*G31</f>
        <v>0</v>
      </c>
      <c r="J31" s="48" t="str">
        <f t="shared" ref="J31" si="8">IFERROR(+I31/$I$226,"%")</f>
        <v>%</v>
      </c>
      <c r="K31" s="23"/>
      <c r="L31" s="23"/>
      <c r="M31" s="23"/>
      <c r="N31" s="25"/>
      <c r="O31" s="25"/>
      <c r="P31" s="25"/>
      <c r="Q31" s="23"/>
      <c r="R31" s="26"/>
      <c r="S31" s="26"/>
      <c r="T31" s="26"/>
      <c r="U31" s="26"/>
    </row>
    <row r="32" spans="2:21" s="27" customFormat="1" ht="15.5" x14ac:dyDescent="0.25">
      <c r="B32" s="52"/>
      <c r="C32" s="109">
        <v>3.3</v>
      </c>
      <c r="D32" s="110" t="s">
        <v>55</v>
      </c>
      <c r="E32" s="97"/>
      <c r="F32" s="97"/>
      <c r="G32" s="98"/>
      <c r="H32" s="97"/>
      <c r="I32" s="111">
        <f>SUBTOTAL(9,I33:I35)</f>
        <v>0</v>
      </c>
      <c r="J32" s="112"/>
      <c r="K32" s="23"/>
      <c r="L32" s="23"/>
      <c r="M32" s="23"/>
      <c r="N32" s="25"/>
      <c r="O32" s="25"/>
      <c r="P32" s="25"/>
      <c r="Q32" s="23"/>
      <c r="R32" s="26"/>
      <c r="S32" s="26"/>
      <c r="T32" s="26"/>
      <c r="U32" s="26"/>
    </row>
    <row r="33" spans="2:21" s="27" customFormat="1" ht="37.5" x14ac:dyDescent="0.25">
      <c r="B33" s="52"/>
      <c r="C33" s="101"/>
      <c r="D33" s="60" t="s">
        <v>56</v>
      </c>
      <c r="E33" s="43" t="s">
        <v>57</v>
      </c>
      <c r="F33" s="44" t="s">
        <v>58</v>
      </c>
      <c r="G33" s="45">
        <v>30</v>
      </c>
      <c r="H33" s="46"/>
      <c r="I33" s="47">
        <f>G33*H33</f>
        <v>0</v>
      </c>
      <c r="J33" s="48" t="str">
        <f t="shared" ref="J33:J35" si="9">IFERROR(+I33/$I$226,"%")</f>
        <v>%</v>
      </c>
      <c r="K33" s="23"/>
      <c r="L33" s="23"/>
      <c r="M33" s="23"/>
      <c r="N33" s="25"/>
      <c r="O33" s="25"/>
      <c r="P33" s="25"/>
      <c r="Q33" s="23"/>
      <c r="R33" s="26"/>
      <c r="S33" s="26"/>
      <c r="T33" s="26"/>
      <c r="U33" s="26"/>
    </row>
    <row r="34" spans="2:21" s="27" customFormat="1" ht="37.5" x14ac:dyDescent="0.25">
      <c r="B34" s="17"/>
      <c r="C34" s="41"/>
      <c r="D34" s="60" t="s">
        <v>59</v>
      </c>
      <c r="E34" s="43" t="s">
        <v>60</v>
      </c>
      <c r="F34" s="44" t="s">
        <v>24</v>
      </c>
      <c r="G34" s="45">
        <v>2</v>
      </c>
      <c r="H34" s="46"/>
      <c r="I34" s="47">
        <f>G34*H34</f>
        <v>0</v>
      </c>
      <c r="J34" s="48" t="str">
        <f t="shared" si="9"/>
        <v>%</v>
      </c>
      <c r="K34" s="23"/>
      <c r="L34" s="23"/>
      <c r="M34" s="23"/>
      <c r="N34" s="25"/>
      <c r="O34" s="25"/>
      <c r="P34" s="25"/>
      <c r="Q34" s="23"/>
      <c r="R34" s="26"/>
      <c r="S34" s="26"/>
      <c r="T34" s="26"/>
      <c r="U34" s="26"/>
    </row>
    <row r="35" spans="2:21" s="27" customFormat="1" ht="38" thickBot="1" x14ac:dyDescent="0.3">
      <c r="B35" s="17"/>
      <c r="C35" s="64"/>
      <c r="D35" s="65" t="s">
        <v>61</v>
      </c>
      <c r="E35" s="66" t="s">
        <v>62</v>
      </c>
      <c r="F35" s="67" t="s">
        <v>24</v>
      </c>
      <c r="G35" s="113">
        <v>1</v>
      </c>
      <c r="H35" s="69"/>
      <c r="I35" s="70">
        <f>G35*H35</f>
        <v>0</v>
      </c>
      <c r="J35" s="48" t="str">
        <f t="shared" si="9"/>
        <v>%</v>
      </c>
      <c r="K35" s="23"/>
      <c r="L35" s="23"/>
      <c r="M35" s="23"/>
      <c r="N35" s="25"/>
      <c r="O35" s="25"/>
      <c r="P35" s="25"/>
      <c r="Q35" s="23"/>
      <c r="R35" s="26"/>
      <c r="S35" s="26"/>
      <c r="T35" s="26"/>
      <c r="U35" s="26"/>
    </row>
    <row r="36" spans="2:21" s="27" customFormat="1" ht="16" thickBot="1" x14ac:dyDescent="0.3">
      <c r="B36" s="17"/>
      <c r="C36" s="18">
        <f>C16+1</f>
        <v>4</v>
      </c>
      <c r="D36" s="19" t="s">
        <v>63</v>
      </c>
      <c r="E36" s="20"/>
      <c r="F36" s="20"/>
      <c r="G36" s="37"/>
      <c r="H36" s="20"/>
      <c r="I36" s="21">
        <f>SUBTOTAL(9,I37:I46)</f>
        <v>0</v>
      </c>
      <c r="J36" s="22"/>
      <c r="K36" s="23"/>
      <c r="L36" s="23"/>
      <c r="M36" s="23"/>
      <c r="N36" s="25"/>
      <c r="O36" s="25"/>
      <c r="P36" s="25"/>
      <c r="Q36" s="23"/>
      <c r="R36" s="26"/>
      <c r="S36" s="26"/>
      <c r="T36" s="26"/>
      <c r="U36" s="26"/>
    </row>
    <row r="37" spans="2:21" s="27" customFormat="1" ht="15.5" x14ac:dyDescent="0.25">
      <c r="B37" s="52"/>
      <c r="C37" s="114" t="s">
        <v>64</v>
      </c>
      <c r="D37" s="115"/>
      <c r="E37" s="97"/>
      <c r="F37" s="97"/>
      <c r="G37" s="98"/>
      <c r="H37" s="97"/>
      <c r="I37" s="77">
        <f>SUBTOTAL(9,I38:I41)</f>
        <v>0</v>
      </c>
      <c r="J37" s="100"/>
      <c r="K37" s="23"/>
      <c r="L37" s="23"/>
      <c r="M37" s="23"/>
      <c r="N37" s="25"/>
      <c r="O37" s="25"/>
      <c r="P37" s="25"/>
      <c r="Q37" s="23"/>
      <c r="R37" s="26"/>
      <c r="S37" s="26"/>
      <c r="T37" s="26"/>
      <c r="U37" s="26"/>
    </row>
    <row r="38" spans="2:21" s="27" customFormat="1" ht="15.5" x14ac:dyDescent="0.25">
      <c r="B38" s="52"/>
      <c r="C38" s="85" t="s">
        <v>65</v>
      </c>
      <c r="D38" s="92" t="s">
        <v>42</v>
      </c>
      <c r="E38" s="81"/>
      <c r="F38" s="81"/>
      <c r="G38" s="82"/>
      <c r="H38" s="81"/>
      <c r="I38" s="83"/>
      <c r="J38" s="84"/>
      <c r="K38" s="23"/>
      <c r="L38" s="23"/>
      <c r="M38" s="23"/>
      <c r="N38" s="25"/>
      <c r="O38" s="25"/>
      <c r="P38" s="25"/>
      <c r="Q38" s="23"/>
      <c r="R38" s="26"/>
      <c r="S38" s="26"/>
      <c r="T38" s="26"/>
      <c r="U38" s="26"/>
    </row>
    <row r="39" spans="2:21" s="27" customFormat="1" ht="25" x14ac:dyDescent="0.25">
      <c r="B39" s="52"/>
      <c r="C39" s="85"/>
      <c r="D39" s="60" t="s">
        <v>66</v>
      </c>
      <c r="E39" s="43" t="s">
        <v>67</v>
      </c>
      <c r="F39" s="44" t="s">
        <v>22</v>
      </c>
      <c r="G39" s="50">
        <f>ROUND('[4]Cómputo '!B112,0)</f>
        <v>47</v>
      </c>
      <c r="H39" s="46"/>
      <c r="I39" s="47">
        <f>G39*H39</f>
        <v>0</v>
      </c>
      <c r="J39" s="48" t="str">
        <f t="shared" ref="J39" si="10">IFERROR(+I39/$I$226,"%")</f>
        <v>%</v>
      </c>
      <c r="K39" s="23"/>
      <c r="L39" s="23"/>
      <c r="M39" s="23"/>
      <c r="N39" s="25"/>
      <c r="O39" s="25"/>
      <c r="P39" s="25"/>
      <c r="Q39" s="23"/>
      <c r="R39" s="26"/>
      <c r="S39" s="26"/>
      <c r="T39" s="26"/>
      <c r="U39" s="26"/>
    </row>
    <row r="40" spans="2:21" s="27" customFormat="1" ht="15.5" x14ac:dyDescent="0.25">
      <c r="B40" s="52"/>
      <c r="C40" s="85" t="s">
        <v>68</v>
      </c>
      <c r="D40" s="92" t="s">
        <v>48</v>
      </c>
      <c r="E40" s="81"/>
      <c r="F40" s="81"/>
      <c r="G40" s="82"/>
      <c r="H40" s="81"/>
      <c r="I40" s="83"/>
      <c r="J40" s="84"/>
      <c r="K40" s="23"/>
      <c r="L40" s="23"/>
      <c r="M40" s="23"/>
      <c r="N40" s="25"/>
      <c r="O40" s="25"/>
      <c r="P40" s="25"/>
      <c r="Q40" s="23"/>
      <c r="R40" s="26"/>
      <c r="S40" s="26"/>
      <c r="T40" s="26"/>
      <c r="U40" s="26"/>
    </row>
    <row r="41" spans="2:21" s="27" customFormat="1" ht="25" x14ac:dyDescent="0.25">
      <c r="B41" s="52"/>
      <c r="C41" s="85"/>
      <c r="D41" s="60" t="s">
        <v>69</v>
      </c>
      <c r="E41" s="116" t="s">
        <v>70</v>
      </c>
      <c r="F41" s="105" t="s">
        <v>58</v>
      </c>
      <c r="G41" s="50">
        <f>'[4]Cómputo '!I43</f>
        <v>36</v>
      </c>
      <c r="H41" s="46"/>
      <c r="I41" s="47">
        <f>G41*H41</f>
        <v>0</v>
      </c>
      <c r="J41" s="48" t="str">
        <f t="shared" ref="J41" si="11">IFERROR(+I41/$I$226,"%")</f>
        <v>%</v>
      </c>
      <c r="K41" s="23"/>
      <c r="L41" s="23"/>
      <c r="M41" s="23"/>
      <c r="N41" s="25"/>
      <c r="O41" s="25"/>
      <c r="P41" s="25"/>
      <c r="Q41" s="23"/>
      <c r="R41" s="26"/>
      <c r="S41" s="26"/>
      <c r="T41" s="26"/>
      <c r="U41" s="26"/>
    </row>
    <row r="42" spans="2:21" s="27" customFormat="1" ht="15.5" x14ac:dyDescent="0.25">
      <c r="B42" s="52"/>
      <c r="C42" s="114" t="s">
        <v>71</v>
      </c>
      <c r="D42" s="115"/>
      <c r="E42" s="97"/>
      <c r="F42" s="97"/>
      <c r="G42" s="98"/>
      <c r="H42" s="97"/>
      <c r="I42" s="99">
        <f>SUBTOTAL(9,I43:I46)</f>
        <v>0</v>
      </c>
      <c r="J42" s="100"/>
      <c r="K42" s="23"/>
      <c r="L42" s="23"/>
      <c r="M42" s="23"/>
      <c r="N42" s="25"/>
      <c r="O42" s="25"/>
      <c r="P42" s="25"/>
      <c r="Q42" s="23"/>
      <c r="R42" s="26"/>
      <c r="S42" s="26"/>
      <c r="T42" s="26"/>
      <c r="U42" s="26"/>
    </row>
    <row r="43" spans="2:21" s="27" customFormat="1" ht="25" x14ac:dyDescent="0.25">
      <c r="B43" s="17"/>
      <c r="C43" s="117"/>
      <c r="D43" s="60" t="s">
        <v>72</v>
      </c>
      <c r="E43" s="43" t="s">
        <v>73</v>
      </c>
      <c r="F43" s="118" t="s">
        <v>24</v>
      </c>
      <c r="G43" s="50">
        <v>1</v>
      </c>
      <c r="H43" s="46"/>
      <c r="I43" s="47">
        <f>G43*H43</f>
        <v>0</v>
      </c>
      <c r="J43" s="48" t="str">
        <f t="shared" ref="J43:J46" si="12">IFERROR(+I43/$I$226,"%")</f>
        <v>%</v>
      </c>
      <c r="K43" s="23"/>
      <c r="L43" s="23"/>
      <c r="M43" s="23"/>
      <c r="N43" s="25"/>
      <c r="O43" s="25"/>
      <c r="P43" s="25"/>
      <c r="Q43" s="23"/>
      <c r="R43" s="26"/>
      <c r="S43" s="26"/>
      <c r="T43" s="26"/>
      <c r="U43" s="26"/>
    </row>
    <row r="44" spans="2:21" s="27" customFormat="1" ht="15.5" x14ac:dyDescent="0.25">
      <c r="B44" s="17"/>
      <c r="C44" s="120"/>
      <c r="D44" s="60" t="s">
        <v>74</v>
      </c>
      <c r="E44" s="43" t="s">
        <v>75</v>
      </c>
      <c r="F44" s="118" t="s">
        <v>24</v>
      </c>
      <c r="G44" s="50">
        <v>1</v>
      </c>
      <c r="H44" s="46"/>
      <c r="I44" s="47">
        <f>G44*H44</f>
        <v>0</v>
      </c>
      <c r="J44" s="48" t="str">
        <f t="shared" si="12"/>
        <v>%</v>
      </c>
      <c r="K44" s="23"/>
      <c r="L44" s="23"/>
      <c r="M44" s="23"/>
      <c r="N44" s="25"/>
      <c r="O44" s="25"/>
      <c r="P44" s="25"/>
      <c r="Q44" s="23"/>
      <c r="R44" s="26"/>
      <c r="S44" s="26"/>
      <c r="T44" s="26"/>
      <c r="U44" s="26"/>
    </row>
    <row r="45" spans="2:21" s="27" customFormat="1" ht="15.5" x14ac:dyDescent="0.25">
      <c r="B45" s="17"/>
      <c r="C45" s="120"/>
      <c r="D45" s="60" t="s">
        <v>76</v>
      </c>
      <c r="E45" s="43" t="s">
        <v>77</v>
      </c>
      <c r="F45" s="118" t="s">
        <v>24</v>
      </c>
      <c r="G45" s="50">
        <v>3</v>
      </c>
      <c r="H45" s="46"/>
      <c r="I45" s="47">
        <f>G45*H45</f>
        <v>0</v>
      </c>
      <c r="J45" s="48" t="str">
        <f t="shared" si="12"/>
        <v>%</v>
      </c>
      <c r="K45" s="23"/>
      <c r="L45" s="23"/>
      <c r="M45" s="23"/>
      <c r="N45" s="25"/>
      <c r="O45" s="25"/>
      <c r="P45" s="25"/>
      <c r="Q45" s="23"/>
      <c r="R45" s="26"/>
      <c r="S45" s="26"/>
      <c r="T45" s="26"/>
      <c r="U45" s="26"/>
    </row>
    <row r="46" spans="2:21" s="27" customFormat="1" ht="38" thickBot="1" x14ac:dyDescent="0.3">
      <c r="B46" s="17"/>
      <c r="C46" s="121"/>
      <c r="D46" s="60" t="s">
        <v>78</v>
      </c>
      <c r="E46" s="66" t="s">
        <v>79</v>
      </c>
      <c r="F46" s="122" t="s">
        <v>13</v>
      </c>
      <c r="G46" s="113">
        <v>1</v>
      </c>
      <c r="H46" s="69"/>
      <c r="I46" s="70">
        <f>G46*H46</f>
        <v>0</v>
      </c>
      <c r="J46" s="48" t="str">
        <f t="shared" si="12"/>
        <v>%</v>
      </c>
      <c r="K46" s="23"/>
      <c r="L46" s="23"/>
      <c r="M46" s="23"/>
      <c r="N46" s="25"/>
      <c r="O46" s="25"/>
      <c r="P46" s="25"/>
      <c r="Q46" s="23"/>
      <c r="R46" s="26"/>
      <c r="S46" s="26"/>
      <c r="T46" s="26"/>
      <c r="U46" s="26"/>
    </row>
    <row r="47" spans="2:21" s="27" customFormat="1" ht="16" thickBot="1" x14ac:dyDescent="0.3">
      <c r="B47" s="17"/>
      <c r="C47" s="18">
        <v>5</v>
      </c>
      <c r="D47" s="19" t="s">
        <v>80</v>
      </c>
      <c r="E47" s="20"/>
      <c r="F47" s="20"/>
      <c r="G47" s="37"/>
      <c r="H47" s="20"/>
      <c r="I47" s="21">
        <f>SUBTOTAL(9,I48:I59)</f>
        <v>0</v>
      </c>
      <c r="J47" s="123"/>
      <c r="K47" s="23"/>
      <c r="L47" s="23"/>
      <c r="M47" s="23"/>
      <c r="N47" s="25"/>
      <c r="O47" s="25"/>
      <c r="P47" s="25"/>
      <c r="Q47" s="23"/>
      <c r="R47" s="26"/>
      <c r="S47" s="26"/>
      <c r="T47" s="26"/>
      <c r="U47" s="26"/>
    </row>
    <row r="48" spans="2:21" s="27" customFormat="1" ht="15.5" x14ac:dyDescent="0.25">
      <c r="B48" s="17"/>
      <c r="C48" s="124" t="s">
        <v>81</v>
      </c>
      <c r="D48" s="125"/>
      <c r="E48" s="75"/>
      <c r="F48" s="75"/>
      <c r="G48" s="76"/>
      <c r="H48" s="75"/>
      <c r="I48" s="77">
        <f>SUBTOTAL(9,I49:I52)</f>
        <v>0</v>
      </c>
      <c r="J48" s="78"/>
      <c r="K48" s="23"/>
      <c r="L48" s="23"/>
      <c r="M48" s="23"/>
      <c r="N48" s="25"/>
      <c r="O48" s="25"/>
      <c r="P48" s="25"/>
      <c r="Q48" s="23"/>
      <c r="R48" s="26"/>
      <c r="S48" s="26"/>
      <c r="T48" s="26"/>
      <c r="U48" s="26"/>
    </row>
    <row r="49" spans="2:21" s="27" customFormat="1" ht="15.5" x14ac:dyDescent="0.25">
      <c r="B49" s="17"/>
      <c r="C49" s="79" t="s">
        <v>82</v>
      </c>
      <c r="D49" s="92" t="s">
        <v>29</v>
      </c>
      <c r="E49" s="81"/>
      <c r="F49" s="81"/>
      <c r="G49" s="82"/>
      <c r="H49" s="81"/>
      <c r="I49" s="83"/>
      <c r="J49" s="84"/>
      <c r="K49" s="23"/>
      <c r="L49" s="23"/>
      <c r="M49" s="23"/>
      <c r="N49" s="25"/>
      <c r="O49" s="25"/>
      <c r="P49" s="25"/>
      <c r="Q49" s="23"/>
      <c r="R49" s="26"/>
      <c r="S49" s="26"/>
      <c r="T49" s="26"/>
      <c r="U49" s="26"/>
    </row>
    <row r="50" spans="2:21" s="27" customFormat="1" ht="25" x14ac:dyDescent="0.25">
      <c r="B50" s="52"/>
      <c r="C50" s="85"/>
      <c r="D50" s="126" t="s">
        <v>83</v>
      </c>
      <c r="E50" s="43" t="s">
        <v>31</v>
      </c>
      <c r="F50" s="87" t="s">
        <v>22</v>
      </c>
      <c r="G50" s="127">
        <f>'[4]Cómputo '!$I$9</f>
        <v>385</v>
      </c>
      <c r="H50" s="89"/>
      <c r="I50" s="47">
        <f>G50*H50</f>
        <v>0</v>
      </c>
      <c r="J50" s="48" t="str">
        <f t="shared" ref="J50" si="13">IFERROR(+I50/$I$226,"%")</f>
        <v>%</v>
      </c>
      <c r="K50" s="23"/>
      <c r="L50" s="23"/>
      <c r="M50" s="23"/>
      <c r="N50" s="25"/>
      <c r="O50" s="25"/>
      <c r="P50" s="25"/>
      <c r="Q50" s="23"/>
      <c r="R50" s="26"/>
      <c r="S50" s="26"/>
      <c r="T50" s="26"/>
      <c r="U50" s="26"/>
    </row>
    <row r="51" spans="2:21" s="27" customFormat="1" ht="15.5" x14ac:dyDescent="0.25">
      <c r="B51" s="52"/>
      <c r="C51" s="79" t="s">
        <v>84</v>
      </c>
      <c r="D51" s="92" t="s">
        <v>33</v>
      </c>
      <c r="E51" s="81"/>
      <c r="F51" s="81"/>
      <c r="G51" s="82"/>
      <c r="H51" s="81"/>
      <c r="I51" s="83"/>
      <c r="J51" s="84"/>
      <c r="K51" s="23"/>
      <c r="L51" s="23"/>
      <c r="M51" s="23"/>
      <c r="N51" s="25"/>
      <c r="O51" s="25"/>
      <c r="P51" s="25"/>
      <c r="Q51" s="23"/>
      <c r="R51" s="26"/>
      <c r="S51" s="26"/>
      <c r="T51" s="26"/>
      <c r="U51" s="26"/>
    </row>
    <row r="52" spans="2:21" s="27" customFormat="1" ht="37.5" x14ac:dyDescent="0.25">
      <c r="B52" s="52"/>
      <c r="C52" s="101"/>
      <c r="D52" s="103" t="s">
        <v>85</v>
      </c>
      <c r="E52" s="104" t="s">
        <v>35</v>
      </c>
      <c r="F52" s="128" t="s">
        <v>22</v>
      </c>
      <c r="G52" s="106">
        <f>'[4]Cómputo '!D9</f>
        <v>385</v>
      </c>
      <c r="H52" s="107"/>
      <c r="I52" s="129">
        <f>G52*H52</f>
        <v>0</v>
      </c>
      <c r="J52" s="48" t="str">
        <f t="shared" ref="J52" si="14">IFERROR(+I52/$I$226,"%")</f>
        <v>%</v>
      </c>
      <c r="K52" s="23"/>
      <c r="L52" s="23"/>
      <c r="M52" s="23"/>
      <c r="N52" s="25"/>
      <c r="O52" s="25"/>
      <c r="P52" s="25"/>
      <c r="Q52" s="23"/>
      <c r="R52" s="26"/>
      <c r="S52" s="26"/>
      <c r="T52" s="26"/>
      <c r="U52" s="26"/>
    </row>
    <row r="53" spans="2:21" s="27" customFormat="1" ht="15.5" x14ac:dyDescent="0.25">
      <c r="B53" s="52"/>
      <c r="C53" s="130" t="s">
        <v>86</v>
      </c>
      <c r="D53" s="115"/>
      <c r="E53" s="97"/>
      <c r="F53" s="97"/>
      <c r="G53" s="98"/>
      <c r="H53" s="97"/>
      <c r="I53" s="111">
        <f>SUBTOTAL(9,I54)</f>
        <v>0</v>
      </c>
      <c r="J53" s="112"/>
      <c r="K53" s="23"/>
      <c r="L53" s="23"/>
      <c r="M53" s="23"/>
      <c r="N53" s="25"/>
      <c r="O53" s="25"/>
      <c r="P53" s="25"/>
      <c r="Q53" s="23"/>
      <c r="R53" s="26"/>
      <c r="S53" s="26"/>
      <c r="T53" s="26"/>
      <c r="U53" s="26"/>
    </row>
    <row r="54" spans="2:21" s="27" customFormat="1" ht="37.5" x14ac:dyDescent="0.25">
      <c r="B54" s="52"/>
      <c r="C54" s="117"/>
      <c r="D54" s="131" t="s">
        <v>87</v>
      </c>
      <c r="E54" s="104" t="s">
        <v>88</v>
      </c>
      <c r="F54" s="105" t="s">
        <v>13</v>
      </c>
      <c r="G54" s="132">
        <v>1</v>
      </c>
      <c r="H54" s="107"/>
      <c r="I54" s="133">
        <f>G54*H54</f>
        <v>0</v>
      </c>
      <c r="J54" s="48" t="str">
        <f t="shared" ref="J54" si="15">IFERROR(+I54/$I$226,"%")</f>
        <v>%</v>
      </c>
      <c r="K54" s="23"/>
      <c r="L54" s="23"/>
      <c r="M54" s="23"/>
      <c r="N54" s="25"/>
      <c r="O54" s="25"/>
      <c r="P54" s="25"/>
      <c r="Q54" s="23"/>
      <c r="R54" s="26"/>
      <c r="S54" s="26"/>
      <c r="T54" s="26"/>
      <c r="U54" s="26"/>
    </row>
    <row r="55" spans="2:21" s="27" customFormat="1" ht="15.5" x14ac:dyDescent="0.25">
      <c r="B55" s="52"/>
      <c r="C55" s="130" t="s">
        <v>89</v>
      </c>
      <c r="D55" s="115"/>
      <c r="E55" s="97"/>
      <c r="F55" s="97"/>
      <c r="G55" s="98"/>
      <c r="H55" s="97"/>
      <c r="I55" s="111">
        <f>SUBTOTAL(9,I56:I59)</f>
        <v>0</v>
      </c>
      <c r="J55" s="112"/>
      <c r="K55" s="23"/>
      <c r="L55" s="23"/>
      <c r="M55" s="23"/>
      <c r="N55" s="25"/>
      <c r="O55" s="25"/>
      <c r="P55" s="25"/>
      <c r="Q55" s="23"/>
      <c r="R55" s="26"/>
      <c r="S55" s="26"/>
      <c r="T55" s="26"/>
      <c r="U55" s="26"/>
    </row>
    <row r="56" spans="2:21" s="27" customFormat="1" ht="25" x14ac:dyDescent="0.25">
      <c r="B56" s="17"/>
      <c r="C56" s="134"/>
      <c r="D56" s="135" t="s">
        <v>90</v>
      </c>
      <c r="E56" s="136" t="s">
        <v>91</v>
      </c>
      <c r="F56" s="87" t="s">
        <v>24</v>
      </c>
      <c r="G56" s="137">
        <v>3</v>
      </c>
      <c r="H56" s="46"/>
      <c r="I56" s="138">
        <f>G56*H56</f>
        <v>0</v>
      </c>
      <c r="J56" s="48" t="str">
        <f t="shared" ref="J56:J59" si="16">IFERROR(+I56/$I$226,"%")</f>
        <v>%</v>
      </c>
      <c r="K56" s="23"/>
      <c r="L56" s="23"/>
      <c r="M56" s="23"/>
      <c r="N56" s="25"/>
      <c r="O56" s="25"/>
      <c r="P56" s="25"/>
      <c r="Q56" s="23"/>
      <c r="R56" s="26"/>
      <c r="S56" s="26"/>
      <c r="T56" s="26"/>
      <c r="U56" s="26"/>
    </row>
    <row r="57" spans="2:21" s="27" customFormat="1" ht="25" x14ac:dyDescent="0.25">
      <c r="B57" s="17"/>
      <c r="C57" s="134"/>
      <c r="D57" s="135" t="s">
        <v>92</v>
      </c>
      <c r="E57" s="43" t="s">
        <v>93</v>
      </c>
      <c r="F57" s="44" t="s">
        <v>24</v>
      </c>
      <c r="G57" s="50">
        <v>8</v>
      </c>
      <c r="H57" s="46"/>
      <c r="I57" s="47">
        <f>G57*H57</f>
        <v>0</v>
      </c>
      <c r="J57" s="48" t="str">
        <f t="shared" si="16"/>
        <v>%</v>
      </c>
      <c r="K57" s="23"/>
      <c r="L57" s="23"/>
      <c r="M57" s="23"/>
      <c r="N57" s="25"/>
      <c r="O57" s="25"/>
      <c r="P57" s="25"/>
      <c r="Q57" s="23"/>
      <c r="R57" s="26"/>
      <c r="S57" s="26"/>
      <c r="T57" s="26"/>
      <c r="U57" s="26"/>
    </row>
    <row r="58" spans="2:21" s="27" customFormat="1" ht="25" x14ac:dyDescent="0.25">
      <c r="B58" s="52"/>
      <c r="C58" s="134"/>
      <c r="D58" s="135" t="s">
        <v>94</v>
      </c>
      <c r="E58" s="43" t="s">
        <v>95</v>
      </c>
      <c r="F58" s="44" t="s">
        <v>24</v>
      </c>
      <c r="G58" s="94">
        <f>ROUND('[4]Análisis de P.'!K863,0)</f>
        <v>1008</v>
      </c>
      <c r="H58" s="46"/>
      <c r="I58" s="47">
        <f>G58*H58</f>
        <v>0</v>
      </c>
      <c r="J58" s="48" t="str">
        <f t="shared" si="16"/>
        <v>%</v>
      </c>
      <c r="K58" s="23"/>
      <c r="L58" s="23"/>
      <c r="M58" s="23"/>
      <c r="N58" s="25"/>
      <c r="O58" s="25"/>
      <c r="P58" s="25"/>
      <c r="Q58" s="23"/>
      <c r="R58" s="26"/>
      <c r="S58" s="26"/>
      <c r="T58" s="26"/>
      <c r="U58" s="26"/>
    </row>
    <row r="59" spans="2:21" s="27" customFormat="1" ht="25.5" thickBot="1" x14ac:dyDescent="0.3">
      <c r="B59" s="17"/>
      <c r="C59" s="120"/>
      <c r="D59" s="135" t="s">
        <v>96</v>
      </c>
      <c r="E59" s="43" t="s">
        <v>97</v>
      </c>
      <c r="F59" s="44" t="s">
        <v>13</v>
      </c>
      <c r="G59" s="94">
        <v>1</v>
      </c>
      <c r="H59" s="46"/>
      <c r="I59" s="47">
        <f>G59*H59</f>
        <v>0</v>
      </c>
      <c r="J59" s="48" t="str">
        <f t="shared" si="16"/>
        <v>%</v>
      </c>
      <c r="K59" s="23"/>
      <c r="L59" s="63"/>
      <c r="M59" s="63"/>
      <c r="N59" s="139"/>
      <c r="O59" s="139"/>
      <c r="P59" s="139"/>
      <c r="Q59" s="140"/>
      <c r="R59" s="140"/>
      <c r="S59" s="26"/>
      <c r="T59" s="26"/>
      <c r="U59" s="26"/>
    </row>
    <row r="60" spans="2:21" s="27" customFormat="1" ht="16" thickBot="1" x14ac:dyDescent="0.3">
      <c r="B60" s="17"/>
      <c r="C60" s="18">
        <f>C47+1</f>
        <v>6</v>
      </c>
      <c r="D60" s="19" t="s">
        <v>98</v>
      </c>
      <c r="E60" s="20"/>
      <c r="F60" s="20"/>
      <c r="G60" s="37"/>
      <c r="H60" s="20"/>
      <c r="I60" s="21">
        <f>SUBTOTAL(9,I61:I72)</f>
        <v>0</v>
      </c>
      <c r="J60" s="123"/>
      <c r="K60" s="23"/>
      <c r="L60" s="25"/>
      <c r="M60" s="25"/>
      <c r="N60" s="26"/>
      <c r="O60" s="26"/>
      <c r="P60" s="26"/>
      <c r="Q60" s="63"/>
      <c r="R60" s="63"/>
      <c r="S60" s="26"/>
      <c r="T60" s="26"/>
      <c r="U60" s="26"/>
    </row>
    <row r="61" spans="2:21" s="27" customFormat="1" ht="15.5" x14ac:dyDescent="0.25">
      <c r="B61" s="17"/>
      <c r="C61" s="114" t="s">
        <v>99</v>
      </c>
      <c r="D61" s="115"/>
      <c r="E61" s="97"/>
      <c r="F61" s="97"/>
      <c r="G61" s="98"/>
      <c r="H61" s="97"/>
      <c r="I61" s="77">
        <f>SUBTOTAL(9,I62:I63)</f>
        <v>0</v>
      </c>
      <c r="J61" s="100"/>
      <c r="K61" s="23"/>
      <c r="L61" s="23"/>
      <c r="M61" s="23"/>
      <c r="N61" s="25"/>
      <c r="O61" s="25"/>
      <c r="P61" s="25"/>
      <c r="Q61" s="23"/>
      <c r="R61" s="26"/>
      <c r="S61" s="26"/>
      <c r="T61" s="26"/>
      <c r="U61" s="26"/>
    </row>
    <row r="62" spans="2:21" s="27" customFormat="1" ht="16.5" customHeight="1" x14ac:dyDescent="0.25">
      <c r="B62" s="52"/>
      <c r="C62" s="141" t="s">
        <v>100</v>
      </c>
      <c r="D62" s="92" t="s">
        <v>37</v>
      </c>
      <c r="E62" s="81"/>
      <c r="F62" s="81"/>
      <c r="G62" s="82"/>
      <c r="H62" s="81"/>
      <c r="I62" s="83"/>
      <c r="J62" s="84"/>
      <c r="K62" s="23"/>
      <c r="L62" s="23"/>
      <c r="M62" s="23"/>
      <c r="N62" s="25"/>
      <c r="O62" s="25"/>
      <c r="P62" s="25"/>
      <c r="Q62" s="23"/>
      <c r="R62" s="26"/>
      <c r="S62" s="26"/>
      <c r="T62" s="26"/>
      <c r="U62" s="26"/>
    </row>
    <row r="63" spans="2:21" s="27" customFormat="1" ht="25" x14ac:dyDescent="0.25">
      <c r="B63" s="52"/>
      <c r="C63" s="85"/>
      <c r="D63" s="93" t="s">
        <v>101</v>
      </c>
      <c r="E63" s="43" t="s">
        <v>102</v>
      </c>
      <c r="F63" s="44" t="s">
        <v>22</v>
      </c>
      <c r="G63" s="94">
        <f>ROUND('[4]Cómputo '!O12,0)</f>
        <v>2557</v>
      </c>
      <c r="H63" s="46"/>
      <c r="I63" s="47">
        <f>G63*H63</f>
        <v>0</v>
      </c>
      <c r="J63" s="48" t="str">
        <f t="shared" ref="J63" si="17">IFERROR(+I63/$I$226,"%")</f>
        <v>%</v>
      </c>
      <c r="K63" s="23"/>
      <c r="L63" s="23"/>
      <c r="M63" s="23"/>
      <c r="N63" s="25"/>
      <c r="O63" s="25"/>
      <c r="P63" s="25"/>
      <c r="Q63" s="23"/>
      <c r="R63" s="26"/>
      <c r="S63" s="26"/>
      <c r="T63" s="26"/>
      <c r="U63" s="26"/>
    </row>
    <row r="64" spans="2:21" s="27" customFormat="1" ht="15.5" x14ac:dyDescent="0.25">
      <c r="B64" s="52"/>
      <c r="C64" s="114" t="s">
        <v>103</v>
      </c>
      <c r="D64" s="115"/>
      <c r="E64" s="97"/>
      <c r="F64" s="97"/>
      <c r="G64" s="98"/>
      <c r="H64" s="97"/>
      <c r="I64" s="111">
        <f>SUBTOTAL(9,I65:I68)</f>
        <v>0</v>
      </c>
      <c r="J64" s="100"/>
      <c r="K64" s="23"/>
      <c r="L64" s="23"/>
      <c r="M64" s="23"/>
      <c r="N64" s="25"/>
      <c r="O64" s="25"/>
      <c r="P64" s="25"/>
      <c r="Q64" s="23"/>
      <c r="R64" s="26"/>
      <c r="S64" s="26"/>
      <c r="T64" s="26"/>
      <c r="U64" s="26"/>
    </row>
    <row r="65" spans="1:21" s="27" customFormat="1" ht="15.5" x14ac:dyDescent="0.25">
      <c r="B65" s="52"/>
      <c r="C65" s="142" t="s">
        <v>104</v>
      </c>
      <c r="D65" s="92" t="s">
        <v>42</v>
      </c>
      <c r="E65" s="81"/>
      <c r="F65" s="81"/>
      <c r="G65" s="82"/>
      <c r="H65" s="81"/>
      <c r="I65" s="83"/>
      <c r="J65" s="84"/>
      <c r="K65" s="23"/>
      <c r="L65" s="23"/>
      <c r="M65" s="23"/>
      <c r="N65" s="25"/>
      <c r="O65" s="25"/>
      <c r="P65" s="25"/>
      <c r="Q65" s="23"/>
      <c r="R65" s="26"/>
      <c r="S65" s="26"/>
      <c r="T65" s="26"/>
      <c r="U65" s="26"/>
    </row>
    <row r="66" spans="1:21" s="27" customFormat="1" ht="25" x14ac:dyDescent="0.25">
      <c r="B66" s="52"/>
      <c r="C66" s="85"/>
      <c r="D66" s="93" t="s">
        <v>105</v>
      </c>
      <c r="E66" s="43" t="s">
        <v>106</v>
      </c>
      <c r="F66" s="44" t="s">
        <v>22</v>
      </c>
      <c r="G66" s="94">
        <f>ROUND('[4]Cómputo '!C44,0)</f>
        <v>1057</v>
      </c>
      <c r="H66" s="46"/>
      <c r="I66" s="47">
        <f>G66*H66</f>
        <v>0</v>
      </c>
      <c r="J66" s="48" t="str">
        <f t="shared" ref="J66" si="18">IFERROR(+I66/$I$226,"%")</f>
        <v>%</v>
      </c>
      <c r="K66" s="23"/>
      <c r="L66" s="23"/>
      <c r="M66" s="23"/>
      <c r="N66" s="25"/>
      <c r="O66" s="25"/>
      <c r="P66" s="25"/>
      <c r="Q66" s="23"/>
      <c r="R66" s="26"/>
      <c r="S66" s="26"/>
      <c r="T66" s="26"/>
      <c r="U66" s="26"/>
    </row>
    <row r="67" spans="1:21" s="27" customFormat="1" ht="15.5" x14ac:dyDescent="0.25">
      <c r="B67" s="52"/>
      <c r="C67" s="142" t="s">
        <v>107</v>
      </c>
      <c r="D67" s="92" t="s">
        <v>48</v>
      </c>
      <c r="E67" s="81"/>
      <c r="F67" s="81"/>
      <c r="G67" s="82"/>
      <c r="H67" s="81"/>
      <c r="I67" s="83"/>
      <c r="J67" s="84"/>
      <c r="K67" s="23"/>
      <c r="L67" s="23"/>
      <c r="M67" s="23"/>
      <c r="N67" s="25"/>
      <c r="O67" s="25"/>
      <c r="P67" s="25"/>
      <c r="Q67" s="23"/>
      <c r="R67" s="26"/>
      <c r="S67" s="26"/>
      <c r="T67" s="26"/>
      <c r="U67" s="26"/>
    </row>
    <row r="68" spans="1:21" s="27" customFormat="1" ht="25" x14ac:dyDescent="0.25">
      <c r="B68" s="52"/>
      <c r="C68" s="85"/>
      <c r="D68" s="93" t="s">
        <v>108</v>
      </c>
      <c r="E68" s="116" t="s">
        <v>109</v>
      </c>
      <c r="F68" s="105" t="s">
        <v>58</v>
      </c>
      <c r="G68" s="50">
        <f>'[4]Cómputo '!I44</f>
        <v>1392</v>
      </c>
      <c r="H68" s="46"/>
      <c r="I68" s="47">
        <f>G68*H68</f>
        <v>0</v>
      </c>
      <c r="J68" s="48" t="str">
        <f t="shared" ref="J68" si="19">IFERROR(+I68/$I$226,"%")</f>
        <v>%</v>
      </c>
      <c r="K68" s="23"/>
      <c r="L68" s="23"/>
      <c r="M68" s="23"/>
      <c r="N68" s="25"/>
      <c r="O68" s="25"/>
      <c r="P68" s="25"/>
      <c r="Q68" s="23"/>
      <c r="R68" s="26"/>
      <c r="S68" s="26"/>
      <c r="T68" s="26"/>
      <c r="U68" s="26"/>
    </row>
    <row r="69" spans="1:21" s="27" customFormat="1" ht="15.5" x14ac:dyDescent="0.25">
      <c r="B69" s="52"/>
      <c r="C69" s="114" t="s">
        <v>110</v>
      </c>
      <c r="D69" s="115"/>
      <c r="E69" s="97"/>
      <c r="F69" s="97"/>
      <c r="G69" s="98"/>
      <c r="H69" s="97"/>
      <c r="I69" s="111">
        <f>SUBTOTAL(9,I70)</f>
        <v>0</v>
      </c>
      <c r="J69" s="100"/>
      <c r="K69" s="23"/>
      <c r="L69" s="23"/>
      <c r="M69" s="23"/>
      <c r="N69" s="25"/>
      <c r="O69" s="25"/>
      <c r="P69" s="25"/>
      <c r="Q69" s="23"/>
      <c r="R69" s="26"/>
      <c r="S69" s="26"/>
      <c r="T69" s="26"/>
      <c r="U69" s="26"/>
    </row>
    <row r="70" spans="1:21" s="27" customFormat="1" ht="50" x14ac:dyDescent="0.25">
      <c r="A70" s="143"/>
      <c r="B70" s="52"/>
      <c r="C70" s="134"/>
      <c r="D70" s="93" t="s">
        <v>111</v>
      </c>
      <c r="E70" s="144" t="s">
        <v>112</v>
      </c>
      <c r="F70" s="44" t="s">
        <v>58</v>
      </c>
      <c r="G70" s="94">
        <v>38</v>
      </c>
      <c r="H70" s="46"/>
      <c r="I70" s="47">
        <f>G70*H70</f>
        <v>0</v>
      </c>
      <c r="J70" s="48" t="str">
        <f t="shared" ref="J70" si="20">IFERROR(+I70/$I$226,"%")</f>
        <v>%</v>
      </c>
      <c r="K70" s="23"/>
      <c r="L70" s="23"/>
      <c r="M70" s="23"/>
      <c r="N70" s="25"/>
      <c r="O70" s="25"/>
      <c r="P70" s="25"/>
      <c r="Q70" s="23"/>
      <c r="R70" s="23"/>
      <c r="S70" s="23"/>
      <c r="T70" s="23"/>
      <c r="U70" s="23"/>
    </row>
    <row r="71" spans="1:21" s="27" customFormat="1" ht="15.5" x14ac:dyDescent="0.25">
      <c r="A71" s="143"/>
      <c r="B71" s="52"/>
      <c r="C71" s="114" t="s">
        <v>113</v>
      </c>
      <c r="D71" s="115"/>
      <c r="E71" s="97"/>
      <c r="F71" s="97"/>
      <c r="G71" s="98"/>
      <c r="H71" s="97"/>
      <c r="I71" s="111">
        <f>SUBTOTAL(9,I72)</f>
        <v>0</v>
      </c>
      <c r="J71" s="100"/>
      <c r="K71" s="23"/>
      <c r="L71" s="23"/>
      <c r="M71" s="23"/>
      <c r="N71" s="25"/>
      <c r="O71" s="25"/>
      <c r="P71" s="25"/>
      <c r="Q71" s="23"/>
      <c r="R71" s="23"/>
      <c r="S71" s="23"/>
      <c r="T71" s="23"/>
      <c r="U71" s="23"/>
    </row>
    <row r="72" spans="1:21" s="27" customFormat="1" ht="25.5" thickBot="1" x14ac:dyDescent="0.3">
      <c r="A72" s="143"/>
      <c r="B72" s="52"/>
      <c r="C72" s="134"/>
      <c r="D72" s="93" t="s">
        <v>114</v>
      </c>
      <c r="E72" s="43" t="s">
        <v>115</v>
      </c>
      <c r="F72" s="44" t="s">
        <v>13</v>
      </c>
      <c r="G72" s="94">
        <v>1</v>
      </c>
      <c r="H72" s="46"/>
      <c r="I72" s="47">
        <f>G72*H72</f>
        <v>0</v>
      </c>
      <c r="J72" s="48" t="str">
        <f t="shared" ref="J72" si="21">IFERROR(+I72/$I$226,"%")</f>
        <v>%</v>
      </c>
      <c r="K72" s="23"/>
      <c r="L72" s="23"/>
      <c r="M72" s="23"/>
      <c r="N72" s="25"/>
      <c r="O72" s="25"/>
      <c r="P72" s="25"/>
      <c r="Q72" s="23"/>
      <c r="R72" s="145"/>
      <c r="S72" s="145"/>
      <c r="T72" s="145"/>
      <c r="U72" s="23"/>
    </row>
    <row r="73" spans="1:21" s="27" customFormat="1" ht="16" thickBot="1" x14ac:dyDescent="0.3">
      <c r="B73" s="17"/>
      <c r="C73" s="18">
        <f>C60+1</f>
        <v>7</v>
      </c>
      <c r="D73" s="19" t="s">
        <v>116</v>
      </c>
      <c r="E73" s="20"/>
      <c r="F73" s="20"/>
      <c r="G73" s="37"/>
      <c r="H73" s="20"/>
      <c r="I73" s="21">
        <f>SUBTOTAL(9,I74:I91)</f>
        <v>0</v>
      </c>
      <c r="J73" s="123"/>
      <c r="K73" s="23"/>
      <c r="L73" s="23"/>
      <c r="M73" s="23"/>
      <c r="N73" s="25"/>
      <c r="O73" s="25"/>
      <c r="P73" s="25"/>
      <c r="Q73" s="23"/>
      <c r="R73" s="146"/>
      <c r="S73" s="146"/>
      <c r="T73" s="147"/>
      <c r="U73" s="23"/>
    </row>
    <row r="74" spans="1:21" s="27" customFormat="1" ht="15.5" x14ac:dyDescent="0.25">
      <c r="B74" s="17"/>
      <c r="C74" s="114" t="s">
        <v>117</v>
      </c>
      <c r="D74" s="115"/>
      <c r="E74" s="97"/>
      <c r="F74" s="97"/>
      <c r="G74" s="98"/>
      <c r="H74" s="97"/>
      <c r="I74" s="77">
        <f>SUBTOTAL(9,I75:I79)</f>
        <v>0</v>
      </c>
      <c r="J74" s="100"/>
      <c r="K74" s="23"/>
      <c r="L74" s="23"/>
      <c r="M74" s="23"/>
      <c r="N74" s="25"/>
      <c r="O74" s="25"/>
      <c r="P74" s="25"/>
      <c r="Q74" s="23"/>
      <c r="R74" s="26"/>
      <c r="S74" s="26"/>
      <c r="T74" s="26"/>
      <c r="U74" s="26"/>
    </row>
    <row r="75" spans="1:21" s="27" customFormat="1" ht="15.5" x14ac:dyDescent="0.25">
      <c r="B75" s="17"/>
      <c r="C75" s="141" t="s">
        <v>118</v>
      </c>
      <c r="D75" s="92" t="s">
        <v>29</v>
      </c>
      <c r="E75" s="81"/>
      <c r="F75" s="81"/>
      <c r="G75" s="82"/>
      <c r="H75" s="81"/>
      <c r="I75" s="83"/>
      <c r="J75" s="84"/>
      <c r="K75" s="23"/>
      <c r="L75" s="23"/>
      <c r="M75" s="23"/>
      <c r="N75" s="25"/>
      <c r="O75" s="25"/>
      <c r="P75" s="25"/>
      <c r="Q75" s="23"/>
      <c r="R75" s="26"/>
      <c r="S75" s="26"/>
      <c r="T75" s="26"/>
      <c r="U75" s="26"/>
    </row>
    <row r="76" spans="1:21" s="27" customFormat="1" ht="25" x14ac:dyDescent="0.25">
      <c r="B76" s="52"/>
      <c r="C76" s="134"/>
      <c r="D76" s="60" t="s">
        <v>119</v>
      </c>
      <c r="E76" s="43" t="s">
        <v>120</v>
      </c>
      <c r="F76" s="44" t="s">
        <v>22</v>
      </c>
      <c r="G76" s="94">
        <f>ROUND('[4]Cómputo '!I13,0)</f>
        <v>1064</v>
      </c>
      <c r="H76" s="46"/>
      <c r="I76" s="148">
        <f>G76*H76</f>
        <v>0</v>
      </c>
      <c r="J76" s="48" t="str">
        <f t="shared" ref="J76:J77" si="22">IFERROR(+I76/$I$226,"%")</f>
        <v>%</v>
      </c>
      <c r="K76" s="23"/>
      <c r="L76" s="23"/>
      <c r="M76" s="23"/>
      <c r="N76" s="25"/>
      <c r="O76" s="25"/>
      <c r="P76" s="25"/>
      <c r="Q76" s="23"/>
      <c r="R76" s="26"/>
      <c r="S76" s="26"/>
      <c r="T76" s="26"/>
      <c r="U76" s="26"/>
    </row>
    <row r="77" spans="1:21" s="27" customFormat="1" ht="25" x14ac:dyDescent="0.25">
      <c r="B77" s="52"/>
      <c r="C77" s="134"/>
      <c r="D77" s="60" t="s">
        <v>121</v>
      </c>
      <c r="E77" s="43" t="s">
        <v>122</v>
      </c>
      <c r="F77" s="44" t="s">
        <v>22</v>
      </c>
      <c r="G77" s="94">
        <f>ROUND('[4]Cómputo '!J13,0)</f>
        <v>694</v>
      </c>
      <c r="H77" s="46"/>
      <c r="I77" s="148">
        <f>G77*H77</f>
        <v>0</v>
      </c>
      <c r="J77" s="48" t="str">
        <f t="shared" si="22"/>
        <v>%</v>
      </c>
      <c r="K77" s="23"/>
      <c r="L77" s="23"/>
      <c r="M77" s="23"/>
      <c r="N77" s="25"/>
      <c r="O77" s="25"/>
      <c r="P77" s="25"/>
      <c r="Q77" s="23"/>
      <c r="R77" s="26"/>
      <c r="S77" s="26"/>
      <c r="T77" s="26"/>
      <c r="U77" s="26"/>
    </row>
    <row r="78" spans="1:21" s="27" customFormat="1" ht="15.5" x14ac:dyDescent="0.25">
      <c r="B78" s="52"/>
      <c r="C78" s="141" t="s">
        <v>123</v>
      </c>
      <c r="D78" s="92" t="s">
        <v>37</v>
      </c>
      <c r="E78" s="81"/>
      <c r="F78" s="81"/>
      <c r="G78" s="82"/>
      <c r="H78" s="81"/>
      <c r="I78" s="83"/>
      <c r="J78" s="84"/>
      <c r="K78" s="23"/>
      <c r="L78" s="23"/>
      <c r="M78" s="23"/>
      <c r="N78" s="25"/>
      <c r="O78" s="25"/>
      <c r="P78" s="25"/>
      <c r="Q78" s="23"/>
      <c r="R78" s="26"/>
      <c r="S78" s="26"/>
      <c r="T78" s="26"/>
      <c r="U78" s="26"/>
    </row>
    <row r="79" spans="1:21" s="27" customFormat="1" ht="25" x14ac:dyDescent="0.25">
      <c r="B79" s="52"/>
      <c r="C79" s="149"/>
      <c r="D79" s="60" t="s">
        <v>124</v>
      </c>
      <c r="E79" s="43" t="s">
        <v>125</v>
      </c>
      <c r="F79" s="44" t="s">
        <v>22</v>
      </c>
      <c r="G79" s="94">
        <f>ROUND('[4]Cómputo '!O13,0)</f>
        <v>1541</v>
      </c>
      <c r="H79" s="46"/>
      <c r="I79" s="148">
        <f>G79*H79</f>
        <v>0</v>
      </c>
      <c r="J79" s="51" t="s">
        <v>327</v>
      </c>
      <c r="K79" s="23"/>
      <c r="L79" s="23"/>
      <c r="M79" s="23"/>
      <c r="N79" s="25"/>
      <c r="O79" s="25"/>
      <c r="P79" s="25"/>
      <c r="Q79" s="23"/>
      <c r="R79" s="26"/>
      <c r="S79" s="26"/>
      <c r="T79" s="26"/>
      <c r="U79" s="26"/>
    </row>
    <row r="80" spans="1:21" s="27" customFormat="1" ht="15.5" x14ac:dyDescent="0.25">
      <c r="B80" s="52"/>
      <c r="C80" s="114" t="s">
        <v>126</v>
      </c>
      <c r="D80" s="115"/>
      <c r="E80" s="97"/>
      <c r="F80" s="97"/>
      <c r="G80" s="98"/>
      <c r="H80" s="97"/>
      <c r="I80" s="111">
        <f>SUBTOTAL(9,I81:I84)</f>
        <v>0</v>
      </c>
      <c r="J80" s="100"/>
      <c r="K80" s="23"/>
      <c r="L80" s="23"/>
      <c r="M80" s="23"/>
      <c r="N80" s="25"/>
      <c r="O80" s="25"/>
      <c r="P80" s="25"/>
      <c r="Q80" s="23"/>
      <c r="R80" s="26"/>
      <c r="S80" s="26"/>
      <c r="T80" s="26"/>
      <c r="U80" s="26"/>
    </row>
    <row r="81" spans="2:21" s="27" customFormat="1" ht="15.5" x14ac:dyDescent="0.25">
      <c r="B81" s="52"/>
      <c r="C81" s="142" t="s">
        <v>127</v>
      </c>
      <c r="D81" s="92" t="s">
        <v>42</v>
      </c>
      <c r="E81" s="81"/>
      <c r="F81" s="81"/>
      <c r="G81" s="82"/>
      <c r="H81" s="81"/>
      <c r="I81" s="83"/>
      <c r="J81" s="84"/>
      <c r="K81" s="23"/>
      <c r="L81" s="23"/>
      <c r="M81" s="23"/>
      <c r="N81" s="25"/>
      <c r="O81" s="25"/>
      <c r="P81" s="25"/>
      <c r="Q81" s="23"/>
      <c r="R81" s="26"/>
      <c r="S81" s="26"/>
      <c r="T81" s="26"/>
      <c r="U81" s="26"/>
    </row>
    <row r="82" spans="2:21" s="27" customFormat="1" ht="37.5" x14ac:dyDescent="0.25">
      <c r="B82" s="52"/>
      <c r="C82" s="85"/>
      <c r="D82" s="60" t="s">
        <v>128</v>
      </c>
      <c r="E82" s="43" t="s">
        <v>129</v>
      </c>
      <c r="F82" s="44" t="s">
        <v>22</v>
      </c>
      <c r="G82" s="94">
        <f>ROUND('[4]Cómputo '!C45,0)</f>
        <v>521</v>
      </c>
      <c r="H82" s="46"/>
      <c r="I82" s="148">
        <f>G82*H82</f>
        <v>0</v>
      </c>
      <c r="J82" s="51" t="s">
        <v>327</v>
      </c>
      <c r="K82" s="23"/>
      <c r="L82" s="23"/>
      <c r="M82" s="23"/>
      <c r="N82" s="25"/>
      <c r="O82" s="25"/>
      <c r="P82" s="25"/>
      <c r="Q82" s="23"/>
      <c r="R82" s="26"/>
      <c r="S82" s="26"/>
      <c r="T82" s="26"/>
      <c r="U82" s="26"/>
    </row>
    <row r="83" spans="2:21" s="27" customFormat="1" ht="15.5" x14ac:dyDescent="0.25">
      <c r="B83" s="52"/>
      <c r="C83" s="142" t="s">
        <v>130</v>
      </c>
      <c r="D83" s="92" t="s">
        <v>48</v>
      </c>
      <c r="E83" s="81"/>
      <c r="F83" s="81"/>
      <c r="G83" s="82"/>
      <c r="H83" s="81"/>
      <c r="I83" s="83"/>
      <c r="J83" s="84"/>
      <c r="K83" s="23"/>
      <c r="L83" s="23"/>
      <c r="M83" s="23"/>
      <c r="N83" s="25"/>
      <c r="O83" s="25"/>
      <c r="P83" s="25"/>
      <c r="Q83" s="23"/>
      <c r="R83" s="26"/>
      <c r="S83" s="26"/>
      <c r="T83" s="26"/>
      <c r="U83" s="26"/>
    </row>
    <row r="84" spans="2:21" s="27" customFormat="1" ht="25" x14ac:dyDescent="0.25">
      <c r="B84" s="52"/>
      <c r="C84" s="85"/>
      <c r="D84" s="60" t="s">
        <v>131</v>
      </c>
      <c r="E84" s="116" t="s">
        <v>132</v>
      </c>
      <c r="F84" s="105" t="s">
        <v>58</v>
      </c>
      <c r="G84" s="50">
        <f>'[4]Cómputo '!I45</f>
        <v>444</v>
      </c>
      <c r="H84" s="46"/>
      <c r="I84" s="148">
        <f>G84*H84</f>
        <v>0</v>
      </c>
      <c r="J84" s="51" t="s">
        <v>327</v>
      </c>
      <c r="K84" s="23"/>
      <c r="L84" s="23"/>
      <c r="M84" s="23"/>
      <c r="N84" s="25"/>
      <c r="O84" s="25"/>
      <c r="P84" s="25"/>
      <c r="Q84" s="23"/>
      <c r="R84" s="26"/>
      <c r="S84" s="26"/>
      <c r="T84" s="26"/>
      <c r="U84" s="26"/>
    </row>
    <row r="85" spans="2:21" s="27" customFormat="1" ht="15.5" x14ac:dyDescent="0.25">
      <c r="B85" s="52"/>
      <c r="C85" s="114" t="s">
        <v>133</v>
      </c>
      <c r="D85" s="115"/>
      <c r="E85" s="97"/>
      <c r="F85" s="97"/>
      <c r="G85" s="98"/>
      <c r="H85" s="97"/>
      <c r="I85" s="111">
        <f>SUBTOTAL(9,I86:I89)</f>
        <v>0</v>
      </c>
      <c r="J85" s="100"/>
      <c r="K85" s="23"/>
      <c r="L85" s="23"/>
      <c r="M85" s="23"/>
      <c r="N85" s="25"/>
      <c r="O85" s="25"/>
      <c r="P85" s="25"/>
      <c r="Q85" s="23"/>
      <c r="R85" s="26"/>
      <c r="S85" s="26"/>
      <c r="T85" s="26"/>
      <c r="U85" s="26"/>
    </row>
    <row r="86" spans="2:21" s="27" customFormat="1" ht="62.5" x14ac:dyDescent="0.25">
      <c r="B86" s="17"/>
      <c r="C86" s="150"/>
      <c r="D86" s="60" t="s">
        <v>134</v>
      </c>
      <c r="E86" s="43" t="s">
        <v>135</v>
      </c>
      <c r="F86" s="44" t="s">
        <v>58</v>
      </c>
      <c r="G86" s="94">
        <f>114+12*4</f>
        <v>162</v>
      </c>
      <c r="H86" s="46"/>
      <c r="I86" s="148">
        <f t="shared" ref="I86:I91" si="23">G86*H86</f>
        <v>0</v>
      </c>
      <c r="J86" s="51" t="s">
        <v>327</v>
      </c>
      <c r="K86" s="151"/>
      <c r="L86" s="152"/>
      <c r="M86" s="153"/>
      <c r="N86" s="154"/>
      <c r="O86" s="152"/>
      <c r="P86" s="23"/>
      <c r="Q86" s="23"/>
      <c r="R86" s="146"/>
      <c r="S86" s="146"/>
      <c r="T86" s="147"/>
      <c r="U86" s="23"/>
    </row>
    <row r="87" spans="2:21" s="27" customFormat="1" ht="50" x14ac:dyDescent="0.25">
      <c r="B87" s="17"/>
      <c r="C87" s="150"/>
      <c r="D87" s="60" t="s">
        <v>136</v>
      </c>
      <c r="E87" s="43" t="s">
        <v>137</v>
      </c>
      <c r="F87" s="44" t="s">
        <v>58</v>
      </c>
      <c r="G87" s="94">
        <v>17</v>
      </c>
      <c r="H87" s="46"/>
      <c r="I87" s="148">
        <f t="shared" si="23"/>
        <v>0</v>
      </c>
      <c r="J87" s="51" t="s">
        <v>327</v>
      </c>
      <c r="K87" s="151"/>
      <c r="L87" s="152"/>
      <c r="M87" s="153"/>
      <c r="N87" s="154"/>
      <c r="O87" s="25"/>
      <c r="P87" s="25"/>
      <c r="Q87" s="143"/>
      <c r="R87" s="155"/>
      <c r="S87" s="155"/>
      <c r="T87" s="156"/>
      <c r="U87" s="143"/>
    </row>
    <row r="88" spans="2:21" s="27" customFormat="1" ht="62.5" x14ac:dyDescent="0.25">
      <c r="B88" s="17"/>
      <c r="C88" s="150"/>
      <c r="D88" s="60" t="s">
        <v>138</v>
      </c>
      <c r="E88" s="43" t="s">
        <v>139</v>
      </c>
      <c r="F88" s="44" t="s">
        <v>58</v>
      </c>
      <c r="G88" s="94">
        <v>43</v>
      </c>
      <c r="H88" s="46"/>
      <c r="I88" s="148">
        <f t="shared" si="23"/>
        <v>0</v>
      </c>
      <c r="J88" s="51" t="s">
        <v>327</v>
      </c>
      <c r="K88" s="151"/>
      <c r="L88" s="152"/>
      <c r="M88" s="153"/>
      <c r="N88" s="154"/>
      <c r="O88" s="25"/>
      <c r="P88" s="25"/>
      <c r="Q88" s="143"/>
      <c r="R88" s="155"/>
      <c r="S88" s="155"/>
      <c r="T88" s="156"/>
      <c r="U88" s="143"/>
    </row>
    <row r="89" spans="2:21" s="27" customFormat="1" ht="50" x14ac:dyDescent="0.25">
      <c r="B89" s="17"/>
      <c r="C89" s="150"/>
      <c r="D89" s="60" t="s">
        <v>140</v>
      </c>
      <c r="E89" s="43" t="s">
        <v>141</v>
      </c>
      <c r="F89" s="44" t="s">
        <v>58</v>
      </c>
      <c r="G89" s="94">
        <v>64</v>
      </c>
      <c r="H89" s="46"/>
      <c r="I89" s="148">
        <f t="shared" si="23"/>
        <v>0</v>
      </c>
      <c r="J89" s="51" t="s">
        <v>327</v>
      </c>
      <c r="K89" s="151"/>
      <c r="L89" s="152"/>
      <c r="M89" s="153"/>
      <c r="N89" s="154"/>
      <c r="O89" s="25"/>
      <c r="P89" s="25"/>
      <c r="Q89" s="143"/>
      <c r="R89" s="155"/>
      <c r="S89" s="155"/>
      <c r="T89" s="156"/>
      <c r="U89" s="143"/>
    </row>
    <row r="90" spans="2:21" s="27" customFormat="1" ht="15.5" x14ac:dyDescent="0.25">
      <c r="B90" s="17"/>
      <c r="C90" s="114" t="s">
        <v>142</v>
      </c>
      <c r="D90" s="115"/>
      <c r="E90" s="97"/>
      <c r="F90" s="97"/>
      <c r="G90" s="98"/>
      <c r="H90" s="97"/>
      <c r="I90" s="111">
        <f>SUBTOTAL(9,I91)</f>
        <v>0</v>
      </c>
      <c r="J90" s="100"/>
      <c r="K90" s="151"/>
      <c r="L90" s="152"/>
      <c r="M90" s="153"/>
      <c r="N90" s="154"/>
      <c r="O90" s="25"/>
      <c r="P90" s="25"/>
      <c r="Q90" s="143"/>
      <c r="R90" s="155"/>
      <c r="S90" s="155"/>
      <c r="T90" s="156"/>
      <c r="U90" s="143"/>
    </row>
    <row r="91" spans="2:21" s="27" customFormat="1" ht="50.5" thickBot="1" x14ac:dyDescent="0.3">
      <c r="B91" s="17"/>
      <c r="C91" s="150"/>
      <c r="D91" s="60" t="s">
        <v>143</v>
      </c>
      <c r="E91" s="43" t="s">
        <v>144</v>
      </c>
      <c r="F91" s="44" t="s">
        <v>24</v>
      </c>
      <c r="G91" s="94">
        <v>4</v>
      </c>
      <c r="H91" s="46"/>
      <c r="I91" s="148">
        <f t="shared" si="23"/>
        <v>0</v>
      </c>
      <c r="J91" s="51" t="s">
        <v>327</v>
      </c>
      <c r="K91" s="151"/>
      <c r="L91" s="152"/>
      <c r="M91" s="153"/>
      <c r="N91" s="154"/>
      <c r="O91" s="25"/>
      <c r="P91" s="25"/>
      <c r="Q91" s="143"/>
      <c r="R91" s="155"/>
      <c r="S91" s="155"/>
      <c r="T91" s="156"/>
      <c r="U91" s="143"/>
    </row>
    <row r="92" spans="2:21" s="27" customFormat="1" ht="16" thickBot="1" x14ac:dyDescent="0.3">
      <c r="B92" s="157"/>
      <c r="C92" s="18">
        <f>C73+1</f>
        <v>8</v>
      </c>
      <c r="D92" s="19" t="s">
        <v>145</v>
      </c>
      <c r="E92" s="20"/>
      <c r="F92" s="20"/>
      <c r="G92" s="37"/>
      <c r="H92" s="20"/>
      <c r="I92" s="21">
        <f>SUBTOTAL(9,I93:I107)</f>
        <v>0</v>
      </c>
      <c r="J92" s="22"/>
      <c r="K92" s="158"/>
      <c r="L92" s="23"/>
      <c r="M92" s="23"/>
      <c r="N92" s="25"/>
      <c r="O92" s="25"/>
      <c r="P92" s="25"/>
      <c r="Q92" s="143"/>
      <c r="R92" s="155"/>
      <c r="S92" s="155"/>
      <c r="T92" s="156"/>
      <c r="U92" s="143"/>
    </row>
    <row r="93" spans="2:21" s="27" customFormat="1" ht="15.5" x14ac:dyDescent="0.25">
      <c r="B93" s="17"/>
      <c r="C93" s="114" t="s">
        <v>146</v>
      </c>
      <c r="D93" s="115"/>
      <c r="E93" s="97"/>
      <c r="F93" s="97"/>
      <c r="G93" s="98"/>
      <c r="H93" s="97"/>
      <c r="I93" s="77">
        <f>SUBTOTAL(9,I94:I98)</f>
        <v>0</v>
      </c>
      <c r="J93" s="100"/>
      <c r="K93" s="23"/>
      <c r="L93" s="23"/>
      <c r="M93" s="23"/>
      <c r="N93" s="25"/>
      <c r="O93" s="25"/>
      <c r="P93" s="25"/>
      <c r="Q93" s="23"/>
      <c r="R93" s="26"/>
      <c r="S93" s="26"/>
      <c r="T93" s="26"/>
      <c r="U93" s="26"/>
    </row>
    <row r="94" spans="2:21" s="27" customFormat="1" ht="15.5" x14ac:dyDescent="0.25">
      <c r="B94" s="17"/>
      <c r="C94" s="79" t="s">
        <v>147</v>
      </c>
      <c r="D94" s="92" t="s">
        <v>29</v>
      </c>
      <c r="E94" s="81"/>
      <c r="F94" s="81"/>
      <c r="G94" s="82"/>
      <c r="H94" s="81"/>
      <c r="I94" s="83"/>
      <c r="J94" s="84"/>
      <c r="K94" s="23"/>
      <c r="L94" s="23"/>
      <c r="M94" s="23"/>
      <c r="N94" s="25"/>
      <c r="O94" s="25"/>
      <c r="P94" s="25"/>
      <c r="Q94" s="23"/>
      <c r="R94" s="26"/>
      <c r="S94" s="26"/>
      <c r="T94" s="26"/>
      <c r="U94" s="26"/>
    </row>
    <row r="95" spans="2:21" s="27" customFormat="1" ht="25" x14ac:dyDescent="0.25">
      <c r="B95" s="52"/>
      <c r="C95" s="85"/>
      <c r="D95" s="135" t="s">
        <v>148</v>
      </c>
      <c r="E95" s="43" t="s">
        <v>120</v>
      </c>
      <c r="F95" s="44" t="s">
        <v>22</v>
      </c>
      <c r="G95" s="94">
        <f>ROUND('[4]Cómputo '!I18,0)</f>
        <v>268</v>
      </c>
      <c r="H95" s="46"/>
      <c r="I95" s="148">
        <f>G95*H95</f>
        <v>0</v>
      </c>
      <c r="J95" s="51" t="s">
        <v>327</v>
      </c>
      <c r="K95" s="23"/>
      <c r="L95" s="23"/>
      <c r="M95" s="23"/>
      <c r="N95" s="25"/>
      <c r="O95" s="25"/>
      <c r="P95" s="25"/>
      <c r="Q95" s="23"/>
      <c r="R95" s="26"/>
      <c r="S95" s="26"/>
      <c r="T95" s="26"/>
      <c r="U95" s="26"/>
    </row>
    <row r="96" spans="2:21" s="27" customFormat="1" ht="25" x14ac:dyDescent="0.25">
      <c r="B96" s="52"/>
      <c r="C96" s="85"/>
      <c r="D96" s="135" t="s">
        <v>149</v>
      </c>
      <c r="E96" s="43" t="s">
        <v>122</v>
      </c>
      <c r="F96" s="44" t="s">
        <v>22</v>
      </c>
      <c r="G96" s="94">
        <f>ROUND('[4]Cómputo '!J18,0)</f>
        <v>157</v>
      </c>
      <c r="H96" s="46"/>
      <c r="I96" s="148">
        <f>G96*H96</f>
        <v>0</v>
      </c>
      <c r="J96" s="51" t="s">
        <v>327</v>
      </c>
      <c r="K96" s="23"/>
      <c r="L96" s="23"/>
      <c r="M96" s="23"/>
      <c r="N96" s="25"/>
      <c r="O96" s="25"/>
      <c r="P96" s="25"/>
      <c r="Q96" s="23"/>
      <c r="R96" s="26"/>
      <c r="S96" s="26"/>
      <c r="T96" s="26"/>
      <c r="U96" s="26"/>
    </row>
    <row r="97" spans="2:21" s="27" customFormat="1" ht="15.5" x14ac:dyDescent="0.25">
      <c r="B97" s="52"/>
      <c r="C97" s="79" t="s">
        <v>150</v>
      </c>
      <c r="D97" s="92" t="s">
        <v>33</v>
      </c>
      <c r="E97" s="81"/>
      <c r="F97" s="81"/>
      <c r="G97" s="82"/>
      <c r="H97" s="81"/>
      <c r="I97" s="83"/>
      <c r="J97" s="84"/>
      <c r="K97" s="23"/>
      <c r="L97" s="23"/>
      <c r="M97" s="23"/>
      <c r="N97" s="25"/>
      <c r="O97" s="25"/>
      <c r="P97" s="25"/>
      <c r="Q97" s="23"/>
      <c r="R97" s="26"/>
      <c r="S97" s="26"/>
      <c r="T97" s="26"/>
      <c r="U97" s="26"/>
    </row>
    <row r="98" spans="2:21" s="27" customFormat="1" ht="37.5" x14ac:dyDescent="0.25">
      <c r="B98" s="52"/>
      <c r="C98" s="85"/>
      <c r="D98" s="60" t="s">
        <v>151</v>
      </c>
      <c r="E98" s="43" t="s">
        <v>35</v>
      </c>
      <c r="F98" s="87" t="s">
        <v>22</v>
      </c>
      <c r="G98" s="50">
        <f>'[4]Cómputo '!$D$18</f>
        <v>90</v>
      </c>
      <c r="H98" s="46"/>
      <c r="I98" s="148">
        <f>G98*H98</f>
        <v>0</v>
      </c>
      <c r="J98" s="51" t="s">
        <v>327</v>
      </c>
      <c r="K98" s="23"/>
      <c r="L98" s="23"/>
      <c r="M98" s="23"/>
      <c r="N98" s="25"/>
      <c r="O98" s="25"/>
      <c r="P98" s="25"/>
      <c r="Q98" s="23"/>
      <c r="R98" s="26"/>
      <c r="S98" s="26"/>
      <c r="T98" s="26"/>
      <c r="U98" s="26"/>
    </row>
    <row r="99" spans="2:21" s="27" customFormat="1" ht="15.5" x14ac:dyDescent="0.25">
      <c r="B99" s="52"/>
      <c r="C99" s="114" t="s">
        <v>152</v>
      </c>
      <c r="D99" s="115"/>
      <c r="E99" s="97"/>
      <c r="F99" s="97"/>
      <c r="G99" s="98"/>
      <c r="H99" s="97"/>
      <c r="I99" s="111">
        <f>SUBTOTAL(9,I100:I101)</f>
        <v>0</v>
      </c>
      <c r="J99" s="100"/>
      <c r="K99" s="23"/>
      <c r="L99" s="23"/>
      <c r="M99" s="23"/>
      <c r="N99" s="25"/>
      <c r="O99" s="25"/>
      <c r="P99" s="25"/>
      <c r="Q99" s="23"/>
      <c r="R99" s="26"/>
      <c r="S99" s="26"/>
      <c r="T99" s="26"/>
      <c r="U99" s="26"/>
    </row>
    <row r="100" spans="2:21" s="27" customFormat="1" ht="37.5" x14ac:dyDescent="0.25">
      <c r="B100" s="52"/>
      <c r="C100" s="85"/>
      <c r="D100" s="135" t="s">
        <v>153</v>
      </c>
      <c r="E100" s="159" t="s">
        <v>154</v>
      </c>
      <c r="F100" s="44" t="s">
        <v>13</v>
      </c>
      <c r="G100" s="50">
        <v>1</v>
      </c>
      <c r="H100" s="46"/>
      <c r="I100" s="148">
        <f>G100*H100</f>
        <v>0</v>
      </c>
      <c r="J100" s="51" t="s">
        <v>327</v>
      </c>
      <c r="K100" s="23"/>
      <c r="L100" s="23"/>
      <c r="M100" s="23"/>
      <c r="N100" s="25"/>
      <c r="O100" s="25"/>
      <c r="P100" s="25"/>
      <c r="Q100" s="23"/>
      <c r="R100" s="26"/>
      <c r="S100" s="26"/>
      <c r="T100" s="26"/>
      <c r="U100" s="26"/>
    </row>
    <row r="101" spans="2:21" s="27" customFormat="1" ht="25" x14ac:dyDescent="0.25">
      <c r="B101" s="52"/>
      <c r="C101" s="85"/>
      <c r="D101" s="135" t="s">
        <v>155</v>
      </c>
      <c r="E101" s="159" t="s">
        <v>156</v>
      </c>
      <c r="F101" s="44" t="s">
        <v>13</v>
      </c>
      <c r="G101" s="50">
        <v>1</v>
      </c>
      <c r="H101" s="46"/>
      <c r="I101" s="148">
        <f>G101*H101</f>
        <v>0</v>
      </c>
      <c r="J101" s="51" t="s">
        <v>327</v>
      </c>
      <c r="K101" s="23"/>
      <c r="L101" s="23"/>
      <c r="M101" s="23"/>
      <c r="N101" s="25"/>
      <c r="O101" s="25"/>
      <c r="P101" s="25"/>
      <c r="Q101" s="23"/>
      <c r="R101" s="26"/>
      <c r="S101" s="26"/>
      <c r="T101" s="26"/>
      <c r="U101" s="26"/>
    </row>
    <row r="102" spans="2:21" s="27" customFormat="1" ht="15.5" x14ac:dyDescent="0.25">
      <c r="B102" s="52"/>
      <c r="C102" s="114" t="s">
        <v>157</v>
      </c>
      <c r="D102" s="115"/>
      <c r="E102" s="97"/>
      <c r="F102" s="97"/>
      <c r="G102" s="98"/>
      <c r="H102" s="97"/>
      <c r="I102" s="111">
        <f>SUBTOTAL(9,I103:I107)</f>
        <v>0</v>
      </c>
      <c r="J102" s="100"/>
      <c r="K102" s="23"/>
      <c r="L102" s="23"/>
      <c r="M102" s="23"/>
      <c r="N102" s="25"/>
      <c r="O102" s="25"/>
      <c r="P102" s="25"/>
      <c r="Q102" s="23"/>
      <c r="R102" s="26"/>
      <c r="S102" s="26"/>
      <c r="T102" s="26"/>
      <c r="U102" s="26"/>
    </row>
    <row r="103" spans="2:21" s="27" customFormat="1" ht="25" x14ac:dyDescent="0.25">
      <c r="B103" s="17"/>
      <c r="C103" s="134"/>
      <c r="D103" s="135" t="s">
        <v>158</v>
      </c>
      <c r="E103" s="160" t="s">
        <v>159</v>
      </c>
      <c r="F103" s="161" t="s">
        <v>24</v>
      </c>
      <c r="G103" s="162">
        <v>5</v>
      </c>
      <c r="H103" s="46"/>
      <c r="I103" s="163">
        <f>G103*H103</f>
        <v>0</v>
      </c>
      <c r="J103" s="51" t="s">
        <v>327</v>
      </c>
      <c r="K103" s="23"/>
      <c r="L103" s="23"/>
      <c r="M103" s="23"/>
      <c r="N103" s="25"/>
      <c r="O103" s="25"/>
      <c r="P103" s="25"/>
      <c r="Q103" s="143"/>
      <c r="R103" s="164"/>
      <c r="S103" s="155"/>
      <c r="T103" s="156"/>
      <c r="U103" s="143"/>
    </row>
    <row r="104" spans="2:21" s="27" customFormat="1" ht="25" x14ac:dyDescent="0.25">
      <c r="B104" s="17"/>
      <c r="C104" s="134"/>
      <c r="D104" s="135" t="s">
        <v>160</v>
      </c>
      <c r="E104" s="160" t="s">
        <v>161</v>
      </c>
      <c r="F104" s="161" t="s">
        <v>24</v>
      </c>
      <c r="G104" s="162">
        <v>2</v>
      </c>
      <c r="H104" s="46"/>
      <c r="I104" s="163">
        <f>G104*H104</f>
        <v>0</v>
      </c>
      <c r="J104" s="51" t="s">
        <v>327</v>
      </c>
      <c r="K104" s="23"/>
      <c r="L104" s="23"/>
      <c r="M104" s="23"/>
      <c r="N104" s="25"/>
      <c r="O104" s="25"/>
      <c r="P104" s="25"/>
      <c r="Q104" s="143"/>
      <c r="R104" s="165"/>
      <c r="S104" s="165"/>
      <c r="T104" s="165"/>
      <c r="U104" s="143"/>
    </row>
    <row r="105" spans="2:21" s="27" customFormat="1" ht="25" x14ac:dyDescent="0.25">
      <c r="B105" s="17"/>
      <c r="C105" s="134"/>
      <c r="D105" s="135" t="s">
        <v>162</v>
      </c>
      <c r="E105" s="160" t="s">
        <v>163</v>
      </c>
      <c r="F105" s="161" t="s">
        <v>13</v>
      </c>
      <c r="G105" s="162">
        <v>1</v>
      </c>
      <c r="H105" s="46"/>
      <c r="I105" s="163">
        <f>G105*H105</f>
        <v>0</v>
      </c>
      <c r="J105" s="51" t="s">
        <v>327</v>
      </c>
      <c r="K105" s="23"/>
      <c r="L105" s="23"/>
      <c r="M105" s="23"/>
      <c r="N105" s="25"/>
      <c r="O105" s="25"/>
      <c r="P105" s="25"/>
      <c r="Q105" s="143"/>
      <c r="R105" s="166"/>
      <c r="S105" s="165"/>
      <c r="T105" s="165"/>
      <c r="U105" s="143"/>
    </row>
    <row r="106" spans="2:21" s="27" customFormat="1" ht="25" x14ac:dyDescent="0.25">
      <c r="B106" s="17"/>
      <c r="C106" s="134"/>
      <c r="D106" s="135" t="s">
        <v>164</v>
      </c>
      <c r="E106" s="43" t="s">
        <v>165</v>
      </c>
      <c r="F106" s="44" t="s">
        <v>13</v>
      </c>
      <c r="G106" s="94">
        <v>1</v>
      </c>
      <c r="H106" s="46"/>
      <c r="I106" s="47">
        <f>G106*H106</f>
        <v>0</v>
      </c>
      <c r="J106" s="51" t="s">
        <v>327</v>
      </c>
      <c r="K106" s="23"/>
      <c r="L106" s="23"/>
      <c r="M106" s="23"/>
      <c r="N106" s="25"/>
      <c r="O106" s="25"/>
      <c r="P106" s="25"/>
      <c r="Q106" s="143"/>
      <c r="R106" s="143"/>
      <c r="S106" s="143"/>
      <c r="T106" s="143"/>
      <c r="U106" s="143"/>
    </row>
    <row r="107" spans="2:21" s="27" customFormat="1" ht="38" thickBot="1" x14ac:dyDescent="0.3">
      <c r="B107" s="52"/>
      <c r="C107" s="150"/>
      <c r="D107" s="135" t="s">
        <v>166</v>
      </c>
      <c r="E107" s="167" t="s">
        <v>167</v>
      </c>
      <c r="F107" s="44" t="s">
        <v>24</v>
      </c>
      <c r="G107" s="94">
        <v>8</v>
      </c>
      <c r="H107" s="46"/>
      <c r="I107" s="148">
        <f>G107*H107</f>
        <v>0</v>
      </c>
      <c r="J107" s="51" t="s">
        <v>327</v>
      </c>
      <c r="K107" s="23"/>
      <c r="L107" s="23"/>
      <c r="M107" s="23"/>
      <c r="N107" s="25"/>
      <c r="O107" s="25"/>
      <c r="P107" s="25"/>
      <c r="Q107" s="143"/>
      <c r="R107" s="143"/>
      <c r="S107" s="143"/>
      <c r="T107" s="143"/>
      <c r="U107" s="143"/>
    </row>
    <row r="108" spans="2:21" s="27" customFormat="1" ht="16" thickBot="1" x14ac:dyDescent="0.3">
      <c r="B108" s="17"/>
      <c r="C108" s="18">
        <f>C92+1</f>
        <v>9</v>
      </c>
      <c r="D108" s="19" t="s">
        <v>168</v>
      </c>
      <c r="E108" s="20"/>
      <c r="F108" s="20"/>
      <c r="G108" s="37"/>
      <c r="H108" s="20"/>
      <c r="I108" s="21">
        <f>SUBTOTAL(9,I109:I119)</f>
        <v>0</v>
      </c>
      <c r="J108" s="22"/>
      <c r="K108" s="158"/>
      <c r="L108" s="23"/>
      <c r="M108" s="23"/>
      <c r="N108" s="25"/>
      <c r="O108" s="25"/>
      <c r="P108" s="25"/>
      <c r="Q108" s="143"/>
      <c r="R108" s="143"/>
      <c r="S108" s="143"/>
      <c r="T108" s="143"/>
      <c r="U108" s="143"/>
    </row>
    <row r="109" spans="2:21" s="27" customFormat="1" ht="15.5" x14ac:dyDescent="0.25">
      <c r="B109" s="17"/>
      <c r="C109" s="114" t="s">
        <v>169</v>
      </c>
      <c r="D109" s="115"/>
      <c r="E109" s="97"/>
      <c r="F109" s="97"/>
      <c r="G109" s="98"/>
      <c r="H109" s="97"/>
      <c r="I109" s="77">
        <f>SUBTOTAL(9,I110:I114)</f>
        <v>0</v>
      </c>
      <c r="J109" s="100"/>
      <c r="K109" s="23"/>
      <c r="L109" s="23"/>
      <c r="M109" s="23"/>
      <c r="N109" s="25"/>
      <c r="O109" s="25"/>
      <c r="P109" s="25"/>
      <c r="Q109" s="23"/>
      <c r="R109" s="26"/>
      <c r="S109" s="26"/>
      <c r="T109" s="26"/>
      <c r="U109" s="26"/>
    </row>
    <row r="110" spans="2:21" s="27" customFormat="1" ht="15.5" x14ac:dyDescent="0.25">
      <c r="B110" s="17"/>
      <c r="C110" s="79" t="s">
        <v>170</v>
      </c>
      <c r="D110" s="92" t="s">
        <v>29</v>
      </c>
      <c r="E110" s="81"/>
      <c r="F110" s="81"/>
      <c r="G110" s="82"/>
      <c r="H110" s="81"/>
      <c r="I110" s="83"/>
      <c r="J110" s="84"/>
      <c r="K110" s="23"/>
      <c r="L110" s="23"/>
      <c r="M110" s="23"/>
      <c r="N110" s="25"/>
      <c r="O110" s="25"/>
      <c r="P110" s="25"/>
      <c r="Q110" s="23"/>
      <c r="R110" s="26"/>
      <c r="S110" s="26"/>
      <c r="T110" s="26"/>
      <c r="U110" s="26"/>
    </row>
    <row r="111" spans="2:21" s="27" customFormat="1" ht="25" x14ac:dyDescent="0.25">
      <c r="B111" s="52"/>
      <c r="C111" s="101"/>
      <c r="D111" s="60" t="s">
        <v>171</v>
      </c>
      <c r="E111" s="43" t="s">
        <v>172</v>
      </c>
      <c r="F111" s="44" t="s">
        <v>22</v>
      </c>
      <c r="G111" s="94">
        <f>ROUND('[4]Cómputo '!I17,0)</f>
        <v>131</v>
      </c>
      <c r="H111" s="46"/>
      <c r="I111" s="47">
        <f>G111*H111</f>
        <v>0</v>
      </c>
      <c r="J111" s="51" t="s">
        <v>327</v>
      </c>
      <c r="K111" s="23"/>
      <c r="L111" s="23"/>
      <c r="M111" s="23"/>
      <c r="N111" s="25"/>
      <c r="O111" s="25"/>
      <c r="P111" s="25"/>
      <c r="Q111" s="23"/>
      <c r="R111" s="26"/>
      <c r="S111" s="26"/>
      <c r="T111" s="26"/>
      <c r="U111" s="26"/>
    </row>
    <row r="112" spans="2:21" s="27" customFormat="1" ht="25" x14ac:dyDescent="0.25">
      <c r="B112" s="52"/>
      <c r="C112" s="102"/>
      <c r="D112" s="60" t="s">
        <v>173</v>
      </c>
      <c r="E112" s="43" t="s">
        <v>174</v>
      </c>
      <c r="F112" s="44" t="s">
        <v>22</v>
      </c>
      <c r="G112" s="94">
        <f>ROUND('[4]Cómputo '!J17,0)</f>
        <v>40</v>
      </c>
      <c r="H112" s="46"/>
      <c r="I112" s="47">
        <f>G112*H112</f>
        <v>0</v>
      </c>
      <c r="J112" s="51" t="s">
        <v>327</v>
      </c>
      <c r="K112" s="23"/>
      <c r="L112" s="23"/>
      <c r="M112" s="23"/>
      <c r="N112" s="25"/>
      <c r="O112" s="25"/>
      <c r="P112" s="25"/>
      <c r="Q112" s="23"/>
      <c r="R112" s="26"/>
      <c r="S112" s="26"/>
      <c r="T112" s="26"/>
      <c r="U112" s="26"/>
    </row>
    <row r="113" spans="2:21" s="27" customFormat="1" ht="15.5" x14ac:dyDescent="0.25">
      <c r="B113" s="52"/>
      <c r="C113" s="79" t="s">
        <v>175</v>
      </c>
      <c r="D113" s="92" t="s">
        <v>33</v>
      </c>
      <c r="E113" s="81"/>
      <c r="F113" s="81"/>
      <c r="G113" s="82"/>
      <c r="H113" s="81"/>
      <c r="I113" s="83"/>
      <c r="J113" s="84"/>
      <c r="K113" s="23"/>
      <c r="L113" s="23"/>
      <c r="M113" s="23"/>
      <c r="N113" s="25"/>
      <c r="O113" s="25"/>
      <c r="P113" s="25"/>
      <c r="Q113" s="23"/>
      <c r="R113" s="26"/>
      <c r="S113" s="26"/>
      <c r="T113" s="26"/>
      <c r="U113" s="26"/>
    </row>
    <row r="114" spans="2:21" s="27" customFormat="1" ht="37.5" x14ac:dyDescent="0.25">
      <c r="B114" s="52"/>
      <c r="C114" s="85"/>
      <c r="D114" s="60" t="s">
        <v>176</v>
      </c>
      <c r="E114" s="43" t="s">
        <v>35</v>
      </c>
      <c r="F114" s="87" t="s">
        <v>22</v>
      </c>
      <c r="G114" s="50">
        <f>'[4]Cómputo '!D17</f>
        <v>61.75</v>
      </c>
      <c r="H114" s="46"/>
      <c r="I114" s="47">
        <f>G114*H114</f>
        <v>0</v>
      </c>
      <c r="J114" s="51" t="s">
        <v>327</v>
      </c>
      <c r="K114" s="23"/>
      <c r="L114" s="23"/>
      <c r="M114" s="23"/>
      <c r="N114" s="25"/>
      <c r="O114" s="25"/>
      <c r="P114" s="25"/>
      <c r="Q114" s="23"/>
      <c r="R114" s="26"/>
      <c r="S114" s="26"/>
      <c r="T114" s="26"/>
      <c r="U114" s="26"/>
    </row>
    <row r="115" spans="2:21" s="27" customFormat="1" ht="15.5" x14ac:dyDescent="0.25">
      <c r="B115" s="52" t="s">
        <v>177</v>
      </c>
      <c r="C115" s="114" t="s">
        <v>178</v>
      </c>
      <c r="D115" s="115"/>
      <c r="E115" s="97"/>
      <c r="F115" s="97"/>
      <c r="G115" s="98"/>
      <c r="H115" s="97"/>
      <c r="I115" s="111">
        <f>SUBTOTAL(9,I116)</f>
        <v>0</v>
      </c>
      <c r="J115" s="100"/>
      <c r="K115" s="23"/>
      <c r="L115" s="23"/>
      <c r="M115" s="23"/>
      <c r="N115" s="25"/>
      <c r="O115" s="25"/>
      <c r="P115" s="25"/>
      <c r="Q115" s="23"/>
      <c r="R115" s="26"/>
      <c r="S115" s="26"/>
      <c r="T115" s="26"/>
      <c r="U115" s="26"/>
    </row>
    <row r="116" spans="2:21" s="27" customFormat="1" ht="37.5" x14ac:dyDescent="0.25">
      <c r="B116" s="52"/>
      <c r="C116" s="85"/>
      <c r="D116" s="60" t="s">
        <v>179</v>
      </c>
      <c r="E116" s="43" t="s">
        <v>180</v>
      </c>
      <c r="F116" s="44" t="s">
        <v>13</v>
      </c>
      <c r="G116" s="50">
        <v>1</v>
      </c>
      <c r="H116" s="46"/>
      <c r="I116" s="47">
        <f>G116*H116</f>
        <v>0</v>
      </c>
      <c r="J116" s="51" t="s">
        <v>327</v>
      </c>
      <c r="K116" s="23"/>
      <c r="L116" s="23"/>
      <c r="M116" s="23"/>
      <c r="N116" s="25"/>
      <c r="O116" s="25"/>
      <c r="P116" s="25"/>
      <c r="Q116" s="23"/>
      <c r="R116" s="26"/>
      <c r="S116" s="26"/>
      <c r="T116" s="26"/>
      <c r="U116" s="26"/>
    </row>
    <row r="117" spans="2:21" s="27" customFormat="1" ht="15.5" x14ac:dyDescent="0.25">
      <c r="B117" s="52"/>
      <c r="C117" s="114" t="s">
        <v>181</v>
      </c>
      <c r="D117" s="115"/>
      <c r="E117" s="97"/>
      <c r="F117" s="97"/>
      <c r="G117" s="98"/>
      <c r="H117" s="97"/>
      <c r="I117" s="111">
        <f>SUBTOTAL(9,I118:I119)</f>
        <v>0</v>
      </c>
      <c r="J117" s="100"/>
      <c r="K117" s="23"/>
      <c r="L117" s="23"/>
      <c r="M117" s="23"/>
      <c r="N117" s="25"/>
      <c r="O117" s="25"/>
      <c r="P117" s="25"/>
      <c r="Q117" s="23"/>
      <c r="R117" s="26"/>
      <c r="S117" s="26"/>
      <c r="T117" s="26"/>
      <c r="U117" s="26"/>
    </row>
    <row r="118" spans="2:21" s="27" customFormat="1" ht="15.5" x14ac:dyDescent="0.25">
      <c r="B118" s="17"/>
      <c r="C118" s="168"/>
      <c r="D118" s="60" t="s">
        <v>182</v>
      </c>
      <c r="E118" s="169" t="s">
        <v>183</v>
      </c>
      <c r="F118" s="87" t="s">
        <v>184</v>
      </c>
      <c r="G118" s="170">
        <v>3</v>
      </c>
      <c r="H118" s="46"/>
      <c r="I118" s="138">
        <f>G118*H118</f>
        <v>0</v>
      </c>
      <c r="J118" s="51" t="s">
        <v>327</v>
      </c>
      <c r="K118" s="23"/>
      <c r="L118" s="23"/>
      <c r="M118" s="23"/>
      <c r="N118" s="25"/>
      <c r="O118" s="25"/>
      <c r="P118" s="25"/>
      <c r="Q118" s="143"/>
      <c r="R118" s="143"/>
      <c r="S118" s="143"/>
      <c r="T118" s="143"/>
      <c r="U118" s="143"/>
    </row>
    <row r="119" spans="2:21" s="27" customFormat="1" ht="25.5" thickBot="1" x14ac:dyDescent="0.3">
      <c r="B119" s="17"/>
      <c r="C119" s="171"/>
      <c r="D119" s="60" t="s">
        <v>185</v>
      </c>
      <c r="E119" s="43" t="s">
        <v>186</v>
      </c>
      <c r="F119" s="44" t="s">
        <v>13</v>
      </c>
      <c r="G119" s="50">
        <v>1</v>
      </c>
      <c r="H119" s="46"/>
      <c r="I119" s="47">
        <f>G119*H119</f>
        <v>0</v>
      </c>
      <c r="J119" s="51" t="s">
        <v>327</v>
      </c>
      <c r="K119" s="23"/>
      <c r="L119" s="23"/>
      <c r="M119" s="23"/>
      <c r="N119" s="25"/>
      <c r="O119" s="25"/>
      <c r="P119" s="25"/>
      <c r="Q119" s="143"/>
      <c r="R119" s="143"/>
      <c r="S119" s="143"/>
      <c r="T119" s="143"/>
      <c r="U119" s="143"/>
    </row>
    <row r="120" spans="2:21" s="27" customFormat="1" ht="16" thickBot="1" x14ac:dyDescent="0.3">
      <c r="B120" s="17"/>
      <c r="C120" s="18">
        <f>C108+1</f>
        <v>10</v>
      </c>
      <c r="D120" s="19" t="s">
        <v>187</v>
      </c>
      <c r="E120" s="20"/>
      <c r="F120" s="20"/>
      <c r="G120" s="37"/>
      <c r="H120" s="20"/>
      <c r="I120" s="21">
        <f>SUBTOTAL(9,I121:I124)</f>
        <v>0</v>
      </c>
      <c r="J120" s="22"/>
      <c r="K120" s="23"/>
      <c r="L120" s="23"/>
      <c r="M120" s="23"/>
      <c r="N120" s="25"/>
      <c r="O120" s="25"/>
      <c r="P120" s="25"/>
      <c r="Q120" s="143"/>
      <c r="R120" s="143"/>
      <c r="S120" s="143"/>
      <c r="T120" s="143"/>
      <c r="U120" s="143"/>
    </row>
    <row r="121" spans="2:21" s="27" customFormat="1" ht="15.5" x14ac:dyDescent="0.25">
      <c r="B121" s="52" t="s">
        <v>177</v>
      </c>
      <c r="C121" s="124" t="s">
        <v>188</v>
      </c>
      <c r="D121" s="125"/>
      <c r="E121" s="75"/>
      <c r="F121" s="75"/>
      <c r="G121" s="76"/>
      <c r="H121" s="75"/>
      <c r="I121" s="77">
        <f>SUBTOTAL(9,I122)</f>
        <v>0</v>
      </c>
      <c r="J121" s="78"/>
      <c r="K121" s="23"/>
      <c r="L121" s="23"/>
      <c r="M121" s="23"/>
      <c r="N121" s="25"/>
      <c r="O121" s="25"/>
      <c r="P121" s="25"/>
      <c r="Q121" s="23"/>
      <c r="R121" s="26"/>
      <c r="S121" s="26"/>
      <c r="T121" s="26"/>
      <c r="U121" s="26"/>
    </row>
    <row r="122" spans="2:21" s="27" customFormat="1" ht="37.5" x14ac:dyDescent="0.25">
      <c r="B122" s="52"/>
      <c r="C122" s="168"/>
      <c r="D122" s="93" t="s">
        <v>189</v>
      </c>
      <c r="E122" s="136" t="s">
        <v>190</v>
      </c>
      <c r="F122" s="44" t="s">
        <v>13</v>
      </c>
      <c r="G122" s="94">
        <v>1</v>
      </c>
      <c r="H122" s="46"/>
      <c r="I122" s="138">
        <f>G122*H122</f>
        <v>0</v>
      </c>
      <c r="J122" s="51" t="s">
        <v>327</v>
      </c>
      <c r="K122" s="23"/>
      <c r="L122" s="23"/>
      <c r="M122" s="23"/>
      <c r="N122" s="25"/>
      <c r="O122" s="25"/>
      <c r="P122" s="25"/>
      <c r="Q122" s="23"/>
      <c r="R122" s="26"/>
      <c r="S122" s="26"/>
      <c r="T122" s="26"/>
      <c r="U122" s="26"/>
    </row>
    <row r="123" spans="2:21" s="27" customFormat="1" ht="15.5" x14ac:dyDescent="0.25">
      <c r="B123" s="52"/>
      <c r="C123" s="114" t="s">
        <v>191</v>
      </c>
      <c r="D123" s="115"/>
      <c r="E123" s="97"/>
      <c r="F123" s="97"/>
      <c r="G123" s="98"/>
      <c r="H123" s="97"/>
      <c r="I123" s="111">
        <f>SUBTOTAL(9,I124)</f>
        <v>0</v>
      </c>
      <c r="J123" s="100"/>
      <c r="K123" s="23"/>
      <c r="L123" s="23"/>
      <c r="M123" s="23"/>
      <c r="N123" s="25"/>
      <c r="O123" s="25"/>
      <c r="P123" s="25"/>
      <c r="Q123" s="23"/>
      <c r="R123" s="26"/>
      <c r="S123" s="26"/>
      <c r="T123" s="26"/>
      <c r="U123" s="26"/>
    </row>
    <row r="124" spans="2:21" s="27" customFormat="1" ht="50.5" thickBot="1" x14ac:dyDescent="0.3">
      <c r="B124" s="17"/>
      <c r="C124" s="172"/>
      <c r="D124" s="65" t="s">
        <v>192</v>
      </c>
      <c r="E124" s="66" t="s">
        <v>193</v>
      </c>
      <c r="F124" s="67" t="s">
        <v>58</v>
      </c>
      <c r="G124" s="173">
        <v>74</v>
      </c>
      <c r="H124" s="69"/>
      <c r="I124" s="174">
        <f>G124*H124</f>
        <v>0</v>
      </c>
      <c r="J124" s="51" t="s">
        <v>327</v>
      </c>
      <c r="K124" s="151"/>
      <c r="L124" s="152"/>
      <c r="M124" s="153"/>
      <c r="N124" s="154"/>
      <c r="O124" s="25"/>
      <c r="P124" s="25"/>
      <c r="Q124" s="143"/>
      <c r="R124" s="155"/>
      <c r="S124" s="155"/>
      <c r="T124" s="156"/>
      <c r="U124" s="143"/>
    </row>
    <row r="125" spans="2:21" s="27" customFormat="1" ht="16" thickBot="1" x14ac:dyDescent="0.3">
      <c r="B125" s="17"/>
      <c r="C125" s="53">
        <f>C120+1</f>
        <v>11</v>
      </c>
      <c r="D125" s="54" t="s">
        <v>194</v>
      </c>
      <c r="E125" s="55"/>
      <c r="F125" s="55"/>
      <c r="G125" s="56"/>
      <c r="H125" s="55"/>
      <c r="I125" s="21">
        <f>SUBTOTAL(9,I126:I146)</f>
        <v>0</v>
      </c>
      <c r="J125" s="175"/>
      <c r="K125" s="23"/>
      <c r="L125" s="23"/>
      <c r="M125" s="23"/>
      <c r="N125" s="25"/>
      <c r="O125" s="25"/>
      <c r="P125" s="25"/>
      <c r="Q125" s="143"/>
      <c r="R125" s="143"/>
      <c r="S125" s="143"/>
      <c r="T125" s="143"/>
      <c r="U125" s="143"/>
    </row>
    <row r="126" spans="2:21" s="27" customFormat="1" ht="15.5" x14ac:dyDescent="0.25">
      <c r="B126" s="17"/>
      <c r="C126" s="124" t="s">
        <v>195</v>
      </c>
      <c r="D126" s="125"/>
      <c r="E126" s="75"/>
      <c r="F126" s="75"/>
      <c r="G126" s="76"/>
      <c r="H126" s="75"/>
      <c r="I126" s="77">
        <f>SUBTOTAL(9,I127:I131)</f>
        <v>0</v>
      </c>
      <c r="J126" s="78"/>
      <c r="K126" s="23"/>
      <c r="L126" s="23"/>
      <c r="M126" s="23"/>
      <c r="N126" s="25"/>
      <c r="O126" s="25"/>
      <c r="P126" s="25"/>
      <c r="Q126" s="23"/>
      <c r="R126" s="26"/>
      <c r="S126" s="26"/>
      <c r="T126" s="26"/>
      <c r="U126" s="26"/>
    </row>
    <row r="127" spans="2:21" s="27" customFormat="1" ht="15.5" x14ac:dyDescent="0.25">
      <c r="B127" s="17"/>
      <c r="C127" s="79" t="s">
        <v>196</v>
      </c>
      <c r="D127" s="92" t="s">
        <v>29</v>
      </c>
      <c r="E127" s="81"/>
      <c r="F127" s="81"/>
      <c r="G127" s="82"/>
      <c r="H127" s="81"/>
      <c r="I127" s="83"/>
      <c r="J127" s="84"/>
      <c r="K127" s="23"/>
      <c r="L127" s="23"/>
      <c r="M127" s="23"/>
      <c r="N127" s="25"/>
      <c r="O127" s="25"/>
      <c r="P127" s="25"/>
      <c r="Q127" s="23"/>
      <c r="R127" s="26"/>
      <c r="S127" s="26"/>
      <c r="T127" s="26"/>
      <c r="U127" s="26"/>
    </row>
    <row r="128" spans="2:21" s="27" customFormat="1" ht="25" x14ac:dyDescent="0.25">
      <c r="B128" s="52"/>
      <c r="C128" s="101"/>
      <c r="D128" s="93" t="s">
        <v>197</v>
      </c>
      <c r="E128" s="136" t="s">
        <v>172</v>
      </c>
      <c r="F128" s="87" t="s">
        <v>22</v>
      </c>
      <c r="G128" s="176">
        <f>ROUND('[4]Cómputo '!I14+'[4]Cómputo '!I16+'[4]Cómputo '!I19,0)</f>
        <v>6262</v>
      </c>
      <c r="H128" s="177"/>
      <c r="I128" s="163">
        <f>G128*H128</f>
        <v>0</v>
      </c>
      <c r="J128" s="51" t="s">
        <v>327</v>
      </c>
      <c r="K128" s="23"/>
      <c r="L128" s="23"/>
      <c r="M128" s="23"/>
      <c r="N128" s="25"/>
      <c r="O128" s="25"/>
      <c r="P128" s="25"/>
      <c r="Q128" s="23"/>
      <c r="R128" s="26"/>
      <c r="S128" s="26"/>
      <c r="T128" s="26"/>
      <c r="U128" s="26"/>
    </row>
    <row r="129" spans="2:21" s="27" customFormat="1" ht="25" x14ac:dyDescent="0.25">
      <c r="B129" s="52"/>
      <c r="C129" s="102"/>
      <c r="D129" s="93" t="s">
        <v>198</v>
      </c>
      <c r="E129" s="43" t="s">
        <v>122</v>
      </c>
      <c r="F129" s="44" t="s">
        <v>22</v>
      </c>
      <c r="G129" s="94">
        <f>ROUND('[4]Cómputo '!J14+'[4]Cómputo '!J16,0)</f>
        <v>1691</v>
      </c>
      <c r="H129" s="46"/>
      <c r="I129" s="148">
        <f>G129*H129</f>
        <v>0</v>
      </c>
      <c r="J129" s="51" t="s">
        <v>327</v>
      </c>
      <c r="K129" s="23"/>
      <c r="L129" s="23"/>
      <c r="M129" s="23"/>
      <c r="N129" s="25"/>
      <c r="O129" s="25"/>
      <c r="P129" s="25"/>
      <c r="Q129" s="23"/>
      <c r="R129" s="26"/>
      <c r="S129" s="26"/>
      <c r="T129" s="26"/>
      <c r="U129" s="26"/>
    </row>
    <row r="130" spans="2:21" s="27" customFormat="1" ht="15.5" x14ac:dyDescent="0.25">
      <c r="B130" s="52"/>
      <c r="C130" s="79" t="s">
        <v>199</v>
      </c>
      <c r="D130" s="92" t="s">
        <v>33</v>
      </c>
      <c r="E130" s="81"/>
      <c r="F130" s="81"/>
      <c r="G130" s="82"/>
      <c r="H130" s="81"/>
      <c r="I130" s="83"/>
      <c r="J130" s="84"/>
      <c r="K130" s="23"/>
      <c r="L130" s="23"/>
      <c r="M130" s="23"/>
      <c r="N130" s="25"/>
      <c r="O130" s="25"/>
      <c r="P130" s="25"/>
      <c r="Q130" s="23"/>
      <c r="R130" s="26"/>
      <c r="S130" s="26"/>
      <c r="T130" s="26"/>
      <c r="U130" s="26"/>
    </row>
    <row r="131" spans="2:21" s="27" customFormat="1" ht="37.5" x14ac:dyDescent="0.25">
      <c r="B131" s="52"/>
      <c r="C131" s="85"/>
      <c r="D131" s="60" t="s">
        <v>200</v>
      </c>
      <c r="E131" s="43" t="s">
        <v>35</v>
      </c>
      <c r="F131" s="44" t="s">
        <v>22</v>
      </c>
      <c r="G131" s="50">
        <f>'[4]Cómputo '!D19+'[4]Cómputo '!D14</f>
        <v>2550</v>
      </c>
      <c r="H131" s="46"/>
      <c r="I131" s="148">
        <f>G131*H131</f>
        <v>0</v>
      </c>
      <c r="J131" s="51" t="s">
        <v>327</v>
      </c>
      <c r="K131" s="23"/>
      <c r="L131" s="23"/>
      <c r="M131" s="23"/>
      <c r="N131" s="25"/>
      <c r="O131" s="25"/>
      <c r="P131" s="25"/>
      <c r="Q131" s="23"/>
      <c r="R131" s="26"/>
      <c r="S131" s="26"/>
      <c r="T131" s="26"/>
      <c r="U131" s="26"/>
    </row>
    <row r="132" spans="2:21" s="27" customFormat="1" ht="15.5" x14ac:dyDescent="0.25">
      <c r="B132" s="52" t="s">
        <v>177</v>
      </c>
      <c r="C132" s="178" t="s">
        <v>201</v>
      </c>
      <c r="D132" s="179"/>
      <c r="E132" s="180"/>
      <c r="F132" s="180"/>
      <c r="G132" s="181"/>
      <c r="H132" s="180"/>
      <c r="I132" s="111">
        <f>SUBTOTAL(9,I133:I140)</f>
        <v>0</v>
      </c>
      <c r="J132" s="182"/>
      <c r="K132" s="23"/>
      <c r="L132" s="23"/>
      <c r="M132" s="23"/>
      <c r="N132" s="25"/>
      <c r="O132" s="25"/>
      <c r="P132" s="25"/>
      <c r="Q132" s="23"/>
      <c r="R132" s="26"/>
      <c r="S132" s="26"/>
      <c r="T132" s="26"/>
      <c r="U132" s="26"/>
    </row>
    <row r="133" spans="2:21" s="27" customFormat="1" ht="15.5" x14ac:dyDescent="0.25">
      <c r="B133" s="52"/>
      <c r="C133" s="85" t="s">
        <v>202</v>
      </c>
      <c r="D133" s="92" t="s">
        <v>42</v>
      </c>
      <c r="E133" s="81"/>
      <c r="F133" s="81"/>
      <c r="G133" s="82"/>
      <c r="H133" s="81"/>
      <c r="I133" s="83"/>
      <c r="J133" s="84"/>
      <c r="K133" s="23"/>
      <c r="L133" s="23"/>
      <c r="M133" s="23"/>
      <c r="N133" s="25"/>
      <c r="O133" s="25"/>
      <c r="P133" s="25"/>
      <c r="Q133" s="23"/>
      <c r="R133" s="26"/>
      <c r="S133" s="26"/>
      <c r="T133" s="26"/>
      <c r="U133" s="26"/>
    </row>
    <row r="134" spans="2:21" s="27" customFormat="1" ht="37.5" x14ac:dyDescent="0.25">
      <c r="B134" s="52"/>
      <c r="C134" s="85"/>
      <c r="D134" s="60" t="s">
        <v>203</v>
      </c>
      <c r="E134" s="43" t="s">
        <v>204</v>
      </c>
      <c r="F134" s="44" t="s">
        <v>22</v>
      </c>
      <c r="G134" s="94">
        <f>ROUND('[4]Cómputo '!C46,0)</f>
        <v>95</v>
      </c>
      <c r="H134" s="46"/>
      <c r="I134" s="148">
        <f>G134*H134</f>
        <v>0</v>
      </c>
      <c r="J134" s="51" t="s">
        <v>327</v>
      </c>
      <c r="K134" s="23"/>
      <c r="L134" s="23"/>
      <c r="M134" s="23"/>
      <c r="N134" s="25"/>
      <c r="O134" s="25"/>
      <c r="P134" s="25"/>
      <c r="Q134" s="23"/>
      <c r="R134" s="26"/>
      <c r="S134" s="26"/>
      <c r="T134" s="26"/>
      <c r="U134" s="26"/>
    </row>
    <row r="135" spans="2:21" s="27" customFormat="1" ht="25" x14ac:dyDescent="0.25">
      <c r="B135" s="52"/>
      <c r="C135" s="85"/>
      <c r="D135" s="60" t="s">
        <v>205</v>
      </c>
      <c r="E135" s="43" t="s">
        <v>206</v>
      </c>
      <c r="F135" s="44" t="s">
        <v>22</v>
      </c>
      <c r="G135" s="94">
        <f>ROUND('[4]Cómputo '!C47,0)</f>
        <v>812</v>
      </c>
      <c r="H135" s="46"/>
      <c r="I135" s="148">
        <f>G135*H135</f>
        <v>0</v>
      </c>
      <c r="J135" s="51" t="s">
        <v>327</v>
      </c>
      <c r="K135" s="23"/>
      <c r="L135" s="23"/>
      <c r="M135" s="23"/>
      <c r="N135" s="25"/>
      <c r="O135" s="25"/>
      <c r="P135" s="25"/>
      <c r="Q135" s="23"/>
      <c r="R135" s="26"/>
      <c r="S135" s="26"/>
      <c r="T135" s="26"/>
      <c r="U135" s="26"/>
    </row>
    <row r="136" spans="2:21" s="27" customFormat="1" ht="25" x14ac:dyDescent="0.25">
      <c r="B136" s="52"/>
      <c r="C136" s="85"/>
      <c r="D136" s="60" t="s">
        <v>207</v>
      </c>
      <c r="E136" s="43" t="s">
        <v>208</v>
      </c>
      <c r="F136" s="44" t="s">
        <v>13</v>
      </c>
      <c r="G136" s="94">
        <v>1</v>
      </c>
      <c r="H136" s="46"/>
      <c r="I136" s="148">
        <f>G136*H136</f>
        <v>0</v>
      </c>
      <c r="J136" s="51" t="s">
        <v>327</v>
      </c>
      <c r="K136" s="23"/>
      <c r="L136" s="23"/>
      <c r="M136" s="23"/>
      <c r="N136" s="25"/>
      <c r="O136" s="25"/>
      <c r="P136" s="25"/>
      <c r="Q136" s="23"/>
      <c r="R136" s="26"/>
      <c r="S136" s="26"/>
      <c r="T136" s="26"/>
      <c r="U136" s="26"/>
    </row>
    <row r="137" spans="2:21" s="27" customFormat="1" ht="15.5" x14ac:dyDescent="0.25">
      <c r="B137" s="52"/>
      <c r="C137" s="85" t="s">
        <v>209</v>
      </c>
      <c r="D137" s="92" t="s">
        <v>48</v>
      </c>
      <c r="E137" s="81"/>
      <c r="F137" s="81"/>
      <c r="G137" s="82"/>
      <c r="H137" s="81"/>
      <c r="I137" s="83"/>
      <c r="J137" s="84"/>
      <c r="K137" s="23"/>
      <c r="L137" s="23"/>
      <c r="M137" s="23"/>
      <c r="N137" s="25"/>
      <c r="O137" s="25"/>
      <c r="P137" s="25"/>
      <c r="Q137" s="23"/>
      <c r="R137" s="26"/>
      <c r="S137" s="26"/>
      <c r="T137" s="26"/>
      <c r="U137" s="26"/>
    </row>
    <row r="138" spans="2:21" s="27" customFormat="1" ht="25" x14ac:dyDescent="0.25">
      <c r="B138" s="52"/>
      <c r="C138" s="85"/>
      <c r="D138" s="60" t="s">
        <v>210</v>
      </c>
      <c r="E138" s="49" t="s">
        <v>211</v>
      </c>
      <c r="F138" s="44" t="s">
        <v>58</v>
      </c>
      <c r="G138" s="50">
        <f>'[4]Cómputo '!I46</f>
        <v>50</v>
      </c>
      <c r="H138" s="46"/>
      <c r="I138" s="148">
        <f>G138*H138</f>
        <v>0</v>
      </c>
      <c r="J138" s="51" t="s">
        <v>327</v>
      </c>
      <c r="K138" s="23"/>
      <c r="L138" s="23"/>
      <c r="M138" s="23"/>
      <c r="N138" s="25"/>
      <c r="O138" s="25"/>
      <c r="P138" s="25"/>
      <c r="Q138" s="23"/>
      <c r="R138" s="26"/>
      <c r="S138" s="26"/>
      <c r="T138" s="26"/>
      <c r="U138" s="26"/>
    </row>
    <row r="139" spans="2:21" s="27" customFormat="1" ht="15.5" x14ac:dyDescent="0.25">
      <c r="B139" s="52"/>
      <c r="C139" s="85" t="s">
        <v>212</v>
      </c>
      <c r="D139" s="92" t="s">
        <v>52</v>
      </c>
      <c r="E139" s="81"/>
      <c r="F139" s="81"/>
      <c r="G139" s="82"/>
      <c r="H139" s="81"/>
      <c r="I139" s="83"/>
      <c r="J139" s="84"/>
      <c r="K139" s="23"/>
      <c r="L139" s="23"/>
      <c r="M139" s="23"/>
      <c r="N139" s="25"/>
      <c r="O139" s="25"/>
      <c r="P139" s="25"/>
      <c r="Q139" s="23"/>
      <c r="R139" s="26"/>
      <c r="S139" s="26"/>
      <c r="T139" s="26"/>
      <c r="U139" s="26"/>
    </row>
    <row r="140" spans="2:21" s="27" customFormat="1" ht="15.5" x14ac:dyDescent="0.25">
      <c r="B140" s="52"/>
      <c r="C140" s="183"/>
      <c r="D140" s="60" t="s">
        <v>213</v>
      </c>
      <c r="E140" s="43" t="s">
        <v>214</v>
      </c>
      <c r="F140" s="44" t="s">
        <v>13</v>
      </c>
      <c r="G140" s="94">
        <v>1</v>
      </c>
      <c r="H140" s="46"/>
      <c r="I140" s="47">
        <f>G140*H140</f>
        <v>0</v>
      </c>
      <c r="J140" s="51" t="s">
        <v>327</v>
      </c>
      <c r="K140" s="23"/>
      <c r="L140" s="23"/>
      <c r="M140" s="23"/>
      <c r="N140" s="25"/>
      <c r="O140" s="25"/>
      <c r="P140" s="25"/>
      <c r="Q140" s="23"/>
      <c r="R140" s="26"/>
      <c r="S140" s="26"/>
      <c r="T140" s="26"/>
      <c r="U140" s="26"/>
    </row>
    <row r="141" spans="2:21" s="27" customFormat="1" ht="15.5" x14ac:dyDescent="0.25">
      <c r="B141" s="52"/>
      <c r="C141" s="114" t="s">
        <v>215</v>
      </c>
      <c r="D141" s="179"/>
      <c r="E141" s="180"/>
      <c r="F141" s="180"/>
      <c r="G141" s="181"/>
      <c r="H141" s="180"/>
      <c r="I141" s="111">
        <f>SUBTOTAL(9,I142:I143)</f>
        <v>0</v>
      </c>
      <c r="J141" s="182"/>
      <c r="K141" s="23"/>
      <c r="L141" s="23"/>
      <c r="M141" s="23"/>
      <c r="N141" s="25"/>
      <c r="O141" s="25"/>
      <c r="P141" s="25"/>
      <c r="Q141" s="23"/>
      <c r="R141" s="26"/>
      <c r="S141" s="26"/>
      <c r="T141" s="26"/>
      <c r="U141" s="26"/>
    </row>
    <row r="142" spans="2:21" s="27" customFormat="1" ht="50" x14ac:dyDescent="0.25">
      <c r="B142" s="52"/>
      <c r="C142" s="168"/>
      <c r="D142" s="60" t="s">
        <v>216</v>
      </c>
      <c r="E142" s="184" t="s">
        <v>217</v>
      </c>
      <c r="F142" s="44" t="s">
        <v>58</v>
      </c>
      <c r="G142" s="94">
        <v>55</v>
      </c>
      <c r="H142" s="46"/>
      <c r="I142" s="148">
        <f>G142*H142</f>
        <v>0</v>
      </c>
      <c r="J142" s="51" t="s">
        <v>327</v>
      </c>
      <c r="K142" s="23"/>
      <c r="L142" s="23"/>
      <c r="M142" s="23"/>
      <c r="N142" s="25"/>
      <c r="O142" s="25"/>
      <c r="P142" s="25"/>
      <c r="Q142" s="23"/>
      <c r="R142" s="26"/>
      <c r="S142" s="26"/>
      <c r="T142" s="26"/>
      <c r="U142" s="26"/>
    </row>
    <row r="143" spans="2:21" s="27" customFormat="1" ht="37.5" x14ac:dyDescent="0.25">
      <c r="B143" s="52"/>
      <c r="C143" s="150"/>
      <c r="D143" s="60" t="s">
        <v>218</v>
      </c>
      <c r="E143" s="43" t="s">
        <v>219</v>
      </c>
      <c r="F143" s="44" t="s">
        <v>58</v>
      </c>
      <c r="G143" s="94">
        <f>215+60</f>
        <v>275</v>
      </c>
      <c r="H143" s="46"/>
      <c r="I143" s="148">
        <f>G143*H143</f>
        <v>0</v>
      </c>
      <c r="J143" s="51" t="s">
        <v>327</v>
      </c>
      <c r="K143" s="23"/>
      <c r="L143" s="23"/>
      <c r="M143" s="23"/>
      <c r="N143" s="25"/>
      <c r="O143" s="25"/>
      <c r="P143" s="25"/>
      <c r="Q143" s="23"/>
      <c r="R143" s="26"/>
      <c r="S143" s="26"/>
      <c r="T143" s="26"/>
      <c r="U143" s="26"/>
    </row>
    <row r="144" spans="2:21" s="27" customFormat="1" ht="15.5" x14ac:dyDescent="0.25">
      <c r="B144" s="52"/>
      <c r="C144" s="114" t="s">
        <v>220</v>
      </c>
      <c r="D144" s="179"/>
      <c r="E144" s="180"/>
      <c r="F144" s="180"/>
      <c r="G144" s="181"/>
      <c r="H144" s="180"/>
      <c r="I144" s="111">
        <f>SUBTOTAL(9,I145:I146)</f>
        <v>0</v>
      </c>
      <c r="J144" s="182"/>
      <c r="K144" s="23"/>
      <c r="L144" s="23"/>
      <c r="M144" s="23"/>
      <c r="N144" s="25"/>
      <c r="O144" s="25"/>
      <c r="P144" s="25"/>
      <c r="Q144" s="23"/>
      <c r="R144" s="26"/>
      <c r="S144" s="26"/>
      <c r="T144" s="26"/>
      <c r="U144" s="26"/>
    </row>
    <row r="145" spans="2:21" s="27" customFormat="1" ht="25" x14ac:dyDescent="0.25">
      <c r="B145" s="52"/>
      <c r="C145" s="168"/>
      <c r="D145" s="60" t="s">
        <v>221</v>
      </c>
      <c r="E145" s="43" t="s">
        <v>222</v>
      </c>
      <c r="F145" s="118" t="s">
        <v>13</v>
      </c>
      <c r="G145" s="94">
        <v>1</v>
      </c>
      <c r="H145" s="46"/>
      <c r="I145" s="148">
        <f>G145*H145</f>
        <v>0</v>
      </c>
      <c r="J145" s="51" t="s">
        <v>327</v>
      </c>
      <c r="K145" s="23"/>
      <c r="L145" s="23"/>
      <c r="M145" s="23"/>
      <c r="N145" s="25"/>
      <c r="O145" s="25"/>
      <c r="P145" s="25"/>
      <c r="Q145" s="143"/>
      <c r="R145" s="143"/>
      <c r="S145" s="143"/>
      <c r="T145" s="143"/>
      <c r="U145" s="143"/>
    </row>
    <row r="146" spans="2:21" s="27" customFormat="1" ht="25.5" thickBot="1" x14ac:dyDescent="0.3">
      <c r="B146" s="52"/>
      <c r="C146" s="168"/>
      <c r="D146" s="60" t="s">
        <v>223</v>
      </c>
      <c r="E146" s="43" t="s">
        <v>224</v>
      </c>
      <c r="F146" s="44" t="s">
        <v>13</v>
      </c>
      <c r="G146" s="94">
        <v>1</v>
      </c>
      <c r="H146" s="46"/>
      <c r="I146" s="148">
        <f>G146*H146</f>
        <v>0</v>
      </c>
      <c r="J146" s="51" t="s">
        <v>327</v>
      </c>
      <c r="K146" s="23"/>
      <c r="L146" s="23"/>
      <c r="M146" s="23"/>
      <c r="N146" s="25"/>
      <c r="O146" s="25"/>
      <c r="P146" s="25"/>
      <c r="Q146" s="143"/>
      <c r="R146" s="143"/>
      <c r="S146" s="143"/>
      <c r="T146" s="143"/>
      <c r="U146" s="143"/>
    </row>
    <row r="147" spans="2:21" s="27" customFormat="1" ht="16" thickBot="1" x14ac:dyDescent="0.3">
      <c r="B147" s="52"/>
      <c r="C147" s="18">
        <v>12</v>
      </c>
      <c r="D147" s="19" t="s">
        <v>225</v>
      </c>
      <c r="E147" s="20"/>
      <c r="F147" s="20"/>
      <c r="G147" s="37"/>
      <c r="H147" s="20"/>
      <c r="I147" s="21">
        <f>SUBTOTAL(9,I148:I149)</f>
        <v>0</v>
      </c>
      <c r="J147" s="22"/>
      <c r="K147" s="63"/>
      <c r="L147" s="23"/>
      <c r="M147" s="23"/>
      <c r="N147" s="25"/>
      <c r="O147" s="25"/>
      <c r="P147" s="25"/>
      <c r="Q147" s="143"/>
      <c r="R147" s="143"/>
      <c r="S147" s="143"/>
      <c r="T147" s="143"/>
      <c r="U147" s="143"/>
    </row>
    <row r="148" spans="2:21" s="27" customFormat="1" ht="37.5" x14ac:dyDescent="0.25">
      <c r="B148" s="52"/>
      <c r="C148" s="150"/>
      <c r="D148" s="93">
        <v>12.1</v>
      </c>
      <c r="E148" s="43" t="s">
        <v>226</v>
      </c>
      <c r="F148" s="44" t="s">
        <v>13</v>
      </c>
      <c r="G148" s="94">
        <v>1</v>
      </c>
      <c r="H148" s="46"/>
      <c r="I148" s="47">
        <f>G148*H148</f>
        <v>0</v>
      </c>
      <c r="J148" s="51" t="s">
        <v>327</v>
      </c>
      <c r="K148" s="143"/>
      <c r="L148" s="143"/>
      <c r="M148" s="143"/>
      <c r="N148" s="185"/>
      <c r="O148" s="185"/>
      <c r="P148" s="185"/>
      <c r="Q148" s="143"/>
      <c r="R148" s="143"/>
      <c r="S148" s="143"/>
      <c r="T148" s="143"/>
      <c r="U148" s="143"/>
    </row>
    <row r="149" spans="2:21" s="27" customFormat="1" ht="50.5" thickBot="1" x14ac:dyDescent="0.3">
      <c r="B149" s="52"/>
      <c r="C149" s="150"/>
      <c r="D149" s="60">
        <v>12.2</v>
      </c>
      <c r="E149" s="43" t="s">
        <v>227</v>
      </c>
      <c r="F149" s="44" t="s">
        <v>58</v>
      </c>
      <c r="G149" s="94">
        <v>1200</v>
      </c>
      <c r="H149" s="46"/>
      <c r="I149" s="47">
        <f>G149*H149</f>
        <v>0</v>
      </c>
      <c r="J149" s="51" t="s">
        <v>327</v>
      </c>
      <c r="K149" s="143"/>
      <c r="L149" s="143"/>
      <c r="M149" s="143"/>
      <c r="N149" s="185"/>
      <c r="O149" s="185"/>
      <c r="P149" s="185"/>
      <c r="Q149" s="143"/>
      <c r="R149" s="143"/>
      <c r="S149" s="143"/>
      <c r="T149" s="143"/>
      <c r="U149" s="143"/>
    </row>
    <row r="150" spans="2:21" s="27" customFormat="1" ht="16" thickBot="1" x14ac:dyDescent="0.3">
      <c r="B150" s="52"/>
      <c r="C150" s="18">
        <v>13</v>
      </c>
      <c r="D150" s="19" t="s">
        <v>228</v>
      </c>
      <c r="E150" s="20"/>
      <c r="F150" s="20"/>
      <c r="G150" s="37"/>
      <c r="H150" s="20"/>
      <c r="I150" s="21">
        <f>SUBTOTAL(9,I151:I165)</f>
        <v>0</v>
      </c>
      <c r="J150" s="22"/>
      <c r="K150" s="143"/>
      <c r="L150" s="143"/>
      <c r="M150" s="143"/>
      <c r="N150" s="185"/>
      <c r="O150" s="185"/>
      <c r="P150" s="185"/>
      <c r="Q150" s="143"/>
      <c r="R150" s="143"/>
      <c r="S150" s="143"/>
      <c r="T150" s="143"/>
      <c r="U150" s="143"/>
    </row>
    <row r="151" spans="2:21" s="27" customFormat="1" ht="15.5" x14ac:dyDescent="0.25">
      <c r="B151" s="17"/>
      <c r="C151" s="114" t="s">
        <v>229</v>
      </c>
      <c r="D151" s="179"/>
      <c r="E151" s="180"/>
      <c r="F151" s="180"/>
      <c r="G151" s="181"/>
      <c r="H151" s="180"/>
      <c r="I151" s="77">
        <f>SUBTOTAL(9,I152:I156)</f>
        <v>0</v>
      </c>
      <c r="J151" s="182"/>
      <c r="K151" s="23"/>
      <c r="L151" s="23"/>
      <c r="M151" s="23"/>
      <c r="N151" s="25"/>
      <c r="O151" s="25"/>
      <c r="P151" s="25"/>
      <c r="Q151" s="23"/>
      <c r="R151" s="26"/>
      <c r="S151" s="26"/>
      <c r="T151" s="26"/>
      <c r="U151" s="26"/>
    </row>
    <row r="152" spans="2:21" s="27" customFormat="1" ht="15.5" x14ac:dyDescent="0.25">
      <c r="B152" s="17"/>
      <c r="C152" s="79" t="s">
        <v>230</v>
      </c>
      <c r="D152" s="92" t="s">
        <v>29</v>
      </c>
      <c r="E152" s="81"/>
      <c r="F152" s="81"/>
      <c r="G152" s="82"/>
      <c r="H152" s="81"/>
      <c r="I152" s="83"/>
      <c r="J152" s="84"/>
      <c r="K152" s="23"/>
      <c r="L152" s="23"/>
      <c r="M152" s="23"/>
      <c r="N152" s="25"/>
      <c r="O152" s="25"/>
      <c r="P152" s="25"/>
      <c r="Q152" s="23"/>
      <c r="R152" s="26"/>
      <c r="S152" s="26"/>
      <c r="T152" s="26"/>
      <c r="U152" s="26"/>
    </row>
    <row r="153" spans="2:21" s="27" customFormat="1" ht="25" x14ac:dyDescent="0.25">
      <c r="B153" s="52"/>
      <c r="C153" s="150"/>
      <c r="D153" s="60" t="s">
        <v>231</v>
      </c>
      <c r="E153" s="43" t="s">
        <v>232</v>
      </c>
      <c r="F153" s="44" t="s">
        <v>22</v>
      </c>
      <c r="G153" s="176">
        <f>'[4]Cómputo '!I15+'[4]Cómputo '!I8</f>
        <v>1405</v>
      </c>
      <c r="H153" s="46"/>
      <c r="I153" s="47">
        <f>G153*H153</f>
        <v>0</v>
      </c>
      <c r="J153" s="51" t="s">
        <v>327</v>
      </c>
      <c r="K153" s="143"/>
      <c r="L153" s="143"/>
      <c r="M153" s="143"/>
      <c r="N153" s="185"/>
      <c r="O153" s="185"/>
      <c r="P153" s="185"/>
      <c r="Q153" s="143"/>
      <c r="R153" s="143"/>
      <c r="S153" s="143"/>
      <c r="T153" s="143"/>
      <c r="U153" s="143"/>
    </row>
    <row r="154" spans="2:21" s="27" customFormat="1" ht="25" x14ac:dyDescent="0.25">
      <c r="B154" s="52"/>
      <c r="C154" s="150"/>
      <c r="D154" s="60" t="s">
        <v>233</v>
      </c>
      <c r="E154" s="43" t="s">
        <v>234</v>
      </c>
      <c r="F154" s="44" t="s">
        <v>22</v>
      </c>
      <c r="G154" s="176">
        <f>'[4]Cómputo '!J15</f>
        <v>110.0000000000001</v>
      </c>
      <c r="H154" s="46"/>
      <c r="I154" s="47">
        <f>G154*H154</f>
        <v>0</v>
      </c>
      <c r="J154" s="51" t="s">
        <v>327</v>
      </c>
      <c r="K154" s="143"/>
      <c r="L154" s="143"/>
      <c r="M154" s="143"/>
      <c r="N154" s="185"/>
      <c r="O154" s="185"/>
      <c r="P154" s="185"/>
      <c r="Q154" s="143"/>
      <c r="R154" s="143"/>
      <c r="S154" s="143"/>
      <c r="T154" s="143"/>
      <c r="U154" s="143"/>
    </row>
    <row r="155" spans="2:21" s="27" customFormat="1" ht="15.5" x14ac:dyDescent="0.25">
      <c r="B155" s="52"/>
      <c r="C155" s="79" t="s">
        <v>235</v>
      </c>
      <c r="D155" s="92" t="s">
        <v>33</v>
      </c>
      <c r="E155" s="81"/>
      <c r="F155" s="81"/>
      <c r="G155" s="82"/>
      <c r="H155" s="81"/>
      <c r="I155" s="83"/>
      <c r="J155" s="84"/>
      <c r="K155" s="23"/>
      <c r="L155" s="23"/>
      <c r="M155" s="23"/>
      <c r="N155" s="25"/>
      <c r="O155" s="25"/>
      <c r="P155" s="25"/>
      <c r="Q155" s="23"/>
      <c r="R155" s="26"/>
      <c r="S155" s="26"/>
      <c r="T155" s="26"/>
      <c r="U155" s="26"/>
    </row>
    <row r="156" spans="2:21" s="27" customFormat="1" ht="37.5" x14ac:dyDescent="0.25">
      <c r="B156" s="52"/>
      <c r="C156" s="85"/>
      <c r="D156" s="60" t="s">
        <v>236</v>
      </c>
      <c r="E156" s="43" t="s">
        <v>35</v>
      </c>
      <c r="F156" s="44" t="s">
        <v>22</v>
      </c>
      <c r="G156" s="50">
        <f>'[4]Cómputo '!D8+'[4]Cómputo '!D15</f>
        <v>635</v>
      </c>
      <c r="H156" s="46"/>
      <c r="I156" s="148">
        <f>G156*H156</f>
        <v>0</v>
      </c>
      <c r="J156" s="51" t="s">
        <v>327</v>
      </c>
      <c r="K156" s="23"/>
      <c r="L156" s="23"/>
      <c r="M156" s="23"/>
      <c r="N156" s="25"/>
      <c r="O156" s="25"/>
      <c r="P156" s="25"/>
      <c r="Q156" s="23"/>
      <c r="R156" s="26"/>
      <c r="S156" s="26"/>
      <c r="T156" s="26"/>
      <c r="U156" s="26"/>
    </row>
    <row r="157" spans="2:21" s="27" customFormat="1" ht="15.5" x14ac:dyDescent="0.25">
      <c r="B157" s="52"/>
      <c r="C157" s="178" t="s">
        <v>237</v>
      </c>
      <c r="D157" s="179"/>
      <c r="E157" s="180"/>
      <c r="F157" s="180"/>
      <c r="G157" s="181"/>
      <c r="H157" s="180"/>
      <c r="I157" s="111">
        <f>SUBTOTAL(9,I158:I161)</f>
        <v>0</v>
      </c>
      <c r="J157" s="182"/>
      <c r="K157" s="143"/>
      <c r="L157" s="143"/>
      <c r="M157" s="143"/>
      <c r="N157" s="185"/>
      <c r="O157" s="185"/>
      <c r="P157" s="185"/>
      <c r="Q157" s="143"/>
      <c r="R157" s="143"/>
      <c r="S157" s="143"/>
      <c r="T157" s="143"/>
      <c r="U157" s="143"/>
    </row>
    <row r="158" spans="2:21" s="27" customFormat="1" ht="15.5" x14ac:dyDescent="0.25">
      <c r="B158" s="52"/>
      <c r="C158" s="79" t="s">
        <v>238</v>
      </c>
      <c r="D158" s="92" t="s">
        <v>42</v>
      </c>
      <c r="E158" s="81"/>
      <c r="F158" s="81"/>
      <c r="G158" s="82"/>
      <c r="H158" s="81"/>
      <c r="I158" s="83"/>
      <c r="J158" s="84"/>
      <c r="K158" s="23"/>
      <c r="L158" s="23"/>
      <c r="M158" s="23"/>
      <c r="N158" s="25"/>
      <c r="O158" s="25"/>
      <c r="P158" s="25"/>
      <c r="Q158" s="23"/>
      <c r="R158" s="26"/>
      <c r="S158" s="26"/>
      <c r="T158" s="26"/>
      <c r="U158" s="26"/>
    </row>
    <row r="159" spans="2:21" s="27" customFormat="1" ht="37.5" x14ac:dyDescent="0.25">
      <c r="B159" s="52"/>
      <c r="C159" s="150"/>
      <c r="D159" s="60" t="s">
        <v>239</v>
      </c>
      <c r="E159" s="136" t="s">
        <v>240</v>
      </c>
      <c r="F159" s="87" t="s">
        <v>22</v>
      </c>
      <c r="G159" s="176">
        <f>'[4]Cómputo '!C48</f>
        <v>220.47499999999999</v>
      </c>
      <c r="H159" s="46"/>
      <c r="I159" s="138">
        <f>G159*H159</f>
        <v>0</v>
      </c>
      <c r="J159" s="51" t="s">
        <v>327</v>
      </c>
      <c r="K159" s="143"/>
      <c r="L159" s="143"/>
      <c r="M159" s="143"/>
      <c r="N159" s="185"/>
      <c r="O159" s="185"/>
      <c r="P159" s="185"/>
      <c r="Q159" s="143"/>
      <c r="R159" s="143"/>
      <c r="S159" s="143"/>
      <c r="T159" s="143"/>
      <c r="U159" s="143"/>
    </row>
    <row r="160" spans="2:21" ht="15.5" x14ac:dyDescent="0.35">
      <c r="C160" s="79" t="s">
        <v>241</v>
      </c>
      <c r="D160" s="92" t="s">
        <v>52</v>
      </c>
      <c r="E160" s="5"/>
      <c r="F160" s="186"/>
      <c r="G160" s="6"/>
      <c r="H160" s="5"/>
      <c r="I160" s="5"/>
      <c r="J160" s="187"/>
    </row>
    <row r="161" spans="2:21" s="27" customFormat="1" ht="62.5" x14ac:dyDescent="0.25">
      <c r="B161" s="52"/>
      <c r="C161" s="188"/>
      <c r="D161" s="60" t="s">
        <v>242</v>
      </c>
      <c r="E161" s="43" t="s">
        <v>243</v>
      </c>
      <c r="F161" s="118" t="s">
        <v>13</v>
      </c>
      <c r="G161" s="94">
        <v>1</v>
      </c>
      <c r="H161" s="46"/>
      <c r="I161" s="47">
        <f>G161*H161</f>
        <v>0</v>
      </c>
      <c r="J161" s="51" t="s">
        <v>327</v>
      </c>
      <c r="K161" s="143"/>
      <c r="L161" s="143"/>
      <c r="M161" s="143"/>
      <c r="N161" s="185"/>
      <c r="O161" s="185"/>
      <c r="P161" s="185"/>
      <c r="Q161" s="143"/>
      <c r="R161" s="143"/>
      <c r="S161" s="143"/>
      <c r="T161" s="143"/>
      <c r="U161" s="143"/>
    </row>
    <row r="162" spans="2:21" s="27" customFormat="1" ht="15.5" x14ac:dyDescent="0.25">
      <c r="B162" s="52"/>
      <c r="C162" s="178" t="s">
        <v>244</v>
      </c>
      <c r="D162" s="179"/>
      <c r="E162" s="180"/>
      <c r="F162" s="180"/>
      <c r="G162" s="181"/>
      <c r="H162" s="180"/>
      <c r="I162" s="111">
        <f>SUBTOTAL(9,I163:I164)</f>
        <v>0</v>
      </c>
      <c r="J162" s="182"/>
      <c r="K162" s="23"/>
      <c r="L162" s="23"/>
      <c r="M162" s="23"/>
      <c r="N162" s="25"/>
      <c r="O162" s="25"/>
      <c r="P162" s="25"/>
      <c r="Q162" s="23"/>
      <c r="R162" s="26"/>
      <c r="S162" s="26"/>
      <c r="T162" s="26"/>
      <c r="U162" s="26"/>
    </row>
    <row r="163" spans="2:21" s="27" customFormat="1" ht="15.5" x14ac:dyDescent="0.25">
      <c r="B163" s="17"/>
      <c r="C163" s="120"/>
      <c r="D163" s="60" t="s">
        <v>245</v>
      </c>
      <c r="E163" s="43" t="s">
        <v>77</v>
      </c>
      <c r="F163" s="189" t="s">
        <v>24</v>
      </c>
      <c r="G163" s="50">
        <v>4</v>
      </c>
      <c r="H163" s="46"/>
      <c r="I163" s="47">
        <f>G163*H163</f>
        <v>0</v>
      </c>
      <c r="J163" s="51" t="s">
        <v>327</v>
      </c>
      <c r="K163" s="23"/>
      <c r="L163" s="23"/>
      <c r="M163" s="23"/>
      <c r="N163" s="25"/>
      <c r="O163" s="25"/>
      <c r="P163" s="25"/>
      <c r="Q163" s="23"/>
      <c r="R163" s="26"/>
      <c r="S163" s="26"/>
      <c r="T163" s="26"/>
      <c r="U163" s="26"/>
    </row>
    <row r="164" spans="2:21" s="27" customFormat="1" ht="25.5" thickBot="1" x14ac:dyDescent="0.3">
      <c r="B164" s="17"/>
      <c r="C164" s="121"/>
      <c r="D164" s="60" t="s">
        <v>246</v>
      </c>
      <c r="E164" s="66" t="s">
        <v>247</v>
      </c>
      <c r="F164" s="190" t="s">
        <v>13</v>
      </c>
      <c r="G164" s="113">
        <v>1</v>
      </c>
      <c r="H164" s="69"/>
      <c r="I164" s="70">
        <f>G164*H164</f>
        <v>0</v>
      </c>
      <c r="J164" s="51" t="s">
        <v>327</v>
      </c>
      <c r="K164" s="23"/>
      <c r="L164" s="23"/>
      <c r="M164" s="23"/>
      <c r="N164" s="25"/>
      <c r="O164" s="25"/>
      <c r="P164" s="25"/>
      <c r="Q164" s="23"/>
      <c r="R164" s="26"/>
      <c r="S164" s="26"/>
      <c r="T164" s="26"/>
      <c r="U164" s="26"/>
    </row>
    <row r="165" spans="2:21" s="27" customFormat="1" ht="16" thickBot="1" x14ac:dyDescent="0.3">
      <c r="B165" s="52"/>
      <c r="C165" s="18">
        <v>14</v>
      </c>
      <c r="D165" s="19" t="s">
        <v>248</v>
      </c>
      <c r="E165" s="20"/>
      <c r="F165" s="20"/>
      <c r="G165" s="37"/>
      <c r="H165" s="20"/>
      <c r="I165" s="21">
        <f>SUBTOTAL(9,I166:I167)</f>
        <v>0</v>
      </c>
      <c r="J165" s="22"/>
      <c r="K165" s="143"/>
      <c r="L165" s="143"/>
      <c r="M165" s="143"/>
      <c r="N165" s="185"/>
      <c r="O165" s="185"/>
      <c r="P165" s="185"/>
      <c r="Q165" s="143"/>
      <c r="R165" s="143"/>
      <c r="S165" s="143"/>
      <c r="T165" s="143"/>
      <c r="U165" s="143"/>
    </row>
    <row r="166" spans="2:21" s="27" customFormat="1" ht="50" x14ac:dyDescent="0.25">
      <c r="B166" s="52"/>
      <c r="C166" s="150"/>
      <c r="D166" s="60">
        <v>14.1</v>
      </c>
      <c r="E166" s="136" t="s">
        <v>249</v>
      </c>
      <c r="F166" s="87" t="s">
        <v>58</v>
      </c>
      <c r="G166" s="176">
        <v>1000</v>
      </c>
      <c r="H166" s="46"/>
      <c r="I166" s="138">
        <f>G166*H166</f>
        <v>0</v>
      </c>
      <c r="J166" s="51" t="s">
        <v>327</v>
      </c>
      <c r="K166" s="143"/>
      <c r="L166" s="143"/>
      <c r="M166" s="143"/>
      <c r="N166" s="185"/>
      <c r="O166" s="185"/>
      <c r="P166" s="185"/>
      <c r="Q166" s="143"/>
      <c r="R166" s="143"/>
      <c r="S166" s="143"/>
      <c r="T166" s="143"/>
      <c r="U166" s="143"/>
    </row>
    <row r="167" spans="2:21" s="27" customFormat="1" ht="25.5" thickBot="1" x14ac:dyDescent="0.3">
      <c r="B167" s="52"/>
      <c r="C167" s="150"/>
      <c r="D167" s="60">
        <v>14.2</v>
      </c>
      <c r="E167" s="43" t="s">
        <v>250</v>
      </c>
      <c r="F167" s="44" t="s">
        <v>58</v>
      </c>
      <c r="G167" s="94">
        <v>750</v>
      </c>
      <c r="H167" s="46"/>
      <c r="I167" s="47">
        <f>G167*H167</f>
        <v>0</v>
      </c>
      <c r="J167" s="51" t="s">
        <v>327</v>
      </c>
      <c r="K167" s="143"/>
      <c r="L167" s="143"/>
      <c r="M167" s="143"/>
      <c r="N167" s="185"/>
      <c r="O167" s="185"/>
      <c r="P167" s="185"/>
      <c r="Q167" s="143"/>
      <c r="R167" s="143"/>
      <c r="S167" s="143"/>
      <c r="T167" s="143"/>
      <c r="U167" s="143"/>
    </row>
    <row r="168" spans="2:21" s="27" customFormat="1" ht="16" thickBot="1" x14ac:dyDescent="0.3">
      <c r="B168" s="52"/>
      <c r="C168" s="18">
        <v>15</v>
      </c>
      <c r="D168" s="19" t="s">
        <v>251</v>
      </c>
      <c r="E168" s="20"/>
      <c r="F168" s="20"/>
      <c r="G168" s="191"/>
      <c r="H168" s="20"/>
      <c r="I168" s="21">
        <f>SUBTOTAL(9,I169:I177)</f>
        <v>0</v>
      </c>
      <c r="J168" s="22"/>
      <c r="K168" s="192"/>
      <c r="L168" s="143"/>
      <c r="M168" s="143"/>
      <c r="N168" s="185"/>
      <c r="O168" s="185"/>
      <c r="P168" s="185"/>
      <c r="Q168" s="143"/>
      <c r="R168" s="143"/>
      <c r="S168" s="143"/>
      <c r="T168" s="143"/>
      <c r="U168" s="143"/>
    </row>
    <row r="169" spans="2:21" ht="50" x14ac:dyDescent="0.25">
      <c r="B169" s="52"/>
      <c r="C169" s="150"/>
      <c r="D169" s="60">
        <f>C168+0.1</f>
        <v>15.1</v>
      </c>
      <c r="E169" s="43" t="s">
        <v>252</v>
      </c>
      <c r="F169" s="44" t="s">
        <v>58</v>
      </c>
      <c r="G169" s="193">
        <v>170</v>
      </c>
      <c r="H169" s="46"/>
      <c r="I169" s="47">
        <f t="shared" ref="I169:I177" si="24">G169*H169</f>
        <v>0</v>
      </c>
      <c r="J169" s="51" t="s">
        <v>327</v>
      </c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2:21" s="27" customFormat="1" ht="37.5" x14ac:dyDescent="0.25">
      <c r="B170" s="52"/>
      <c r="C170" s="150"/>
      <c r="D170" s="60">
        <f t="shared" ref="D170:D177" si="25">D169+0.1</f>
        <v>15.2</v>
      </c>
      <c r="E170" s="43" t="s">
        <v>253</v>
      </c>
      <c r="F170" s="44" t="s">
        <v>58</v>
      </c>
      <c r="G170" s="94">
        <f>3400+1403+60*2</f>
        <v>4923</v>
      </c>
      <c r="H170" s="46"/>
      <c r="I170" s="47">
        <f t="shared" si="24"/>
        <v>0</v>
      </c>
      <c r="J170" s="51" t="s">
        <v>327</v>
      </c>
      <c r="K170" s="192"/>
      <c r="L170" s="143"/>
      <c r="M170" s="143"/>
      <c r="N170" s="143"/>
      <c r="O170" s="143"/>
      <c r="P170" s="143"/>
      <c r="Q170" s="143"/>
      <c r="R170" s="143"/>
      <c r="S170" s="143"/>
      <c r="T170" s="143"/>
      <c r="U170" s="143"/>
    </row>
    <row r="171" spans="2:21" s="27" customFormat="1" ht="25" x14ac:dyDescent="0.25">
      <c r="B171" s="52"/>
      <c r="C171" s="150"/>
      <c r="D171" s="60">
        <f t="shared" si="25"/>
        <v>15.299999999999999</v>
      </c>
      <c r="E171" s="43" t="s">
        <v>254</v>
      </c>
      <c r="F171" s="44" t="s">
        <v>24</v>
      </c>
      <c r="G171" s="94">
        <v>7</v>
      </c>
      <c r="H171" s="46"/>
      <c r="I171" s="47">
        <f t="shared" si="24"/>
        <v>0</v>
      </c>
      <c r="J171" s="51" t="s">
        <v>327</v>
      </c>
      <c r="K171" s="194"/>
      <c r="L171" s="143"/>
      <c r="M171" s="143"/>
      <c r="N171" s="143"/>
      <c r="O171" s="143"/>
      <c r="P171" s="143"/>
      <c r="Q171" s="143"/>
      <c r="R171" s="143"/>
      <c r="S171" s="143"/>
      <c r="T171" s="143"/>
      <c r="U171" s="143"/>
    </row>
    <row r="172" spans="2:21" s="27" customFormat="1" ht="37.5" x14ac:dyDescent="0.25">
      <c r="B172" s="52"/>
      <c r="C172" s="150"/>
      <c r="D172" s="60">
        <f t="shared" si="25"/>
        <v>15.399999999999999</v>
      </c>
      <c r="E172" s="43" t="s">
        <v>255</v>
      </c>
      <c r="F172" s="44" t="s">
        <v>13</v>
      </c>
      <c r="G172" s="94">
        <v>1</v>
      </c>
      <c r="H172" s="46"/>
      <c r="I172" s="47">
        <f t="shared" si="24"/>
        <v>0</v>
      </c>
      <c r="J172" s="51" t="s">
        <v>327</v>
      </c>
      <c r="K172" s="185"/>
      <c r="L172" s="143"/>
      <c r="M172" s="143"/>
      <c r="N172" s="143"/>
      <c r="O172" s="143"/>
      <c r="P172" s="143"/>
      <c r="Q172" s="143"/>
      <c r="R172" s="143"/>
      <c r="S172" s="143"/>
      <c r="T172" s="143"/>
      <c r="U172" s="143"/>
    </row>
    <row r="173" spans="2:21" s="27" customFormat="1" ht="37.5" x14ac:dyDescent="0.25">
      <c r="B173" s="52"/>
      <c r="C173" s="150"/>
      <c r="D173" s="60">
        <f t="shared" si="25"/>
        <v>15.499999999999998</v>
      </c>
      <c r="E173" s="43" t="s">
        <v>256</v>
      </c>
      <c r="F173" s="44" t="s">
        <v>24</v>
      </c>
      <c r="G173" s="94">
        <v>65</v>
      </c>
      <c r="H173" s="46"/>
      <c r="I173" s="47">
        <f t="shared" si="24"/>
        <v>0</v>
      </c>
      <c r="J173" s="51" t="s">
        <v>327</v>
      </c>
      <c r="K173" s="185"/>
      <c r="L173" s="143"/>
      <c r="M173" s="143"/>
      <c r="N173" s="143"/>
      <c r="O173" s="143"/>
      <c r="P173" s="143"/>
      <c r="Q173" s="143"/>
      <c r="R173" s="143"/>
      <c r="S173" s="143"/>
      <c r="T173" s="143"/>
      <c r="U173" s="143"/>
    </row>
    <row r="174" spans="2:21" s="27" customFormat="1" ht="37.5" x14ac:dyDescent="0.25">
      <c r="B174" s="52"/>
      <c r="C174" s="150"/>
      <c r="D174" s="60">
        <f t="shared" si="25"/>
        <v>15.599999999999998</v>
      </c>
      <c r="E174" s="104" t="s">
        <v>257</v>
      </c>
      <c r="F174" s="105" t="s">
        <v>22</v>
      </c>
      <c r="G174" s="132">
        <v>3400</v>
      </c>
      <c r="H174" s="46"/>
      <c r="I174" s="47">
        <f t="shared" si="24"/>
        <v>0</v>
      </c>
      <c r="J174" s="51" t="s">
        <v>327</v>
      </c>
      <c r="K174" s="185"/>
      <c r="L174" s="143"/>
      <c r="M174" s="143"/>
      <c r="N174" s="143"/>
      <c r="O174" s="143"/>
      <c r="P174" s="143"/>
      <c r="Q174" s="143"/>
      <c r="R174" s="143"/>
      <c r="S174" s="143"/>
      <c r="T174" s="143"/>
      <c r="U174" s="143"/>
    </row>
    <row r="175" spans="2:21" s="27" customFormat="1" ht="50" x14ac:dyDescent="0.25">
      <c r="B175" s="52"/>
      <c r="C175" s="150"/>
      <c r="D175" s="60">
        <f t="shared" si="25"/>
        <v>15.699999999999998</v>
      </c>
      <c r="E175" s="104" t="s">
        <v>258</v>
      </c>
      <c r="F175" s="105" t="s">
        <v>24</v>
      </c>
      <c r="G175" s="132">
        <f>'[4]Análisis de P.'!K2447</f>
        <v>22000</v>
      </c>
      <c r="H175" s="46"/>
      <c r="I175" s="133">
        <f t="shared" si="24"/>
        <v>0</v>
      </c>
      <c r="J175" s="51" t="s">
        <v>327</v>
      </c>
      <c r="K175" s="185"/>
      <c r="L175" s="143"/>
      <c r="M175" s="143"/>
      <c r="N175" s="143"/>
      <c r="O175" s="143"/>
      <c r="P175" s="143"/>
      <c r="Q175" s="143"/>
      <c r="R175" s="143"/>
      <c r="S175" s="143"/>
      <c r="T175" s="143"/>
      <c r="U175" s="143"/>
    </row>
    <row r="176" spans="2:21" s="27" customFormat="1" ht="25" x14ac:dyDescent="0.25">
      <c r="B176" s="52"/>
      <c r="C176" s="150"/>
      <c r="D176" s="60">
        <f t="shared" si="25"/>
        <v>15.799999999999997</v>
      </c>
      <c r="E176" s="104" t="s">
        <v>259</v>
      </c>
      <c r="F176" s="105" t="s">
        <v>13</v>
      </c>
      <c r="G176" s="132">
        <v>1</v>
      </c>
      <c r="H176" s="46"/>
      <c r="I176" s="133">
        <f t="shared" si="24"/>
        <v>0</v>
      </c>
      <c r="J176" s="51" t="s">
        <v>327</v>
      </c>
      <c r="K176" s="143"/>
      <c r="L176" s="143"/>
      <c r="M176" s="143"/>
      <c r="N176" s="143"/>
      <c r="O176" s="143"/>
      <c r="P176" s="143"/>
      <c r="Q176" s="143"/>
      <c r="R176" s="143"/>
      <c r="S176" s="143"/>
      <c r="T176" s="143"/>
      <c r="U176" s="143"/>
    </row>
    <row r="177" spans="2:21" s="27" customFormat="1" ht="38" thickBot="1" x14ac:dyDescent="0.3">
      <c r="B177" s="52"/>
      <c r="C177" s="150"/>
      <c r="D177" s="60">
        <f t="shared" si="25"/>
        <v>15.899999999999997</v>
      </c>
      <c r="E177" s="104" t="s">
        <v>260</v>
      </c>
      <c r="F177" s="105" t="s">
        <v>58</v>
      </c>
      <c r="G177" s="132">
        <f>'[4]Cómputo '!B221+'[4]Cómputo '!B222</f>
        <v>4400</v>
      </c>
      <c r="H177" s="46"/>
      <c r="I177" s="133">
        <f t="shared" si="24"/>
        <v>0</v>
      </c>
      <c r="J177" s="51" t="s">
        <v>327</v>
      </c>
      <c r="K177" s="195"/>
      <c r="L177" s="143"/>
      <c r="M177" s="143"/>
      <c r="N177" s="143"/>
      <c r="O177" s="143"/>
      <c r="P177" s="143"/>
      <c r="Q177" s="143"/>
      <c r="R177" s="143"/>
      <c r="S177" s="143"/>
      <c r="T177" s="143"/>
      <c r="U177" s="143"/>
    </row>
    <row r="178" spans="2:21" s="27" customFormat="1" ht="16" thickBot="1" x14ac:dyDescent="0.3">
      <c r="B178" s="52"/>
      <c r="C178" s="18">
        <f>C168+1</f>
        <v>16</v>
      </c>
      <c r="D178" s="196" t="s">
        <v>261</v>
      </c>
      <c r="E178" s="197"/>
      <c r="F178" s="197"/>
      <c r="G178" s="198"/>
      <c r="H178" s="197"/>
      <c r="I178" s="21">
        <f>SUBTOTAL(9,I179:I193)</f>
        <v>0</v>
      </c>
      <c r="J178" s="123"/>
      <c r="K178" s="195"/>
      <c r="L178" s="143"/>
      <c r="M178" s="143"/>
      <c r="N178" s="143"/>
      <c r="O178" s="143"/>
      <c r="P178" s="143"/>
      <c r="Q178" s="143"/>
      <c r="R178" s="143"/>
      <c r="S178" s="143"/>
      <c r="T178" s="143"/>
      <c r="U178" s="143"/>
    </row>
    <row r="179" spans="2:21" s="27" customFormat="1" ht="15.5" x14ac:dyDescent="0.25">
      <c r="B179" s="17"/>
      <c r="C179" s="114" t="s">
        <v>262</v>
      </c>
      <c r="D179" s="179"/>
      <c r="E179" s="180"/>
      <c r="F179" s="180"/>
      <c r="G179" s="181"/>
      <c r="H179" s="180"/>
      <c r="I179" s="77">
        <f>SUBTOTAL(9,I180:I183)</f>
        <v>0</v>
      </c>
      <c r="J179" s="182"/>
      <c r="K179" s="23"/>
      <c r="L179" s="23"/>
      <c r="M179" s="23"/>
      <c r="N179" s="25"/>
      <c r="O179" s="25"/>
      <c r="P179" s="25"/>
      <c r="Q179" s="23"/>
      <c r="R179" s="26"/>
      <c r="S179" s="26"/>
      <c r="T179" s="26"/>
      <c r="U179" s="26"/>
    </row>
    <row r="180" spans="2:21" s="27" customFormat="1" ht="15.5" x14ac:dyDescent="0.25">
      <c r="B180" s="17"/>
      <c r="C180" s="79" t="s">
        <v>263</v>
      </c>
      <c r="D180" s="92" t="s">
        <v>29</v>
      </c>
      <c r="E180" s="81"/>
      <c r="F180" s="81"/>
      <c r="G180" s="82"/>
      <c r="H180" s="81"/>
      <c r="I180" s="83"/>
      <c r="J180" s="84"/>
      <c r="K180" s="23"/>
      <c r="L180" s="23"/>
      <c r="M180" s="23"/>
      <c r="N180" s="25"/>
      <c r="O180" s="25"/>
      <c r="P180" s="25"/>
      <c r="Q180" s="23"/>
      <c r="R180" s="26"/>
      <c r="S180" s="26"/>
      <c r="T180" s="26"/>
      <c r="U180" s="26"/>
    </row>
    <row r="181" spans="2:21" s="27" customFormat="1" ht="25" x14ac:dyDescent="0.25">
      <c r="B181" s="17"/>
      <c r="C181" s="79"/>
      <c r="D181" s="60" t="s">
        <v>264</v>
      </c>
      <c r="E181" s="43" t="s">
        <v>232</v>
      </c>
      <c r="F181" s="44" t="s">
        <v>22</v>
      </c>
      <c r="G181" s="94">
        <f>'[4]Cómputo '!I7</f>
        <v>95</v>
      </c>
      <c r="H181" s="46"/>
      <c r="I181" s="47">
        <f>H181*G181</f>
        <v>0</v>
      </c>
      <c r="J181" s="51" t="s">
        <v>327</v>
      </c>
      <c r="K181" s="23"/>
      <c r="L181" s="23"/>
      <c r="M181" s="23"/>
      <c r="N181" s="25"/>
      <c r="O181" s="25"/>
      <c r="P181" s="25"/>
      <c r="Q181" s="23"/>
      <c r="R181" s="26"/>
      <c r="S181" s="26"/>
      <c r="T181" s="26"/>
      <c r="U181" s="26"/>
    </row>
    <row r="182" spans="2:21" s="27" customFormat="1" ht="15.5" x14ac:dyDescent="0.25">
      <c r="B182" s="52"/>
      <c r="C182" s="79" t="s">
        <v>265</v>
      </c>
      <c r="D182" s="92" t="s">
        <v>33</v>
      </c>
      <c r="E182" s="81"/>
      <c r="F182" s="81"/>
      <c r="G182" s="82"/>
      <c r="H182" s="81"/>
      <c r="I182" s="83"/>
      <c r="J182" s="84"/>
      <c r="K182" s="23"/>
      <c r="L182" s="23"/>
      <c r="M182" s="23"/>
      <c r="N182" s="25"/>
      <c r="O182" s="25"/>
      <c r="P182" s="25"/>
      <c r="Q182" s="23"/>
      <c r="R182" s="26"/>
      <c r="S182" s="26"/>
      <c r="T182" s="26"/>
      <c r="U182" s="26"/>
    </row>
    <row r="183" spans="2:21" s="27" customFormat="1" ht="37.5" x14ac:dyDescent="0.25">
      <c r="B183" s="52"/>
      <c r="C183" s="85"/>
      <c r="D183" s="60" t="s">
        <v>266</v>
      </c>
      <c r="E183" s="43" t="s">
        <v>35</v>
      </c>
      <c r="F183" s="44" t="s">
        <v>22</v>
      </c>
      <c r="G183" s="50">
        <f>'[4]Cómputo '!D7</f>
        <v>95</v>
      </c>
      <c r="H183" s="46"/>
      <c r="I183" s="148">
        <f>G183*H183</f>
        <v>0</v>
      </c>
      <c r="J183" s="51" t="s">
        <v>327</v>
      </c>
      <c r="K183" s="23"/>
      <c r="L183" s="23"/>
      <c r="M183" s="23"/>
      <c r="N183" s="25"/>
      <c r="O183" s="25"/>
      <c r="P183" s="25"/>
      <c r="Q183" s="23"/>
      <c r="R183" s="26"/>
      <c r="S183" s="26"/>
      <c r="T183" s="26"/>
      <c r="U183" s="26"/>
    </row>
    <row r="184" spans="2:21" s="27" customFormat="1" ht="15.5" x14ac:dyDescent="0.25">
      <c r="B184" s="52"/>
      <c r="C184" s="178" t="s">
        <v>267</v>
      </c>
      <c r="D184" s="179"/>
      <c r="E184" s="180"/>
      <c r="F184" s="180"/>
      <c r="G184" s="181"/>
      <c r="H184" s="180"/>
      <c r="I184" s="111">
        <f>SUBTOTAL(9,I185:I187)</f>
        <v>0</v>
      </c>
      <c r="J184" s="182"/>
      <c r="K184" s="23"/>
      <c r="L184" s="23"/>
      <c r="M184" s="23"/>
      <c r="N184" s="25"/>
      <c r="O184" s="25"/>
      <c r="P184" s="25"/>
      <c r="Q184" s="23"/>
      <c r="R184" s="26"/>
      <c r="S184" s="26"/>
      <c r="T184" s="26"/>
      <c r="U184" s="26"/>
    </row>
    <row r="185" spans="2:21" s="27" customFormat="1" ht="37.5" x14ac:dyDescent="0.25">
      <c r="B185" s="52"/>
      <c r="C185" s="150"/>
      <c r="D185" s="60" t="s">
        <v>268</v>
      </c>
      <c r="E185" s="43" t="s">
        <v>269</v>
      </c>
      <c r="F185" s="44" t="s">
        <v>13</v>
      </c>
      <c r="G185" s="94">
        <f>'[4]Análisis de P.'!K2682</f>
        <v>1</v>
      </c>
      <c r="H185" s="46"/>
      <c r="I185" s="47">
        <f>G185*H185</f>
        <v>0</v>
      </c>
      <c r="J185" s="51" t="s">
        <v>327</v>
      </c>
      <c r="K185" s="195"/>
      <c r="L185" s="143"/>
      <c r="M185" s="143"/>
      <c r="N185" s="143"/>
      <c r="O185" s="143"/>
      <c r="P185" s="143"/>
      <c r="Q185" s="143"/>
      <c r="R185" s="143"/>
      <c r="S185" s="143"/>
      <c r="T185" s="143"/>
      <c r="U185" s="143"/>
    </row>
    <row r="186" spans="2:21" s="27" customFormat="1" ht="50" x14ac:dyDescent="0.25">
      <c r="B186" s="52"/>
      <c r="C186" s="150"/>
      <c r="D186" s="60" t="s">
        <v>270</v>
      </c>
      <c r="E186" s="43" t="s">
        <v>271</v>
      </c>
      <c r="F186" s="44" t="s">
        <v>13</v>
      </c>
      <c r="G186" s="94">
        <v>1</v>
      </c>
      <c r="H186" s="46"/>
      <c r="I186" s="47">
        <f>G186*H186</f>
        <v>0</v>
      </c>
      <c r="J186" s="51" t="s">
        <v>327</v>
      </c>
      <c r="K186" s="195"/>
      <c r="L186" s="143"/>
      <c r="M186" s="143"/>
      <c r="N186" s="143"/>
      <c r="O186" s="143"/>
      <c r="P186" s="143"/>
      <c r="Q186" s="143"/>
      <c r="R186" s="143"/>
      <c r="S186" s="143"/>
      <c r="T186" s="143"/>
      <c r="U186" s="143"/>
    </row>
    <row r="187" spans="2:21" s="27" customFormat="1" ht="25" x14ac:dyDescent="0.25">
      <c r="B187" s="52"/>
      <c r="C187" s="150"/>
      <c r="D187" s="103" t="s">
        <v>272</v>
      </c>
      <c r="E187" s="104" t="s">
        <v>273</v>
      </c>
      <c r="F187" s="105" t="s">
        <v>13</v>
      </c>
      <c r="G187" s="132">
        <v>1</v>
      </c>
      <c r="H187" s="107"/>
      <c r="I187" s="133">
        <f>G187*H187</f>
        <v>0</v>
      </c>
      <c r="J187" s="51" t="s">
        <v>327</v>
      </c>
      <c r="K187" s="195"/>
      <c r="L187" s="143"/>
      <c r="M187" s="143"/>
      <c r="N187" s="143"/>
      <c r="O187" s="143"/>
      <c r="P187" s="143"/>
      <c r="Q187" s="143"/>
      <c r="R187" s="143"/>
      <c r="S187" s="143"/>
      <c r="T187" s="143"/>
      <c r="U187" s="143"/>
    </row>
    <row r="188" spans="2:21" s="27" customFormat="1" ht="15.5" x14ac:dyDescent="0.25">
      <c r="B188" s="52"/>
      <c r="C188" s="130" t="s">
        <v>274</v>
      </c>
      <c r="D188" s="115"/>
      <c r="E188" s="97"/>
      <c r="F188" s="97"/>
      <c r="G188" s="98"/>
      <c r="H188" s="97"/>
      <c r="I188" s="199">
        <f>SUBTOTAL(9,I189:I193)</f>
        <v>0</v>
      </c>
      <c r="J188" s="112"/>
      <c r="K188" s="23"/>
      <c r="L188" s="23"/>
      <c r="M188" s="23"/>
      <c r="N188" s="25"/>
      <c r="O188" s="25"/>
      <c r="P188" s="25"/>
      <c r="Q188" s="23"/>
      <c r="R188" s="26"/>
      <c r="S188" s="26"/>
      <c r="T188" s="26"/>
      <c r="U188" s="26"/>
    </row>
    <row r="189" spans="2:21" s="27" customFormat="1" ht="37.5" x14ac:dyDescent="0.25">
      <c r="B189" s="52"/>
      <c r="C189" s="150"/>
      <c r="D189" s="60" t="s">
        <v>275</v>
      </c>
      <c r="E189" s="43" t="s">
        <v>276</v>
      </c>
      <c r="F189" s="44" t="s">
        <v>13</v>
      </c>
      <c r="G189" s="94">
        <v>1</v>
      </c>
      <c r="H189" s="46"/>
      <c r="I189" s="47">
        <f>G189*H189</f>
        <v>0</v>
      </c>
      <c r="J189" s="51" t="s">
        <v>327</v>
      </c>
      <c r="K189" s="195"/>
      <c r="L189" s="143"/>
      <c r="M189" s="143"/>
      <c r="N189" s="143"/>
      <c r="O189" s="143"/>
      <c r="P189" s="143"/>
      <c r="Q189" s="143"/>
      <c r="R189" s="143"/>
      <c r="S189" s="143"/>
      <c r="T189" s="143"/>
      <c r="U189" s="143"/>
    </row>
    <row r="190" spans="2:21" s="27" customFormat="1" ht="25" x14ac:dyDescent="0.25">
      <c r="B190" s="52"/>
      <c r="C190" s="150"/>
      <c r="D190" s="60" t="s">
        <v>277</v>
      </c>
      <c r="E190" s="43" t="s">
        <v>278</v>
      </c>
      <c r="F190" s="44" t="s">
        <v>13</v>
      </c>
      <c r="G190" s="94">
        <v>1</v>
      </c>
      <c r="H190" s="46"/>
      <c r="I190" s="47">
        <f>G190*H190</f>
        <v>0</v>
      </c>
      <c r="J190" s="51" t="s">
        <v>327</v>
      </c>
      <c r="K190" s="195"/>
      <c r="L190" s="143"/>
      <c r="M190" s="143"/>
      <c r="N190" s="143"/>
      <c r="O190" s="143"/>
      <c r="P190" s="143"/>
      <c r="Q190" s="143"/>
      <c r="R190" s="143"/>
      <c r="S190" s="143"/>
      <c r="T190" s="143"/>
      <c r="U190" s="143"/>
    </row>
    <row r="191" spans="2:21" s="27" customFormat="1" ht="25" x14ac:dyDescent="0.25">
      <c r="B191" s="52"/>
      <c r="C191" s="150"/>
      <c r="D191" s="60" t="s">
        <v>279</v>
      </c>
      <c r="E191" s="43" t="s">
        <v>280</v>
      </c>
      <c r="F191" s="44" t="s">
        <v>13</v>
      </c>
      <c r="G191" s="94">
        <v>1</v>
      </c>
      <c r="H191" s="46"/>
      <c r="I191" s="47">
        <f>G191*H191</f>
        <v>0</v>
      </c>
      <c r="J191" s="51" t="s">
        <v>327</v>
      </c>
      <c r="K191" s="195"/>
      <c r="L191" s="143"/>
      <c r="M191" s="143"/>
      <c r="N191" s="143"/>
      <c r="O191" s="143"/>
      <c r="P191" s="143"/>
      <c r="Q191" s="143"/>
      <c r="R191" s="143"/>
      <c r="S191" s="143"/>
      <c r="T191" s="143"/>
      <c r="U191" s="143"/>
    </row>
    <row r="192" spans="2:21" s="27" customFormat="1" ht="37.5" x14ac:dyDescent="0.25">
      <c r="B192" s="52"/>
      <c r="C192" s="150"/>
      <c r="D192" s="60" t="s">
        <v>281</v>
      </c>
      <c r="E192" s="43" t="s">
        <v>282</v>
      </c>
      <c r="F192" s="44" t="s">
        <v>24</v>
      </c>
      <c r="G192" s="94">
        <v>1</v>
      </c>
      <c r="H192" s="46"/>
      <c r="I192" s="47">
        <f>G192*H192</f>
        <v>0</v>
      </c>
      <c r="J192" s="51" t="s">
        <v>327</v>
      </c>
      <c r="K192" s="200"/>
      <c r="L192" s="143"/>
      <c r="M192" s="143"/>
      <c r="N192" s="143"/>
      <c r="O192" s="143"/>
      <c r="P192" s="143"/>
      <c r="Q192" s="143"/>
      <c r="R192" s="143"/>
      <c r="S192" s="143"/>
      <c r="T192" s="143"/>
      <c r="U192" s="143"/>
    </row>
    <row r="193" spans="2:21" s="27" customFormat="1" ht="38" thickBot="1" x14ac:dyDescent="0.3">
      <c r="B193" s="52"/>
      <c r="C193" s="150"/>
      <c r="D193" s="60" t="s">
        <v>283</v>
      </c>
      <c r="E193" s="43" t="s">
        <v>284</v>
      </c>
      <c r="F193" s="44" t="s">
        <v>24</v>
      </c>
      <c r="G193" s="94">
        <v>1</v>
      </c>
      <c r="H193" s="46"/>
      <c r="I193" s="47">
        <f>G193*H193</f>
        <v>0</v>
      </c>
      <c r="J193" s="51" t="s">
        <v>327</v>
      </c>
      <c r="K193" s="201"/>
      <c r="L193" s="143"/>
      <c r="M193" s="143"/>
      <c r="N193" s="143"/>
      <c r="O193" s="143"/>
      <c r="P193" s="143"/>
      <c r="Q193" s="143"/>
      <c r="R193" s="143"/>
      <c r="S193" s="143"/>
      <c r="T193" s="143"/>
      <c r="U193" s="143"/>
    </row>
    <row r="194" spans="2:21" s="27" customFormat="1" ht="16" thickBot="1" x14ac:dyDescent="0.3">
      <c r="B194" s="52"/>
      <c r="C194" s="18">
        <f>+C178+1</f>
        <v>17</v>
      </c>
      <c r="D194" s="19" t="s">
        <v>285</v>
      </c>
      <c r="E194" s="19"/>
      <c r="F194" s="19"/>
      <c r="G194" s="202"/>
      <c r="H194" s="19"/>
      <c r="I194" s="21">
        <f>SUBTOTAL(9,I195:I208)</f>
        <v>0</v>
      </c>
      <c r="J194" s="203"/>
      <c r="K194" s="204"/>
    </row>
    <row r="195" spans="2:21" s="27" customFormat="1" ht="75" x14ac:dyDescent="0.25">
      <c r="B195" s="52"/>
      <c r="C195" s="205"/>
      <c r="D195" s="206">
        <f>$C$194+0.1</f>
        <v>17.100000000000001</v>
      </c>
      <c r="E195" s="207" t="s">
        <v>286</v>
      </c>
      <c r="F195" s="208" t="s">
        <v>58</v>
      </c>
      <c r="G195" s="209">
        <f>133+29</f>
        <v>162</v>
      </c>
      <c r="H195" s="210"/>
      <c r="I195" s="211">
        <f t="shared" ref="I195:I205" si="26">G195*H195</f>
        <v>0</v>
      </c>
      <c r="J195" s="51" t="s">
        <v>327</v>
      </c>
      <c r="K195" s="204"/>
    </row>
    <row r="196" spans="2:21" s="27" customFormat="1" ht="37.5" x14ac:dyDescent="0.25">
      <c r="B196" s="52"/>
      <c r="C196" s="120"/>
      <c r="D196" s="131">
        <f t="shared" ref="D196:D203" si="27">D195+0.1</f>
        <v>17.200000000000003</v>
      </c>
      <c r="E196" s="104" t="s">
        <v>287</v>
      </c>
      <c r="F196" s="105" t="s">
        <v>58</v>
      </c>
      <c r="G196" s="132">
        <v>2115</v>
      </c>
      <c r="H196" s="107"/>
      <c r="I196" s="47">
        <f t="shared" si="26"/>
        <v>0</v>
      </c>
      <c r="J196" s="51" t="s">
        <v>327</v>
      </c>
      <c r="K196" s="204"/>
    </row>
    <row r="197" spans="2:21" s="27" customFormat="1" ht="25" x14ac:dyDescent="0.25">
      <c r="B197" s="52"/>
      <c r="C197" s="120"/>
      <c r="D197" s="131">
        <f t="shared" si="27"/>
        <v>17.300000000000004</v>
      </c>
      <c r="E197" s="159" t="s">
        <v>288</v>
      </c>
      <c r="F197" s="44" t="s">
        <v>58</v>
      </c>
      <c r="G197" s="94">
        <v>30</v>
      </c>
      <c r="H197" s="46"/>
      <c r="I197" s="47">
        <f t="shared" si="26"/>
        <v>0</v>
      </c>
      <c r="J197" s="51" t="s">
        <v>327</v>
      </c>
      <c r="K197" s="204"/>
    </row>
    <row r="198" spans="2:21" s="27" customFormat="1" ht="25" x14ac:dyDescent="0.25">
      <c r="B198" s="52"/>
      <c r="C198" s="120"/>
      <c r="D198" s="131">
        <f t="shared" si="27"/>
        <v>17.400000000000006</v>
      </c>
      <c r="E198" s="159" t="s">
        <v>289</v>
      </c>
      <c r="F198" s="44" t="s">
        <v>58</v>
      </c>
      <c r="G198" s="212">
        <f>4+3*3+5+14+18+15</f>
        <v>65</v>
      </c>
      <c r="H198" s="46"/>
      <c r="I198" s="47">
        <f t="shared" si="26"/>
        <v>0</v>
      </c>
      <c r="J198" s="51" t="s">
        <v>327</v>
      </c>
      <c r="K198" s="204"/>
    </row>
    <row r="199" spans="2:21" s="27" customFormat="1" ht="37.5" x14ac:dyDescent="0.25">
      <c r="B199" s="52"/>
      <c r="C199" s="120"/>
      <c r="D199" s="131">
        <f t="shared" si="27"/>
        <v>17.500000000000007</v>
      </c>
      <c r="E199" s="43" t="s">
        <v>290</v>
      </c>
      <c r="F199" s="44" t="s">
        <v>24</v>
      </c>
      <c r="G199" s="94">
        <f>19</f>
        <v>19</v>
      </c>
      <c r="H199" s="46"/>
      <c r="I199" s="47">
        <f t="shared" si="26"/>
        <v>0</v>
      </c>
      <c r="J199" s="51" t="s">
        <v>327</v>
      </c>
      <c r="K199" s="204"/>
    </row>
    <row r="200" spans="2:21" s="27" customFormat="1" ht="50" x14ac:dyDescent="0.25">
      <c r="B200" s="52"/>
      <c r="C200" s="120"/>
      <c r="D200" s="131">
        <f t="shared" si="27"/>
        <v>17.600000000000009</v>
      </c>
      <c r="E200" s="43" t="s">
        <v>291</v>
      </c>
      <c r="F200" s="44" t="s">
        <v>58</v>
      </c>
      <c r="G200" s="94">
        <f>ROUNDUP([5]Colector!AW47,0)</f>
        <v>4774</v>
      </c>
      <c r="H200" s="46"/>
      <c r="I200" s="47">
        <f t="shared" si="26"/>
        <v>0</v>
      </c>
      <c r="J200" s="51" t="s">
        <v>327</v>
      </c>
      <c r="K200" s="204"/>
    </row>
    <row r="201" spans="2:21" s="27" customFormat="1" ht="50" x14ac:dyDescent="0.25">
      <c r="B201" s="52"/>
      <c r="C201" s="120"/>
      <c r="D201" s="131">
        <f t="shared" si="27"/>
        <v>17.70000000000001</v>
      </c>
      <c r="E201" s="43" t="s">
        <v>292</v>
      </c>
      <c r="F201" s="44" t="s">
        <v>58</v>
      </c>
      <c r="G201" s="94">
        <f>ROUNDUP([5]Colector!AW48,0)</f>
        <v>1276</v>
      </c>
      <c r="H201" s="46"/>
      <c r="I201" s="47">
        <f t="shared" si="26"/>
        <v>0</v>
      </c>
      <c r="J201" s="51" t="s">
        <v>327</v>
      </c>
      <c r="K201" s="204"/>
    </row>
    <row r="202" spans="2:21" s="27" customFormat="1" ht="50" x14ac:dyDescent="0.25">
      <c r="B202" s="52"/>
      <c r="C202" s="41"/>
      <c r="D202" s="131">
        <f t="shared" si="27"/>
        <v>17.800000000000011</v>
      </c>
      <c r="E202" s="43" t="s">
        <v>293</v>
      </c>
      <c r="F202" s="44" t="s">
        <v>58</v>
      </c>
      <c r="G202" s="94">
        <f>ROUNDUP([5]Colector!AW49,0)</f>
        <v>60</v>
      </c>
      <c r="H202" s="46"/>
      <c r="I202" s="47">
        <f t="shared" si="26"/>
        <v>0</v>
      </c>
      <c r="J202" s="51" t="s">
        <v>327</v>
      </c>
      <c r="K202" s="204"/>
    </row>
    <row r="203" spans="2:21" s="27" customFormat="1" ht="50" x14ac:dyDescent="0.25">
      <c r="B203" s="52"/>
      <c r="C203" s="120"/>
      <c r="D203" s="131">
        <f t="shared" si="27"/>
        <v>17.900000000000013</v>
      </c>
      <c r="E203" s="43" t="s">
        <v>294</v>
      </c>
      <c r="F203" s="44" t="s">
        <v>58</v>
      </c>
      <c r="G203" s="94">
        <f>ROUNDUP([5]Colector!AW50,0)</f>
        <v>769</v>
      </c>
      <c r="H203" s="46"/>
      <c r="I203" s="47">
        <f>G203*H203</f>
        <v>0</v>
      </c>
      <c r="J203" s="51" t="s">
        <v>327</v>
      </c>
      <c r="K203" s="204"/>
    </row>
    <row r="204" spans="2:21" s="27" customFormat="1" ht="37.5" x14ac:dyDescent="0.25">
      <c r="B204" s="52"/>
      <c r="C204" s="120"/>
      <c r="D204" s="213" t="s">
        <v>295</v>
      </c>
      <c r="E204" s="136" t="s">
        <v>296</v>
      </c>
      <c r="F204" s="44" t="s">
        <v>24</v>
      </c>
      <c r="G204" s="94">
        <f>548-G205</f>
        <v>518</v>
      </c>
      <c r="H204" s="46"/>
      <c r="I204" s="47">
        <f t="shared" si="26"/>
        <v>0</v>
      </c>
      <c r="J204" s="51" t="s">
        <v>327</v>
      </c>
      <c r="K204" s="204"/>
    </row>
    <row r="205" spans="2:21" s="27" customFormat="1" ht="25" x14ac:dyDescent="0.25">
      <c r="B205" s="52"/>
      <c r="C205" s="41"/>
      <c r="D205" s="213" t="s">
        <v>297</v>
      </c>
      <c r="E205" s="136" t="s">
        <v>298</v>
      </c>
      <c r="F205" s="44" t="s">
        <v>24</v>
      </c>
      <c r="G205" s="94">
        <v>30</v>
      </c>
      <c r="H205" s="46"/>
      <c r="I205" s="47">
        <f t="shared" si="26"/>
        <v>0</v>
      </c>
      <c r="J205" s="51" t="s">
        <v>327</v>
      </c>
      <c r="K205" s="204"/>
    </row>
    <row r="206" spans="2:21" s="27" customFormat="1" ht="37.5" x14ac:dyDescent="0.25">
      <c r="B206" s="52"/>
      <c r="C206" s="120"/>
      <c r="D206" s="213" t="s">
        <v>299</v>
      </c>
      <c r="E206" s="43" t="s">
        <v>300</v>
      </c>
      <c r="F206" s="44" t="s">
        <v>24</v>
      </c>
      <c r="G206" s="94">
        <v>54</v>
      </c>
      <c r="H206" s="46"/>
      <c r="I206" s="47">
        <f>G206*H206</f>
        <v>0</v>
      </c>
      <c r="J206" s="51" t="s">
        <v>327</v>
      </c>
      <c r="K206" s="204"/>
    </row>
    <row r="207" spans="2:21" s="27" customFormat="1" ht="25" x14ac:dyDescent="0.25">
      <c r="B207" s="52"/>
      <c r="C207" s="120"/>
      <c r="D207" s="213" t="s">
        <v>301</v>
      </c>
      <c r="E207" s="43" t="s">
        <v>302</v>
      </c>
      <c r="F207" s="44" t="s">
        <v>16</v>
      </c>
      <c r="G207" s="94">
        <v>478</v>
      </c>
      <c r="H207" s="46"/>
      <c r="I207" s="47">
        <f>G207*H207</f>
        <v>0</v>
      </c>
      <c r="J207" s="51" t="s">
        <v>327</v>
      </c>
      <c r="K207" s="204"/>
    </row>
    <row r="208" spans="2:21" s="27" customFormat="1" ht="25.5" thickBot="1" x14ac:dyDescent="0.3">
      <c r="B208" s="52"/>
      <c r="C208" s="120"/>
      <c r="D208" s="213" t="s">
        <v>303</v>
      </c>
      <c r="E208" s="104" t="s">
        <v>304</v>
      </c>
      <c r="F208" s="105" t="s">
        <v>16</v>
      </c>
      <c r="G208" s="132">
        <v>5565</v>
      </c>
      <c r="H208" s="107"/>
      <c r="I208" s="133">
        <f>G208*H208</f>
        <v>0</v>
      </c>
      <c r="J208" s="51" t="s">
        <v>327</v>
      </c>
      <c r="K208" s="204"/>
    </row>
    <row r="209" spans="2:21" s="27" customFormat="1" ht="16" thickBot="1" x14ac:dyDescent="0.3">
      <c r="B209" s="52"/>
      <c r="C209" s="18">
        <f>C194+1</f>
        <v>18</v>
      </c>
      <c r="D209" s="19" t="s">
        <v>305</v>
      </c>
      <c r="E209" s="19"/>
      <c r="F209" s="19"/>
      <c r="G209" s="202"/>
      <c r="H209" s="19"/>
      <c r="I209" s="21">
        <f>SUBTOTAL(9,I210:I220)</f>
        <v>0</v>
      </c>
      <c r="J209" s="203"/>
      <c r="K209" s="204"/>
    </row>
    <row r="210" spans="2:21" s="27" customFormat="1" ht="15.5" x14ac:dyDescent="0.25">
      <c r="B210" s="17"/>
      <c r="C210" s="124" t="s">
        <v>306</v>
      </c>
      <c r="D210" s="125"/>
      <c r="E210" s="75"/>
      <c r="F210" s="75"/>
      <c r="G210" s="76"/>
      <c r="H210" s="75"/>
      <c r="I210" s="77">
        <f>SUBTOTAL(9,I211:I213)</f>
        <v>0</v>
      </c>
      <c r="J210" s="78"/>
      <c r="K210" s="23"/>
      <c r="L210" s="23"/>
      <c r="M210" s="23"/>
      <c r="N210" s="25"/>
      <c r="O210" s="25"/>
      <c r="P210" s="25"/>
      <c r="Q210" s="23"/>
      <c r="R210" s="26"/>
      <c r="S210" s="26"/>
      <c r="T210" s="26"/>
      <c r="U210" s="26"/>
    </row>
    <row r="211" spans="2:21" s="27" customFormat="1" ht="15.5" x14ac:dyDescent="0.25">
      <c r="B211" s="17"/>
      <c r="C211" s="141" t="s">
        <v>307</v>
      </c>
      <c r="D211" s="92" t="s">
        <v>29</v>
      </c>
      <c r="E211" s="81"/>
      <c r="F211" s="81"/>
      <c r="G211" s="82"/>
      <c r="H211" s="81"/>
      <c r="I211" s="83"/>
      <c r="J211" s="84"/>
      <c r="K211" s="23"/>
      <c r="L211" s="23"/>
      <c r="M211" s="23"/>
      <c r="N211" s="25"/>
      <c r="O211" s="25"/>
      <c r="P211" s="25"/>
      <c r="Q211" s="23"/>
      <c r="R211" s="26"/>
      <c r="S211" s="26"/>
      <c r="T211" s="26"/>
      <c r="U211" s="26"/>
    </row>
    <row r="212" spans="2:21" s="27" customFormat="1" ht="25" x14ac:dyDescent="0.25">
      <c r="B212" s="52"/>
      <c r="C212" s="214"/>
      <c r="D212" s="126" t="s">
        <v>308</v>
      </c>
      <c r="E212" s="43" t="s">
        <v>31</v>
      </c>
      <c r="F212" s="87" t="s">
        <v>22</v>
      </c>
      <c r="G212" s="127">
        <f>'[4]Cómputo '!I20</f>
        <v>68.152000000000001</v>
      </c>
      <c r="H212" s="89"/>
      <c r="I212" s="148">
        <f>G212*H212</f>
        <v>0</v>
      </c>
      <c r="J212" s="51" t="s">
        <v>327</v>
      </c>
      <c r="K212" s="23"/>
      <c r="L212" s="23"/>
      <c r="M212" s="23"/>
      <c r="N212" s="25"/>
      <c r="O212" s="25"/>
      <c r="P212" s="25"/>
      <c r="Q212" s="23"/>
      <c r="R212" s="26"/>
      <c r="S212" s="26"/>
      <c r="T212" s="26"/>
      <c r="U212" s="26"/>
    </row>
    <row r="213" spans="2:21" s="27" customFormat="1" ht="25" x14ac:dyDescent="0.25">
      <c r="B213" s="52"/>
      <c r="C213" s="215"/>
      <c r="D213" s="135" t="s">
        <v>309</v>
      </c>
      <c r="E213" s="43" t="s">
        <v>122</v>
      </c>
      <c r="F213" s="44" t="s">
        <v>22</v>
      </c>
      <c r="G213" s="94">
        <f>'[4]Cómputo '!J20</f>
        <v>204.45599999999996</v>
      </c>
      <c r="H213" s="46"/>
      <c r="I213" s="148">
        <f>G213*H213</f>
        <v>0</v>
      </c>
      <c r="J213" s="51" t="s">
        <v>327</v>
      </c>
      <c r="K213" s="23"/>
      <c r="L213" s="23"/>
      <c r="M213" s="23"/>
      <c r="N213" s="25"/>
      <c r="O213" s="25"/>
      <c r="P213" s="25"/>
      <c r="Q213" s="23"/>
      <c r="R213" s="26"/>
      <c r="S213" s="26"/>
      <c r="T213" s="26"/>
      <c r="U213" s="26"/>
    </row>
    <row r="214" spans="2:21" s="27" customFormat="1" ht="15.5" x14ac:dyDescent="0.25">
      <c r="B214" s="52" t="s">
        <v>177</v>
      </c>
      <c r="C214" s="114" t="s">
        <v>310</v>
      </c>
      <c r="D214" s="115"/>
      <c r="E214" s="97"/>
      <c r="F214" s="97"/>
      <c r="G214" s="98"/>
      <c r="H214" s="97"/>
      <c r="I214" s="111">
        <f>SUBTOTAL(9,I215:I216)</f>
        <v>0</v>
      </c>
      <c r="J214" s="100"/>
      <c r="K214" s="23"/>
      <c r="L214" s="23"/>
      <c r="M214" s="23"/>
      <c r="N214" s="25"/>
      <c r="O214" s="25"/>
      <c r="P214" s="25"/>
      <c r="Q214" s="23"/>
      <c r="R214" s="26"/>
      <c r="S214" s="26"/>
      <c r="T214" s="26"/>
      <c r="U214" s="26"/>
    </row>
    <row r="215" spans="2:21" s="27" customFormat="1" ht="15.5" x14ac:dyDescent="0.25">
      <c r="B215" s="52"/>
      <c r="C215" s="85" t="s">
        <v>311</v>
      </c>
      <c r="D215" s="92" t="s">
        <v>42</v>
      </c>
      <c r="E215" s="81"/>
      <c r="F215" s="81"/>
      <c r="G215" s="82"/>
      <c r="H215" s="81"/>
      <c r="I215" s="83"/>
      <c r="J215" s="84"/>
      <c r="K215" s="23"/>
      <c r="L215" s="23"/>
      <c r="M215" s="23"/>
      <c r="N215" s="25"/>
      <c r="O215" s="25"/>
      <c r="P215" s="25"/>
      <c r="Q215" s="23"/>
      <c r="R215" s="26"/>
      <c r="S215" s="26"/>
      <c r="T215" s="26"/>
      <c r="U215" s="26"/>
    </row>
    <row r="216" spans="2:21" s="27" customFormat="1" ht="25" x14ac:dyDescent="0.25">
      <c r="B216" s="52"/>
      <c r="C216" s="101"/>
      <c r="D216" s="216" t="s">
        <v>312</v>
      </c>
      <c r="E216" s="144" t="s">
        <v>313</v>
      </c>
      <c r="F216" s="44" t="s">
        <v>22</v>
      </c>
      <c r="G216" s="217">
        <f>ROUNDUP('[4]Cómputo '!B234,0)</f>
        <v>79</v>
      </c>
      <c r="H216" s="107"/>
      <c r="I216" s="148">
        <f>G216*H216</f>
        <v>0</v>
      </c>
      <c r="J216" s="51" t="s">
        <v>327</v>
      </c>
      <c r="K216" s="23"/>
      <c r="L216" s="23"/>
      <c r="M216" s="23"/>
      <c r="N216" s="25"/>
      <c r="O216" s="25"/>
      <c r="P216" s="25"/>
      <c r="Q216" s="23"/>
      <c r="R216" s="26"/>
      <c r="S216" s="26"/>
      <c r="T216" s="26"/>
      <c r="U216" s="26"/>
    </row>
    <row r="217" spans="2:21" s="27" customFormat="1" ht="15.5" x14ac:dyDescent="0.25">
      <c r="B217" s="52"/>
      <c r="C217" s="114" t="s">
        <v>314</v>
      </c>
      <c r="D217" s="115"/>
      <c r="E217" s="97"/>
      <c r="F217" s="97"/>
      <c r="G217" s="98"/>
      <c r="H217" s="97"/>
      <c r="I217" s="111">
        <f>SUBTOTAL(9,I218:I220)</f>
        <v>0</v>
      </c>
      <c r="J217" s="100"/>
      <c r="K217" s="23"/>
      <c r="L217" s="23"/>
      <c r="M217" s="23"/>
      <c r="N217" s="25"/>
      <c r="O217" s="25"/>
      <c r="P217" s="25"/>
      <c r="Q217" s="23"/>
      <c r="R217" s="26"/>
      <c r="S217" s="26"/>
      <c r="T217" s="26"/>
      <c r="U217" s="26"/>
    </row>
    <row r="218" spans="2:21" s="27" customFormat="1" ht="25" x14ac:dyDescent="0.25">
      <c r="B218" s="52"/>
      <c r="C218" s="120"/>
      <c r="D218" s="126" t="s">
        <v>315</v>
      </c>
      <c r="E218" s="43" t="s">
        <v>316</v>
      </c>
      <c r="F218" s="44" t="s">
        <v>24</v>
      </c>
      <c r="G218" s="94">
        <v>4</v>
      </c>
      <c r="H218" s="46"/>
      <c r="I218" s="47">
        <f>G218*H218</f>
        <v>0</v>
      </c>
      <c r="J218" s="51" t="s">
        <v>327</v>
      </c>
      <c r="K218" s="204"/>
    </row>
    <row r="219" spans="2:21" s="27" customFormat="1" ht="37.5" x14ac:dyDescent="0.25">
      <c r="B219" s="52"/>
      <c r="C219" s="120"/>
      <c r="D219" s="126" t="s">
        <v>317</v>
      </c>
      <c r="E219" s="43" t="s">
        <v>318</v>
      </c>
      <c r="F219" s="44" t="s">
        <v>13</v>
      </c>
      <c r="G219" s="94">
        <v>1</v>
      </c>
      <c r="H219" s="46"/>
      <c r="I219" s="47">
        <f>G219*H219</f>
        <v>0</v>
      </c>
      <c r="J219" s="51" t="s">
        <v>327</v>
      </c>
      <c r="K219" s="204"/>
    </row>
    <row r="220" spans="2:21" s="27" customFormat="1" ht="25.5" thickBot="1" x14ac:dyDescent="0.3">
      <c r="B220" s="52"/>
      <c r="C220" s="121"/>
      <c r="D220" s="218" t="s">
        <v>319</v>
      </c>
      <c r="E220" s="66" t="s">
        <v>320</v>
      </c>
      <c r="F220" s="67" t="s">
        <v>13</v>
      </c>
      <c r="G220" s="173">
        <v>1</v>
      </c>
      <c r="H220" s="69"/>
      <c r="I220" s="70">
        <f>G220*H220</f>
        <v>0</v>
      </c>
      <c r="J220" s="51" t="s">
        <v>327</v>
      </c>
      <c r="K220" s="204"/>
    </row>
    <row r="221" spans="2:21" s="27" customFormat="1" ht="16" thickBot="1" x14ac:dyDescent="0.3">
      <c r="B221" s="52"/>
      <c r="C221" s="71">
        <f>+C209+1</f>
        <v>19</v>
      </c>
      <c r="D221" s="72" t="s">
        <v>321</v>
      </c>
      <c r="E221" s="72"/>
      <c r="F221" s="72"/>
      <c r="G221" s="219"/>
      <c r="H221" s="72"/>
      <c r="I221" s="21">
        <f>SUBTOTAL(9,I222:I225)</f>
        <v>0</v>
      </c>
      <c r="J221" s="220"/>
      <c r="K221" s="204"/>
    </row>
    <row r="222" spans="2:21" s="27" customFormat="1" ht="50" x14ac:dyDescent="0.25">
      <c r="B222" s="52"/>
      <c r="C222" s="28"/>
      <c r="D222" s="221">
        <f>C221+0.1</f>
        <v>19.100000000000001</v>
      </c>
      <c r="E222" s="222" t="s">
        <v>322</v>
      </c>
      <c r="F222" s="31" t="s">
        <v>58</v>
      </c>
      <c r="G222" s="223">
        <v>4180</v>
      </c>
      <c r="H222" s="33"/>
      <c r="I222" s="34">
        <f>G222*H222</f>
        <v>0</v>
      </c>
      <c r="J222" s="51" t="s">
        <v>327</v>
      </c>
      <c r="K222" s="204"/>
    </row>
    <row r="223" spans="2:21" s="27" customFormat="1" ht="37.5" x14ac:dyDescent="0.25">
      <c r="B223" s="52"/>
      <c r="C223" s="41"/>
      <c r="D223" s="126">
        <f>D222+0.1</f>
        <v>19.200000000000003</v>
      </c>
      <c r="E223" s="159" t="s">
        <v>323</v>
      </c>
      <c r="F223" s="105" t="s">
        <v>13</v>
      </c>
      <c r="G223" s="94">
        <v>1</v>
      </c>
      <c r="H223" s="46"/>
      <c r="I223" s="47">
        <f>G223*H223</f>
        <v>0</v>
      </c>
      <c r="J223" s="51" t="s">
        <v>327</v>
      </c>
      <c r="K223" s="204"/>
    </row>
    <row r="224" spans="2:21" s="27" customFormat="1" ht="25" x14ac:dyDescent="0.25">
      <c r="B224" s="52"/>
      <c r="C224" s="41"/>
      <c r="D224" s="126">
        <f>D223+0.1</f>
        <v>19.300000000000004</v>
      </c>
      <c r="E224" s="159" t="s">
        <v>324</v>
      </c>
      <c r="F224" s="44" t="s">
        <v>24</v>
      </c>
      <c r="G224" s="94">
        <v>5</v>
      </c>
      <c r="H224" s="46"/>
      <c r="I224" s="47">
        <f>G224*H224</f>
        <v>0</v>
      </c>
      <c r="J224" s="51" t="s">
        <v>327</v>
      </c>
      <c r="K224" s="204"/>
    </row>
    <row r="225" spans="1:20" s="27" customFormat="1" ht="25.5" thickBot="1" x14ac:dyDescent="0.3">
      <c r="B225" s="52"/>
      <c r="C225" s="64"/>
      <c r="D225" s="218">
        <f>D224+0.1</f>
        <v>19.400000000000006</v>
      </c>
      <c r="E225" s="224" t="s">
        <v>325</v>
      </c>
      <c r="F225" s="105" t="s">
        <v>13</v>
      </c>
      <c r="G225" s="132">
        <v>1</v>
      </c>
      <c r="H225" s="107"/>
      <c r="I225" s="133">
        <f>G225*H225</f>
        <v>0</v>
      </c>
      <c r="J225" s="108" t="s">
        <v>327</v>
      </c>
      <c r="K225" s="204"/>
    </row>
    <row r="226" spans="1:20" ht="20.25" customHeight="1" thickBot="1" x14ac:dyDescent="0.3">
      <c r="A226" s="27"/>
      <c r="C226" s="225"/>
      <c r="D226" s="52"/>
      <c r="E226" s="226"/>
      <c r="F226" s="314" t="s">
        <v>326</v>
      </c>
      <c r="G226" s="315"/>
      <c r="H226" s="316"/>
      <c r="I226" s="309">
        <f>SUBTOTAL(9,I6:I225)</f>
        <v>0</v>
      </c>
      <c r="J226" s="310">
        <v>1</v>
      </c>
      <c r="K226" s="227"/>
    </row>
    <row r="227" spans="1:20" ht="14.5" x14ac:dyDescent="0.35">
      <c r="A227" s="27"/>
      <c r="B227" s="228"/>
      <c r="C227" s="225"/>
      <c r="D227" s="229"/>
      <c r="E227" s="230"/>
      <c r="F227" s="317"/>
      <c r="G227" s="317"/>
      <c r="H227" s="317"/>
      <c r="I227" s="231">
        <f>SUM(I221,I209,I194,I178,I168,I165,I150,I147,I125,I120,I108,I92,I73,I60,I47,I36,I16,I12,I8,I6)</f>
        <v>0</v>
      </c>
      <c r="J227" s="232"/>
    </row>
    <row r="228" spans="1:20" s="233" customFormat="1" ht="14" x14ac:dyDescent="0.25">
      <c r="B228" s="234"/>
      <c r="C228" s="225"/>
      <c r="D228" s="235"/>
      <c r="E228" s="235"/>
      <c r="F228" s="311"/>
      <c r="G228" s="311"/>
      <c r="H228" s="236"/>
      <c r="I228" s="237"/>
      <c r="J228" s="238"/>
    </row>
    <row r="229" spans="1:20" s="27" customFormat="1" x14ac:dyDescent="0.25">
      <c r="B229" s="239"/>
      <c r="C229" s="225"/>
      <c r="D229" s="235"/>
      <c r="E229" s="240"/>
      <c r="F229" s="311"/>
      <c r="G229" s="311"/>
      <c r="H229" s="236"/>
      <c r="J229" s="36"/>
    </row>
    <row r="230" spans="1:20" s="233" customFormat="1" ht="14" x14ac:dyDescent="0.25">
      <c r="B230" s="234"/>
      <c r="C230" s="241"/>
      <c r="D230" s="235"/>
      <c r="E230" s="235"/>
      <c r="F230" s="242"/>
      <c r="G230" s="243"/>
      <c r="H230" s="242"/>
      <c r="I230" s="244"/>
      <c r="J230" s="245"/>
    </row>
    <row r="231" spans="1:20" s="233" customFormat="1" ht="14" x14ac:dyDescent="0.25">
      <c r="B231" s="234"/>
      <c r="C231" s="241"/>
      <c r="D231" s="235"/>
      <c r="E231" s="235"/>
      <c r="I231" s="244"/>
      <c r="J231" s="245"/>
    </row>
    <row r="232" spans="1:20" s="233" customFormat="1" ht="14" x14ac:dyDescent="0.3">
      <c r="B232" s="234"/>
      <c r="C232" s="15"/>
      <c r="D232" s="246"/>
      <c r="E232" s="247"/>
      <c r="I232" s="248"/>
      <c r="J232" s="245"/>
    </row>
    <row r="233" spans="1:20" s="233" customFormat="1" ht="14" x14ac:dyDescent="0.3">
      <c r="B233" s="234"/>
      <c r="C233" s="249"/>
      <c r="D233"/>
      <c r="E233" s="250"/>
      <c r="F233" s="250"/>
      <c r="G233" s="250"/>
      <c r="H233" s="251"/>
      <c r="I233" s="252"/>
      <c r="J233" s="253"/>
      <c r="K233" s="248"/>
    </row>
    <row r="234" spans="1:20" s="233" customFormat="1" ht="14" x14ac:dyDescent="0.3">
      <c r="B234" s="254"/>
      <c r="C234" s="15"/>
      <c r="D234" s="235"/>
      <c r="E234" s="235"/>
      <c r="F234" s="255"/>
      <c r="G234" s="256"/>
      <c r="H234" s="251"/>
      <c r="I234" s="252"/>
      <c r="J234" s="253"/>
      <c r="K234" s="235"/>
    </row>
    <row r="235" spans="1:20" s="233" customFormat="1" x14ac:dyDescent="0.3">
      <c r="B235" s="254"/>
      <c r="C235" s="15"/>
      <c r="D235" s="257"/>
      <c r="E235" s="258"/>
      <c r="F235" s="11"/>
      <c r="G235" s="11"/>
      <c r="H235" s="11"/>
      <c r="I235" s="259"/>
      <c r="J235" s="11"/>
      <c r="K235" s="235"/>
    </row>
    <row r="236" spans="1:20" ht="14" x14ac:dyDescent="0.3">
      <c r="B236" s="260"/>
      <c r="C236" s="261"/>
      <c r="D236" s="11"/>
      <c r="E236" s="262"/>
      <c r="F236" s="263"/>
      <c r="G236" s="11"/>
      <c r="H236" s="264"/>
      <c r="I236" s="265"/>
      <c r="J236" s="11"/>
      <c r="K236" s="11"/>
    </row>
    <row r="237" spans="1:20" ht="15.5" x14ac:dyDescent="0.3">
      <c r="B237" s="260"/>
      <c r="C237" s="266"/>
      <c r="D237" s="267"/>
      <c r="E237" s="267"/>
      <c r="F237" s="267"/>
      <c r="G237" s="267"/>
      <c r="H237" s="267"/>
      <c r="I237" s="267"/>
      <c r="J237" s="268"/>
      <c r="K237" s="11"/>
      <c r="Q237" s="228"/>
      <c r="R237" s="228"/>
      <c r="S237" s="228"/>
    </row>
    <row r="238" spans="1:20" ht="15.5" x14ac:dyDescent="0.3">
      <c r="B238" s="260"/>
      <c r="C238" s="266"/>
      <c r="D238" s="267"/>
      <c r="E238" s="267"/>
      <c r="F238" s="267"/>
      <c r="G238" s="267"/>
      <c r="H238" s="269"/>
      <c r="I238" s="270"/>
      <c r="J238" s="270"/>
      <c r="K238" s="11"/>
      <c r="Q238" s="271"/>
      <c r="S238" s="271"/>
      <c r="T238" s="272"/>
    </row>
    <row r="239" spans="1:20" ht="15.5" x14ac:dyDescent="0.3">
      <c r="B239" s="260"/>
      <c r="C239" s="266"/>
      <c r="D239" s="267"/>
      <c r="E239" s="267"/>
      <c r="F239" s="267"/>
      <c r="G239" s="267"/>
      <c r="H239" s="269"/>
      <c r="I239" s="273"/>
      <c r="J239" s="268"/>
      <c r="K239" s="11"/>
    </row>
    <row r="240" spans="1:20" ht="15.5" x14ac:dyDescent="0.35">
      <c r="B240" s="260"/>
      <c r="C240" s="154"/>
      <c r="D240" s="274"/>
      <c r="E240" s="274"/>
      <c r="F240" s="15"/>
      <c r="G240" s="15"/>
      <c r="H240" s="275"/>
      <c r="I240" s="11"/>
      <c r="J240" s="268"/>
      <c r="K240" s="11"/>
    </row>
    <row r="241" spans="2:11" x14ac:dyDescent="0.25">
      <c r="B241" s="276"/>
      <c r="C241" s="154"/>
      <c r="D241" s="119"/>
      <c r="E241" s="277"/>
      <c r="F241" s="278"/>
      <c r="G241" s="11"/>
      <c r="H241" s="278"/>
      <c r="I241" s="279"/>
      <c r="J241" s="278"/>
      <c r="K241" s="258"/>
    </row>
    <row r="242" spans="2:11" ht="14" x14ac:dyDescent="0.25">
      <c r="B242" s="276"/>
      <c r="C242" s="154"/>
      <c r="D242" s="119"/>
      <c r="E242" s="277"/>
      <c r="F242" s="280"/>
      <c r="G242" s="280"/>
      <c r="H242" s="280"/>
      <c r="I242" s="279"/>
      <c r="J242" s="281"/>
      <c r="K242" s="270"/>
    </row>
    <row r="243" spans="2:11" ht="14" x14ac:dyDescent="0.3">
      <c r="B243" s="276"/>
      <c r="C243" s="15"/>
      <c r="D243" s="119"/>
      <c r="E243" s="258"/>
      <c r="F243" s="278"/>
      <c r="G243" s="11"/>
      <c r="H243" s="278"/>
      <c r="I243" s="282"/>
      <c r="J243" s="281"/>
      <c r="K243" s="268"/>
    </row>
    <row r="244" spans="2:11" ht="14" x14ac:dyDescent="0.3">
      <c r="B244" s="276"/>
      <c r="C244" s="15"/>
      <c r="D244" s="119"/>
      <c r="E244" s="258"/>
      <c r="F244" s="278"/>
      <c r="G244" s="278"/>
      <c r="H244" s="280"/>
      <c r="I244" s="282"/>
      <c r="J244" s="281"/>
      <c r="K244" s="268"/>
    </row>
    <row r="245" spans="2:11" ht="14" x14ac:dyDescent="0.3">
      <c r="B245" s="276"/>
      <c r="C245" s="15"/>
      <c r="D245" s="119"/>
      <c r="E245" s="258"/>
      <c r="F245" s="283"/>
      <c r="G245" s="283"/>
      <c r="H245" s="284"/>
      <c r="I245" s="285"/>
      <c r="J245" s="281"/>
      <c r="K245" s="11"/>
    </row>
    <row r="246" spans="2:11" ht="14" x14ac:dyDescent="0.3">
      <c r="B246" s="276"/>
      <c r="C246" s="15"/>
      <c r="D246" s="119"/>
      <c r="E246" s="258"/>
      <c r="F246" s="283"/>
      <c r="G246" s="283"/>
      <c r="H246" s="284"/>
      <c r="I246" s="285"/>
      <c r="J246" s="281"/>
      <c r="K246" s="286"/>
    </row>
    <row r="247" spans="2:11" ht="14" x14ac:dyDescent="0.3">
      <c r="B247" s="276"/>
      <c r="C247" s="15"/>
      <c r="D247" s="119"/>
      <c r="E247" s="258"/>
      <c r="F247" s="283"/>
      <c r="G247" s="11"/>
      <c r="H247" s="284"/>
      <c r="I247" s="285"/>
      <c r="J247" s="281"/>
      <c r="K247" s="286"/>
    </row>
    <row r="248" spans="2:11" ht="14" x14ac:dyDescent="0.3">
      <c r="B248" s="276"/>
      <c r="C248" s="15"/>
      <c r="D248" s="257"/>
      <c r="E248" s="287"/>
      <c r="F248" s="288"/>
      <c r="G248" s="288"/>
      <c r="H248" s="289"/>
      <c r="I248" s="285"/>
      <c r="J248" s="278"/>
      <c r="K248" s="286"/>
    </row>
    <row r="249" spans="2:11" ht="14" x14ac:dyDescent="0.3">
      <c r="B249" s="276"/>
      <c r="C249" s="15"/>
      <c r="D249" s="257"/>
      <c r="E249" s="258"/>
      <c r="F249" s="290"/>
      <c r="G249" s="290"/>
      <c r="H249" s="284"/>
      <c r="I249" s="285"/>
      <c r="J249" s="278"/>
      <c r="K249" s="286"/>
    </row>
    <row r="250" spans="2:11" ht="14" x14ac:dyDescent="0.3">
      <c r="B250" s="276"/>
      <c r="C250" s="15"/>
      <c r="D250" s="257"/>
      <c r="E250" s="291"/>
      <c r="F250" s="254"/>
      <c r="G250" s="254"/>
      <c r="H250" s="292"/>
      <c r="I250" s="285"/>
      <c r="J250" s="293"/>
      <c r="K250" s="286"/>
    </row>
    <row r="251" spans="2:11" ht="14" x14ac:dyDescent="0.3">
      <c r="B251" s="276"/>
      <c r="C251" s="15"/>
      <c r="D251" s="294"/>
      <c r="E251" s="258"/>
      <c r="F251" s="258"/>
      <c r="G251" s="295"/>
      <c r="H251" s="295"/>
      <c r="I251" s="282"/>
      <c r="J251" s="296"/>
      <c r="K251" s="286"/>
    </row>
    <row r="252" spans="2:11" ht="14" x14ac:dyDescent="0.3">
      <c r="B252" s="276"/>
      <c r="C252" s="15"/>
      <c r="D252" s="257"/>
      <c r="E252" s="258"/>
      <c r="F252" s="297"/>
      <c r="G252" s="298"/>
      <c r="H252" s="297"/>
      <c r="I252" s="237"/>
      <c r="J252" s="278"/>
      <c r="K252" s="11"/>
    </row>
    <row r="253" spans="2:11" ht="14" x14ac:dyDescent="0.3">
      <c r="B253" s="276"/>
      <c r="C253" s="15"/>
      <c r="D253" s="257"/>
      <c r="E253" s="258"/>
      <c r="F253" s="297"/>
      <c r="G253" s="298"/>
      <c r="H253" s="236"/>
      <c r="I253" s="11"/>
      <c r="J253" s="237"/>
      <c r="K253" s="11"/>
    </row>
    <row r="254" spans="2:11" ht="14" x14ac:dyDescent="0.3">
      <c r="B254" s="276"/>
      <c r="C254" s="15"/>
      <c r="D254" s="257"/>
      <c r="E254" s="258"/>
      <c r="F254" s="242"/>
      <c r="G254" s="242"/>
      <c r="H254" s="242"/>
      <c r="I254" s="282"/>
      <c r="J254" s="296"/>
      <c r="K254" s="258"/>
    </row>
    <row r="255" spans="2:11" ht="14" x14ac:dyDescent="0.3">
      <c r="B255" s="276"/>
      <c r="C255" s="15"/>
      <c r="D255" s="257"/>
      <c r="E255" s="258"/>
      <c r="F255" s="254"/>
      <c r="G255" s="254"/>
      <c r="H255" s="299"/>
      <c r="I255" s="285"/>
      <c r="J255" s="293"/>
      <c r="K255" s="258"/>
    </row>
    <row r="256" spans="2:11" ht="14" x14ac:dyDescent="0.3">
      <c r="B256" s="276"/>
      <c r="C256" s="15"/>
      <c r="D256" s="257"/>
      <c r="E256" s="258"/>
      <c r="F256" s="254"/>
      <c r="G256" s="254"/>
      <c r="H256" s="292"/>
      <c r="I256" s="285"/>
      <c r="J256" s="293"/>
      <c r="K256" s="258"/>
    </row>
    <row r="257" spans="2:11" ht="14" x14ac:dyDescent="0.3">
      <c r="B257" s="276"/>
      <c r="C257" s="15"/>
      <c r="D257" s="257"/>
      <c r="E257" s="258"/>
      <c r="F257" s="242"/>
      <c r="G257" s="242"/>
      <c r="H257" s="242"/>
      <c r="I257" s="282"/>
      <c r="J257" s="300"/>
      <c r="K257" s="36"/>
    </row>
    <row r="258" spans="2:11" x14ac:dyDescent="0.3">
      <c r="B258" s="276"/>
      <c r="C258" s="15"/>
      <c r="D258" s="257"/>
      <c r="E258" s="301"/>
      <c r="F258" s="11"/>
      <c r="G258" s="258"/>
      <c r="H258" s="258"/>
      <c r="I258" s="258"/>
      <c r="J258" s="258"/>
      <c r="K258" s="258"/>
    </row>
    <row r="259" spans="2:11" x14ac:dyDescent="0.3">
      <c r="B259" s="276"/>
      <c r="C259" s="15"/>
      <c r="D259" s="257"/>
      <c r="E259" s="258"/>
      <c r="F259" s="302"/>
      <c r="G259" s="258"/>
      <c r="H259" s="258"/>
      <c r="I259" s="258"/>
      <c r="J259" s="258"/>
      <c r="K259" s="258"/>
    </row>
    <row r="260" spans="2:11" x14ac:dyDescent="0.3">
      <c r="B260" s="276"/>
      <c r="C260" s="15"/>
      <c r="D260" s="303"/>
      <c r="E260" s="258"/>
      <c r="F260" s="302"/>
      <c r="G260" s="11"/>
      <c r="H260" s="11"/>
      <c r="I260" s="11"/>
      <c r="J260" s="11"/>
      <c r="K260" s="258"/>
    </row>
    <row r="261" spans="2:11" x14ac:dyDescent="0.3">
      <c r="B261" s="276"/>
      <c r="C261" s="15"/>
      <c r="D261" s="303"/>
      <c r="E261" s="258"/>
      <c r="F261" s="304"/>
      <c r="G261" s="11"/>
      <c r="H261" s="11"/>
      <c r="I261" s="11"/>
      <c r="J261" s="11"/>
      <c r="K261" s="258"/>
    </row>
    <row r="262" spans="2:11" x14ac:dyDescent="0.3">
      <c r="B262" s="276"/>
      <c r="C262" s="15"/>
      <c r="D262" s="305"/>
      <c r="E262" s="258"/>
      <c r="F262" s="304"/>
      <c r="G262" s="11"/>
      <c r="H262" s="11"/>
      <c r="I262" s="11"/>
      <c r="J262" s="11"/>
      <c r="K262" s="258"/>
    </row>
    <row r="263" spans="2:11" x14ac:dyDescent="0.3">
      <c r="B263" s="276"/>
      <c r="C263" s="15"/>
      <c r="D263" s="303"/>
      <c r="E263" s="258"/>
      <c r="F263" s="304"/>
      <c r="G263" s="11"/>
      <c r="H263" s="11"/>
      <c r="I263" s="11"/>
      <c r="J263" s="11"/>
      <c r="K263" s="258"/>
    </row>
    <row r="264" spans="2:11" x14ac:dyDescent="0.3">
      <c r="B264" s="260"/>
      <c r="C264" s="15"/>
      <c r="D264" s="303"/>
      <c r="E264" s="258"/>
      <c r="F264" s="304"/>
      <c r="G264" s="11"/>
      <c r="H264" s="11"/>
      <c r="I264" s="11"/>
      <c r="J264" s="11"/>
      <c r="K264" s="11"/>
    </row>
    <row r="265" spans="2:11" x14ac:dyDescent="0.3">
      <c r="B265" s="260"/>
      <c r="C265" s="15"/>
      <c r="D265" s="303"/>
      <c r="E265" s="11"/>
      <c r="F265" s="304"/>
      <c r="G265" s="11"/>
      <c r="H265" s="11"/>
      <c r="I265" s="11"/>
      <c r="J265" s="11"/>
      <c r="K265" s="11"/>
    </row>
    <row r="266" spans="2:11" x14ac:dyDescent="0.3">
      <c r="B266" s="260"/>
      <c r="C266" s="306"/>
      <c r="D266" s="260"/>
      <c r="E266" s="5"/>
      <c r="F266" s="307"/>
      <c r="G266" s="5"/>
      <c r="H266" s="5"/>
      <c r="I266" s="5"/>
      <c r="J266" s="5"/>
    </row>
    <row r="267" spans="2:11" x14ac:dyDescent="0.3">
      <c r="B267" s="260"/>
      <c r="C267" s="306"/>
      <c r="D267" s="260"/>
      <c r="E267" s="5"/>
      <c r="F267" s="260"/>
      <c r="G267" s="5"/>
      <c r="H267" s="5"/>
      <c r="I267" s="5"/>
      <c r="J267" s="5"/>
    </row>
    <row r="268" spans="2:11" x14ac:dyDescent="0.3">
      <c r="B268" s="260"/>
      <c r="C268" s="306"/>
      <c r="D268" s="260"/>
      <c r="E268" s="5"/>
      <c r="F268" s="260"/>
      <c r="G268" s="5"/>
      <c r="H268" s="5"/>
      <c r="I268" s="5"/>
      <c r="J268" s="5"/>
    </row>
    <row r="269" spans="2:11" x14ac:dyDescent="0.3">
      <c r="B269" s="260"/>
      <c r="C269" s="306"/>
      <c r="D269" s="260"/>
      <c r="E269" s="5"/>
      <c r="F269" s="260"/>
      <c r="G269" s="5"/>
      <c r="H269" s="5"/>
      <c r="I269" s="5"/>
      <c r="J269" s="5"/>
    </row>
    <row r="270" spans="2:11" x14ac:dyDescent="0.3">
      <c r="B270" s="260"/>
      <c r="C270" s="306"/>
      <c r="D270" s="260"/>
      <c r="E270" s="5"/>
      <c r="F270" s="260"/>
      <c r="G270" s="5"/>
      <c r="H270" s="5"/>
      <c r="I270" s="5"/>
      <c r="J270" s="5"/>
    </row>
    <row r="271" spans="2:11" x14ac:dyDescent="0.3">
      <c r="B271" s="260"/>
      <c r="C271" s="306"/>
      <c r="D271" s="260"/>
      <c r="E271" s="5"/>
      <c r="F271" s="260"/>
      <c r="G271" s="5"/>
      <c r="H271" s="5"/>
      <c r="I271" s="5"/>
      <c r="J271" s="5"/>
    </row>
    <row r="272" spans="2:11" x14ac:dyDescent="0.3">
      <c r="B272" s="260"/>
      <c r="C272" s="306"/>
      <c r="D272" s="260"/>
      <c r="E272" s="5"/>
      <c r="F272" s="260"/>
      <c r="G272" s="5"/>
      <c r="H272" s="5"/>
      <c r="I272" s="5"/>
      <c r="J272" s="5"/>
    </row>
    <row r="273" spans="2:10" x14ac:dyDescent="0.3">
      <c r="B273" s="260"/>
      <c r="C273" s="306"/>
      <c r="D273" s="260"/>
      <c r="E273" s="5"/>
      <c r="F273" s="260"/>
      <c r="G273" s="5"/>
      <c r="H273" s="5"/>
      <c r="I273" s="5"/>
      <c r="J273" s="5"/>
    </row>
    <row r="274" spans="2:10" x14ac:dyDescent="0.3">
      <c r="B274" s="260"/>
      <c r="C274" s="306"/>
      <c r="D274" s="260"/>
      <c r="E274" s="5"/>
      <c r="F274" s="260"/>
      <c r="G274" s="5"/>
      <c r="H274" s="5"/>
      <c r="I274" s="5"/>
      <c r="J274" s="5"/>
    </row>
    <row r="275" spans="2:10" x14ac:dyDescent="0.3">
      <c r="B275" s="260"/>
      <c r="C275" s="306"/>
      <c r="D275" s="260"/>
      <c r="E275" s="5"/>
      <c r="F275" s="260"/>
      <c r="G275" s="5"/>
      <c r="H275" s="5"/>
      <c r="I275" s="5"/>
      <c r="J275" s="5"/>
    </row>
    <row r="276" spans="2:10" x14ac:dyDescent="0.3">
      <c r="B276" s="260"/>
      <c r="C276" s="306"/>
      <c r="D276" s="260"/>
      <c r="E276" s="5"/>
      <c r="F276" s="260"/>
      <c r="G276" s="5"/>
      <c r="H276" s="5"/>
      <c r="I276" s="5"/>
      <c r="J276" s="5"/>
    </row>
    <row r="277" spans="2:10" x14ac:dyDescent="0.3">
      <c r="B277" s="260"/>
      <c r="C277" s="306"/>
      <c r="D277" s="260"/>
      <c r="E277" s="5"/>
      <c r="F277" s="260"/>
      <c r="G277" s="5"/>
      <c r="H277" s="5"/>
      <c r="I277" s="5"/>
      <c r="J277" s="5"/>
    </row>
    <row r="278" spans="2:10" x14ac:dyDescent="0.3">
      <c r="B278" s="260"/>
      <c r="C278" s="306"/>
      <c r="D278" s="260"/>
      <c r="E278" s="5"/>
      <c r="F278" s="260"/>
      <c r="G278" s="5"/>
      <c r="H278" s="5"/>
      <c r="I278" s="5"/>
      <c r="J278" s="5"/>
    </row>
    <row r="279" spans="2:10" x14ac:dyDescent="0.3">
      <c r="B279" s="260"/>
      <c r="C279" s="306"/>
      <c r="D279" s="260"/>
      <c r="E279" s="5"/>
      <c r="F279" s="260"/>
      <c r="G279" s="5"/>
      <c r="H279" s="5"/>
      <c r="I279" s="5"/>
      <c r="J279" s="5"/>
    </row>
    <row r="280" spans="2:10" x14ac:dyDescent="0.3">
      <c r="B280" s="260"/>
      <c r="C280" s="306"/>
      <c r="D280" s="260"/>
      <c r="E280" s="5"/>
      <c r="F280" s="260"/>
      <c r="G280" s="5"/>
      <c r="H280" s="5"/>
      <c r="I280" s="5"/>
      <c r="J280" s="5"/>
    </row>
    <row r="281" spans="2:10" x14ac:dyDescent="0.3">
      <c r="B281" s="260"/>
      <c r="C281" s="306"/>
      <c r="D281" s="260"/>
      <c r="E281" s="5"/>
      <c r="F281" s="260"/>
      <c r="G281" s="5"/>
      <c r="H281" s="5"/>
      <c r="I281" s="5"/>
      <c r="J281" s="5"/>
    </row>
    <row r="282" spans="2:10" x14ac:dyDescent="0.3">
      <c r="B282" s="260"/>
      <c r="C282" s="306"/>
      <c r="D282" s="260"/>
      <c r="E282" s="5"/>
      <c r="F282" s="260"/>
      <c r="G282" s="5"/>
      <c r="H282" s="5"/>
      <c r="I282" s="5"/>
      <c r="J282" s="5"/>
    </row>
    <row r="283" spans="2:10" x14ac:dyDescent="0.3">
      <c r="B283" s="260"/>
      <c r="C283" s="306"/>
      <c r="D283" s="260"/>
      <c r="E283" s="5"/>
      <c r="F283" s="260"/>
      <c r="G283" s="5"/>
      <c r="H283" s="5"/>
      <c r="I283" s="5"/>
      <c r="J283" s="5"/>
    </row>
    <row r="284" spans="2:10" x14ac:dyDescent="0.3">
      <c r="B284" s="260"/>
      <c r="C284" s="306"/>
      <c r="D284" s="260"/>
      <c r="E284" s="5"/>
      <c r="F284" s="260"/>
      <c r="G284" s="5"/>
      <c r="H284" s="5"/>
      <c r="I284" s="5"/>
      <c r="J284" s="5"/>
    </row>
    <row r="285" spans="2:10" x14ac:dyDescent="0.3">
      <c r="B285" s="260"/>
      <c r="C285" s="306"/>
      <c r="D285" s="260"/>
      <c r="E285" s="5"/>
      <c r="F285" s="260"/>
      <c r="G285" s="5"/>
      <c r="H285" s="5"/>
      <c r="I285" s="5"/>
      <c r="J285" s="5"/>
    </row>
    <row r="286" spans="2:10" x14ac:dyDescent="0.3">
      <c r="B286" s="260"/>
      <c r="C286" s="306"/>
      <c r="D286" s="260"/>
      <c r="E286" s="5"/>
      <c r="F286" s="260"/>
      <c r="G286" s="5"/>
      <c r="H286" s="5"/>
      <c r="I286" s="5"/>
      <c r="J286" s="5"/>
    </row>
    <row r="287" spans="2:10" x14ac:dyDescent="0.3">
      <c r="B287" s="260"/>
      <c r="C287" s="306"/>
      <c r="D287" s="260"/>
      <c r="E287" s="5"/>
      <c r="F287" s="260"/>
      <c r="G287" s="5"/>
      <c r="H287" s="5"/>
      <c r="I287" s="5"/>
      <c r="J287" s="5"/>
    </row>
    <row r="288" spans="2:10" x14ac:dyDescent="0.3">
      <c r="B288" s="260"/>
      <c r="C288" s="306"/>
      <c r="D288" s="260"/>
      <c r="E288" s="5"/>
      <c r="F288" s="260"/>
      <c r="G288" s="5"/>
      <c r="H288" s="5"/>
      <c r="I288" s="5"/>
      <c r="J288" s="5"/>
    </row>
    <row r="289" spans="2:10" x14ac:dyDescent="0.3">
      <c r="B289" s="260"/>
      <c r="C289" s="306"/>
      <c r="D289" s="260"/>
      <c r="E289" s="5"/>
      <c r="F289" s="260"/>
      <c r="G289" s="5"/>
      <c r="H289" s="5"/>
      <c r="I289" s="5"/>
      <c r="J289" s="5"/>
    </row>
    <row r="290" spans="2:10" x14ac:dyDescent="0.3">
      <c r="B290" s="260"/>
      <c r="C290" s="306"/>
      <c r="D290" s="260"/>
      <c r="E290" s="5"/>
      <c r="F290" s="260"/>
      <c r="G290" s="5"/>
      <c r="H290" s="5"/>
      <c r="I290" s="5"/>
      <c r="J290" s="5"/>
    </row>
    <row r="291" spans="2:10" x14ac:dyDescent="0.3">
      <c r="B291" s="260"/>
      <c r="C291" s="306"/>
      <c r="D291" s="260"/>
      <c r="E291" s="5"/>
      <c r="F291" s="260"/>
      <c r="G291" s="5"/>
      <c r="H291" s="5"/>
      <c r="I291" s="5"/>
      <c r="J291" s="5"/>
    </row>
    <row r="292" spans="2:10" x14ac:dyDescent="0.3">
      <c r="B292" s="260"/>
      <c r="C292" s="306"/>
      <c r="D292" s="260"/>
      <c r="E292" s="5"/>
      <c r="F292" s="260"/>
      <c r="G292" s="5"/>
      <c r="H292" s="5"/>
      <c r="I292" s="5"/>
      <c r="J292" s="5"/>
    </row>
    <row r="293" spans="2:10" x14ac:dyDescent="0.3">
      <c r="B293" s="260"/>
      <c r="C293" s="306"/>
      <c r="D293" s="260"/>
      <c r="E293" s="5"/>
      <c r="F293" s="260"/>
      <c r="G293" s="5"/>
      <c r="H293" s="5"/>
      <c r="I293" s="5"/>
      <c r="J293" s="5"/>
    </row>
    <row r="294" spans="2:10" x14ac:dyDescent="0.3">
      <c r="B294" s="260"/>
      <c r="C294" s="306"/>
      <c r="D294" s="260"/>
      <c r="E294" s="5"/>
      <c r="F294" s="260"/>
      <c r="G294" s="5"/>
      <c r="H294" s="5"/>
      <c r="I294" s="5"/>
      <c r="J294" s="5"/>
    </row>
    <row r="295" spans="2:10" x14ac:dyDescent="0.3">
      <c r="B295" s="260"/>
      <c r="C295" s="306"/>
      <c r="D295" s="260"/>
      <c r="E295" s="5"/>
      <c r="F295" s="260"/>
      <c r="G295" s="5"/>
      <c r="H295" s="5"/>
      <c r="I295" s="5"/>
      <c r="J295" s="5"/>
    </row>
    <row r="296" spans="2:10" x14ac:dyDescent="0.3">
      <c r="B296" s="228"/>
      <c r="D296" s="228"/>
      <c r="F296" s="228"/>
    </row>
    <row r="297" spans="2:10" x14ac:dyDescent="0.3">
      <c r="B297" s="228"/>
      <c r="D297" s="228"/>
      <c r="F297" s="228"/>
    </row>
    <row r="298" spans="2:10" x14ac:dyDescent="0.3">
      <c r="B298" s="228"/>
      <c r="D298" s="228"/>
      <c r="F298" s="228"/>
    </row>
    <row r="299" spans="2:10" x14ac:dyDescent="0.3">
      <c r="B299" s="228"/>
      <c r="D299" s="228"/>
      <c r="F299" s="228"/>
    </row>
    <row r="300" spans="2:10" x14ac:dyDescent="0.3">
      <c r="B300" s="228"/>
      <c r="D300" s="228"/>
      <c r="F300" s="228"/>
    </row>
    <row r="301" spans="2:10" x14ac:dyDescent="0.3">
      <c r="B301" s="228"/>
      <c r="D301" s="228"/>
      <c r="F301" s="228"/>
    </row>
    <row r="302" spans="2:10" x14ac:dyDescent="0.3">
      <c r="B302" s="228"/>
      <c r="D302" s="228"/>
      <c r="F302" s="228"/>
    </row>
    <row r="303" spans="2:10" x14ac:dyDescent="0.3">
      <c r="B303" s="228"/>
      <c r="D303" s="228"/>
      <c r="F303" s="228"/>
    </row>
    <row r="304" spans="2:10" x14ac:dyDescent="0.3">
      <c r="B304" s="228"/>
      <c r="D304" s="228"/>
      <c r="F304" s="228"/>
    </row>
    <row r="305" spans="2:11" x14ac:dyDescent="0.3">
      <c r="B305" s="228"/>
      <c r="D305" s="228"/>
      <c r="F305" s="228"/>
    </row>
    <row r="306" spans="2:11" x14ac:dyDescent="0.3">
      <c r="B306" s="228"/>
      <c r="D306" s="228"/>
      <c r="F306" s="228"/>
    </row>
    <row r="307" spans="2:11" x14ac:dyDescent="0.3">
      <c r="B307" s="228"/>
      <c r="D307" s="228"/>
      <c r="F307" s="228"/>
    </row>
    <row r="308" spans="2:11" x14ac:dyDescent="0.3">
      <c r="B308" s="228"/>
      <c r="D308" s="228"/>
      <c r="F308" s="228"/>
      <c r="K308"/>
    </row>
    <row r="309" spans="2:11" x14ac:dyDescent="0.3">
      <c r="B309" s="228"/>
      <c r="D309" s="228"/>
      <c r="F309" s="228"/>
      <c r="K309"/>
    </row>
    <row r="310" spans="2:11" x14ac:dyDescent="0.3">
      <c r="B310" s="228"/>
      <c r="D310" s="228"/>
      <c r="F310" s="228"/>
      <c r="K310"/>
    </row>
    <row r="311" spans="2:11" x14ac:dyDescent="0.3">
      <c r="B311" s="228"/>
      <c r="D311" s="228"/>
      <c r="F311" s="228"/>
      <c r="K311"/>
    </row>
    <row r="312" spans="2:11" x14ac:dyDescent="0.3">
      <c r="B312" s="228"/>
      <c r="D312" s="228"/>
      <c r="F312" s="228"/>
      <c r="K312"/>
    </row>
    <row r="313" spans="2:11" x14ac:dyDescent="0.3">
      <c r="B313" s="228"/>
      <c r="D313" s="228"/>
      <c r="F313" s="228"/>
      <c r="K313"/>
    </row>
    <row r="314" spans="2:11" x14ac:dyDescent="0.3">
      <c r="B314" s="228"/>
      <c r="D314" s="228"/>
      <c r="F314" s="228"/>
      <c r="K314"/>
    </row>
    <row r="315" spans="2:11" x14ac:dyDescent="0.3">
      <c r="B315" s="228"/>
      <c r="D315" s="228"/>
      <c r="F315" s="228"/>
      <c r="K315"/>
    </row>
    <row r="316" spans="2:11" x14ac:dyDescent="0.3">
      <c r="B316" s="228"/>
      <c r="D316" s="228"/>
      <c r="F316" s="228"/>
      <c r="K316"/>
    </row>
    <row r="317" spans="2:11" x14ac:dyDescent="0.3">
      <c r="B317" s="228"/>
      <c r="D317" s="228"/>
      <c r="F317" s="228"/>
      <c r="K317"/>
    </row>
    <row r="318" spans="2:11" x14ac:dyDescent="0.3">
      <c r="B318" s="228"/>
      <c r="D318" s="228"/>
      <c r="F318" s="228"/>
      <c r="K318"/>
    </row>
    <row r="319" spans="2:11" x14ac:dyDescent="0.3">
      <c r="B319" s="228"/>
      <c r="D319" s="228"/>
      <c r="F319" s="228"/>
      <c r="K319"/>
    </row>
    <row r="320" spans="2:11" x14ac:dyDescent="0.3">
      <c r="B320" s="228"/>
      <c r="D320" s="228"/>
      <c r="F320" s="228"/>
      <c r="K320"/>
    </row>
    <row r="321" spans="2:11" x14ac:dyDescent="0.3">
      <c r="B321" s="228"/>
      <c r="D321" s="228"/>
      <c r="F321" s="228"/>
      <c r="K321"/>
    </row>
    <row r="322" spans="2:11" x14ac:dyDescent="0.3">
      <c r="B322" s="228"/>
      <c r="D322" s="228"/>
      <c r="F322" s="228"/>
      <c r="K322"/>
    </row>
    <row r="323" spans="2:11" x14ac:dyDescent="0.3">
      <c r="B323" s="228"/>
      <c r="D323" s="228"/>
      <c r="F323" s="228"/>
      <c r="K323"/>
    </row>
    <row r="324" spans="2:11" x14ac:dyDescent="0.3">
      <c r="B324" s="228"/>
      <c r="D324" s="228"/>
      <c r="F324" s="228"/>
      <c r="K324"/>
    </row>
    <row r="325" spans="2:11" x14ac:dyDescent="0.3">
      <c r="B325" s="228"/>
      <c r="D325" s="228"/>
      <c r="F325" s="228"/>
      <c r="K325"/>
    </row>
    <row r="326" spans="2:11" x14ac:dyDescent="0.3">
      <c r="B326" s="228"/>
      <c r="D326" s="228"/>
      <c r="F326" s="228"/>
      <c r="K326"/>
    </row>
    <row r="327" spans="2:11" x14ac:dyDescent="0.3">
      <c r="B327" s="228"/>
      <c r="D327" s="228"/>
      <c r="F327" s="228"/>
      <c r="K327"/>
    </row>
    <row r="328" spans="2:11" x14ac:dyDescent="0.3">
      <c r="B328" s="228"/>
      <c r="D328" s="228"/>
      <c r="F328" s="228"/>
      <c r="K328"/>
    </row>
    <row r="329" spans="2:11" x14ac:dyDescent="0.3">
      <c r="B329" s="228"/>
      <c r="D329" s="228"/>
      <c r="F329" s="228"/>
      <c r="K329"/>
    </row>
    <row r="330" spans="2:11" x14ac:dyDescent="0.3">
      <c r="B330" s="228"/>
      <c r="D330" s="228"/>
      <c r="F330" s="228"/>
      <c r="K330"/>
    </row>
    <row r="331" spans="2:11" x14ac:dyDescent="0.3">
      <c r="B331" s="228"/>
      <c r="D331" s="228"/>
      <c r="F331" s="228"/>
      <c r="K331"/>
    </row>
    <row r="332" spans="2:11" x14ac:dyDescent="0.3">
      <c r="B332" s="228"/>
      <c r="D332" s="228"/>
      <c r="F332" s="228"/>
      <c r="K332"/>
    </row>
    <row r="333" spans="2:11" x14ac:dyDescent="0.3">
      <c r="B333" s="228"/>
      <c r="D333" s="228"/>
      <c r="F333" s="228"/>
      <c r="K333"/>
    </row>
    <row r="334" spans="2:11" x14ac:dyDescent="0.3">
      <c r="B334" s="228"/>
      <c r="D334" s="228"/>
      <c r="F334" s="228"/>
      <c r="K334"/>
    </row>
    <row r="335" spans="2:11" x14ac:dyDescent="0.3">
      <c r="B335" s="228"/>
      <c r="D335" s="228"/>
      <c r="F335" s="228"/>
      <c r="K335"/>
    </row>
    <row r="336" spans="2:11" x14ac:dyDescent="0.3">
      <c r="B336" s="228"/>
      <c r="D336" s="228"/>
      <c r="F336" s="228"/>
      <c r="K336"/>
    </row>
    <row r="337" spans="2:11" x14ac:dyDescent="0.3">
      <c r="B337" s="228"/>
      <c r="D337" s="228"/>
      <c r="F337" s="228"/>
      <c r="K337"/>
    </row>
    <row r="338" spans="2:11" x14ac:dyDescent="0.3">
      <c r="B338" s="228"/>
      <c r="D338" s="228"/>
      <c r="F338" s="228"/>
      <c r="K338"/>
    </row>
    <row r="339" spans="2:11" x14ac:dyDescent="0.3">
      <c r="B339" s="228"/>
      <c r="D339" s="228"/>
      <c r="F339" s="228"/>
      <c r="K339"/>
    </row>
    <row r="340" spans="2:11" x14ac:dyDescent="0.3">
      <c r="B340" s="228"/>
      <c r="D340" s="228"/>
      <c r="F340" s="228"/>
      <c r="K340"/>
    </row>
    <row r="341" spans="2:11" x14ac:dyDescent="0.3">
      <c r="B341" s="228"/>
      <c r="D341" s="228"/>
      <c r="F341" s="228"/>
      <c r="K341"/>
    </row>
    <row r="342" spans="2:11" x14ac:dyDescent="0.3">
      <c r="B342" s="228"/>
      <c r="D342" s="228"/>
      <c r="F342" s="228"/>
      <c r="K342"/>
    </row>
    <row r="343" spans="2:11" x14ac:dyDescent="0.3">
      <c r="B343" s="228"/>
      <c r="D343" s="228"/>
      <c r="F343" s="228"/>
      <c r="K343"/>
    </row>
    <row r="344" spans="2:11" x14ac:dyDescent="0.3">
      <c r="B344" s="228"/>
      <c r="D344" s="228"/>
      <c r="F344" s="228"/>
      <c r="K344"/>
    </row>
    <row r="345" spans="2:11" x14ac:dyDescent="0.3">
      <c r="B345" s="228"/>
      <c r="D345" s="228"/>
      <c r="F345" s="228"/>
      <c r="K345"/>
    </row>
    <row r="346" spans="2:11" x14ac:dyDescent="0.3">
      <c r="B346" s="228"/>
      <c r="D346" s="228"/>
      <c r="F346" s="228"/>
      <c r="K346"/>
    </row>
    <row r="347" spans="2:11" x14ac:dyDescent="0.3">
      <c r="B347" s="228"/>
      <c r="D347" s="228"/>
      <c r="F347" s="228"/>
      <c r="K347"/>
    </row>
    <row r="348" spans="2:11" x14ac:dyDescent="0.3">
      <c r="B348" s="228"/>
      <c r="D348" s="228"/>
      <c r="F348" s="228"/>
      <c r="K348"/>
    </row>
    <row r="349" spans="2:11" x14ac:dyDescent="0.3">
      <c r="B349" s="228"/>
      <c r="D349" s="228"/>
      <c r="F349" s="228"/>
      <c r="K349"/>
    </row>
    <row r="350" spans="2:11" x14ac:dyDescent="0.3">
      <c r="B350" s="228"/>
      <c r="D350" s="228"/>
      <c r="F350" s="228"/>
      <c r="K350"/>
    </row>
    <row r="351" spans="2:11" x14ac:dyDescent="0.3">
      <c r="B351" s="228"/>
      <c r="D351" s="228"/>
      <c r="F351" s="228"/>
      <c r="K351"/>
    </row>
    <row r="352" spans="2:11" x14ac:dyDescent="0.3">
      <c r="B352" s="228"/>
      <c r="D352" s="228"/>
      <c r="F352" s="228"/>
      <c r="K352"/>
    </row>
    <row r="353" spans="2:11" x14ac:dyDescent="0.3">
      <c r="B353" s="228"/>
      <c r="D353" s="228"/>
      <c r="F353" s="228"/>
      <c r="K353"/>
    </row>
    <row r="354" spans="2:11" x14ac:dyDescent="0.3">
      <c r="B354" s="228"/>
      <c r="D354" s="228"/>
      <c r="F354" s="228"/>
      <c r="K354"/>
    </row>
    <row r="355" spans="2:11" x14ac:dyDescent="0.3">
      <c r="B355" s="228"/>
      <c r="D355" s="228"/>
      <c r="F355" s="228"/>
      <c r="K355"/>
    </row>
    <row r="356" spans="2:11" x14ac:dyDescent="0.3">
      <c r="B356" s="228"/>
      <c r="D356" s="228"/>
      <c r="F356" s="228"/>
      <c r="K356"/>
    </row>
    <row r="357" spans="2:11" x14ac:dyDescent="0.3">
      <c r="B357" s="228"/>
      <c r="D357" s="228"/>
      <c r="F357" s="228"/>
      <c r="K357"/>
    </row>
    <row r="358" spans="2:11" x14ac:dyDescent="0.3">
      <c r="B358" s="228"/>
      <c r="D358" s="228"/>
      <c r="F358" s="228"/>
      <c r="K358"/>
    </row>
    <row r="359" spans="2:11" x14ac:dyDescent="0.3">
      <c r="B359" s="228"/>
      <c r="D359" s="228"/>
      <c r="F359" s="228"/>
      <c r="K359"/>
    </row>
    <row r="360" spans="2:11" x14ac:dyDescent="0.3">
      <c r="B360" s="228"/>
      <c r="D360" s="228"/>
      <c r="F360" s="228"/>
      <c r="K360"/>
    </row>
    <row r="361" spans="2:11" x14ac:dyDescent="0.3">
      <c r="B361" s="228"/>
      <c r="D361" s="228"/>
      <c r="F361" s="228"/>
      <c r="K361"/>
    </row>
    <row r="362" spans="2:11" x14ac:dyDescent="0.3">
      <c r="B362" s="228"/>
      <c r="D362" s="228"/>
      <c r="F362" s="228"/>
      <c r="K362"/>
    </row>
    <row r="363" spans="2:11" x14ac:dyDescent="0.3">
      <c r="B363" s="228"/>
      <c r="D363" s="228"/>
      <c r="F363" s="228"/>
      <c r="K363"/>
    </row>
    <row r="364" spans="2:11" x14ac:dyDescent="0.3">
      <c r="B364" s="228"/>
      <c r="D364" s="228"/>
      <c r="F364" s="228"/>
      <c r="K364"/>
    </row>
    <row r="365" spans="2:11" x14ac:dyDescent="0.3">
      <c r="B365" s="228"/>
      <c r="D365" s="228"/>
      <c r="F365" s="228"/>
      <c r="K365"/>
    </row>
    <row r="366" spans="2:11" x14ac:dyDescent="0.3">
      <c r="B366" s="228"/>
      <c r="D366" s="228"/>
      <c r="F366" s="228"/>
      <c r="K366"/>
    </row>
    <row r="367" spans="2:11" x14ac:dyDescent="0.3">
      <c r="B367" s="228"/>
      <c r="D367" s="228"/>
      <c r="F367" s="228"/>
      <c r="K367"/>
    </row>
    <row r="368" spans="2:11" x14ac:dyDescent="0.3">
      <c r="B368" s="228"/>
      <c r="D368" s="228"/>
      <c r="F368" s="228"/>
      <c r="K368"/>
    </row>
    <row r="369" spans="2:11" x14ac:dyDescent="0.3">
      <c r="B369" s="228"/>
      <c r="D369" s="228"/>
      <c r="F369" s="228"/>
      <c r="K369"/>
    </row>
    <row r="370" spans="2:11" x14ac:dyDescent="0.3">
      <c r="B370" s="228"/>
      <c r="D370" s="228"/>
      <c r="F370" s="228"/>
      <c r="K370"/>
    </row>
    <row r="371" spans="2:11" x14ac:dyDescent="0.3">
      <c r="B371" s="228"/>
      <c r="D371" s="228"/>
      <c r="F371" s="228"/>
      <c r="K371"/>
    </row>
    <row r="372" spans="2:11" x14ac:dyDescent="0.3">
      <c r="B372" s="228"/>
      <c r="D372" s="228"/>
      <c r="F372" s="228"/>
      <c r="K372"/>
    </row>
    <row r="373" spans="2:11" x14ac:dyDescent="0.3">
      <c r="B373" s="228"/>
      <c r="D373" s="228"/>
      <c r="F373" s="228"/>
      <c r="K373"/>
    </row>
    <row r="374" spans="2:11" x14ac:dyDescent="0.3">
      <c r="B374" s="228"/>
      <c r="D374" s="228"/>
      <c r="F374" s="228"/>
      <c r="K374"/>
    </row>
    <row r="375" spans="2:11" x14ac:dyDescent="0.3">
      <c r="B375" s="228"/>
      <c r="D375" s="228"/>
      <c r="F375" s="228"/>
      <c r="K375"/>
    </row>
    <row r="376" spans="2:11" x14ac:dyDescent="0.3">
      <c r="B376" s="228"/>
      <c r="D376" s="228"/>
      <c r="F376" s="228"/>
      <c r="K376"/>
    </row>
    <row r="377" spans="2:11" x14ac:dyDescent="0.3">
      <c r="B377" s="228"/>
      <c r="D377" s="228"/>
      <c r="F377" s="228"/>
      <c r="K377"/>
    </row>
    <row r="378" spans="2:11" x14ac:dyDescent="0.3">
      <c r="B378" s="228"/>
      <c r="D378" s="228"/>
      <c r="F378" s="228"/>
      <c r="K378"/>
    </row>
    <row r="379" spans="2:11" x14ac:dyDescent="0.3">
      <c r="B379" s="228"/>
      <c r="D379" s="228"/>
      <c r="F379" s="228"/>
      <c r="K379"/>
    </row>
    <row r="380" spans="2:11" x14ac:dyDescent="0.3">
      <c r="B380" s="228"/>
      <c r="D380" s="228"/>
      <c r="F380" s="228"/>
      <c r="K380"/>
    </row>
    <row r="381" spans="2:11" x14ac:dyDescent="0.3">
      <c r="B381" s="228"/>
      <c r="D381" s="228"/>
      <c r="F381" s="228"/>
      <c r="K381"/>
    </row>
    <row r="382" spans="2:11" x14ac:dyDescent="0.3">
      <c r="B382" s="228"/>
      <c r="D382" s="228"/>
      <c r="F382" s="228"/>
      <c r="K382"/>
    </row>
    <row r="383" spans="2:11" x14ac:dyDescent="0.3">
      <c r="B383" s="228"/>
      <c r="D383" s="228"/>
      <c r="F383" s="228"/>
      <c r="K383"/>
    </row>
    <row r="384" spans="2:11" x14ac:dyDescent="0.3">
      <c r="B384" s="228"/>
      <c r="D384" s="228"/>
      <c r="F384" s="228"/>
      <c r="K384"/>
    </row>
    <row r="385" spans="2:11" x14ac:dyDescent="0.3">
      <c r="B385" s="228"/>
      <c r="D385" s="228"/>
      <c r="F385" s="228"/>
      <c r="K385"/>
    </row>
    <row r="386" spans="2:11" x14ac:dyDescent="0.3">
      <c r="B386" s="228"/>
      <c r="D386" s="228"/>
      <c r="F386" s="228"/>
      <c r="K386"/>
    </row>
    <row r="387" spans="2:11" x14ac:dyDescent="0.3">
      <c r="B387" s="228"/>
      <c r="D387" s="228"/>
      <c r="F387" s="228"/>
      <c r="K387"/>
    </row>
    <row r="388" spans="2:11" x14ac:dyDescent="0.3">
      <c r="B388" s="228"/>
      <c r="D388" s="228"/>
      <c r="F388" s="228"/>
      <c r="K388"/>
    </row>
    <row r="389" spans="2:11" x14ac:dyDescent="0.3">
      <c r="B389" s="228"/>
      <c r="D389" s="228"/>
      <c r="F389" s="228"/>
      <c r="K389"/>
    </row>
    <row r="390" spans="2:11" x14ac:dyDescent="0.3">
      <c r="B390" s="228"/>
      <c r="D390" s="228"/>
      <c r="F390" s="228"/>
      <c r="K390"/>
    </row>
    <row r="391" spans="2:11" x14ac:dyDescent="0.3">
      <c r="B391" s="228"/>
      <c r="D391" s="228"/>
      <c r="F391" s="228"/>
      <c r="K391"/>
    </row>
    <row r="392" spans="2:11" x14ac:dyDescent="0.3">
      <c r="B392" s="228"/>
      <c r="D392" s="228"/>
      <c r="F392" s="228"/>
      <c r="K392"/>
    </row>
    <row r="393" spans="2:11" x14ac:dyDescent="0.3">
      <c r="B393" s="228"/>
      <c r="D393" s="228"/>
      <c r="F393" s="228"/>
      <c r="K393"/>
    </row>
    <row r="394" spans="2:11" x14ac:dyDescent="0.3">
      <c r="B394" s="228"/>
      <c r="D394" s="228"/>
      <c r="F394" s="228"/>
      <c r="K394"/>
    </row>
    <row r="395" spans="2:11" x14ac:dyDescent="0.3">
      <c r="B395" s="228"/>
      <c r="D395" s="228"/>
      <c r="F395" s="228"/>
      <c r="K395"/>
    </row>
    <row r="396" spans="2:11" x14ac:dyDescent="0.3">
      <c r="B396" s="228"/>
      <c r="D396" s="228"/>
      <c r="F396" s="228"/>
      <c r="K396"/>
    </row>
    <row r="397" spans="2:11" x14ac:dyDescent="0.3">
      <c r="B397" s="228"/>
      <c r="D397" s="228"/>
      <c r="F397" s="228"/>
      <c r="K397"/>
    </row>
    <row r="398" spans="2:11" x14ac:dyDescent="0.3">
      <c r="B398" s="228"/>
      <c r="D398" s="228"/>
      <c r="F398" s="228"/>
      <c r="K398"/>
    </row>
    <row r="399" spans="2:11" x14ac:dyDescent="0.3">
      <c r="B399" s="228"/>
      <c r="D399" s="228"/>
      <c r="F399" s="228"/>
      <c r="K399"/>
    </row>
    <row r="400" spans="2:11" x14ac:dyDescent="0.3">
      <c r="B400" s="228"/>
      <c r="D400" s="228"/>
      <c r="F400" s="228"/>
      <c r="K400"/>
    </row>
    <row r="401" spans="2:11" x14ac:dyDescent="0.3">
      <c r="B401" s="228"/>
      <c r="D401" s="228"/>
      <c r="F401" s="228"/>
      <c r="K401"/>
    </row>
    <row r="402" spans="2:11" x14ac:dyDescent="0.3">
      <c r="B402" s="228"/>
      <c r="D402" s="228"/>
      <c r="F402" s="228"/>
      <c r="K402"/>
    </row>
    <row r="403" spans="2:11" x14ac:dyDescent="0.3">
      <c r="B403" s="228"/>
      <c r="D403" s="228"/>
      <c r="F403" s="228"/>
      <c r="K403"/>
    </row>
    <row r="404" spans="2:11" x14ac:dyDescent="0.3">
      <c r="B404" s="228"/>
      <c r="D404" s="228"/>
      <c r="F404" s="228"/>
      <c r="K404"/>
    </row>
    <row r="405" spans="2:11" x14ac:dyDescent="0.3">
      <c r="B405" s="228"/>
      <c r="D405" s="228"/>
      <c r="F405" s="228"/>
      <c r="K405"/>
    </row>
    <row r="406" spans="2:11" x14ac:dyDescent="0.3">
      <c r="B406" s="228"/>
      <c r="D406" s="228"/>
      <c r="F406" s="228"/>
      <c r="K406"/>
    </row>
    <row r="407" spans="2:11" x14ac:dyDescent="0.3">
      <c r="B407" s="228"/>
      <c r="D407" s="228"/>
      <c r="F407" s="228"/>
      <c r="K407"/>
    </row>
    <row r="408" spans="2:11" x14ac:dyDescent="0.3">
      <c r="B408" s="228"/>
      <c r="D408" s="228"/>
      <c r="F408" s="228"/>
      <c r="K408"/>
    </row>
    <row r="409" spans="2:11" x14ac:dyDescent="0.3">
      <c r="B409" s="228"/>
      <c r="D409" s="228"/>
      <c r="F409" s="228"/>
      <c r="K409"/>
    </row>
    <row r="410" spans="2:11" x14ac:dyDescent="0.3">
      <c r="B410" s="228"/>
      <c r="D410" s="228"/>
      <c r="F410" s="228"/>
      <c r="K410"/>
    </row>
    <row r="411" spans="2:11" x14ac:dyDescent="0.3">
      <c r="B411" s="228"/>
      <c r="D411" s="228"/>
      <c r="F411" s="228"/>
      <c r="K411"/>
    </row>
    <row r="412" spans="2:11" x14ac:dyDescent="0.3">
      <c r="B412" s="228"/>
      <c r="D412" s="228"/>
      <c r="F412" s="228"/>
      <c r="K412"/>
    </row>
    <row r="413" spans="2:11" x14ac:dyDescent="0.3">
      <c r="B413" s="228"/>
      <c r="D413" s="228"/>
      <c r="F413" s="228"/>
      <c r="K413"/>
    </row>
    <row r="414" spans="2:11" x14ac:dyDescent="0.3">
      <c r="B414" s="228"/>
      <c r="D414" s="228"/>
      <c r="F414" s="228"/>
      <c r="K414"/>
    </row>
    <row r="415" spans="2:11" x14ac:dyDescent="0.3">
      <c r="B415" s="228"/>
      <c r="D415" s="228"/>
      <c r="F415" s="228"/>
      <c r="K415"/>
    </row>
    <row r="416" spans="2:11" x14ac:dyDescent="0.3">
      <c r="B416" s="228"/>
      <c r="D416" s="228"/>
      <c r="F416" s="228"/>
      <c r="K416"/>
    </row>
    <row r="417" spans="2:11" x14ac:dyDescent="0.3">
      <c r="B417" s="228"/>
      <c r="D417" s="228"/>
      <c r="F417" s="228"/>
      <c r="K417"/>
    </row>
    <row r="418" spans="2:11" x14ac:dyDescent="0.3">
      <c r="B418" s="228"/>
      <c r="D418" s="228"/>
      <c r="F418" s="228"/>
      <c r="K418"/>
    </row>
    <row r="419" spans="2:11" x14ac:dyDescent="0.3">
      <c r="B419" s="228"/>
      <c r="D419" s="228"/>
      <c r="F419" s="228"/>
      <c r="K419"/>
    </row>
    <row r="420" spans="2:11" x14ac:dyDescent="0.3">
      <c r="B420" s="228"/>
      <c r="D420" s="228"/>
      <c r="F420" s="228"/>
      <c r="K420"/>
    </row>
    <row r="421" spans="2:11" x14ac:dyDescent="0.3">
      <c r="B421" s="228"/>
      <c r="D421" s="228"/>
      <c r="F421" s="228"/>
      <c r="K421"/>
    </row>
    <row r="422" spans="2:11" x14ac:dyDescent="0.3">
      <c r="B422" s="228"/>
      <c r="D422" s="228"/>
      <c r="F422" s="228"/>
      <c r="K422"/>
    </row>
    <row r="423" spans="2:11" x14ac:dyDescent="0.3">
      <c r="B423" s="228"/>
      <c r="D423" s="228"/>
      <c r="F423" s="228"/>
      <c r="K423"/>
    </row>
    <row r="424" spans="2:11" x14ac:dyDescent="0.3">
      <c r="B424" s="228"/>
      <c r="D424" s="228"/>
      <c r="F424" s="228"/>
      <c r="K424"/>
    </row>
    <row r="425" spans="2:11" x14ac:dyDescent="0.3">
      <c r="B425" s="228"/>
      <c r="D425" s="228"/>
      <c r="F425" s="228"/>
      <c r="K425"/>
    </row>
    <row r="426" spans="2:11" x14ac:dyDescent="0.3">
      <c r="B426" s="228"/>
      <c r="D426" s="228"/>
      <c r="F426" s="228"/>
      <c r="K426"/>
    </row>
    <row r="427" spans="2:11" x14ac:dyDescent="0.3">
      <c r="B427" s="228"/>
      <c r="D427" s="228"/>
      <c r="F427" s="228"/>
      <c r="K427"/>
    </row>
    <row r="428" spans="2:11" x14ac:dyDescent="0.3">
      <c r="B428" s="228"/>
      <c r="D428" s="228"/>
      <c r="F428" s="228"/>
      <c r="K428"/>
    </row>
    <row r="429" spans="2:11" x14ac:dyDescent="0.3">
      <c r="B429" s="228"/>
      <c r="D429" s="228"/>
      <c r="F429" s="228"/>
      <c r="K429"/>
    </row>
    <row r="430" spans="2:11" x14ac:dyDescent="0.3">
      <c r="B430" s="228"/>
      <c r="D430" s="228"/>
      <c r="F430" s="228"/>
      <c r="K430"/>
    </row>
    <row r="431" spans="2:11" x14ac:dyDescent="0.3">
      <c r="B431" s="228"/>
      <c r="D431" s="228"/>
      <c r="F431" s="228"/>
      <c r="K431"/>
    </row>
    <row r="432" spans="2:11" x14ac:dyDescent="0.3">
      <c r="B432" s="228"/>
      <c r="D432" s="228"/>
      <c r="F432" s="228"/>
      <c r="K432"/>
    </row>
    <row r="433" spans="2:11" x14ac:dyDescent="0.3">
      <c r="B433" s="228"/>
      <c r="D433" s="228"/>
      <c r="F433" s="228"/>
      <c r="K433"/>
    </row>
    <row r="434" spans="2:11" x14ac:dyDescent="0.3">
      <c r="B434" s="228"/>
      <c r="D434" s="228"/>
      <c r="F434" s="228"/>
      <c r="K434"/>
    </row>
    <row r="435" spans="2:11" x14ac:dyDescent="0.3">
      <c r="B435" s="228"/>
      <c r="D435" s="228"/>
      <c r="F435" s="228"/>
      <c r="K435"/>
    </row>
    <row r="436" spans="2:11" x14ac:dyDescent="0.3">
      <c r="B436" s="228"/>
      <c r="D436" s="228"/>
      <c r="F436" s="228"/>
      <c r="K436"/>
    </row>
    <row r="437" spans="2:11" x14ac:dyDescent="0.3">
      <c r="B437" s="228"/>
      <c r="D437" s="228"/>
      <c r="F437" s="228"/>
      <c r="K437"/>
    </row>
    <row r="438" spans="2:11" x14ac:dyDescent="0.3">
      <c r="B438" s="228"/>
      <c r="D438" s="228"/>
      <c r="F438" s="228"/>
      <c r="K438"/>
    </row>
    <row r="439" spans="2:11" x14ac:dyDescent="0.3">
      <c r="B439" s="228"/>
      <c r="D439" s="228"/>
      <c r="F439" s="228"/>
      <c r="K439"/>
    </row>
    <row r="440" spans="2:11" x14ac:dyDescent="0.3">
      <c r="B440" s="228"/>
      <c r="D440" s="228"/>
      <c r="F440" s="228"/>
      <c r="K440"/>
    </row>
    <row r="441" spans="2:11" x14ac:dyDescent="0.3">
      <c r="B441" s="228"/>
      <c r="D441" s="228"/>
      <c r="F441" s="228"/>
      <c r="K441"/>
    </row>
    <row r="442" spans="2:11" x14ac:dyDescent="0.3">
      <c r="B442" s="228"/>
      <c r="D442" s="228"/>
      <c r="F442" s="228"/>
      <c r="K442"/>
    </row>
    <row r="443" spans="2:11" x14ac:dyDescent="0.3">
      <c r="B443" s="228"/>
      <c r="D443" s="228"/>
      <c r="F443" s="228"/>
      <c r="K443"/>
    </row>
    <row r="444" spans="2:11" x14ac:dyDescent="0.3">
      <c r="B444" s="228"/>
      <c r="D444" s="228"/>
      <c r="F444" s="228"/>
      <c r="K444"/>
    </row>
    <row r="445" spans="2:11" x14ac:dyDescent="0.3">
      <c r="B445" s="228"/>
      <c r="D445" s="228"/>
      <c r="F445" s="228"/>
      <c r="K445"/>
    </row>
    <row r="446" spans="2:11" x14ac:dyDescent="0.3">
      <c r="B446" s="228"/>
      <c r="D446" s="228"/>
      <c r="F446" s="228"/>
      <c r="K446"/>
    </row>
    <row r="447" spans="2:11" x14ac:dyDescent="0.3">
      <c r="B447" s="228"/>
      <c r="D447" s="228"/>
      <c r="F447" s="228"/>
      <c r="K447"/>
    </row>
    <row r="448" spans="2:11" x14ac:dyDescent="0.3">
      <c r="B448" s="228"/>
      <c r="D448" s="228"/>
      <c r="F448" s="228"/>
      <c r="K448"/>
    </row>
    <row r="449" spans="2:11" x14ac:dyDescent="0.3">
      <c r="B449" s="228"/>
      <c r="D449" s="228"/>
      <c r="F449" s="228"/>
      <c r="K449"/>
    </row>
    <row r="450" spans="2:11" x14ac:dyDescent="0.3">
      <c r="B450" s="228"/>
      <c r="D450" s="228"/>
      <c r="F450" s="228"/>
      <c r="K450"/>
    </row>
    <row r="451" spans="2:11" x14ac:dyDescent="0.3">
      <c r="B451" s="228"/>
      <c r="D451" s="228"/>
      <c r="F451" s="228"/>
      <c r="K451"/>
    </row>
    <row r="452" spans="2:11" x14ac:dyDescent="0.3">
      <c r="B452" s="228"/>
      <c r="D452" s="228"/>
      <c r="F452" s="228"/>
      <c r="K452"/>
    </row>
    <row r="453" spans="2:11" x14ac:dyDescent="0.3">
      <c r="B453" s="228"/>
      <c r="D453" s="228"/>
      <c r="F453" s="228"/>
      <c r="K453"/>
    </row>
    <row r="454" spans="2:11" x14ac:dyDescent="0.3">
      <c r="B454" s="228"/>
      <c r="D454" s="228"/>
      <c r="F454" s="228"/>
      <c r="K454"/>
    </row>
    <row r="455" spans="2:11" x14ac:dyDescent="0.3">
      <c r="B455" s="228"/>
      <c r="D455" s="228"/>
      <c r="F455" s="228"/>
      <c r="K455"/>
    </row>
    <row r="456" spans="2:11" x14ac:dyDescent="0.3">
      <c r="B456" s="228"/>
      <c r="D456" s="228"/>
      <c r="F456" s="228"/>
      <c r="K456"/>
    </row>
    <row r="457" spans="2:11" x14ac:dyDescent="0.3">
      <c r="B457" s="228"/>
      <c r="D457" s="228"/>
      <c r="F457" s="228"/>
      <c r="K457"/>
    </row>
    <row r="458" spans="2:11" x14ac:dyDescent="0.3">
      <c r="B458" s="228"/>
      <c r="D458" s="228"/>
      <c r="F458" s="228"/>
      <c r="K458"/>
    </row>
    <row r="459" spans="2:11" x14ac:dyDescent="0.3">
      <c r="B459" s="228"/>
      <c r="D459" s="228"/>
      <c r="F459" s="228"/>
      <c r="K459"/>
    </row>
    <row r="460" spans="2:11" x14ac:dyDescent="0.3">
      <c r="B460" s="228"/>
      <c r="D460" s="228"/>
      <c r="F460" s="228"/>
      <c r="K460"/>
    </row>
    <row r="461" spans="2:11" x14ac:dyDescent="0.3">
      <c r="B461" s="228"/>
      <c r="D461" s="228"/>
      <c r="F461" s="228"/>
      <c r="K461"/>
    </row>
    <row r="462" spans="2:11" x14ac:dyDescent="0.3">
      <c r="B462" s="228"/>
      <c r="D462" s="228"/>
      <c r="F462" s="228"/>
      <c r="K462"/>
    </row>
    <row r="463" spans="2:11" x14ac:dyDescent="0.3">
      <c r="B463" s="228"/>
      <c r="D463" s="228"/>
      <c r="F463" s="228"/>
      <c r="K463"/>
    </row>
    <row r="464" spans="2:11" x14ac:dyDescent="0.3">
      <c r="B464" s="228"/>
      <c r="D464" s="228"/>
      <c r="F464" s="228"/>
      <c r="K464"/>
    </row>
    <row r="465" spans="2:11" x14ac:dyDescent="0.3">
      <c r="B465" s="228"/>
      <c r="D465" s="228"/>
      <c r="F465" s="228"/>
      <c r="K465"/>
    </row>
    <row r="466" spans="2:11" x14ac:dyDescent="0.3">
      <c r="B466" s="228"/>
      <c r="D466" s="228"/>
      <c r="F466" s="228"/>
      <c r="K466"/>
    </row>
    <row r="467" spans="2:11" x14ac:dyDescent="0.3">
      <c r="B467" s="228"/>
      <c r="D467" s="228"/>
      <c r="F467" s="228"/>
      <c r="K467"/>
    </row>
    <row r="468" spans="2:11" x14ac:dyDescent="0.3">
      <c r="B468" s="228"/>
      <c r="D468" s="228"/>
      <c r="F468" s="228"/>
      <c r="K468"/>
    </row>
    <row r="469" spans="2:11" x14ac:dyDescent="0.3">
      <c r="B469" s="228"/>
      <c r="D469" s="228"/>
      <c r="F469" s="228"/>
      <c r="K469"/>
    </row>
    <row r="470" spans="2:11" x14ac:dyDescent="0.3">
      <c r="B470" s="228"/>
      <c r="D470" s="228"/>
      <c r="F470" s="228"/>
      <c r="K470"/>
    </row>
    <row r="471" spans="2:11" x14ac:dyDescent="0.3">
      <c r="B471" s="228"/>
      <c r="D471" s="228"/>
      <c r="F471" s="228"/>
      <c r="K471"/>
    </row>
    <row r="472" spans="2:11" x14ac:dyDescent="0.3">
      <c r="B472" s="228"/>
      <c r="D472" s="228"/>
      <c r="F472" s="228"/>
      <c r="K472"/>
    </row>
    <row r="473" spans="2:11" x14ac:dyDescent="0.3">
      <c r="B473" s="228"/>
      <c r="D473" s="228"/>
      <c r="F473" s="228"/>
      <c r="K473"/>
    </row>
    <row r="474" spans="2:11" x14ac:dyDescent="0.3">
      <c r="B474" s="228"/>
      <c r="D474" s="228"/>
      <c r="F474" s="228"/>
      <c r="K474"/>
    </row>
    <row r="475" spans="2:11" x14ac:dyDescent="0.3">
      <c r="B475" s="228"/>
      <c r="D475" s="228"/>
      <c r="F475" s="228"/>
      <c r="K475"/>
    </row>
    <row r="476" spans="2:11" x14ac:dyDescent="0.3">
      <c r="B476" s="228"/>
      <c r="D476" s="228"/>
      <c r="F476" s="228"/>
      <c r="K476"/>
    </row>
    <row r="477" spans="2:11" x14ac:dyDescent="0.3">
      <c r="B477" s="228"/>
      <c r="D477" s="228"/>
      <c r="F477" s="228"/>
      <c r="K477"/>
    </row>
    <row r="478" spans="2:11" x14ac:dyDescent="0.3">
      <c r="B478" s="228"/>
      <c r="D478" s="228"/>
      <c r="F478" s="228"/>
      <c r="K478"/>
    </row>
    <row r="479" spans="2:11" x14ac:dyDescent="0.3">
      <c r="B479" s="228"/>
      <c r="D479" s="228"/>
      <c r="F479" s="228"/>
      <c r="K479"/>
    </row>
    <row r="480" spans="2:11" x14ac:dyDescent="0.3">
      <c r="B480" s="228"/>
      <c r="D480" s="228"/>
      <c r="F480" s="228"/>
      <c r="K480"/>
    </row>
    <row r="481" spans="2:11" x14ac:dyDescent="0.3">
      <c r="B481" s="228"/>
      <c r="D481" s="228"/>
      <c r="F481" s="228"/>
      <c r="K481"/>
    </row>
    <row r="482" spans="2:11" x14ac:dyDescent="0.3">
      <c r="B482" s="228"/>
      <c r="D482" s="228"/>
      <c r="F482" s="228"/>
      <c r="K482"/>
    </row>
    <row r="483" spans="2:11" x14ac:dyDescent="0.3">
      <c r="B483" s="228"/>
      <c r="D483" s="228"/>
      <c r="F483" s="228"/>
      <c r="K483"/>
    </row>
    <row r="484" spans="2:11" x14ac:dyDescent="0.3">
      <c r="B484" s="228"/>
      <c r="D484" s="228"/>
      <c r="F484" s="228"/>
      <c r="K484"/>
    </row>
    <row r="485" spans="2:11" x14ac:dyDescent="0.3">
      <c r="B485" s="228"/>
      <c r="D485" s="228"/>
      <c r="F485" s="228"/>
      <c r="K485"/>
    </row>
    <row r="486" spans="2:11" x14ac:dyDescent="0.3">
      <c r="B486" s="228"/>
      <c r="D486" s="228"/>
      <c r="F486" s="228"/>
      <c r="K486"/>
    </row>
    <row r="487" spans="2:11" x14ac:dyDescent="0.3">
      <c r="B487" s="228"/>
      <c r="D487" s="228"/>
      <c r="F487" s="228"/>
      <c r="K487"/>
    </row>
    <row r="488" spans="2:11" x14ac:dyDescent="0.3">
      <c r="B488" s="228"/>
      <c r="D488" s="228"/>
      <c r="F488" s="228"/>
      <c r="K488"/>
    </row>
    <row r="489" spans="2:11" x14ac:dyDescent="0.3">
      <c r="B489" s="228"/>
      <c r="D489" s="228"/>
      <c r="F489" s="228"/>
      <c r="K489"/>
    </row>
    <row r="490" spans="2:11" x14ac:dyDescent="0.3">
      <c r="B490" s="228"/>
      <c r="D490" s="228"/>
      <c r="F490" s="228"/>
      <c r="K490"/>
    </row>
    <row r="491" spans="2:11" x14ac:dyDescent="0.3">
      <c r="B491" s="228"/>
      <c r="D491" s="228"/>
      <c r="F491" s="228"/>
      <c r="K491"/>
    </row>
    <row r="492" spans="2:11" x14ac:dyDescent="0.3">
      <c r="B492" s="228"/>
      <c r="D492" s="228"/>
      <c r="F492" s="228"/>
      <c r="K492"/>
    </row>
    <row r="493" spans="2:11" x14ac:dyDescent="0.3">
      <c r="B493" s="228"/>
      <c r="D493" s="228"/>
      <c r="F493" s="228"/>
      <c r="K493"/>
    </row>
    <row r="494" spans="2:11" x14ac:dyDescent="0.3">
      <c r="B494" s="228"/>
      <c r="D494" s="228"/>
      <c r="F494" s="228"/>
      <c r="K494"/>
    </row>
    <row r="495" spans="2:11" x14ac:dyDescent="0.3">
      <c r="B495" s="228"/>
      <c r="D495" s="228"/>
      <c r="F495" s="228"/>
      <c r="K495"/>
    </row>
    <row r="496" spans="2:11" x14ac:dyDescent="0.3">
      <c r="B496" s="228"/>
      <c r="D496" s="228"/>
      <c r="F496" s="228"/>
      <c r="K496"/>
    </row>
    <row r="497" spans="2:11" x14ac:dyDescent="0.3">
      <c r="B497" s="228"/>
      <c r="D497" s="228"/>
      <c r="F497" s="228"/>
      <c r="K497"/>
    </row>
    <row r="498" spans="2:11" x14ac:dyDescent="0.3">
      <c r="B498" s="228"/>
      <c r="D498" s="228"/>
      <c r="F498" s="228"/>
      <c r="K498"/>
    </row>
    <row r="499" spans="2:11" x14ac:dyDescent="0.3">
      <c r="B499" s="228"/>
      <c r="D499" s="228"/>
      <c r="F499" s="228"/>
      <c r="K499"/>
    </row>
    <row r="500" spans="2:11" x14ac:dyDescent="0.3">
      <c r="B500" s="228"/>
      <c r="D500" s="228"/>
      <c r="F500" s="228"/>
      <c r="K500"/>
    </row>
    <row r="501" spans="2:11" x14ac:dyDescent="0.3">
      <c r="B501" s="228"/>
      <c r="D501" s="228"/>
      <c r="F501" s="228"/>
      <c r="K501"/>
    </row>
    <row r="502" spans="2:11" x14ac:dyDescent="0.3">
      <c r="B502" s="228"/>
      <c r="D502" s="228"/>
      <c r="F502" s="228"/>
      <c r="K502"/>
    </row>
    <row r="503" spans="2:11" x14ac:dyDescent="0.3">
      <c r="B503" s="228"/>
      <c r="D503" s="228"/>
      <c r="F503" s="228"/>
      <c r="K503"/>
    </row>
    <row r="504" spans="2:11" x14ac:dyDescent="0.3">
      <c r="B504" s="228"/>
      <c r="D504" s="228"/>
      <c r="F504" s="228"/>
      <c r="K504"/>
    </row>
    <row r="505" spans="2:11" x14ac:dyDescent="0.3">
      <c r="B505" s="228"/>
      <c r="D505" s="228"/>
      <c r="F505" s="228"/>
      <c r="K505"/>
    </row>
    <row r="506" spans="2:11" x14ac:dyDescent="0.3">
      <c r="B506" s="228"/>
      <c r="D506" s="228"/>
      <c r="F506" s="228"/>
      <c r="K506"/>
    </row>
    <row r="507" spans="2:11" x14ac:dyDescent="0.3">
      <c r="B507" s="228"/>
      <c r="D507" s="228"/>
      <c r="F507" s="228"/>
      <c r="K507"/>
    </row>
    <row r="508" spans="2:11" x14ac:dyDescent="0.3">
      <c r="B508" s="228"/>
      <c r="D508" s="228"/>
      <c r="F508" s="228"/>
      <c r="K508"/>
    </row>
    <row r="509" spans="2:11" x14ac:dyDescent="0.3">
      <c r="B509" s="228"/>
      <c r="D509" s="228"/>
      <c r="F509" s="228"/>
      <c r="K509"/>
    </row>
    <row r="510" spans="2:11" x14ac:dyDescent="0.3">
      <c r="B510" s="228"/>
      <c r="D510" s="228"/>
      <c r="F510" s="228"/>
      <c r="K510"/>
    </row>
    <row r="511" spans="2:11" x14ac:dyDescent="0.3">
      <c r="B511" s="228"/>
      <c r="D511" s="228"/>
      <c r="F511" s="228"/>
      <c r="K511"/>
    </row>
    <row r="512" spans="2:11" x14ac:dyDescent="0.3">
      <c r="B512" s="228"/>
      <c r="D512" s="228"/>
      <c r="F512" s="228"/>
      <c r="K512"/>
    </row>
    <row r="513" spans="2:11" x14ac:dyDescent="0.3">
      <c r="B513" s="228"/>
      <c r="D513" s="228"/>
      <c r="F513" s="228"/>
      <c r="K513"/>
    </row>
    <row r="514" spans="2:11" x14ac:dyDescent="0.3">
      <c r="B514" s="228"/>
      <c r="D514" s="228"/>
      <c r="F514" s="228"/>
      <c r="K514"/>
    </row>
    <row r="515" spans="2:11" x14ac:dyDescent="0.3">
      <c r="B515" s="228"/>
      <c r="D515" s="228"/>
      <c r="F515" s="228"/>
      <c r="K515"/>
    </row>
    <row r="516" spans="2:11" x14ac:dyDescent="0.3">
      <c r="B516" s="228"/>
      <c r="D516" s="228"/>
      <c r="F516" s="228"/>
      <c r="K516"/>
    </row>
    <row r="517" spans="2:11" x14ac:dyDescent="0.3">
      <c r="B517" s="228"/>
      <c r="D517" s="228"/>
      <c r="F517" s="228"/>
      <c r="K517"/>
    </row>
    <row r="518" spans="2:11" x14ac:dyDescent="0.3">
      <c r="B518" s="228"/>
      <c r="D518" s="228"/>
      <c r="F518" s="228"/>
      <c r="K518"/>
    </row>
    <row r="519" spans="2:11" x14ac:dyDescent="0.3">
      <c r="B519" s="228"/>
      <c r="D519" s="228"/>
      <c r="F519" s="228"/>
      <c r="K519"/>
    </row>
    <row r="520" spans="2:11" x14ac:dyDescent="0.3">
      <c r="B520" s="228"/>
      <c r="D520" s="228"/>
      <c r="F520" s="228"/>
      <c r="K520"/>
    </row>
    <row r="521" spans="2:11" x14ac:dyDescent="0.3">
      <c r="B521" s="228"/>
      <c r="D521" s="228"/>
      <c r="F521" s="228"/>
      <c r="K521"/>
    </row>
    <row r="522" spans="2:11" x14ac:dyDescent="0.3">
      <c r="B522" s="228"/>
      <c r="D522" s="228"/>
      <c r="F522" s="228"/>
      <c r="K522"/>
    </row>
    <row r="523" spans="2:11" x14ac:dyDescent="0.3">
      <c r="B523" s="228"/>
      <c r="D523" s="228"/>
      <c r="F523" s="228"/>
      <c r="K523"/>
    </row>
    <row r="524" spans="2:11" x14ac:dyDescent="0.3">
      <c r="B524" s="228"/>
      <c r="D524" s="228"/>
      <c r="F524" s="228"/>
      <c r="K524"/>
    </row>
    <row r="525" spans="2:11" x14ac:dyDescent="0.3">
      <c r="B525" s="228"/>
      <c r="D525" s="228"/>
      <c r="F525" s="228"/>
      <c r="K525"/>
    </row>
    <row r="526" spans="2:11" x14ac:dyDescent="0.3">
      <c r="B526" s="228"/>
      <c r="D526" s="228"/>
      <c r="F526" s="228"/>
      <c r="K526"/>
    </row>
    <row r="527" spans="2:11" x14ac:dyDescent="0.3">
      <c r="B527" s="228"/>
      <c r="D527" s="228"/>
      <c r="F527" s="228"/>
      <c r="K527"/>
    </row>
    <row r="528" spans="2:11" x14ac:dyDescent="0.3">
      <c r="B528" s="228"/>
      <c r="D528" s="228"/>
      <c r="F528" s="228"/>
      <c r="K528"/>
    </row>
    <row r="529" spans="2:11" x14ac:dyDescent="0.3">
      <c r="B529" s="228"/>
      <c r="D529" s="228"/>
      <c r="F529" s="228"/>
      <c r="K529"/>
    </row>
    <row r="530" spans="2:11" x14ac:dyDescent="0.3">
      <c r="B530" s="228"/>
      <c r="D530" s="228"/>
      <c r="F530" s="228"/>
      <c r="K530"/>
    </row>
    <row r="531" spans="2:11" x14ac:dyDescent="0.3">
      <c r="B531" s="228"/>
      <c r="D531" s="228"/>
      <c r="F531" s="228"/>
      <c r="K531"/>
    </row>
    <row r="532" spans="2:11" x14ac:dyDescent="0.3">
      <c r="B532" s="228"/>
      <c r="D532" s="228"/>
      <c r="F532" s="228"/>
      <c r="K532"/>
    </row>
    <row r="533" spans="2:11" x14ac:dyDescent="0.3">
      <c r="B533" s="228"/>
      <c r="D533" s="228"/>
      <c r="F533" s="228"/>
      <c r="K533"/>
    </row>
    <row r="534" spans="2:11" x14ac:dyDescent="0.3">
      <c r="B534" s="228"/>
      <c r="D534" s="228"/>
      <c r="F534" s="228"/>
      <c r="K534"/>
    </row>
    <row r="535" spans="2:11" x14ac:dyDescent="0.3">
      <c r="B535" s="228"/>
      <c r="D535" s="228"/>
      <c r="F535" s="228"/>
      <c r="K535"/>
    </row>
    <row r="536" spans="2:11" x14ac:dyDescent="0.3">
      <c r="B536" s="228"/>
      <c r="D536" s="228"/>
      <c r="F536" s="228"/>
      <c r="K536"/>
    </row>
    <row r="537" spans="2:11" x14ac:dyDescent="0.3">
      <c r="B537" s="228"/>
      <c r="D537" s="228"/>
      <c r="F537" s="228"/>
      <c r="K537"/>
    </row>
    <row r="538" spans="2:11" x14ac:dyDescent="0.3">
      <c r="B538" s="228"/>
      <c r="D538" s="228"/>
      <c r="F538" s="228"/>
      <c r="K538"/>
    </row>
    <row r="539" spans="2:11" x14ac:dyDescent="0.3">
      <c r="B539" s="228"/>
      <c r="D539" s="228"/>
      <c r="F539" s="228"/>
      <c r="K539"/>
    </row>
    <row r="540" spans="2:11" x14ac:dyDescent="0.3">
      <c r="B540" s="228"/>
      <c r="D540" s="228"/>
      <c r="F540" s="228"/>
      <c r="K540"/>
    </row>
    <row r="541" spans="2:11" x14ac:dyDescent="0.3">
      <c r="B541" s="228"/>
      <c r="D541" s="228"/>
      <c r="F541" s="228"/>
      <c r="K541"/>
    </row>
    <row r="542" spans="2:11" x14ac:dyDescent="0.3">
      <c r="B542" s="228"/>
      <c r="D542" s="228"/>
      <c r="F542" s="228"/>
      <c r="K542"/>
    </row>
    <row r="543" spans="2:11" x14ac:dyDescent="0.3">
      <c r="B543" s="228"/>
      <c r="D543" s="228"/>
      <c r="F543" s="228"/>
      <c r="K543"/>
    </row>
    <row r="544" spans="2:11" x14ac:dyDescent="0.3">
      <c r="B544" s="228"/>
      <c r="D544" s="228"/>
      <c r="F544" s="228"/>
      <c r="K544"/>
    </row>
    <row r="545" spans="2:11" x14ac:dyDescent="0.3">
      <c r="B545" s="228"/>
      <c r="D545" s="228"/>
      <c r="F545" s="228"/>
      <c r="K545"/>
    </row>
    <row r="546" spans="2:11" x14ac:dyDescent="0.3">
      <c r="B546" s="228"/>
      <c r="D546" s="228"/>
      <c r="F546" s="228"/>
      <c r="K546"/>
    </row>
    <row r="547" spans="2:11" x14ac:dyDescent="0.3">
      <c r="B547" s="228"/>
      <c r="D547" s="228"/>
      <c r="F547" s="228"/>
      <c r="K547"/>
    </row>
    <row r="548" spans="2:11" x14ac:dyDescent="0.3">
      <c r="B548" s="228"/>
      <c r="D548" s="228"/>
      <c r="F548" s="228"/>
      <c r="K548"/>
    </row>
    <row r="549" spans="2:11" x14ac:dyDescent="0.3">
      <c r="B549" s="228"/>
      <c r="D549" s="228"/>
      <c r="F549" s="228"/>
      <c r="K549"/>
    </row>
    <row r="550" spans="2:11" x14ac:dyDescent="0.3">
      <c r="B550" s="228"/>
      <c r="D550" s="228"/>
      <c r="F550" s="228"/>
      <c r="K550"/>
    </row>
    <row r="551" spans="2:11" x14ac:dyDescent="0.3">
      <c r="B551" s="228"/>
      <c r="D551" s="228"/>
      <c r="F551" s="228"/>
      <c r="K551"/>
    </row>
    <row r="552" spans="2:11" x14ac:dyDescent="0.3">
      <c r="B552" s="228"/>
      <c r="D552" s="228"/>
      <c r="F552" s="228"/>
      <c r="K552"/>
    </row>
    <row r="553" spans="2:11" x14ac:dyDescent="0.3">
      <c r="B553" s="228"/>
      <c r="D553" s="228"/>
      <c r="F553" s="228"/>
      <c r="K553"/>
    </row>
    <row r="554" spans="2:11" x14ac:dyDescent="0.3">
      <c r="B554" s="228"/>
      <c r="D554" s="228"/>
      <c r="F554" s="228"/>
      <c r="K554"/>
    </row>
    <row r="555" spans="2:11" x14ac:dyDescent="0.3">
      <c r="B555" s="228"/>
      <c r="D555" s="228"/>
      <c r="F555" s="228"/>
      <c r="K555"/>
    </row>
    <row r="556" spans="2:11" x14ac:dyDescent="0.3">
      <c r="B556" s="228"/>
      <c r="D556" s="228"/>
      <c r="F556" s="228"/>
      <c r="K556"/>
    </row>
    <row r="557" spans="2:11" x14ac:dyDescent="0.3">
      <c r="B557" s="228"/>
      <c r="D557" s="228"/>
      <c r="F557" s="228"/>
      <c r="K557"/>
    </row>
    <row r="558" spans="2:11" x14ac:dyDescent="0.3">
      <c r="B558" s="228"/>
      <c r="D558" s="228"/>
      <c r="F558" s="228"/>
      <c r="K558"/>
    </row>
    <row r="559" spans="2:11" x14ac:dyDescent="0.3">
      <c r="B559" s="228"/>
      <c r="D559" s="228"/>
      <c r="F559" s="228"/>
      <c r="K559"/>
    </row>
    <row r="560" spans="2:11" x14ac:dyDescent="0.3">
      <c r="B560" s="228"/>
      <c r="D560" s="228"/>
      <c r="F560" s="228"/>
      <c r="K560"/>
    </row>
    <row r="561" spans="2:11" x14ac:dyDescent="0.3">
      <c r="B561" s="228"/>
      <c r="D561" s="228"/>
      <c r="F561" s="228"/>
      <c r="K561"/>
    </row>
    <row r="562" spans="2:11" x14ac:dyDescent="0.3">
      <c r="B562" s="228"/>
      <c r="D562" s="228"/>
      <c r="F562" s="228"/>
      <c r="K562"/>
    </row>
    <row r="563" spans="2:11" x14ac:dyDescent="0.3">
      <c r="B563" s="228"/>
      <c r="D563" s="228"/>
      <c r="F563" s="228"/>
      <c r="K563"/>
    </row>
    <row r="564" spans="2:11" x14ac:dyDescent="0.3">
      <c r="B564" s="228"/>
      <c r="D564" s="228"/>
      <c r="F564" s="228"/>
      <c r="K564"/>
    </row>
    <row r="565" spans="2:11" x14ac:dyDescent="0.3">
      <c r="B565" s="228"/>
      <c r="D565" s="228"/>
      <c r="F565" s="228"/>
      <c r="K565"/>
    </row>
    <row r="566" spans="2:11" x14ac:dyDescent="0.3">
      <c r="B566" s="228"/>
      <c r="D566" s="228"/>
      <c r="F566" s="228"/>
      <c r="K566"/>
    </row>
    <row r="567" spans="2:11" x14ac:dyDescent="0.3">
      <c r="B567" s="228"/>
      <c r="D567" s="228"/>
      <c r="F567" s="228"/>
      <c r="K567"/>
    </row>
    <row r="568" spans="2:11" x14ac:dyDescent="0.3">
      <c r="B568" s="228"/>
      <c r="D568" s="228"/>
      <c r="F568" s="228"/>
      <c r="K568"/>
    </row>
    <row r="569" spans="2:11" x14ac:dyDescent="0.3">
      <c r="B569" s="228"/>
      <c r="D569" s="228"/>
      <c r="F569" s="228"/>
      <c r="K569"/>
    </row>
    <row r="570" spans="2:11" x14ac:dyDescent="0.3">
      <c r="B570" s="228"/>
      <c r="D570" s="228"/>
      <c r="F570" s="228"/>
      <c r="K570"/>
    </row>
    <row r="571" spans="2:11" x14ac:dyDescent="0.3">
      <c r="B571" s="228"/>
      <c r="D571" s="228"/>
      <c r="F571" s="228"/>
      <c r="K571"/>
    </row>
    <row r="572" spans="2:11" x14ac:dyDescent="0.3">
      <c r="B572" s="228"/>
      <c r="D572" s="228"/>
      <c r="F572" s="228"/>
      <c r="K572"/>
    </row>
    <row r="573" spans="2:11" x14ac:dyDescent="0.3">
      <c r="B573" s="228"/>
      <c r="D573" s="228"/>
      <c r="F573" s="228"/>
      <c r="K573"/>
    </row>
    <row r="574" spans="2:11" x14ac:dyDescent="0.3">
      <c r="B574" s="228"/>
      <c r="D574" s="228"/>
      <c r="F574" s="228"/>
      <c r="K574"/>
    </row>
    <row r="575" spans="2:11" x14ac:dyDescent="0.3">
      <c r="B575" s="228"/>
      <c r="D575" s="228"/>
      <c r="F575" s="228"/>
      <c r="K575"/>
    </row>
    <row r="576" spans="2:11" x14ac:dyDescent="0.3">
      <c r="B576" s="228"/>
      <c r="D576" s="228"/>
      <c r="F576" s="228"/>
      <c r="K576"/>
    </row>
    <row r="577" spans="2:11" x14ac:dyDescent="0.3">
      <c r="B577" s="228"/>
      <c r="D577" s="228"/>
      <c r="F577" s="228"/>
      <c r="K577"/>
    </row>
    <row r="578" spans="2:11" x14ac:dyDescent="0.3">
      <c r="B578" s="228"/>
      <c r="D578" s="228"/>
      <c r="F578" s="228"/>
      <c r="K578"/>
    </row>
    <row r="579" spans="2:11" x14ac:dyDescent="0.3">
      <c r="B579" s="228"/>
      <c r="D579" s="228"/>
      <c r="F579" s="228"/>
      <c r="K579"/>
    </row>
    <row r="580" spans="2:11" x14ac:dyDescent="0.3">
      <c r="B580" s="228"/>
      <c r="D580" s="228"/>
      <c r="F580" s="228"/>
      <c r="K580"/>
    </row>
    <row r="581" spans="2:11" x14ac:dyDescent="0.3">
      <c r="B581" s="228"/>
      <c r="D581" s="228"/>
      <c r="F581" s="228"/>
      <c r="K581"/>
    </row>
    <row r="582" spans="2:11" x14ac:dyDescent="0.3">
      <c r="B582" s="228"/>
      <c r="D582" s="228"/>
      <c r="F582" s="228"/>
      <c r="K582"/>
    </row>
    <row r="583" spans="2:11" x14ac:dyDescent="0.3">
      <c r="B583" s="228"/>
      <c r="D583" s="228"/>
      <c r="F583" s="228"/>
      <c r="K583"/>
    </row>
    <row r="584" spans="2:11" x14ac:dyDescent="0.3">
      <c r="B584" s="228"/>
      <c r="D584" s="228"/>
      <c r="F584" s="228"/>
      <c r="K584"/>
    </row>
    <row r="585" spans="2:11" x14ac:dyDescent="0.3">
      <c r="B585" s="228"/>
      <c r="D585" s="228"/>
      <c r="F585" s="228"/>
      <c r="K585"/>
    </row>
    <row r="586" spans="2:11" x14ac:dyDescent="0.3">
      <c r="B586" s="228"/>
      <c r="D586" s="228"/>
      <c r="F586" s="228"/>
      <c r="K586"/>
    </row>
    <row r="587" spans="2:11" x14ac:dyDescent="0.3">
      <c r="B587" s="228"/>
      <c r="D587" s="228"/>
      <c r="F587" s="228"/>
      <c r="K587"/>
    </row>
    <row r="588" spans="2:11" x14ac:dyDescent="0.3">
      <c r="B588" s="228"/>
      <c r="D588" s="228"/>
      <c r="F588" s="228"/>
      <c r="K588"/>
    </row>
    <row r="589" spans="2:11" x14ac:dyDescent="0.3">
      <c r="B589" s="228"/>
      <c r="D589" s="228"/>
      <c r="F589" s="228"/>
      <c r="K589"/>
    </row>
    <row r="590" spans="2:11" x14ac:dyDescent="0.3">
      <c r="B590" s="228"/>
      <c r="D590" s="228"/>
      <c r="F590" s="228"/>
      <c r="K590"/>
    </row>
    <row r="591" spans="2:11" x14ac:dyDescent="0.3">
      <c r="B591" s="228"/>
      <c r="D591" s="228"/>
      <c r="F591" s="228"/>
      <c r="K591"/>
    </row>
    <row r="592" spans="2:11" x14ac:dyDescent="0.3">
      <c r="B592" s="228"/>
      <c r="D592" s="228"/>
      <c r="F592" s="228"/>
      <c r="K592"/>
    </row>
    <row r="593" spans="2:11" x14ac:dyDescent="0.3">
      <c r="B593" s="228"/>
      <c r="D593" s="228"/>
      <c r="F593" s="228"/>
      <c r="K593"/>
    </row>
    <row r="594" spans="2:11" x14ac:dyDescent="0.3">
      <c r="B594" s="228"/>
      <c r="D594" s="228"/>
      <c r="F594" s="228"/>
      <c r="K594"/>
    </row>
    <row r="595" spans="2:11" x14ac:dyDescent="0.3">
      <c r="B595" s="228"/>
      <c r="D595" s="228"/>
      <c r="F595" s="228"/>
      <c r="K595"/>
    </row>
    <row r="596" spans="2:11" x14ac:dyDescent="0.3">
      <c r="B596" s="228"/>
      <c r="D596" s="228"/>
      <c r="F596" s="228"/>
      <c r="K596"/>
    </row>
    <row r="597" spans="2:11" x14ac:dyDescent="0.3">
      <c r="B597" s="228"/>
      <c r="D597" s="228"/>
      <c r="F597" s="228"/>
      <c r="K597"/>
    </row>
    <row r="598" spans="2:11" x14ac:dyDescent="0.3">
      <c r="B598" s="228"/>
      <c r="D598" s="228"/>
      <c r="F598" s="228"/>
      <c r="K598"/>
    </row>
    <row r="599" spans="2:11" x14ac:dyDescent="0.3">
      <c r="B599" s="228"/>
      <c r="D599" s="228"/>
      <c r="F599" s="228"/>
      <c r="K599"/>
    </row>
    <row r="600" spans="2:11" x14ac:dyDescent="0.3">
      <c r="B600" s="228"/>
      <c r="D600" s="228"/>
      <c r="F600" s="228"/>
      <c r="K600"/>
    </row>
    <row r="601" spans="2:11" x14ac:dyDescent="0.3">
      <c r="B601" s="228"/>
      <c r="D601" s="228"/>
      <c r="F601" s="228"/>
      <c r="K601"/>
    </row>
    <row r="602" spans="2:11" x14ac:dyDescent="0.3">
      <c r="B602" s="228"/>
      <c r="D602" s="228"/>
      <c r="F602" s="228"/>
      <c r="K602"/>
    </row>
    <row r="603" spans="2:11" x14ac:dyDescent="0.3">
      <c r="B603" s="228"/>
      <c r="D603" s="228"/>
      <c r="F603" s="228"/>
      <c r="K603"/>
    </row>
    <row r="604" spans="2:11" x14ac:dyDescent="0.3">
      <c r="B604" s="228"/>
      <c r="D604" s="228"/>
      <c r="F604" s="228"/>
      <c r="K604"/>
    </row>
    <row r="605" spans="2:11" x14ac:dyDescent="0.3">
      <c r="B605" s="228"/>
      <c r="D605" s="228"/>
      <c r="F605" s="228"/>
      <c r="K605"/>
    </row>
    <row r="606" spans="2:11" x14ac:dyDescent="0.3">
      <c r="B606" s="228"/>
      <c r="D606" s="228"/>
      <c r="F606" s="228"/>
      <c r="K606"/>
    </row>
    <row r="607" spans="2:11" x14ac:dyDescent="0.3">
      <c r="B607" s="228"/>
      <c r="D607" s="228"/>
      <c r="F607" s="228"/>
      <c r="K607"/>
    </row>
    <row r="608" spans="2:11" x14ac:dyDescent="0.3">
      <c r="B608" s="228"/>
      <c r="D608" s="228"/>
      <c r="F608" s="228"/>
      <c r="K608"/>
    </row>
    <row r="609" spans="2:11" x14ac:dyDescent="0.3">
      <c r="B609" s="228"/>
      <c r="D609" s="228"/>
      <c r="F609" s="228"/>
      <c r="K609"/>
    </row>
    <row r="610" spans="2:11" x14ac:dyDescent="0.3">
      <c r="B610" s="228"/>
      <c r="D610" s="228"/>
      <c r="F610" s="228"/>
      <c r="K610"/>
    </row>
    <row r="611" spans="2:11" x14ac:dyDescent="0.3">
      <c r="B611" s="228"/>
      <c r="D611" s="228"/>
      <c r="F611" s="228"/>
      <c r="K611"/>
    </row>
    <row r="612" spans="2:11" x14ac:dyDescent="0.3">
      <c r="B612" s="228"/>
      <c r="D612" s="228"/>
      <c r="F612" s="228"/>
      <c r="K612"/>
    </row>
    <row r="613" spans="2:11" x14ac:dyDescent="0.3">
      <c r="B613" s="228"/>
      <c r="D613" s="228"/>
      <c r="F613" s="228"/>
      <c r="K613"/>
    </row>
    <row r="614" spans="2:11" x14ac:dyDescent="0.3">
      <c r="B614" s="228"/>
      <c r="D614" s="228"/>
      <c r="F614" s="228"/>
      <c r="K614"/>
    </row>
    <row r="615" spans="2:11" x14ac:dyDescent="0.3">
      <c r="B615" s="228"/>
      <c r="D615" s="228"/>
      <c r="F615" s="228"/>
      <c r="K615"/>
    </row>
    <row r="616" spans="2:11" x14ac:dyDescent="0.3">
      <c r="B616" s="228"/>
      <c r="D616" s="228"/>
      <c r="F616" s="228"/>
      <c r="K616"/>
    </row>
    <row r="617" spans="2:11" x14ac:dyDescent="0.3">
      <c r="B617" s="228"/>
      <c r="D617" s="228"/>
      <c r="F617" s="228"/>
      <c r="K617"/>
    </row>
    <row r="618" spans="2:11" x14ac:dyDescent="0.3">
      <c r="B618" s="228"/>
      <c r="D618" s="228"/>
      <c r="F618" s="228"/>
      <c r="K618"/>
    </row>
    <row r="619" spans="2:11" x14ac:dyDescent="0.3">
      <c r="B619" s="228"/>
      <c r="D619" s="228"/>
      <c r="F619" s="228"/>
      <c r="K619"/>
    </row>
    <row r="620" spans="2:11" x14ac:dyDescent="0.3">
      <c r="B620" s="228"/>
      <c r="D620" s="228"/>
      <c r="F620" s="228"/>
      <c r="K620"/>
    </row>
    <row r="621" spans="2:11" x14ac:dyDescent="0.3">
      <c r="B621" s="228"/>
      <c r="D621" s="228"/>
      <c r="F621" s="228"/>
      <c r="K621"/>
    </row>
    <row r="622" spans="2:11" x14ac:dyDescent="0.3">
      <c r="B622" s="228"/>
      <c r="D622" s="228"/>
      <c r="F622" s="228"/>
      <c r="K622"/>
    </row>
    <row r="623" spans="2:11" x14ac:dyDescent="0.3">
      <c r="B623" s="228"/>
      <c r="D623" s="228"/>
      <c r="F623" s="228"/>
      <c r="K623"/>
    </row>
    <row r="624" spans="2:11" x14ac:dyDescent="0.3">
      <c r="B624" s="228"/>
      <c r="D624" s="228"/>
      <c r="F624" s="228"/>
      <c r="K624"/>
    </row>
    <row r="625" spans="2:11" x14ac:dyDescent="0.3">
      <c r="B625" s="228"/>
      <c r="D625" s="228"/>
      <c r="F625" s="228"/>
      <c r="K625"/>
    </row>
    <row r="626" spans="2:11" x14ac:dyDescent="0.3">
      <c r="B626" s="228"/>
      <c r="D626" s="228"/>
      <c r="F626" s="228"/>
      <c r="K626"/>
    </row>
    <row r="627" spans="2:11" x14ac:dyDescent="0.3">
      <c r="B627" s="228"/>
      <c r="D627" s="228"/>
      <c r="F627" s="228"/>
      <c r="K627"/>
    </row>
    <row r="628" spans="2:11" x14ac:dyDescent="0.3">
      <c r="B628" s="228"/>
      <c r="D628" s="228"/>
      <c r="F628" s="228"/>
      <c r="K628"/>
    </row>
    <row r="629" spans="2:11" x14ac:dyDescent="0.3">
      <c r="B629" s="228"/>
      <c r="D629" s="228"/>
      <c r="F629" s="228"/>
      <c r="K629"/>
    </row>
    <row r="630" spans="2:11" x14ac:dyDescent="0.3">
      <c r="B630" s="228"/>
      <c r="D630" s="228"/>
      <c r="F630" s="228"/>
      <c r="K630"/>
    </row>
    <row r="631" spans="2:11" x14ac:dyDescent="0.3">
      <c r="B631" s="228"/>
      <c r="D631" s="228"/>
      <c r="F631" s="228"/>
      <c r="K631"/>
    </row>
    <row r="632" spans="2:11" x14ac:dyDescent="0.3">
      <c r="B632" s="228"/>
      <c r="D632" s="228"/>
      <c r="F632" s="228"/>
      <c r="K632"/>
    </row>
    <row r="633" spans="2:11" x14ac:dyDescent="0.3">
      <c r="B633" s="228"/>
      <c r="D633" s="228"/>
      <c r="F633" s="228"/>
      <c r="K633"/>
    </row>
    <row r="634" spans="2:11" x14ac:dyDescent="0.3">
      <c r="B634" s="228"/>
      <c r="D634" s="228"/>
      <c r="F634" s="228"/>
      <c r="K634"/>
    </row>
    <row r="635" spans="2:11" x14ac:dyDescent="0.3">
      <c r="B635" s="228"/>
      <c r="D635" s="228"/>
      <c r="F635" s="228"/>
      <c r="K635"/>
    </row>
    <row r="636" spans="2:11" x14ac:dyDescent="0.3">
      <c r="B636" s="228"/>
      <c r="D636" s="228"/>
      <c r="F636" s="228"/>
      <c r="K636"/>
    </row>
    <row r="637" spans="2:11" x14ac:dyDescent="0.3">
      <c r="B637" s="228"/>
      <c r="D637" s="228"/>
      <c r="F637" s="228"/>
      <c r="K637"/>
    </row>
    <row r="638" spans="2:11" x14ac:dyDescent="0.3">
      <c r="B638" s="228"/>
      <c r="D638" s="228"/>
      <c r="F638" s="228"/>
      <c r="K638"/>
    </row>
    <row r="639" spans="2:11" x14ac:dyDescent="0.3">
      <c r="B639" s="228"/>
      <c r="D639" s="228"/>
      <c r="F639" s="228"/>
      <c r="K639"/>
    </row>
    <row r="640" spans="2:11" x14ac:dyDescent="0.3">
      <c r="B640" s="228"/>
      <c r="D640" s="228"/>
      <c r="F640" s="228"/>
      <c r="K640"/>
    </row>
    <row r="641" spans="2:11" x14ac:dyDescent="0.3">
      <c r="B641" s="228"/>
      <c r="D641" s="228"/>
      <c r="F641" s="228"/>
      <c r="K641"/>
    </row>
    <row r="642" spans="2:11" x14ac:dyDescent="0.3">
      <c r="B642" s="228"/>
      <c r="D642" s="228"/>
      <c r="F642" s="228"/>
      <c r="K642"/>
    </row>
    <row r="643" spans="2:11" x14ac:dyDescent="0.3">
      <c r="B643" s="228"/>
      <c r="D643" s="228"/>
      <c r="F643" s="228"/>
      <c r="K643"/>
    </row>
    <row r="644" spans="2:11" x14ac:dyDescent="0.3">
      <c r="B644" s="228"/>
      <c r="D644" s="228"/>
      <c r="F644" s="228"/>
      <c r="K644"/>
    </row>
    <row r="645" spans="2:11" x14ac:dyDescent="0.3">
      <c r="B645" s="228"/>
      <c r="D645" s="228"/>
      <c r="F645" s="228"/>
      <c r="K645"/>
    </row>
    <row r="646" spans="2:11" x14ac:dyDescent="0.3">
      <c r="B646" s="228"/>
      <c r="D646" s="228"/>
      <c r="F646" s="228"/>
      <c r="K646"/>
    </row>
    <row r="647" spans="2:11" x14ac:dyDescent="0.3">
      <c r="B647" s="228"/>
      <c r="D647" s="228"/>
      <c r="F647" s="228"/>
      <c r="K647"/>
    </row>
    <row r="648" spans="2:11" x14ac:dyDescent="0.3">
      <c r="B648" s="228"/>
      <c r="D648" s="228"/>
      <c r="F648" s="228"/>
      <c r="K648"/>
    </row>
    <row r="649" spans="2:11" x14ac:dyDescent="0.3">
      <c r="B649" s="228"/>
      <c r="D649" s="228"/>
      <c r="F649" s="228"/>
      <c r="K649"/>
    </row>
    <row r="650" spans="2:11" x14ac:dyDescent="0.3">
      <c r="B650" s="228"/>
      <c r="D650" s="228"/>
      <c r="F650" s="228"/>
      <c r="K650"/>
    </row>
    <row r="651" spans="2:11" x14ac:dyDescent="0.3">
      <c r="B651" s="228"/>
      <c r="D651" s="228"/>
      <c r="F651" s="228"/>
      <c r="K651"/>
    </row>
    <row r="652" spans="2:11" x14ac:dyDescent="0.3">
      <c r="B652" s="228"/>
      <c r="D652" s="228"/>
      <c r="F652" s="228"/>
      <c r="K652"/>
    </row>
    <row r="653" spans="2:11" x14ac:dyDescent="0.3">
      <c r="B653" s="228"/>
      <c r="D653" s="228"/>
      <c r="F653" s="228"/>
      <c r="K653"/>
    </row>
    <row r="654" spans="2:11" x14ac:dyDescent="0.3">
      <c r="B654" s="228"/>
      <c r="D654" s="228"/>
      <c r="F654" s="228"/>
      <c r="K654"/>
    </row>
    <row r="655" spans="2:11" x14ac:dyDescent="0.3">
      <c r="B655" s="228"/>
      <c r="D655" s="228"/>
      <c r="F655" s="228"/>
      <c r="K655"/>
    </row>
    <row r="656" spans="2:11" x14ac:dyDescent="0.3">
      <c r="B656" s="228"/>
      <c r="D656" s="228"/>
      <c r="F656" s="228"/>
      <c r="K656"/>
    </row>
    <row r="657" spans="2:11" x14ac:dyDescent="0.3">
      <c r="B657" s="228"/>
      <c r="D657" s="228"/>
      <c r="F657" s="228"/>
      <c r="K657"/>
    </row>
    <row r="658" spans="2:11" x14ac:dyDescent="0.3">
      <c r="B658" s="228"/>
      <c r="D658" s="228"/>
      <c r="F658" s="228"/>
      <c r="K658"/>
    </row>
    <row r="659" spans="2:11" x14ac:dyDescent="0.3">
      <c r="B659" s="228"/>
      <c r="D659" s="228"/>
      <c r="F659" s="228"/>
      <c r="K659"/>
    </row>
    <row r="660" spans="2:11" x14ac:dyDescent="0.3">
      <c r="B660" s="228"/>
      <c r="D660" s="228"/>
      <c r="F660" s="228"/>
      <c r="K660"/>
    </row>
    <row r="661" spans="2:11" x14ac:dyDescent="0.3">
      <c r="B661" s="228"/>
      <c r="D661" s="228"/>
      <c r="F661" s="228"/>
      <c r="K661"/>
    </row>
    <row r="662" spans="2:11" x14ac:dyDescent="0.3">
      <c r="B662" s="228"/>
      <c r="D662" s="228"/>
      <c r="F662" s="228"/>
      <c r="K662"/>
    </row>
    <row r="663" spans="2:11" x14ac:dyDescent="0.3">
      <c r="B663" s="228"/>
      <c r="D663" s="228"/>
      <c r="F663" s="228"/>
      <c r="K663"/>
    </row>
    <row r="664" spans="2:11" x14ac:dyDescent="0.3">
      <c r="B664" s="228"/>
      <c r="D664" s="228"/>
      <c r="F664" s="228"/>
      <c r="K664"/>
    </row>
    <row r="665" spans="2:11" x14ac:dyDescent="0.3">
      <c r="B665" s="228"/>
      <c r="D665" s="228"/>
      <c r="F665" s="228"/>
      <c r="K665"/>
    </row>
    <row r="666" spans="2:11" x14ac:dyDescent="0.3">
      <c r="B666" s="228"/>
      <c r="D666" s="228"/>
      <c r="F666" s="228"/>
      <c r="K666"/>
    </row>
    <row r="667" spans="2:11" x14ac:dyDescent="0.3">
      <c r="B667" s="228"/>
      <c r="D667" s="228"/>
      <c r="F667" s="228"/>
      <c r="K667"/>
    </row>
    <row r="668" spans="2:11" x14ac:dyDescent="0.3">
      <c r="B668" s="228"/>
      <c r="D668" s="228"/>
      <c r="F668" s="228"/>
      <c r="K668"/>
    </row>
    <row r="669" spans="2:11" x14ac:dyDescent="0.3">
      <c r="B669" s="228"/>
      <c r="D669" s="228"/>
      <c r="F669" s="228"/>
      <c r="K669"/>
    </row>
    <row r="670" spans="2:11" x14ac:dyDescent="0.3">
      <c r="B670" s="228"/>
      <c r="D670" s="228"/>
      <c r="F670" s="228"/>
      <c r="K670"/>
    </row>
    <row r="671" spans="2:11" x14ac:dyDescent="0.3">
      <c r="B671" s="228"/>
      <c r="D671" s="228"/>
      <c r="F671" s="228"/>
      <c r="K671"/>
    </row>
    <row r="672" spans="2:11" x14ac:dyDescent="0.3">
      <c r="B672" s="228"/>
      <c r="D672" s="228"/>
      <c r="F672" s="228"/>
      <c r="K672"/>
    </row>
    <row r="673" spans="2:11" x14ac:dyDescent="0.3">
      <c r="B673" s="228"/>
      <c r="D673" s="228"/>
      <c r="F673" s="228"/>
      <c r="K673"/>
    </row>
    <row r="674" spans="2:11" x14ac:dyDescent="0.3">
      <c r="B674" s="228"/>
      <c r="D674" s="228"/>
      <c r="F674" s="228"/>
      <c r="K674"/>
    </row>
    <row r="675" spans="2:11" x14ac:dyDescent="0.3">
      <c r="B675" s="228"/>
      <c r="D675" s="228"/>
      <c r="F675" s="228"/>
      <c r="K675"/>
    </row>
    <row r="676" spans="2:11" x14ac:dyDescent="0.3">
      <c r="B676" s="228"/>
      <c r="D676" s="228"/>
      <c r="F676" s="228"/>
      <c r="K676"/>
    </row>
    <row r="677" spans="2:11" x14ac:dyDescent="0.3">
      <c r="B677" s="228"/>
      <c r="D677" s="228"/>
      <c r="F677" s="228"/>
      <c r="K677"/>
    </row>
    <row r="678" spans="2:11" x14ac:dyDescent="0.3">
      <c r="B678" s="228"/>
      <c r="D678" s="228"/>
      <c r="F678" s="228"/>
      <c r="K678"/>
    </row>
    <row r="679" spans="2:11" x14ac:dyDescent="0.3">
      <c r="B679" s="228"/>
      <c r="D679" s="228"/>
      <c r="F679" s="228"/>
      <c r="K679"/>
    </row>
    <row r="680" spans="2:11" x14ac:dyDescent="0.3">
      <c r="B680" s="228"/>
      <c r="D680" s="228"/>
      <c r="F680" s="228"/>
      <c r="K680"/>
    </row>
    <row r="681" spans="2:11" x14ac:dyDescent="0.3">
      <c r="B681" s="228"/>
      <c r="D681" s="228"/>
      <c r="F681" s="228"/>
      <c r="K681"/>
    </row>
    <row r="682" spans="2:11" x14ac:dyDescent="0.3">
      <c r="B682" s="228"/>
      <c r="D682" s="228"/>
      <c r="F682" s="228"/>
      <c r="K682"/>
    </row>
    <row r="683" spans="2:11" x14ac:dyDescent="0.3">
      <c r="B683" s="228"/>
      <c r="D683" s="228"/>
      <c r="F683" s="228"/>
      <c r="K683"/>
    </row>
    <row r="684" spans="2:11" x14ac:dyDescent="0.3">
      <c r="B684" s="228"/>
      <c r="D684" s="228"/>
      <c r="F684" s="228"/>
      <c r="K684"/>
    </row>
    <row r="685" spans="2:11" x14ac:dyDescent="0.3">
      <c r="B685" s="228"/>
      <c r="D685" s="228"/>
      <c r="F685" s="228"/>
      <c r="K685"/>
    </row>
    <row r="686" spans="2:11" x14ac:dyDescent="0.3">
      <c r="B686" s="228"/>
      <c r="D686" s="228"/>
      <c r="F686" s="228"/>
      <c r="K686"/>
    </row>
    <row r="687" spans="2:11" x14ac:dyDescent="0.3">
      <c r="B687" s="228"/>
      <c r="D687" s="228"/>
      <c r="F687" s="228"/>
      <c r="K687"/>
    </row>
    <row r="688" spans="2:11" x14ac:dyDescent="0.3">
      <c r="B688" s="228"/>
      <c r="D688" s="228"/>
      <c r="F688" s="228"/>
      <c r="K688"/>
    </row>
    <row r="689" spans="2:11" x14ac:dyDescent="0.3">
      <c r="B689" s="228"/>
      <c r="D689" s="228"/>
      <c r="F689" s="228"/>
      <c r="K689"/>
    </row>
    <row r="690" spans="2:11" x14ac:dyDescent="0.3">
      <c r="B690" s="228"/>
      <c r="D690" s="228"/>
      <c r="F690" s="228"/>
      <c r="K690"/>
    </row>
    <row r="691" spans="2:11" x14ac:dyDescent="0.3">
      <c r="B691" s="228"/>
      <c r="D691" s="228"/>
      <c r="F691" s="228"/>
      <c r="K691"/>
    </row>
    <row r="692" spans="2:11" x14ac:dyDescent="0.3">
      <c r="B692" s="228"/>
      <c r="D692" s="228"/>
      <c r="F692" s="228"/>
      <c r="K692"/>
    </row>
    <row r="693" spans="2:11" x14ac:dyDescent="0.3">
      <c r="B693" s="228"/>
      <c r="D693" s="228"/>
      <c r="F693" s="228"/>
      <c r="K693"/>
    </row>
    <row r="694" spans="2:11" x14ac:dyDescent="0.3">
      <c r="B694" s="228"/>
      <c r="D694" s="228"/>
      <c r="F694" s="228"/>
      <c r="K694"/>
    </row>
    <row r="695" spans="2:11" x14ac:dyDescent="0.3">
      <c r="B695" s="228"/>
      <c r="D695" s="228"/>
      <c r="F695" s="228"/>
      <c r="K695"/>
    </row>
    <row r="696" spans="2:11" x14ac:dyDescent="0.3">
      <c r="B696" s="228"/>
      <c r="D696" s="228"/>
      <c r="F696" s="228"/>
      <c r="K696"/>
    </row>
    <row r="697" spans="2:11" x14ac:dyDescent="0.3">
      <c r="B697" s="228"/>
      <c r="D697" s="228"/>
      <c r="F697" s="228"/>
      <c r="K697"/>
    </row>
    <row r="698" spans="2:11" x14ac:dyDescent="0.3">
      <c r="B698" s="228"/>
      <c r="D698" s="228"/>
      <c r="F698" s="228"/>
      <c r="K698"/>
    </row>
    <row r="699" spans="2:11" x14ac:dyDescent="0.3">
      <c r="B699" s="228"/>
      <c r="D699" s="228"/>
      <c r="F699" s="228"/>
      <c r="K699"/>
    </row>
    <row r="700" spans="2:11" x14ac:dyDescent="0.3">
      <c r="B700" s="228"/>
      <c r="D700" s="228"/>
      <c r="F700" s="228"/>
      <c r="K700"/>
    </row>
    <row r="701" spans="2:11" x14ac:dyDescent="0.3">
      <c r="B701" s="228"/>
      <c r="D701" s="228"/>
      <c r="F701" s="228"/>
      <c r="K701"/>
    </row>
    <row r="702" spans="2:11" x14ac:dyDescent="0.3">
      <c r="B702" s="228"/>
      <c r="D702" s="228"/>
      <c r="F702" s="228"/>
      <c r="K702"/>
    </row>
    <row r="703" spans="2:11" x14ac:dyDescent="0.3">
      <c r="B703" s="228"/>
      <c r="D703" s="228"/>
      <c r="F703" s="228"/>
      <c r="K703"/>
    </row>
    <row r="704" spans="2:11" x14ac:dyDescent="0.3">
      <c r="B704" s="228"/>
      <c r="D704" s="228"/>
      <c r="F704" s="228"/>
      <c r="K704"/>
    </row>
    <row r="705" spans="2:11" x14ac:dyDescent="0.3">
      <c r="B705" s="228"/>
      <c r="D705" s="228"/>
      <c r="F705" s="228"/>
      <c r="K705"/>
    </row>
    <row r="706" spans="2:11" x14ac:dyDescent="0.3">
      <c r="B706" s="228"/>
      <c r="D706" s="228"/>
      <c r="F706" s="228"/>
      <c r="K706"/>
    </row>
    <row r="707" spans="2:11" x14ac:dyDescent="0.3">
      <c r="B707" s="228"/>
      <c r="D707" s="228"/>
      <c r="F707" s="228"/>
      <c r="K707"/>
    </row>
    <row r="708" spans="2:11" x14ac:dyDescent="0.3">
      <c r="B708" s="228"/>
      <c r="D708" s="228"/>
      <c r="F708" s="228"/>
      <c r="K708"/>
    </row>
    <row r="709" spans="2:11" x14ac:dyDescent="0.3">
      <c r="B709" s="228"/>
      <c r="D709" s="228"/>
      <c r="F709" s="228"/>
      <c r="K709"/>
    </row>
    <row r="710" spans="2:11" x14ac:dyDescent="0.3">
      <c r="B710" s="228"/>
      <c r="D710" s="228"/>
      <c r="F710" s="228"/>
      <c r="K710"/>
    </row>
    <row r="711" spans="2:11" x14ac:dyDescent="0.3">
      <c r="B711" s="228"/>
      <c r="D711" s="228"/>
      <c r="F711" s="228"/>
      <c r="K711"/>
    </row>
    <row r="712" spans="2:11" x14ac:dyDescent="0.3">
      <c r="B712" s="228"/>
      <c r="D712" s="228"/>
      <c r="F712" s="228"/>
      <c r="K712"/>
    </row>
    <row r="713" spans="2:11" x14ac:dyDescent="0.3">
      <c r="B713" s="228"/>
      <c r="D713" s="228"/>
      <c r="F713" s="228"/>
      <c r="K713"/>
    </row>
    <row r="714" spans="2:11" x14ac:dyDescent="0.3">
      <c r="B714" s="228"/>
      <c r="D714" s="228"/>
      <c r="F714" s="228"/>
      <c r="K714"/>
    </row>
    <row r="715" spans="2:11" x14ac:dyDescent="0.3">
      <c r="B715" s="228"/>
      <c r="D715" s="228"/>
      <c r="F715" s="228"/>
      <c r="K715"/>
    </row>
    <row r="716" spans="2:11" x14ac:dyDescent="0.3">
      <c r="B716" s="228"/>
      <c r="D716" s="228"/>
      <c r="F716" s="228"/>
      <c r="K716"/>
    </row>
    <row r="717" spans="2:11" x14ac:dyDescent="0.3">
      <c r="B717" s="228"/>
      <c r="D717" s="228"/>
      <c r="F717" s="228"/>
      <c r="K717"/>
    </row>
    <row r="718" spans="2:11" x14ac:dyDescent="0.3">
      <c r="B718" s="228"/>
      <c r="D718" s="228"/>
      <c r="F718" s="228"/>
      <c r="K718"/>
    </row>
    <row r="719" spans="2:11" x14ac:dyDescent="0.3">
      <c r="B719" s="228"/>
      <c r="D719" s="228"/>
      <c r="F719" s="228"/>
      <c r="K719"/>
    </row>
    <row r="720" spans="2:11" x14ac:dyDescent="0.3">
      <c r="B720" s="228"/>
      <c r="D720" s="228"/>
      <c r="F720" s="228"/>
      <c r="K720"/>
    </row>
    <row r="721" spans="2:11" x14ac:dyDescent="0.3">
      <c r="B721" s="228"/>
      <c r="D721" s="228"/>
      <c r="F721" s="228"/>
      <c r="K721"/>
    </row>
    <row r="722" spans="2:11" x14ac:dyDescent="0.3">
      <c r="B722" s="228"/>
      <c r="D722" s="228"/>
      <c r="F722" s="228"/>
      <c r="K722"/>
    </row>
    <row r="723" spans="2:11" x14ac:dyDescent="0.3">
      <c r="B723" s="228"/>
      <c r="D723" s="228"/>
      <c r="F723" s="228"/>
      <c r="K723"/>
    </row>
    <row r="724" spans="2:11" x14ac:dyDescent="0.3">
      <c r="B724" s="228"/>
      <c r="D724" s="228"/>
      <c r="F724" s="228"/>
      <c r="K724"/>
    </row>
    <row r="725" spans="2:11" x14ac:dyDescent="0.3">
      <c r="B725" s="228"/>
      <c r="D725" s="228"/>
      <c r="F725" s="228"/>
      <c r="K725"/>
    </row>
    <row r="726" spans="2:11" x14ac:dyDescent="0.3">
      <c r="B726" s="228"/>
      <c r="D726" s="228"/>
      <c r="F726" s="228"/>
      <c r="K726"/>
    </row>
    <row r="727" spans="2:11" x14ac:dyDescent="0.3">
      <c r="B727" s="228"/>
      <c r="D727" s="228"/>
      <c r="F727" s="228"/>
      <c r="K727"/>
    </row>
    <row r="728" spans="2:11" x14ac:dyDescent="0.3">
      <c r="B728" s="228"/>
      <c r="D728" s="228"/>
      <c r="F728" s="228"/>
      <c r="K728"/>
    </row>
    <row r="729" spans="2:11" x14ac:dyDescent="0.3">
      <c r="B729" s="228"/>
      <c r="D729" s="228"/>
      <c r="F729" s="228"/>
      <c r="K729"/>
    </row>
    <row r="730" spans="2:11" x14ac:dyDescent="0.3">
      <c r="B730" s="228"/>
      <c r="D730" s="228"/>
      <c r="F730" s="228"/>
      <c r="K730"/>
    </row>
    <row r="731" spans="2:11" x14ac:dyDescent="0.3">
      <c r="B731" s="228"/>
      <c r="D731" s="228"/>
      <c r="F731" s="228"/>
      <c r="K731"/>
    </row>
    <row r="732" spans="2:11" x14ac:dyDescent="0.3">
      <c r="B732" s="228"/>
      <c r="D732" s="228"/>
      <c r="F732" s="228"/>
      <c r="K732"/>
    </row>
    <row r="733" spans="2:11" x14ac:dyDescent="0.3">
      <c r="B733" s="228"/>
      <c r="D733" s="228"/>
      <c r="F733" s="228"/>
      <c r="K733"/>
    </row>
    <row r="734" spans="2:11" x14ac:dyDescent="0.3">
      <c r="B734" s="228"/>
      <c r="D734" s="228"/>
      <c r="F734" s="228"/>
      <c r="K734"/>
    </row>
    <row r="735" spans="2:11" x14ac:dyDescent="0.3">
      <c r="B735" s="228"/>
      <c r="D735" s="228"/>
      <c r="F735" s="228"/>
      <c r="K735"/>
    </row>
    <row r="736" spans="2:11" x14ac:dyDescent="0.3">
      <c r="B736" s="228"/>
      <c r="D736" s="228"/>
      <c r="F736" s="228"/>
      <c r="K736"/>
    </row>
    <row r="737" spans="2:11" x14ac:dyDescent="0.3">
      <c r="B737" s="228"/>
      <c r="D737" s="228"/>
      <c r="F737" s="228"/>
      <c r="K737"/>
    </row>
    <row r="738" spans="2:11" x14ac:dyDescent="0.3">
      <c r="B738" s="228"/>
      <c r="D738" s="228"/>
      <c r="F738" s="228"/>
      <c r="K738"/>
    </row>
    <row r="739" spans="2:11" x14ac:dyDescent="0.3">
      <c r="B739" s="228"/>
      <c r="D739" s="228"/>
      <c r="F739" s="228"/>
      <c r="K739"/>
    </row>
    <row r="740" spans="2:11" x14ac:dyDescent="0.3">
      <c r="B740" s="228"/>
      <c r="D740" s="228"/>
      <c r="F740" s="228"/>
      <c r="K740"/>
    </row>
    <row r="741" spans="2:11" x14ac:dyDescent="0.3">
      <c r="B741" s="228"/>
      <c r="D741" s="228"/>
      <c r="F741" s="228"/>
      <c r="K741"/>
    </row>
    <row r="742" spans="2:11" x14ac:dyDescent="0.3">
      <c r="B742" s="228"/>
      <c r="D742" s="228"/>
      <c r="F742" s="228"/>
      <c r="K742"/>
    </row>
    <row r="743" spans="2:11" x14ac:dyDescent="0.3">
      <c r="B743" s="228"/>
      <c r="D743" s="228"/>
      <c r="F743" s="228"/>
      <c r="K743"/>
    </row>
    <row r="744" spans="2:11" x14ac:dyDescent="0.3">
      <c r="B744" s="228"/>
      <c r="D744" s="228"/>
      <c r="F744" s="228"/>
      <c r="K744"/>
    </row>
    <row r="745" spans="2:11" x14ac:dyDescent="0.3">
      <c r="B745" s="228"/>
      <c r="D745" s="228"/>
      <c r="F745" s="228"/>
      <c r="K745"/>
    </row>
    <row r="746" spans="2:11" x14ac:dyDescent="0.3">
      <c r="B746" s="228"/>
      <c r="D746" s="228"/>
      <c r="F746" s="228"/>
      <c r="K746"/>
    </row>
    <row r="747" spans="2:11" x14ac:dyDescent="0.3">
      <c r="B747" s="228"/>
      <c r="D747" s="228"/>
      <c r="F747" s="228"/>
      <c r="K747"/>
    </row>
    <row r="748" spans="2:11" x14ac:dyDescent="0.3">
      <c r="B748" s="228"/>
      <c r="D748" s="228"/>
      <c r="F748" s="228"/>
      <c r="K748"/>
    </row>
    <row r="749" spans="2:11" x14ac:dyDescent="0.3">
      <c r="B749" s="228"/>
      <c r="D749" s="228"/>
      <c r="F749" s="228"/>
      <c r="K749"/>
    </row>
    <row r="750" spans="2:11" x14ac:dyDescent="0.3">
      <c r="B750" s="228"/>
      <c r="D750" s="228"/>
      <c r="F750" s="228"/>
      <c r="K750"/>
    </row>
    <row r="751" spans="2:11" x14ac:dyDescent="0.3">
      <c r="B751" s="228"/>
      <c r="D751" s="228"/>
      <c r="F751" s="228"/>
      <c r="K751"/>
    </row>
    <row r="752" spans="2:11" x14ac:dyDescent="0.3">
      <c r="B752" s="228"/>
      <c r="D752" s="228"/>
      <c r="F752" s="228"/>
      <c r="K752"/>
    </row>
    <row r="753" spans="2:11" x14ac:dyDescent="0.3">
      <c r="B753" s="228"/>
      <c r="D753" s="228"/>
      <c r="F753" s="228"/>
      <c r="K753"/>
    </row>
    <row r="754" spans="2:11" x14ac:dyDescent="0.3">
      <c r="B754" s="228"/>
      <c r="D754" s="228"/>
      <c r="F754" s="228"/>
      <c r="K754"/>
    </row>
    <row r="755" spans="2:11" x14ac:dyDescent="0.3">
      <c r="B755" s="228"/>
      <c r="D755" s="228"/>
      <c r="F755" s="228"/>
      <c r="K755"/>
    </row>
    <row r="756" spans="2:11" x14ac:dyDescent="0.3">
      <c r="B756" s="228"/>
      <c r="D756" s="228"/>
      <c r="F756" s="228"/>
      <c r="K756"/>
    </row>
    <row r="757" spans="2:11" x14ac:dyDescent="0.3">
      <c r="B757" s="228"/>
      <c r="D757" s="228"/>
      <c r="F757" s="228"/>
      <c r="K757"/>
    </row>
    <row r="758" spans="2:11" x14ac:dyDescent="0.3">
      <c r="B758" s="228"/>
      <c r="D758" s="228"/>
      <c r="F758" s="228"/>
      <c r="K758"/>
    </row>
    <row r="759" spans="2:11" x14ac:dyDescent="0.3">
      <c r="B759" s="228"/>
      <c r="D759" s="228"/>
      <c r="F759" s="228"/>
      <c r="K759"/>
    </row>
    <row r="760" spans="2:11" x14ac:dyDescent="0.3">
      <c r="B760" s="228"/>
      <c r="D760" s="228"/>
      <c r="F760" s="228"/>
      <c r="K760"/>
    </row>
    <row r="761" spans="2:11" x14ac:dyDescent="0.3">
      <c r="B761" s="228"/>
      <c r="D761" s="228"/>
      <c r="F761" s="228"/>
      <c r="K761"/>
    </row>
    <row r="762" spans="2:11" x14ac:dyDescent="0.3">
      <c r="B762" s="228"/>
      <c r="D762" s="228"/>
      <c r="F762" s="228"/>
      <c r="K762"/>
    </row>
    <row r="763" spans="2:11" x14ac:dyDescent="0.3">
      <c r="B763" s="228"/>
      <c r="D763" s="228"/>
      <c r="F763" s="228"/>
      <c r="K763"/>
    </row>
    <row r="764" spans="2:11" x14ac:dyDescent="0.3">
      <c r="B764" s="228"/>
      <c r="D764" s="228"/>
      <c r="F764" s="228"/>
      <c r="K764"/>
    </row>
    <row r="765" spans="2:11" x14ac:dyDescent="0.3">
      <c r="B765" s="228"/>
      <c r="D765" s="228"/>
      <c r="F765" s="228"/>
      <c r="K765"/>
    </row>
    <row r="766" spans="2:11" x14ac:dyDescent="0.3">
      <c r="B766" s="228"/>
      <c r="D766" s="228"/>
      <c r="F766" s="228"/>
      <c r="K766"/>
    </row>
    <row r="767" spans="2:11" x14ac:dyDescent="0.3">
      <c r="B767" s="228"/>
      <c r="D767" s="228"/>
      <c r="F767" s="228"/>
      <c r="K767"/>
    </row>
    <row r="768" spans="2:11" x14ac:dyDescent="0.3">
      <c r="B768" s="228"/>
      <c r="D768" s="228"/>
      <c r="F768" s="228"/>
      <c r="K768"/>
    </row>
    <row r="769" spans="2:11" x14ac:dyDescent="0.3">
      <c r="B769" s="228"/>
      <c r="D769" s="228"/>
      <c r="F769" s="228"/>
      <c r="K769"/>
    </row>
    <row r="770" spans="2:11" x14ac:dyDescent="0.3">
      <c r="B770" s="228"/>
      <c r="D770" s="228"/>
      <c r="F770" s="228"/>
      <c r="K770"/>
    </row>
    <row r="771" spans="2:11" x14ac:dyDescent="0.3">
      <c r="B771" s="228"/>
      <c r="D771" s="228"/>
      <c r="F771" s="228"/>
      <c r="K771"/>
    </row>
    <row r="772" spans="2:11" x14ac:dyDescent="0.3">
      <c r="B772" s="228"/>
      <c r="D772" s="228"/>
      <c r="F772" s="228"/>
      <c r="K772"/>
    </row>
    <row r="773" spans="2:11" x14ac:dyDescent="0.3">
      <c r="B773" s="228"/>
      <c r="D773" s="228"/>
      <c r="F773" s="228"/>
      <c r="K773"/>
    </row>
    <row r="774" spans="2:11" x14ac:dyDescent="0.3">
      <c r="B774" s="228"/>
      <c r="D774" s="228"/>
      <c r="F774" s="228"/>
      <c r="K774"/>
    </row>
    <row r="775" spans="2:11" x14ac:dyDescent="0.3">
      <c r="B775" s="228"/>
      <c r="D775" s="228"/>
      <c r="F775" s="228"/>
      <c r="K775"/>
    </row>
    <row r="776" spans="2:11" x14ac:dyDescent="0.3">
      <c r="B776" s="228"/>
      <c r="D776" s="228"/>
      <c r="F776" s="228"/>
      <c r="K776"/>
    </row>
    <row r="777" spans="2:11" x14ac:dyDescent="0.3">
      <c r="B777" s="228"/>
      <c r="D777" s="228"/>
      <c r="F777" s="228"/>
      <c r="K777"/>
    </row>
    <row r="778" spans="2:11" x14ac:dyDescent="0.3">
      <c r="B778" s="228"/>
      <c r="D778" s="228"/>
      <c r="F778" s="228"/>
      <c r="K778"/>
    </row>
    <row r="779" spans="2:11" x14ac:dyDescent="0.3">
      <c r="B779" s="228"/>
      <c r="D779" s="228"/>
      <c r="F779" s="228"/>
      <c r="K779"/>
    </row>
    <row r="780" spans="2:11" x14ac:dyDescent="0.3">
      <c r="B780" s="228"/>
      <c r="D780" s="228"/>
      <c r="F780" s="228"/>
      <c r="K780"/>
    </row>
    <row r="781" spans="2:11" x14ac:dyDescent="0.3">
      <c r="B781" s="228"/>
      <c r="D781" s="228"/>
      <c r="F781" s="228"/>
      <c r="K781"/>
    </row>
    <row r="782" spans="2:11" x14ac:dyDescent="0.3">
      <c r="B782" s="228"/>
      <c r="D782" s="228"/>
      <c r="F782" s="228"/>
      <c r="K782"/>
    </row>
    <row r="783" spans="2:11" x14ac:dyDescent="0.3">
      <c r="B783" s="228"/>
      <c r="D783" s="228"/>
      <c r="F783" s="228"/>
      <c r="K783"/>
    </row>
    <row r="784" spans="2:11" x14ac:dyDescent="0.3">
      <c r="B784" s="228"/>
      <c r="D784" s="228"/>
      <c r="F784" s="228"/>
      <c r="K784"/>
    </row>
    <row r="785" spans="2:11" x14ac:dyDescent="0.3">
      <c r="B785" s="228"/>
      <c r="D785" s="228"/>
      <c r="F785" s="228"/>
      <c r="K785"/>
    </row>
    <row r="786" spans="2:11" x14ac:dyDescent="0.3">
      <c r="B786" s="228"/>
      <c r="D786" s="228"/>
      <c r="F786" s="228"/>
      <c r="K786"/>
    </row>
    <row r="787" spans="2:11" x14ac:dyDescent="0.3">
      <c r="B787" s="228"/>
      <c r="D787" s="228"/>
      <c r="F787" s="228"/>
      <c r="K787"/>
    </row>
    <row r="788" spans="2:11" x14ac:dyDescent="0.3">
      <c r="B788" s="228"/>
      <c r="D788" s="228"/>
      <c r="F788" s="228"/>
      <c r="K788"/>
    </row>
    <row r="789" spans="2:11" x14ac:dyDescent="0.3">
      <c r="B789" s="228"/>
      <c r="D789" s="228"/>
      <c r="F789" s="228"/>
      <c r="K789"/>
    </row>
    <row r="790" spans="2:11" x14ac:dyDescent="0.3">
      <c r="B790" s="228"/>
      <c r="D790" s="228"/>
      <c r="F790" s="228"/>
      <c r="K790"/>
    </row>
    <row r="791" spans="2:11" x14ac:dyDescent="0.3">
      <c r="B791" s="228"/>
      <c r="D791" s="228"/>
      <c r="F791" s="228"/>
      <c r="K791"/>
    </row>
    <row r="792" spans="2:11" x14ac:dyDescent="0.3">
      <c r="B792" s="228"/>
      <c r="D792" s="228"/>
      <c r="F792" s="228"/>
      <c r="K792"/>
    </row>
    <row r="793" spans="2:11" x14ac:dyDescent="0.3">
      <c r="B793" s="228"/>
      <c r="D793" s="228"/>
      <c r="F793" s="228"/>
      <c r="K793"/>
    </row>
    <row r="794" spans="2:11" x14ac:dyDescent="0.3">
      <c r="B794" s="228"/>
      <c r="D794" s="228"/>
      <c r="F794" s="228"/>
      <c r="K794"/>
    </row>
    <row r="795" spans="2:11" x14ac:dyDescent="0.3">
      <c r="B795" s="228"/>
      <c r="D795" s="228"/>
      <c r="F795" s="228"/>
      <c r="K795"/>
    </row>
    <row r="796" spans="2:11" x14ac:dyDescent="0.3">
      <c r="B796" s="228"/>
      <c r="D796" s="228"/>
      <c r="F796" s="228"/>
      <c r="K796"/>
    </row>
    <row r="797" spans="2:11" x14ac:dyDescent="0.3">
      <c r="B797" s="228"/>
      <c r="D797" s="228"/>
      <c r="F797" s="228"/>
      <c r="K797"/>
    </row>
    <row r="798" spans="2:11" x14ac:dyDescent="0.3">
      <c r="B798" s="228"/>
      <c r="D798" s="228"/>
      <c r="F798" s="228"/>
      <c r="K798"/>
    </row>
    <row r="799" spans="2:11" x14ac:dyDescent="0.3">
      <c r="B799" s="228"/>
      <c r="D799" s="228"/>
      <c r="F799" s="228"/>
      <c r="K799"/>
    </row>
    <row r="800" spans="2:11" x14ac:dyDescent="0.3">
      <c r="B800" s="228"/>
      <c r="D800" s="228"/>
      <c r="F800" s="228"/>
      <c r="K800"/>
    </row>
    <row r="801" spans="2:11" x14ac:dyDescent="0.3">
      <c r="B801" s="228"/>
      <c r="D801" s="228"/>
      <c r="F801" s="228"/>
      <c r="K801"/>
    </row>
    <row r="802" spans="2:11" x14ac:dyDescent="0.3">
      <c r="B802" s="228"/>
      <c r="D802" s="228"/>
      <c r="F802" s="228"/>
      <c r="K802"/>
    </row>
    <row r="803" spans="2:11" x14ac:dyDescent="0.3">
      <c r="B803" s="228"/>
      <c r="D803" s="228"/>
      <c r="F803" s="228"/>
      <c r="K803"/>
    </row>
    <row r="804" spans="2:11" x14ac:dyDescent="0.3">
      <c r="B804" s="228"/>
      <c r="D804" s="228"/>
      <c r="F804" s="228"/>
      <c r="K804"/>
    </row>
    <row r="805" spans="2:11" x14ac:dyDescent="0.3">
      <c r="B805" s="228"/>
      <c r="D805" s="228"/>
      <c r="F805" s="228"/>
      <c r="K805"/>
    </row>
    <row r="806" spans="2:11" x14ac:dyDescent="0.3">
      <c r="B806" s="228"/>
      <c r="D806" s="228"/>
      <c r="F806" s="228"/>
      <c r="K806"/>
    </row>
    <row r="807" spans="2:11" x14ac:dyDescent="0.3">
      <c r="B807" s="228"/>
      <c r="D807" s="228"/>
      <c r="F807" s="228"/>
      <c r="K807"/>
    </row>
    <row r="808" spans="2:11" x14ac:dyDescent="0.3">
      <c r="B808" s="228"/>
      <c r="D808" s="228"/>
      <c r="F808" s="228"/>
      <c r="K808"/>
    </row>
    <row r="809" spans="2:11" x14ac:dyDescent="0.3">
      <c r="B809" s="228"/>
      <c r="D809" s="228"/>
      <c r="F809" s="228"/>
      <c r="K809"/>
    </row>
    <row r="810" spans="2:11" x14ac:dyDescent="0.3">
      <c r="B810" s="228"/>
      <c r="D810" s="228"/>
      <c r="F810" s="228"/>
      <c r="K810"/>
    </row>
    <row r="811" spans="2:11" x14ac:dyDescent="0.3">
      <c r="B811" s="228"/>
      <c r="D811" s="228"/>
      <c r="F811" s="228"/>
      <c r="K811"/>
    </row>
    <row r="812" spans="2:11" x14ac:dyDescent="0.3">
      <c r="B812" s="228"/>
      <c r="D812" s="228"/>
      <c r="F812" s="228"/>
      <c r="K812"/>
    </row>
    <row r="813" spans="2:11" x14ac:dyDescent="0.3">
      <c r="B813" s="228"/>
      <c r="D813" s="228"/>
      <c r="F813" s="228"/>
      <c r="K813"/>
    </row>
    <row r="814" spans="2:11" x14ac:dyDescent="0.3">
      <c r="B814" s="228"/>
      <c r="D814" s="228"/>
      <c r="F814" s="228"/>
      <c r="K814"/>
    </row>
    <row r="815" spans="2:11" x14ac:dyDescent="0.3">
      <c r="B815" s="228"/>
      <c r="D815" s="228"/>
      <c r="F815" s="228"/>
      <c r="K815"/>
    </row>
    <row r="816" spans="2:11" x14ac:dyDescent="0.3">
      <c r="B816" s="228"/>
      <c r="D816" s="228"/>
      <c r="F816" s="228"/>
      <c r="K816"/>
    </row>
    <row r="817" spans="2:11" x14ac:dyDescent="0.3">
      <c r="B817" s="228"/>
      <c r="D817" s="228"/>
      <c r="F817" s="228"/>
      <c r="K817"/>
    </row>
    <row r="818" spans="2:11" x14ac:dyDescent="0.3">
      <c r="B818" s="228"/>
      <c r="D818" s="228"/>
      <c r="F818" s="228"/>
      <c r="K818"/>
    </row>
    <row r="819" spans="2:11" x14ac:dyDescent="0.3">
      <c r="B819" s="228"/>
      <c r="D819" s="228"/>
      <c r="F819" s="228"/>
      <c r="K819"/>
    </row>
    <row r="820" spans="2:11" x14ac:dyDescent="0.3">
      <c r="B820" s="228"/>
      <c r="D820" s="228"/>
      <c r="F820" s="228"/>
      <c r="K820"/>
    </row>
    <row r="821" spans="2:11" x14ac:dyDescent="0.3">
      <c r="B821" s="228"/>
      <c r="D821" s="228"/>
      <c r="F821" s="228"/>
      <c r="K821"/>
    </row>
    <row r="822" spans="2:11" x14ac:dyDescent="0.3">
      <c r="B822" s="228"/>
      <c r="D822" s="228"/>
      <c r="F822" s="228"/>
      <c r="K822"/>
    </row>
    <row r="823" spans="2:11" x14ac:dyDescent="0.3">
      <c r="B823" s="228"/>
      <c r="D823" s="228"/>
      <c r="F823" s="228"/>
      <c r="K823"/>
    </row>
    <row r="824" spans="2:11" x14ac:dyDescent="0.3">
      <c r="B824" s="228"/>
      <c r="D824" s="228"/>
      <c r="F824" s="228"/>
      <c r="K824"/>
    </row>
    <row r="825" spans="2:11" x14ac:dyDescent="0.3">
      <c r="B825" s="228"/>
      <c r="D825" s="228"/>
      <c r="F825" s="228"/>
      <c r="K825"/>
    </row>
    <row r="826" spans="2:11" x14ac:dyDescent="0.3">
      <c r="B826" s="228"/>
      <c r="D826" s="228"/>
      <c r="F826" s="228"/>
      <c r="K826"/>
    </row>
    <row r="827" spans="2:11" x14ac:dyDescent="0.3">
      <c r="B827" s="228"/>
      <c r="D827" s="228"/>
      <c r="F827" s="228"/>
      <c r="K827"/>
    </row>
    <row r="828" spans="2:11" x14ac:dyDescent="0.3">
      <c r="B828" s="228"/>
      <c r="D828" s="228"/>
      <c r="F828" s="228"/>
      <c r="K828"/>
    </row>
    <row r="829" spans="2:11" x14ac:dyDescent="0.3">
      <c r="B829" s="228"/>
      <c r="D829" s="228"/>
      <c r="F829" s="228"/>
      <c r="K829"/>
    </row>
    <row r="830" spans="2:11" x14ac:dyDescent="0.3">
      <c r="B830" s="228"/>
      <c r="D830" s="228"/>
      <c r="F830" s="228"/>
      <c r="K830"/>
    </row>
    <row r="831" spans="2:11" x14ac:dyDescent="0.3">
      <c r="B831" s="228"/>
      <c r="D831" s="228"/>
      <c r="F831" s="228"/>
      <c r="K831"/>
    </row>
    <row r="832" spans="2:11" x14ac:dyDescent="0.3">
      <c r="B832" s="228"/>
      <c r="D832" s="228"/>
      <c r="F832" s="228"/>
      <c r="K832"/>
    </row>
    <row r="833" spans="2:11" x14ac:dyDescent="0.3">
      <c r="B833" s="228"/>
      <c r="D833" s="228"/>
      <c r="F833" s="228"/>
      <c r="K833"/>
    </row>
    <row r="834" spans="2:11" x14ac:dyDescent="0.3">
      <c r="B834" s="228"/>
      <c r="D834" s="228"/>
      <c r="F834" s="228"/>
      <c r="K834"/>
    </row>
    <row r="835" spans="2:11" x14ac:dyDescent="0.3">
      <c r="B835" s="228"/>
      <c r="D835" s="228"/>
      <c r="F835" s="228"/>
      <c r="K835"/>
    </row>
    <row r="836" spans="2:11" x14ac:dyDescent="0.3">
      <c r="B836" s="228"/>
      <c r="D836" s="228"/>
      <c r="F836" s="228"/>
      <c r="K836"/>
    </row>
    <row r="837" spans="2:11" x14ac:dyDescent="0.3">
      <c r="B837" s="228"/>
      <c r="D837" s="228"/>
      <c r="F837" s="228"/>
      <c r="K837"/>
    </row>
    <row r="838" spans="2:11" x14ac:dyDescent="0.3">
      <c r="B838" s="228"/>
      <c r="D838" s="228"/>
      <c r="F838" s="228"/>
      <c r="K838"/>
    </row>
    <row r="839" spans="2:11" x14ac:dyDescent="0.3">
      <c r="B839" s="228"/>
      <c r="D839" s="228"/>
      <c r="F839" s="228"/>
      <c r="K839"/>
    </row>
    <row r="840" spans="2:11" x14ac:dyDescent="0.3">
      <c r="B840" s="228"/>
      <c r="D840" s="228"/>
      <c r="F840" s="228"/>
      <c r="K840"/>
    </row>
    <row r="841" spans="2:11" x14ac:dyDescent="0.3">
      <c r="B841" s="228"/>
      <c r="D841" s="228"/>
      <c r="F841" s="228"/>
      <c r="K841"/>
    </row>
    <row r="842" spans="2:11" x14ac:dyDescent="0.3">
      <c r="B842" s="228"/>
      <c r="D842" s="228"/>
      <c r="F842" s="228"/>
      <c r="K842"/>
    </row>
    <row r="843" spans="2:11" x14ac:dyDescent="0.3">
      <c r="B843" s="228"/>
      <c r="D843" s="228"/>
      <c r="F843" s="228"/>
      <c r="K843"/>
    </row>
    <row r="844" spans="2:11" x14ac:dyDescent="0.3">
      <c r="B844" s="228"/>
      <c r="D844" s="228"/>
      <c r="F844" s="228"/>
      <c r="K844"/>
    </row>
    <row r="845" spans="2:11" x14ac:dyDescent="0.3">
      <c r="B845" s="228"/>
      <c r="D845" s="228"/>
      <c r="F845" s="228"/>
      <c r="K845"/>
    </row>
    <row r="846" spans="2:11" x14ac:dyDescent="0.3">
      <c r="B846" s="228"/>
      <c r="D846" s="228"/>
      <c r="F846" s="228"/>
      <c r="K846"/>
    </row>
    <row r="847" spans="2:11" x14ac:dyDescent="0.3">
      <c r="B847" s="228"/>
      <c r="D847" s="228"/>
      <c r="F847" s="228"/>
      <c r="K847"/>
    </row>
    <row r="848" spans="2:11" x14ac:dyDescent="0.3">
      <c r="B848" s="228"/>
      <c r="D848" s="228"/>
      <c r="F848" s="228"/>
      <c r="K848"/>
    </row>
    <row r="849" spans="2:11" x14ac:dyDescent="0.3">
      <c r="B849" s="228"/>
      <c r="D849" s="228"/>
      <c r="F849" s="228"/>
      <c r="K849"/>
    </row>
    <row r="850" spans="2:11" x14ac:dyDescent="0.3">
      <c r="B850" s="228"/>
      <c r="D850" s="228"/>
      <c r="F850" s="228"/>
      <c r="K850"/>
    </row>
    <row r="851" spans="2:11" x14ac:dyDescent="0.3">
      <c r="B851" s="228"/>
      <c r="D851" s="228"/>
      <c r="F851" s="228"/>
      <c r="K851"/>
    </row>
    <row r="852" spans="2:11" x14ac:dyDescent="0.3">
      <c r="B852" s="228"/>
      <c r="D852" s="228"/>
      <c r="F852" s="228"/>
      <c r="K852"/>
    </row>
    <row r="853" spans="2:11" x14ac:dyDescent="0.3">
      <c r="B853" s="228"/>
      <c r="D853" s="228"/>
      <c r="F853" s="228"/>
      <c r="K853"/>
    </row>
    <row r="854" spans="2:11" x14ac:dyDescent="0.3">
      <c r="B854" s="228"/>
      <c r="D854" s="228"/>
      <c r="F854" s="228"/>
      <c r="K854"/>
    </row>
    <row r="855" spans="2:11" x14ac:dyDescent="0.3">
      <c r="B855" s="228"/>
      <c r="D855" s="228"/>
      <c r="F855" s="228"/>
      <c r="K855"/>
    </row>
    <row r="856" spans="2:11" x14ac:dyDescent="0.3">
      <c r="B856" s="228"/>
      <c r="D856" s="228"/>
      <c r="F856" s="228"/>
      <c r="K856"/>
    </row>
    <row r="857" spans="2:11" x14ac:dyDescent="0.3">
      <c r="B857" s="228"/>
      <c r="D857" s="228"/>
      <c r="F857" s="228"/>
      <c r="K857"/>
    </row>
    <row r="858" spans="2:11" x14ac:dyDescent="0.3">
      <c r="B858" s="228"/>
      <c r="D858" s="228"/>
      <c r="F858" s="228"/>
      <c r="K858"/>
    </row>
    <row r="859" spans="2:11" x14ac:dyDescent="0.3">
      <c r="B859" s="228"/>
      <c r="D859" s="228"/>
      <c r="F859" s="228"/>
      <c r="K859"/>
    </row>
    <row r="860" spans="2:11" x14ac:dyDescent="0.3">
      <c r="B860" s="228"/>
      <c r="D860" s="228"/>
      <c r="F860" s="228"/>
      <c r="K860"/>
    </row>
    <row r="861" spans="2:11" x14ac:dyDescent="0.3">
      <c r="B861" s="228"/>
      <c r="D861" s="228"/>
      <c r="F861" s="228"/>
      <c r="K861"/>
    </row>
    <row r="862" spans="2:11" x14ac:dyDescent="0.3">
      <c r="B862" s="228"/>
      <c r="D862" s="228"/>
      <c r="F862" s="228"/>
      <c r="K862"/>
    </row>
    <row r="863" spans="2:11" x14ac:dyDescent="0.3">
      <c r="B863" s="228"/>
      <c r="D863" s="228"/>
      <c r="F863" s="228"/>
      <c r="K863"/>
    </row>
    <row r="864" spans="2:11" x14ac:dyDescent="0.3">
      <c r="B864" s="228"/>
      <c r="D864" s="228"/>
      <c r="F864" s="228"/>
      <c r="K864"/>
    </row>
    <row r="865" spans="2:11" x14ac:dyDescent="0.3">
      <c r="B865" s="228"/>
      <c r="D865" s="228"/>
      <c r="F865" s="228"/>
      <c r="K865"/>
    </row>
    <row r="866" spans="2:11" x14ac:dyDescent="0.3">
      <c r="B866" s="228"/>
      <c r="D866" s="228"/>
      <c r="F866" s="228"/>
      <c r="K866"/>
    </row>
    <row r="867" spans="2:11" x14ac:dyDescent="0.3">
      <c r="B867" s="228"/>
      <c r="D867" s="228"/>
      <c r="F867" s="228"/>
      <c r="K867"/>
    </row>
    <row r="868" spans="2:11" x14ac:dyDescent="0.3">
      <c r="B868" s="228"/>
      <c r="D868" s="228"/>
      <c r="F868" s="228"/>
      <c r="K868"/>
    </row>
    <row r="869" spans="2:11" x14ac:dyDescent="0.3">
      <c r="B869" s="228"/>
      <c r="D869" s="228"/>
      <c r="F869" s="228"/>
      <c r="K869"/>
    </row>
    <row r="870" spans="2:11" x14ac:dyDescent="0.3">
      <c r="B870" s="228"/>
      <c r="D870" s="228"/>
      <c r="F870" s="228"/>
      <c r="K870"/>
    </row>
    <row r="871" spans="2:11" x14ac:dyDescent="0.3">
      <c r="B871" s="228"/>
      <c r="D871" s="228"/>
      <c r="F871" s="228"/>
      <c r="K871"/>
    </row>
    <row r="872" spans="2:11" x14ac:dyDescent="0.3">
      <c r="B872" s="228"/>
      <c r="D872" s="228"/>
      <c r="F872" s="228"/>
      <c r="K872"/>
    </row>
    <row r="873" spans="2:11" x14ac:dyDescent="0.3">
      <c r="B873" s="228"/>
      <c r="D873" s="228"/>
      <c r="F873" s="228"/>
      <c r="K873"/>
    </row>
    <row r="874" spans="2:11" x14ac:dyDescent="0.3">
      <c r="B874" s="228"/>
      <c r="D874" s="228"/>
      <c r="F874" s="228"/>
      <c r="K874"/>
    </row>
    <row r="875" spans="2:11" x14ac:dyDescent="0.3">
      <c r="B875" s="228"/>
      <c r="D875" s="228"/>
      <c r="F875" s="228"/>
      <c r="K875"/>
    </row>
    <row r="876" spans="2:11" x14ac:dyDescent="0.3">
      <c r="B876" s="228"/>
      <c r="D876" s="228"/>
      <c r="F876" s="228"/>
      <c r="K876"/>
    </row>
    <row r="877" spans="2:11" x14ac:dyDescent="0.3">
      <c r="B877" s="228"/>
      <c r="D877" s="228"/>
      <c r="F877" s="228"/>
      <c r="K877"/>
    </row>
    <row r="878" spans="2:11" x14ac:dyDescent="0.3">
      <c r="B878" s="228"/>
      <c r="D878" s="228"/>
      <c r="F878" s="228"/>
      <c r="K878"/>
    </row>
    <row r="879" spans="2:11" x14ac:dyDescent="0.3">
      <c r="B879" s="228"/>
      <c r="D879" s="228"/>
      <c r="F879" s="228"/>
      <c r="K879"/>
    </row>
    <row r="880" spans="2:11" x14ac:dyDescent="0.3">
      <c r="B880" s="228"/>
      <c r="D880" s="228"/>
      <c r="F880" s="228"/>
      <c r="K880"/>
    </row>
    <row r="881" spans="2:11" x14ac:dyDescent="0.3">
      <c r="B881" s="228"/>
      <c r="D881" s="228"/>
      <c r="F881" s="228"/>
      <c r="K881"/>
    </row>
    <row r="882" spans="2:11" x14ac:dyDescent="0.3">
      <c r="B882" s="228"/>
      <c r="D882" s="228"/>
      <c r="F882" s="228"/>
      <c r="K882"/>
    </row>
    <row r="883" spans="2:11" x14ac:dyDescent="0.3">
      <c r="B883" s="228"/>
      <c r="D883" s="228"/>
      <c r="F883" s="228"/>
      <c r="K883"/>
    </row>
    <row r="884" spans="2:11" x14ac:dyDescent="0.3">
      <c r="B884" s="228"/>
      <c r="D884" s="228"/>
      <c r="F884" s="228"/>
      <c r="K884"/>
    </row>
    <row r="885" spans="2:11" x14ac:dyDescent="0.3">
      <c r="B885" s="228"/>
      <c r="D885" s="228"/>
      <c r="F885" s="228"/>
      <c r="K885"/>
    </row>
    <row r="886" spans="2:11" x14ac:dyDescent="0.3">
      <c r="B886" s="228"/>
      <c r="D886" s="228"/>
      <c r="F886" s="228"/>
      <c r="K886"/>
    </row>
    <row r="887" spans="2:11" x14ac:dyDescent="0.3">
      <c r="B887" s="228"/>
      <c r="D887" s="228"/>
      <c r="F887" s="228"/>
      <c r="K887"/>
    </row>
    <row r="888" spans="2:11" x14ac:dyDescent="0.3">
      <c r="B888" s="228"/>
      <c r="D888" s="228"/>
      <c r="F888" s="228"/>
      <c r="K888"/>
    </row>
    <row r="889" spans="2:11" x14ac:dyDescent="0.3">
      <c r="B889" s="228"/>
      <c r="D889" s="228"/>
      <c r="F889" s="228"/>
      <c r="K889"/>
    </row>
    <row r="890" spans="2:11" x14ac:dyDescent="0.3">
      <c r="B890" s="228"/>
      <c r="D890" s="228"/>
      <c r="F890" s="228"/>
      <c r="K890"/>
    </row>
    <row r="891" spans="2:11" x14ac:dyDescent="0.3">
      <c r="B891" s="228"/>
      <c r="D891" s="228"/>
      <c r="F891" s="228"/>
      <c r="K891"/>
    </row>
    <row r="892" spans="2:11" x14ac:dyDescent="0.3">
      <c r="B892" s="228"/>
      <c r="D892" s="228"/>
      <c r="F892" s="228"/>
      <c r="K892"/>
    </row>
    <row r="893" spans="2:11" x14ac:dyDescent="0.3">
      <c r="B893" s="228"/>
      <c r="D893" s="228"/>
      <c r="F893" s="228"/>
      <c r="K893"/>
    </row>
    <row r="894" spans="2:11" x14ac:dyDescent="0.3">
      <c r="B894" s="228"/>
      <c r="D894" s="228"/>
      <c r="F894" s="228"/>
      <c r="K894"/>
    </row>
    <row r="895" spans="2:11" x14ac:dyDescent="0.3">
      <c r="B895" s="228"/>
      <c r="D895" s="228"/>
      <c r="F895" s="228"/>
      <c r="K895"/>
    </row>
    <row r="896" spans="2:11" x14ac:dyDescent="0.3">
      <c r="B896" s="228"/>
      <c r="D896" s="228"/>
      <c r="F896" s="228"/>
      <c r="K896"/>
    </row>
    <row r="897" spans="2:11" x14ac:dyDescent="0.3">
      <c r="B897" s="228"/>
      <c r="D897" s="228"/>
      <c r="F897" s="228"/>
      <c r="K897"/>
    </row>
    <row r="898" spans="2:11" x14ac:dyDescent="0.3">
      <c r="B898" s="228"/>
      <c r="D898" s="228"/>
      <c r="F898" s="228"/>
      <c r="K898"/>
    </row>
    <row r="899" spans="2:11" x14ac:dyDescent="0.3">
      <c r="B899" s="228"/>
      <c r="D899" s="228"/>
      <c r="F899" s="228"/>
      <c r="K899"/>
    </row>
    <row r="900" spans="2:11" x14ac:dyDescent="0.3">
      <c r="B900" s="228"/>
      <c r="D900" s="228"/>
      <c r="F900" s="228"/>
      <c r="K900"/>
    </row>
    <row r="901" spans="2:11" x14ac:dyDescent="0.3">
      <c r="B901" s="228"/>
      <c r="D901" s="228"/>
      <c r="F901" s="228"/>
      <c r="K901"/>
    </row>
    <row r="902" spans="2:11" x14ac:dyDescent="0.3">
      <c r="B902" s="228"/>
      <c r="D902" s="228"/>
      <c r="F902" s="228"/>
      <c r="K902"/>
    </row>
    <row r="903" spans="2:11" x14ac:dyDescent="0.3">
      <c r="B903" s="228"/>
      <c r="D903" s="228"/>
      <c r="F903" s="228"/>
      <c r="K903"/>
    </row>
    <row r="904" spans="2:11" x14ac:dyDescent="0.3">
      <c r="B904" s="228"/>
      <c r="D904" s="228"/>
      <c r="F904" s="228"/>
      <c r="K904"/>
    </row>
    <row r="905" spans="2:11" x14ac:dyDescent="0.3">
      <c r="B905" s="228"/>
      <c r="D905" s="228"/>
      <c r="F905" s="228"/>
      <c r="K905"/>
    </row>
    <row r="906" spans="2:11" x14ac:dyDescent="0.3">
      <c r="B906" s="228"/>
      <c r="D906" s="228"/>
      <c r="F906" s="228"/>
      <c r="K906"/>
    </row>
    <row r="907" spans="2:11" x14ac:dyDescent="0.3">
      <c r="B907" s="228"/>
      <c r="D907" s="228"/>
      <c r="F907" s="228"/>
      <c r="K907"/>
    </row>
    <row r="908" spans="2:11" x14ac:dyDescent="0.3">
      <c r="B908" s="228"/>
      <c r="D908" s="228"/>
      <c r="F908" s="228"/>
      <c r="K908"/>
    </row>
    <row r="909" spans="2:11" x14ac:dyDescent="0.3">
      <c r="B909" s="228"/>
      <c r="D909" s="228"/>
      <c r="F909" s="228"/>
      <c r="K909"/>
    </row>
    <row r="910" spans="2:11" x14ac:dyDescent="0.3">
      <c r="B910" s="228"/>
      <c r="D910" s="228"/>
      <c r="F910" s="228"/>
      <c r="K910"/>
    </row>
    <row r="911" spans="2:11" x14ac:dyDescent="0.3">
      <c r="B911" s="228"/>
      <c r="D911" s="228"/>
      <c r="F911" s="228"/>
      <c r="K911"/>
    </row>
    <row r="912" spans="2:11" x14ac:dyDescent="0.3">
      <c r="B912" s="228"/>
      <c r="D912" s="228"/>
      <c r="F912" s="228"/>
      <c r="K912"/>
    </row>
    <row r="913" spans="2:11" x14ac:dyDescent="0.3">
      <c r="B913" s="228"/>
      <c r="D913" s="228"/>
      <c r="F913" s="228"/>
      <c r="K913"/>
    </row>
    <row r="914" spans="2:11" x14ac:dyDescent="0.3">
      <c r="B914" s="228"/>
      <c r="D914" s="228"/>
      <c r="F914" s="228"/>
      <c r="K914"/>
    </row>
    <row r="915" spans="2:11" x14ac:dyDescent="0.3">
      <c r="B915" s="228"/>
      <c r="D915" s="228"/>
      <c r="F915" s="228"/>
      <c r="K915"/>
    </row>
    <row r="916" spans="2:11" x14ac:dyDescent="0.3">
      <c r="B916" s="228"/>
      <c r="D916" s="228"/>
      <c r="F916" s="228"/>
      <c r="K916"/>
    </row>
    <row r="917" spans="2:11" x14ac:dyDescent="0.3">
      <c r="B917" s="228"/>
      <c r="D917" s="228"/>
      <c r="F917" s="228"/>
      <c r="K917"/>
    </row>
    <row r="918" spans="2:11" x14ac:dyDescent="0.3">
      <c r="B918" s="228"/>
      <c r="D918" s="228"/>
      <c r="F918" s="228"/>
      <c r="K918"/>
    </row>
    <row r="919" spans="2:11" x14ac:dyDescent="0.3">
      <c r="B919" s="228"/>
      <c r="D919" s="228"/>
      <c r="F919" s="228"/>
      <c r="K919"/>
    </row>
    <row r="920" spans="2:11" x14ac:dyDescent="0.3">
      <c r="B920" s="228"/>
      <c r="D920" s="228"/>
      <c r="F920" s="228"/>
      <c r="K920"/>
    </row>
    <row r="921" spans="2:11" x14ac:dyDescent="0.3">
      <c r="B921" s="228"/>
      <c r="D921" s="228"/>
      <c r="F921" s="228"/>
      <c r="K921"/>
    </row>
    <row r="922" spans="2:11" x14ac:dyDescent="0.3">
      <c r="B922" s="228"/>
      <c r="D922" s="228"/>
      <c r="F922" s="228"/>
      <c r="K922"/>
    </row>
    <row r="923" spans="2:11" x14ac:dyDescent="0.3">
      <c r="B923" s="228"/>
      <c r="D923" s="228"/>
      <c r="F923" s="228"/>
      <c r="K923"/>
    </row>
    <row r="924" spans="2:11" x14ac:dyDescent="0.3">
      <c r="B924" s="228"/>
      <c r="D924" s="228"/>
      <c r="F924" s="228"/>
      <c r="K924"/>
    </row>
    <row r="925" spans="2:11" x14ac:dyDescent="0.3">
      <c r="B925" s="228"/>
      <c r="D925" s="228"/>
      <c r="F925" s="228"/>
      <c r="K925"/>
    </row>
    <row r="926" spans="2:11" x14ac:dyDescent="0.3">
      <c r="B926" s="228"/>
      <c r="D926" s="228"/>
      <c r="F926" s="228"/>
      <c r="K926"/>
    </row>
    <row r="927" spans="2:11" x14ac:dyDescent="0.3">
      <c r="B927" s="228"/>
      <c r="D927" s="228"/>
      <c r="F927" s="228"/>
      <c r="K927"/>
    </row>
    <row r="928" spans="2:11" x14ac:dyDescent="0.3">
      <c r="B928" s="228"/>
      <c r="D928" s="228"/>
      <c r="F928" s="228"/>
      <c r="K928"/>
    </row>
    <row r="929" spans="2:11" x14ac:dyDescent="0.3">
      <c r="B929" s="228"/>
      <c r="D929" s="228"/>
      <c r="F929" s="228"/>
      <c r="K929"/>
    </row>
    <row r="930" spans="2:11" x14ac:dyDescent="0.3">
      <c r="B930" s="228"/>
      <c r="D930" s="228"/>
      <c r="F930" s="228"/>
      <c r="K930"/>
    </row>
    <row r="931" spans="2:11" x14ac:dyDescent="0.3">
      <c r="B931" s="228"/>
      <c r="D931" s="228"/>
      <c r="F931" s="228"/>
      <c r="K931"/>
    </row>
    <row r="932" spans="2:11" x14ac:dyDescent="0.3">
      <c r="B932" s="228"/>
      <c r="D932" s="228"/>
      <c r="F932" s="228"/>
      <c r="K932"/>
    </row>
    <row r="933" spans="2:11" x14ac:dyDescent="0.3">
      <c r="B933" s="228"/>
      <c r="D933" s="228"/>
      <c r="F933" s="228"/>
      <c r="K933"/>
    </row>
    <row r="934" spans="2:11" x14ac:dyDescent="0.3">
      <c r="B934" s="228"/>
      <c r="D934" s="228"/>
      <c r="F934" s="228"/>
      <c r="K934"/>
    </row>
    <row r="935" spans="2:11" x14ac:dyDescent="0.3">
      <c r="B935" s="228"/>
      <c r="D935" s="228"/>
      <c r="F935" s="228"/>
      <c r="K935"/>
    </row>
    <row r="936" spans="2:11" x14ac:dyDescent="0.3">
      <c r="B936" s="228"/>
      <c r="D936" s="228"/>
      <c r="F936" s="228"/>
      <c r="K936"/>
    </row>
    <row r="937" spans="2:11" x14ac:dyDescent="0.3">
      <c r="B937" s="228"/>
      <c r="D937" s="228"/>
      <c r="F937" s="228"/>
      <c r="K937"/>
    </row>
    <row r="938" spans="2:11" x14ac:dyDescent="0.3">
      <c r="B938" s="228"/>
      <c r="D938" s="228"/>
      <c r="F938" s="228"/>
      <c r="K938"/>
    </row>
    <row r="939" spans="2:11" x14ac:dyDescent="0.3">
      <c r="B939" s="228"/>
      <c r="D939" s="228"/>
      <c r="F939" s="228"/>
      <c r="K939"/>
    </row>
    <row r="940" spans="2:11" x14ac:dyDescent="0.3">
      <c r="B940" s="228"/>
      <c r="D940" s="228"/>
      <c r="F940" s="228"/>
      <c r="K940"/>
    </row>
    <row r="941" spans="2:11" x14ac:dyDescent="0.3">
      <c r="B941" s="228"/>
      <c r="D941" s="228"/>
      <c r="F941" s="228"/>
      <c r="K941"/>
    </row>
    <row r="942" spans="2:11" x14ac:dyDescent="0.3">
      <c r="B942" s="228"/>
      <c r="D942" s="228"/>
      <c r="F942" s="228"/>
      <c r="K942"/>
    </row>
    <row r="943" spans="2:11" x14ac:dyDescent="0.3">
      <c r="B943" s="228"/>
      <c r="D943" s="228"/>
      <c r="F943" s="228"/>
      <c r="K943"/>
    </row>
    <row r="944" spans="2:11" x14ac:dyDescent="0.3">
      <c r="B944" s="228"/>
      <c r="D944" s="228"/>
      <c r="F944" s="228"/>
      <c r="K944"/>
    </row>
    <row r="945" spans="2:11" x14ac:dyDescent="0.3">
      <c r="B945" s="228"/>
      <c r="D945" s="228"/>
      <c r="F945" s="228"/>
      <c r="K945"/>
    </row>
    <row r="946" spans="2:11" x14ac:dyDescent="0.3">
      <c r="B946" s="228"/>
      <c r="D946" s="228"/>
      <c r="F946" s="228"/>
      <c r="K946"/>
    </row>
    <row r="947" spans="2:11" x14ac:dyDescent="0.3">
      <c r="B947" s="228"/>
      <c r="D947" s="228"/>
      <c r="F947" s="228"/>
      <c r="K947"/>
    </row>
    <row r="948" spans="2:11" x14ac:dyDescent="0.3">
      <c r="B948" s="228"/>
      <c r="D948" s="228"/>
      <c r="F948" s="228"/>
      <c r="K948"/>
    </row>
    <row r="949" spans="2:11" x14ac:dyDescent="0.3">
      <c r="B949" s="228"/>
      <c r="D949" s="228"/>
      <c r="F949" s="228"/>
      <c r="K949"/>
    </row>
    <row r="950" spans="2:11" x14ac:dyDescent="0.3">
      <c r="B950" s="228"/>
      <c r="D950" s="228"/>
      <c r="F950" s="228"/>
      <c r="K950"/>
    </row>
    <row r="951" spans="2:11" x14ac:dyDescent="0.3">
      <c r="B951" s="228"/>
      <c r="D951" s="228"/>
      <c r="F951" s="228"/>
      <c r="K951"/>
    </row>
    <row r="952" spans="2:11" x14ac:dyDescent="0.3">
      <c r="B952" s="228"/>
      <c r="D952" s="228"/>
      <c r="F952" s="228"/>
      <c r="K952"/>
    </row>
    <row r="953" spans="2:11" x14ac:dyDescent="0.3">
      <c r="B953" s="228"/>
      <c r="D953" s="228"/>
      <c r="F953" s="228"/>
      <c r="K953"/>
    </row>
    <row r="954" spans="2:11" x14ac:dyDescent="0.3">
      <c r="B954" s="228"/>
      <c r="D954" s="228"/>
      <c r="F954" s="228"/>
      <c r="K954"/>
    </row>
    <row r="955" spans="2:11" x14ac:dyDescent="0.3">
      <c r="B955" s="228"/>
      <c r="D955" s="228"/>
      <c r="F955" s="228"/>
      <c r="K955"/>
    </row>
    <row r="956" spans="2:11" x14ac:dyDescent="0.3">
      <c r="B956" s="228"/>
      <c r="D956" s="228"/>
      <c r="F956" s="228"/>
      <c r="K956"/>
    </row>
    <row r="957" spans="2:11" x14ac:dyDescent="0.3">
      <c r="B957" s="228"/>
      <c r="D957" s="228"/>
      <c r="F957" s="228"/>
      <c r="K957"/>
    </row>
    <row r="958" spans="2:11" x14ac:dyDescent="0.3">
      <c r="B958" s="228"/>
      <c r="D958" s="228"/>
      <c r="F958" s="228"/>
      <c r="K958"/>
    </row>
    <row r="959" spans="2:11" x14ac:dyDescent="0.3">
      <c r="B959" s="228"/>
      <c r="D959" s="228"/>
      <c r="F959" s="228"/>
      <c r="K959"/>
    </row>
    <row r="960" spans="2:11" x14ac:dyDescent="0.3">
      <c r="B960" s="228"/>
      <c r="D960" s="228"/>
      <c r="F960" s="228"/>
      <c r="K960"/>
    </row>
    <row r="961" spans="2:11" x14ac:dyDescent="0.3">
      <c r="B961" s="228"/>
      <c r="D961" s="228"/>
      <c r="F961" s="228"/>
      <c r="K961"/>
    </row>
    <row r="962" spans="2:11" x14ac:dyDescent="0.3">
      <c r="B962" s="228"/>
      <c r="D962" s="228"/>
      <c r="F962" s="228"/>
      <c r="K962"/>
    </row>
    <row r="963" spans="2:11" x14ac:dyDescent="0.3">
      <c r="B963" s="228"/>
      <c r="D963" s="228"/>
      <c r="F963" s="228"/>
      <c r="K963"/>
    </row>
    <row r="964" spans="2:11" x14ac:dyDescent="0.3">
      <c r="B964" s="228"/>
      <c r="D964" s="228"/>
      <c r="F964" s="228"/>
      <c r="K964"/>
    </row>
    <row r="965" spans="2:11" x14ac:dyDescent="0.3">
      <c r="B965" s="228"/>
      <c r="D965" s="228"/>
      <c r="F965" s="228"/>
      <c r="K965"/>
    </row>
    <row r="966" spans="2:11" x14ac:dyDescent="0.3">
      <c r="B966" s="228"/>
      <c r="D966" s="228"/>
      <c r="F966" s="228"/>
      <c r="K966"/>
    </row>
    <row r="967" spans="2:11" x14ac:dyDescent="0.3">
      <c r="B967" s="228"/>
      <c r="D967" s="228"/>
      <c r="F967" s="228"/>
      <c r="K967"/>
    </row>
    <row r="968" spans="2:11" x14ac:dyDescent="0.3">
      <c r="B968" s="228"/>
      <c r="D968" s="228"/>
      <c r="F968" s="228"/>
      <c r="K968"/>
    </row>
    <row r="969" spans="2:11" x14ac:dyDescent="0.3">
      <c r="B969" s="228"/>
      <c r="D969" s="228"/>
      <c r="F969" s="228"/>
      <c r="K969"/>
    </row>
    <row r="970" spans="2:11" x14ac:dyDescent="0.3">
      <c r="B970" s="228"/>
      <c r="D970" s="228"/>
      <c r="F970" s="228"/>
      <c r="K970"/>
    </row>
    <row r="971" spans="2:11" x14ac:dyDescent="0.3">
      <c r="B971" s="228"/>
      <c r="D971" s="228"/>
      <c r="F971" s="228"/>
      <c r="K971"/>
    </row>
    <row r="972" spans="2:11" x14ac:dyDescent="0.3">
      <c r="B972" s="228"/>
      <c r="D972" s="228"/>
      <c r="F972" s="228"/>
      <c r="K972"/>
    </row>
    <row r="973" spans="2:11" x14ac:dyDescent="0.3">
      <c r="B973" s="228"/>
      <c r="D973" s="228"/>
      <c r="F973" s="228"/>
      <c r="K973"/>
    </row>
    <row r="974" spans="2:11" x14ac:dyDescent="0.3">
      <c r="B974" s="228"/>
      <c r="D974" s="228"/>
      <c r="F974" s="228"/>
      <c r="K974"/>
    </row>
    <row r="975" spans="2:11" x14ac:dyDescent="0.3">
      <c r="B975" s="228"/>
      <c r="D975" s="228"/>
      <c r="F975" s="228"/>
      <c r="K975"/>
    </row>
    <row r="976" spans="2:11" x14ac:dyDescent="0.3">
      <c r="B976" s="228"/>
      <c r="D976" s="228"/>
      <c r="F976" s="228"/>
      <c r="K976"/>
    </row>
    <row r="977" spans="2:11" x14ac:dyDescent="0.3">
      <c r="B977" s="228"/>
      <c r="D977" s="228"/>
      <c r="F977" s="228"/>
      <c r="K977"/>
    </row>
    <row r="978" spans="2:11" x14ac:dyDescent="0.3">
      <c r="B978" s="228"/>
      <c r="D978" s="228"/>
      <c r="F978" s="228"/>
      <c r="K978"/>
    </row>
    <row r="979" spans="2:11" x14ac:dyDescent="0.3">
      <c r="B979" s="228"/>
      <c r="D979" s="228"/>
      <c r="F979" s="228"/>
      <c r="K979"/>
    </row>
    <row r="980" spans="2:11" x14ac:dyDescent="0.3">
      <c r="B980" s="228"/>
      <c r="D980" s="228"/>
      <c r="F980" s="228"/>
      <c r="K980"/>
    </row>
    <row r="981" spans="2:11" x14ac:dyDescent="0.3">
      <c r="B981" s="228"/>
      <c r="D981" s="228"/>
      <c r="F981" s="228"/>
      <c r="K981"/>
    </row>
    <row r="982" spans="2:11" x14ac:dyDescent="0.3">
      <c r="B982" s="228"/>
      <c r="D982" s="228"/>
      <c r="F982" s="228"/>
      <c r="K982"/>
    </row>
    <row r="983" spans="2:11" x14ac:dyDescent="0.3">
      <c r="B983" s="228"/>
      <c r="D983" s="228"/>
      <c r="F983" s="228"/>
      <c r="K983"/>
    </row>
    <row r="984" spans="2:11" x14ac:dyDescent="0.3">
      <c r="B984" s="228"/>
      <c r="D984" s="228"/>
      <c r="F984" s="228"/>
      <c r="K984"/>
    </row>
    <row r="985" spans="2:11" x14ac:dyDescent="0.3">
      <c r="B985" s="228"/>
      <c r="D985" s="228"/>
      <c r="F985" s="228"/>
      <c r="K985"/>
    </row>
    <row r="986" spans="2:11" x14ac:dyDescent="0.3">
      <c r="B986" s="228"/>
      <c r="D986" s="228"/>
      <c r="F986" s="228"/>
      <c r="K986"/>
    </row>
    <row r="987" spans="2:11" x14ac:dyDescent="0.3">
      <c r="B987" s="228"/>
      <c r="D987" s="228"/>
      <c r="F987" s="228"/>
      <c r="K987"/>
    </row>
    <row r="988" spans="2:11" x14ac:dyDescent="0.3">
      <c r="B988" s="228"/>
      <c r="D988" s="228"/>
      <c r="F988" s="228"/>
      <c r="K988"/>
    </row>
    <row r="989" spans="2:11" x14ac:dyDescent="0.3">
      <c r="B989" s="228"/>
      <c r="D989" s="228"/>
      <c r="F989" s="228"/>
      <c r="K989"/>
    </row>
    <row r="990" spans="2:11" x14ac:dyDescent="0.3">
      <c r="B990" s="228"/>
      <c r="D990" s="228"/>
      <c r="F990" s="228"/>
      <c r="K990"/>
    </row>
    <row r="991" spans="2:11" x14ac:dyDescent="0.3">
      <c r="B991" s="228"/>
      <c r="D991" s="228"/>
      <c r="F991" s="228"/>
      <c r="K991"/>
    </row>
    <row r="992" spans="2:11" x14ac:dyDescent="0.3">
      <c r="B992" s="228"/>
      <c r="D992" s="228"/>
      <c r="F992" s="228"/>
      <c r="K992"/>
    </row>
    <row r="993" spans="2:11" x14ac:dyDescent="0.3">
      <c r="B993" s="228"/>
      <c r="D993" s="228"/>
      <c r="F993" s="228"/>
      <c r="K993"/>
    </row>
    <row r="994" spans="2:11" x14ac:dyDescent="0.3">
      <c r="B994" s="228"/>
      <c r="D994" s="228"/>
      <c r="F994" s="228"/>
      <c r="K994"/>
    </row>
    <row r="995" spans="2:11" x14ac:dyDescent="0.3">
      <c r="B995" s="228"/>
      <c r="D995" s="228"/>
      <c r="F995" s="228"/>
      <c r="K995"/>
    </row>
    <row r="996" spans="2:11" x14ac:dyDescent="0.3">
      <c r="B996" s="228"/>
      <c r="D996" s="228"/>
      <c r="F996" s="228"/>
      <c r="K996"/>
    </row>
    <row r="997" spans="2:11" x14ac:dyDescent="0.3">
      <c r="B997" s="228"/>
      <c r="D997" s="228"/>
      <c r="F997" s="228"/>
      <c r="K997"/>
    </row>
    <row r="998" spans="2:11" x14ac:dyDescent="0.3">
      <c r="B998" s="228"/>
      <c r="D998" s="228"/>
      <c r="F998" s="228"/>
      <c r="K998"/>
    </row>
    <row r="999" spans="2:11" x14ac:dyDescent="0.3">
      <c r="B999" s="228"/>
      <c r="D999" s="228"/>
      <c r="F999" s="228"/>
      <c r="K999"/>
    </row>
    <row r="1000" spans="2:11" x14ac:dyDescent="0.3">
      <c r="B1000" s="228"/>
      <c r="D1000" s="228"/>
      <c r="F1000" s="228"/>
      <c r="K1000"/>
    </row>
    <row r="1001" spans="2:11" x14ac:dyDescent="0.3">
      <c r="B1001" s="228"/>
      <c r="D1001" s="228"/>
      <c r="F1001" s="228"/>
      <c r="K1001"/>
    </row>
    <row r="1002" spans="2:11" x14ac:dyDescent="0.3">
      <c r="B1002" s="228"/>
      <c r="D1002" s="228"/>
      <c r="F1002" s="228"/>
      <c r="K1002"/>
    </row>
    <row r="1003" spans="2:11" x14ac:dyDescent="0.3">
      <c r="B1003" s="228"/>
      <c r="D1003" s="228"/>
      <c r="F1003" s="228"/>
      <c r="K1003"/>
    </row>
    <row r="1004" spans="2:11" x14ac:dyDescent="0.3">
      <c r="B1004" s="228"/>
      <c r="D1004" s="228"/>
      <c r="F1004" s="228"/>
      <c r="K1004"/>
    </row>
    <row r="1005" spans="2:11" x14ac:dyDescent="0.3">
      <c r="B1005" s="228"/>
      <c r="D1005" s="228"/>
      <c r="F1005" s="228"/>
      <c r="K1005"/>
    </row>
    <row r="1006" spans="2:11" x14ac:dyDescent="0.3">
      <c r="B1006" s="228"/>
      <c r="D1006" s="228"/>
      <c r="F1006" s="228"/>
      <c r="K1006"/>
    </row>
    <row r="1007" spans="2:11" x14ac:dyDescent="0.3">
      <c r="B1007" s="228"/>
      <c r="D1007" s="228"/>
      <c r="F1007" s="228"/>
      <c r="K1007"/>
    </row>
    <row r="1008" spans="2:11" x14ac:dyDescent="0.3">
      <c r="B1008" s="228"/>
      <c r="D1008" s="228"/>
      <c r="F1008" s="228"/>
      <c r="K1008"/>
    </row>
    <row r="1009" spans="2:11" x14ac:dyDescent="0.3">
      <c r="B1009" s="228"/>
      <c r="D1009" s="228"/>
      <c r="F1009" s="228"/>
      <c r="K1009"/>
    </row>
    <row r="1010" spans="2:11" x14ac:dyDescent="0.3">
      <c r="B1010" s="228"/>
      <c r="D1010" s="228"/>
      <c r="F1010" s="228"/>
      <c r="K1010"/>
    </row>
    <row r="1011" spans="2:11" x14ac:dyDescent="0.3">
      <c r="B1011" s="228"/>
      <c r="D1011" s="228"/>
      <c r="F1011" s="228"/>
      <c r="K1011"/>
    </row>
    <row r="1012" spans="2:11" x14ac:dyDescent="0.3">
      <c r="B1012" s="228"/>
      <c r="D1012" s="228"/>
      <c r="F1012" s="228"/>
      <c r="K1012"/>
    </row>
    <row r="1013" spans="2:11" x14ac:dyDescent="0.3">
      <c r="B1013" s="228"/>
      <c r="D1013" s="228"/>
      <c r="F1013" s="228"/>
      <c r="K1013"/>
    </row>
    <row r="1014" spans="2:11" x14ac:dyDescent="0.3">
      <c r="B1014" s="228"/>
      <c r="D1014" s="228"/>
      <c r="F1014" s="228"/>
      <c r="K1014"/>
    </row>
    <row r="1015" spans="2:11" x14ac:dyDescent="0.3">
      <c r="B1015" s="228"/>
      <c r="D1015" s="228"/>
      <c r="F1015" s="228"/>
      <c r="K1015"/>
    </row>
    <row r="1016" spans="2:11" x14ac:dyDescent="0.3">
      <c r="B1016" s="228"/>
      <c r="D1016" s="228"/>
      <c r="F1016" s="228"/>
      <c r="K1016"/>
    </row>
    <row r="1017" spans="2:11" x14ac:dyDescent="0.3">
      <c r="B1017" s="228"/>
      <c r="D1017" s="228"/>
      <c r="F1017" s="228"/>
      <c r="K1017"/>
    </row>
    <row r="1018" spans="2:11" x14ac:dyDescent="0.3">
      <c r="B1018" s="228"/>
      <c r="D1018" s="228"/>
      <c r="F1018" s="228"/>
      <c r="K1018"/>
    </row>
    <row r="1019" spans="2:11" x14ac:dyDescent="0.3">
      <c r="B1019" s="228"/>
      <c r="D1019" s="228"/>
      <c r="F1019" s="228"/>
      <c r="K1019"/>
    </row>
    <row r="1020" spans="2:11" x14ac:dyDescent="0.3">
      <c r="B1020" s="228"/>
      <c r="D1020" s="228"/>
      <c r="F1020" s="228"/>
      <c r="K1020"/>
    </row>
    <row r="1021" spans="2:11" x14ac:dyDescent="0.3">
      <c r="B1021" s="228"/>
      <c r="D1021" s="228"/>
      <c r="F1021" s="228"/>
      <c r="K1021"/>
    </row>
    <row r="1022" spans="2:11" x14ac:dyDescent="0.3">
      <c r="B1022" s="228"/>
      <c r="D1022" s="228"/>
      <c r="F1022" s="228"/>
      <c r="K1022"/>
    </row>
    <row r="1023" spans="2:11" x14ac:dyDescent="0.3">
      <c r="B1023" s="228"/>
      <c r="D1023" s="228"/>
      <c r="F1023" s="228"/>
      <c r="K1023"/>
    </row>
    <row r="1024" spans="2:11" x14ac:dyDescent="0.3">
      <c r="B1024" s="228"/>
      <c r="D1024" s="228"/>
      <c r="F1024" s="228"/>
      <c r="K1024"/>
    </row>
    <row r="1025" spans="2:11" x14ac:dyDescent="0.3">
      <c r="B1025" s="228"/>
      <c r="D1025" s="228"/>
      <c r="F1025" s="228"/>
      <c r="K1025"/>
    </row>
    <row r="1026" spans="2:11" x14ac:dyDescent="0.3">
      <c r="B1026" s="228"/>
      <c r="D1026" s="228"/>
      <c r="F1026" s="228"/>
      <c r="K1026"/>
    </row>
    <row r="1027" spans="2:11" x14ac:dyDescent="0.3">
      <c r="B1027" s="228"/>
      <c r="D1027" s="228"/>
      <c r="F1027" s="228"/>
      <c r="K1027"/>
    </row>
    <row r="1028" spans="2:11" x14ac:dyDescent="0.3">
      <c r="B1028" s="228"/>
      <c r="D1028" s="228"/>
      <c r="F1028" s="228"/>
      <c r="K1028"/>
    </row>
    <row r="1029" spans="2:11" x14ac:dyDescent="0.3">
      <c r="B1029" s="228"/>
      <c r="D1029" s="228"/>
      <c r="F1029" s="228"/>
      <c r="K1029"/>
    </row>
    <row r="1030" spans="2:11" x14ac:dyDescent="0.3">
      <c r="B1030" s="228"/>
      <c r="D1030" s="228"/>
      <c r="F1030" s="228"/>
      <c r="K1030"/>
    </row>
    <row r="1031" spans="2:11" x14ac:dyDescent="0.3">
      <c r="B1031" s="228"/>
      <c r="D1031" s="228"/>
      <c r="F1031" s="228"/>
      <c r="K1031"/>
    </row>
    <row r="1032" spans="2:11" x14ac:dyDescent="0.3">
      <c r="B1032" s="228"/>
      <c r="D1032" s="228"/>
      <c r="F1032" s="228"/>
      <c r="K1032"/>
    </row>
    <row r="1033" spans="2:11" x14ac:dyDescent="0.3">
      <c r="B1033" s="228"/>
      <c r="D1033" s="228"/>
      <c r="F1033" s="228"/>
      <c r="K1033"/>
    </row>
    <row r="1034" spans="2:11" x14ac:dyDescent="0.3">
      <c r="B1034" s="228"/>
      <c r="D1034" s="228"/>
      <c r="F1034" s="228"/>
      <c r="K1034"/>
    </row>
    <row r="1035" spans="2:11" x14ac:dyDescent="0.3">
      <c r="B1035" s="228"/>
      <c r="D1035" s="228"/>
      <c r="F1035" s="228"/>
      <c r="K1035"/>
    </row>
    <row r="1036" spans="2:11" x14ac:dyDescent="0.3">
      <c r="B1036" s="228"/>
      <c r="D1036" s="228"/>
      <c r="F1036" s="228"/>
      <c r="K1036"/>
    </row>
    <row r="1037" spans="2:11" x14ac:dyDescent="0.3">
      <c r="B1037" s="228"/>
      <c r="D1037" s="228"/>
      <c r="F1037" s="228"/>
      <c r="K1037"/>
    </row>
    <row r="1038" spans="2:11" x14ac:dyDescent="0.3">
      <c r="B1038" s="228"/>
      <c r="D1038" s="228"/>
      <c r="F1038" s="228"/>
      <c r="K1038"/>
    </row>
    <row r="1039" spans="2:11" x14ac:dyDescent="0.3">
      <c r="B1039" s="228"/>
      <c r="D1039" s="228"/>
      <c r="F1039" s="228"/>
      <c r="K1039"/>
    </row>
    <row r="1040" spans="2:11" x14ac:dyDescent="0.3">
      <c r="B1040" s="228"/>
      <c r="D1040" s="228"/>
      <c r="F1040" s="228"/>
      <c r="K1040"/>
    </row>
    <row r="1041" spans="2:11" x14ac:dyDescent="0.3">
      <c r="B1041" s="228"/>
      <c r="D1041" s="228"/>
      <c r="F1041" s="228"/>
      <c r="K1041"/>
    </row>
    <row r="1042" spans="2:11" x14ac:dyDescent="0.3">
      <c r="B1042" s="228"/>
      <c r="D1042" s="228"/>
      <c r="F1042" s="228"/>
      <c r="K1042"/>
    </row>
    <row r="1043" spans="2:11" x14ac:dyDescent="0.3">
      <c r="B1043" s="228"/>
      <c r="D1043" s="228"/>
      <c r="F1043" s="228"/>
      <c r="K1043"/>
    </row>
    <row r="1044" spans="2:11" x14ac:dyDescent="0.3">
      <c r="B1044" s="228"/>
      <c r="D1044" s="228"/>
      <c r="F1044" s="228"/>
      <c r="K1044"/>
    </row>
    <row r="1045" spans="2:11" x14ac:dyDescent="0.3">
      <c r="B1045" s="228"/>
      <c r="D1045" s="228"/>
      <c r="F1045" s="228"/>
      <c r="K1045"/>
    </row>
    <row r="1046" spans="2:11" x14ac:dyDescent="0.3">
      <c r="B1046" s="228"/>
      <c r="D1046" s="228"/>
      <c r="F1046" s="228"/>
      <c r="K1046"/>
    </row>
    <row r="1047" spans="2:11" x14ac:dyDescent="0.3">
      <c r="B1047" s="228"/>
      <c r="D1047" s="228"/>
      <c r="F1047" s="228"/>
      <c r="K1047"/>
    </row>
    <row r="1048" spans="2:11" x14ac:dyDescent="0.3">
      <c r="B1048" s="228"/>
      <c r="D1048" s="228"/>
      <c r="F1048" s="228"/>
      <c r="K1048"/>
    </row>
    <row r="1049" spans="2:11" x14ac:dyDescent="0.3">
      <c r="B1049" s="228"/>
      <c r="D1049" s="228"/>
      <c r="F1049" s="228"/>
      <c r="K1049"/>
    </row>
    <row r="1050" spans="2:11" x14ac:dyDescent="0.3">
      <c r="B1050" s="228"/>
      <c r="D1050" s="228"/>
      <c r="F1050" s="228"/>
      <c r="K1050"/>
    </row>
    <row r="1051" spans="2:11" x14ac:dyDescent="0.3">
      <c r="B1051" s="228"/>
      <c r="D1051" s="228"/>
      <c r="F1051" s="228"/>
      <c r="K1051"/>
    </row>
    <row r="1052" spans="2:11" x14ac:dyDescent="0.3">
      <c r="B1052" s="228"/>
      <c r="D1052" s="228"/>
      <c r="F1052" s="228"/>
      <c r="K1052"/>
    </row>
    <row r="1053" spans="2:11" x14ac:dyDescent="0.3">
      <c r="B1053" s="228"/>
      <c r="D1053" s="228"/>
      <c r="F1053" s="228"/>
      <c r="K1053"/>
    </row>
    <row r="1054" spans="2:11" x14ac:dyDescent="0.3">
      <c r="B1054" s="228"/>
      <c r="D1054" s="228"/>
      <c r="F1054" s="228"/>
      <c r="K1054"/>
    </row>
    <row r="1055" spans="2:11" x14ac:dyDescent="0.3">
      <c r="B1055" s="228"/>
      <c r="D1055" s="228"/>
      <c r="F1055" s="228"/>
      <c r="K1055"/>
    </row>
    <row r="1056" spans="2:11" x14ac:dyDescent="0.3">
      <c r="B1056" s="228"/>
      <c r="D1056" s="228"/>
      <c r="F1056" s="228"/>
      <c r="K1056"/>
    </row>
    <row r="1057" spans="2:11" x14ac:dyDescent="0.3">
      <c r="B1057" s="228"/>
      <c r="D1057" s="228"/>
      <c r="F1057" s="228"/>
      <c r="K1057"/>
    </row>
    <row r="1058" spans="2:11" x14ac:dyDescent="0.3">
      <c r="B1058" s="228"/>
      <c r="D1058" s="228"/>
      <c r="F1058" s="228"/>
      <c r="K1058"/>
    </row>
    <row r="1059" spans="2:11" x14ac:dyDescent="0.3">
      <c r="B1059" s="228"/>
      <c r="D1059" s="228"/>
      <c r="F1059" s="228"/>
      <c r="K1059"/>
    </row>
    <row r="1060" spans="2:11" x14ac:dyDescent="0.3">
      <c r="B1060" s="228"/>
      <c r="D1060" s="228"/>
      <c r="F1060" s="228"/>
      <c r="K1060"/>
    </row>
    <row r="1061" spans="2:11" x14ac:dyDescent="0.3">
      <c r="B1061" s="228"/>
      <c r="D1061" s="228"/>
      <c r="F1061" s="228"/>
      <c r="K1061"/>
    </row>
    <row r="1062" spans="2:11" x14ac:dyDescent="0.3">
      <c r="B1062" s="228"/>
      <c r="D1062" s="228"/>
      <c r="F1062" s="228"/>
      <c r="K1062"/>
    </row>
    <row r="1063" spans="2:11" x14ac:dyDescent="0.3">
      <c r="B1063" s="228"/>
      <c r="D1063" s="228"/>
      <c r="F1063" s="228"/>
      <c r="K1063"/>
    </row>
    <row r="1064" spans="2:11" x14ac:dyDescent="0.3">
      <c r="B1064" s="228"/>
      <c r="D1064" s="228"/>
      <c r="F1064" s="228"/>
      <c r="K1064"/>
    </row>
    <row r="1065" spans="2:11" x14ac:dyDescent="0.3">
      <c r="B1065" s="228"/>
      <c r="D1065" s="228"/>
      <c r="F1065" s="228"/>
      <c r="K1065"/>
    </row>
    <row r="1066" spans="2:11" x14ac:dyDescent="0.3">
      <c r="B1066" s="228"/>
      <c r="D1066" s="228"/>
      <c r="F1066" s="228"/>
      <c r="K1066"/>
    </row>
    <row r="1067" spans="2:11" x14ac:dyDescent="0.3">
      <c r="B1067" s="228"/>
      <c r="D1067" s="228"/>
      <c r="F1067" s="228"/>
      <c r="K1067"/>
    </row>
    <row r="1068" spans="2:11" x14ac:dyDescent="0.3">
      <c r="B1068" s="228"/>
      <c r="D1068" s="228"/>
      <c r="F1068" s="228"/>
      <c r="K1068"/>
    </row>
    <row r="1069" spans="2:11" x14ac:dyDescent="0.3">
      <c r="B1069" s="228"/>
      <c r="D1069" s="228"/>
      <c r="F1069" s="228"/>
      <c r="K1069"/>
    </row>
    <row r="1070" spans="2:11" x14ac:dyDescent="0.3">
      <c r="B1070" s="228"/>
      <c r="D1070" s="228"/>
      <c r="F1070" s="228"/>
      <c r="K1070"/>
    </row>
    <row r="1071" spans="2:11" x14ac:dyDescent="0.3">
      <c r="B1071" s="228"/>
      <c r="D1071" s="228"/>
      <c r="F1071" s="228"/>
      <c r="K1071"/>
    </row>
    <row r="1072" spans="2:11" x14ac:dyDescent="0.3">
      <c r="B1072" s="228"/>
      <c r="D1072" s="228"/>
      <c r="F1072" s="228"/>
      <c r="K1072"/>
    </row>
    <row r="1073" spans="2:11" x14ac:dyDescent="0.3">
      <c r="B1073" s="228"/>
      <c r="D1073" s="228"/>
      <c r="F1073" s="228"/>
      <c r="K1073"/>
    </row>
    <row r="1074" spans="2:11" x14ac:dyDescent="0.3">
      <c r="B1074" s="228"/>
      <c r="D1074" s="228"/>
      <c r="F1074" s="228"/>
      <c r="K1074"/>
    </row>
    <row r="1075" spans="2:11" x14ac:dyDescent="0.3">
      <c r="B1075" s="228"/>
      <c r="D1075" s="228"/>
      <c r="F1075" s="228"/>
      <c r="K1075"/>
    </row>
    <row r="1076" spans="2:11" x14ac:dyDescent="0.3">
      <c r="B1076" s="228"/>
      <c r="D1076" s="228"/>
      <c r="F1076" s="228"/>
      <c r="K1076"/>
    </row>
    <row r="1077" spans="2:11" x14ac:dyDescent="0.3">
      <c r="B1077" s="228"/>
      <c r="D1077" s="228"/>
      <c r="F1077" s="228"/>
      <c r="K1077"/>
    </row>
    <row r="1078" spans="2:11" x14ac:dyDescent="0.3">
      <c r="B1078" s="228"/>
      <c r="D1078" s="228"/>
      <c r="F1078" s="228"/>
      <c r="K1078"/>
    </row>
    <row r="1079" spans="2:11" x14ac:dyDescent="0.3">
      <c r="B1079" s="228"/>
      <c r="D1079" s="228"/>
      <c r="F1079" s="228"/>
      <c r="K1079"/>
    </row>
    <row r="1080" spans="2:11" x14ac:dyDescent="0.3">
      <c r="B1080" s="228"/>
      <c r="D1080" s="228"/>
      <c r="F1080" s="228"/>
      <c r="K1080"/>
    </row>
    <row r="1081" spans="2:11" x14ac:dyDescent="0.3">
      <c r="B1081" s="228"/>
      <c r="D1081" s="228"/>
      <c r="F1081" s="228"/>
      <c r="K1081"/>
    </row>
    <row r="1082" spans="2:11" x14ac:dyDescent="0.3">
      <c r="B1082" s="228"/>
      <c r="D1082" s="228"/>
      <c r="F1082" s="228"/>
      <c r="K1082"/>
    </row>
    <row r="1083" spans="2:11" x14ac:dyDescent="0.3">
      <c r="B1083" s="228"/>
      <c r="D1083" s="228"/>
      <c r="F1083" s="228"/>
      <c r="K1083"/>
    </row>
    <row r="1084" spans="2:11" x14ac:dyDescent="0.3">
      <c r="B1084" s="228"/>
      <c r="D1084" s="228"/>
      <c r="F1084" s="228"/>
      <c r="K1084"/>
    </row>
    <row r="1085" spans="2:11" x14ac:dyDescent="0.3">
      <c r="B1085" s="228"/>
      <c r="D1085" s="228"/>
      <c r="F1085" s="228"/>
      <c r="K1085"/>
    </row>
    <row r="1086" spans="2:11" x14ac:dyDescent="0.3">
      <c r="B1086" s="228"/>
      <c r="D1086" s="228"/>
      <c r="F1086" s="228"/>
      <c r="K1086"/>
    </row>
    <row r="1087" spans="2:11" x14ac:dyDescent="0.3">
      <c r="B1087" s="228"/>
      <c r="D1087" s="228"/>
      <c r="F1087" s="228"/>
      <c r="K1087"/>
    </row>
    <row r="1088" spans="2:11" x14ac:dyDescent="0.3">
      <c r="B1088" s="228"/>
      <c r="D1088" s="228"/>
      <c r="F1088" s="228"/>
      <c r="K1088"/>
    </row>
    <row r="1089" spans="2:11" x14ac:dyDescent="0.3">
      <c r="B1089" s="228"/>
      <c r="D1089" s="228"/>
      <c r="F1089" s="228"/>
      <c r="K1089"/>
    </row>
    <row r="1090" spans="2:11" x14ac:dyDescent="0.3">
      <c r="B1090" s="228"/>
      <c r="D1090" s="228"/>
      <c r="F1090" s="228"/>
      <c r="K1090"/>
    </row>
    <row r="1091" spans="2:11" x14ac:dyDescent="0.3">
      <c r="B1091" s="228"/>
      <c r="D1091" s="228"/>
      <c r="F1091" s="228"/>
      <c r="K1091"/>
    </row>
    <row r="1092" spans="2:11" x14ac:dyDescent="0.3">
      <c r="B1092" s="228"/>
      <c r="D1092" s="228"/>
      <c r="F1092" s="228"/>
      <c r="K1092"/>
    </row>
    <row r="1093" spans="2:11" x14ac:dyDescent="0.3">
      <c r="B1093" s="228"/>
      <c r="D1093" s="228"/>
      <c r="F1093" s="228"/>
      <c r="K1093"/>
    </row>
    <row r="1094" spans="2:11" x14ac:dyDescent="0.3">
      <c r="B1094" s="228"/>
      <c r="D1094" s="228"/>
      <c r="F1094" s="228"/>
      <c r="K1094"/>
    </row>
    <row r="1095" spans="2:11" x14ac:dyDescent="0.3">
      <c r="B1095" s="228"/>
      <c r="D1095" s="228"/>
      <c r="F1095" s="228"/>
      <c r="K1095"/>
    </row>
    <row r="1096" spans="2:11" x14ac:dyDescent="0.3">
      <c r="B1096" s="228"/>
      <c r="D1096" s="228"/>
      <c r="F1096" s="228"/>
      <c r="K1096"/>
    </row>
    <row r="1097" spans="2:11" x14ac:dyDescent="0.3">
      <c r="B1097" s="228"/>
      <c r="D1097" s="228"/>
      <c r="F1097" s="228"/>
      <c r="K1097"/>
    </row>
    <row r="1098" spans="2:11" x14ac:dyDescent="0.3">
      <c r="B1098" s="228"/>
      <c r="D1098" s="228"/>
      <c r="F1098" s="228"/>
      <c r="K1098"/>
    </row>
    <row r="1099" spans="2:11" x14ac:dyDescent="0.3">
      <c r="B1099" s="228"/>
      <c r="D1099" s="228"/>
      <c r="F1099" s="228"/>
      <c r="K1099"/>
    </row>
    <row r="1100" spans="2:11" x14ac:dyDescent="0.3">
      <c r="B1100" s="228"/>
      <c r="D1100" s="228"/>
      <c r="F1100" s="228"/>
      <c r="K1100"/>
    </row>
    <row r="1101" spans="2:11" x14ac:dyDescent="0.3">
      <c r="B1101" s="228"/>
      <c r="D1101" s="228"/>
      <c r="F1101" s="228"/>
      <c r="K1101"/>
    </row>
    <row r="1102" spans="2:11" x14ac:dyDescent="0.3">
      <c r="B1102" s="228"/>
      <c r="D1102" s="228"/>
      <c r="F1102" s="228"/>
      <c r="K1102"/>
    </row>
    <row r="1103" spans="2:11" x14ac:dyDescent="0.3">
      <c r="B1103" s="228"/>
      <c r="D1103" s="228"/>
      <c r="F1103" s="228"/>
      <c r="K1103"/>
    </row>
    <row r="1104" spans="2:11" x14ac:dyDescent="0.3">
      <c r="B1104" s="228"/>
      <c r="D1104" s="228"/>
      <c r="F1104" s="228"/>
      <c r="K1104"/>
    </row>
    <row r="1105" spans="2:11" x14ac:dyDescent="0.3">
      <c r="B1105" s="228"/>
      <c r="D1105" s="228"/>
      <c r="F1105" s="228"/>
      <c r="K1105"/>
    </row>
    <row r="1106" spans="2:11" x14ac:dyDescent="0.3">
      <c r="B1106" s="228"/>
      <c r="D1106" s="228"/>
      <c r="F1106" s="228"/>
      <c r="K1106"/>
    </row>
    <row r="1107" spans="2:11" x14ac:dyDescent="0.3">
      <c r="B1107" s="228"/>
      <c r="D1107" s="228"/>
      <c r="F1107" s="228"/>
      <c r="K1107"/>
    </row>
    <row r="1108" spans="2:11" x14ac:dyDescent="0.3">
      <c r="B1108" s="228"/>
      <c r="D1108" s="228"/>
      <c r="F1108" s="228"/>
      <c r="K1108"/>
    </row>
    <row r="1109" spans="2:11" x14ac:dyDescent="0.3">
      <c r="B1109" s="228"/>
      <c r="D1109" s="228"/>
      <c r="F1109" s="228"/>
      <c r="K1109"/>
    </row>
    <row r="1110" spans="2:11" x14ac:dyDescent="0.3">
      <c r="B1110" s="228"/>
      <c r="D1110" s="228"/>
      <c r="F1110" s="228"/>
      <c r="K1110"/>
    </row>
    <row r="1111" spans="2:11" x14ac:dyDescent="0.3">
      <c r="B1111" s="228"/>
      <c r="D1111" s="228"/>
      <c r="F1111" s="228"/>
      <c r="K1111"/>
    </row>
    <row r="1112" spans="2:11" x14ac:dyDescent="0.3">
      <c r="B1112" s="228"/>
      <c r="D1112" s="228"/>
      <c r="F1112" s="228"/>
      <c r="K1112"/>
    </row>
    <row r="1113" spans="2:11" x14ac:dyDescent="0.3">
      <c r="B1113" s="228"/>
      <c r="D1113" s="228"/>
      <c r="F1113" s="228"/>
      <c r="K1113"/>
    </row>
    <row r="1114" spans="2:11" x14ac:dyDescent="0.3">
      <c r="B1114" s="228"/>
      <c r="D1114" s="228"/>
      <c r="F1114" s="228"/>
      <c r="K1114"/>
    </row>
    <row r="1115" spans="2:11" x14ac:dyDescent="0.3">
      <c r="B1115" s="228"/>
      <c r="D1115" s="228"/>
      <c r="F1115" s="228"/>
      <c r="K1115"/>
    </row>
    <row r="1116" spans="2:11" x14ac:dyDescent="0.3">
      <c r="B1116" s="228"/>
      <c r="D1116" s="228"/>
      <c r="F1116" s="228"/>
      <c r="K1116"/>
    </row>
    <row r="1117" spans="2:11" x14ac:dyDescent="0.3">
      <c r="B1117" s="228"/>
      <c r="D1117" s="228"/>
      <c r="F1117" s="228"/>
      <c r="K1117"/>
    </row>
    <row r="1118" spans="2:11" x14ac:dyDescent="0.3">
      <c r="B1118" s="228"/>
      <c r="D1118" s="228"/>
      <c r="F1118" s="228"/>
      <c r="K1118"/>
    </row>
    <row r="1119" spans="2:11" x14ac:dyDescent="0.3">
      <c r="B1119" s="228"/>
      <c r="D1119" s="228"/>
      <c r="F1119" s="228"/>
      <c r="K1119"/>
    </row>
    <row r="1120" spans="2:11" x14ac:dyDescent="0.3">
      <c r="B1120" s="228"/>
      <c r="D1120" s="228"/>
      <c r="F1120" s="228"/>
      <c r="K1120"/>
    </row>
    <row r="1121" spans="2:11" x14ac:dyDescent="0.3">
      <c r="B1121" s="228"/>
      <c r="D1121" s="228"/>
      <c r="F1121" s="228"/>
      <c r="K1121"/>
    </row>
    <row r="1122" spans="2:11" x14ac:dyDescent="0.3">
      <c r="B1122" s="228"/>
      <c r="D1122" s="228"/>
      <c r="F1122" s="228"/>
      <c r="K1122"/>
    </row>
    <row r="1123" spans="2:11" x14ac:dyDescent="0.3">
      <c r="B1123" s="228"/>
      <c r="D1123" s="228"/>
      <c r="F1123" s="228"/>
      <c r="K1123"/>
    </row>
    <row r="1124" spans="2:11" x14ac:dyDescent="0.3">
      <c r="B1124" s="228"/>
      <c r="D1124" s="228"/>
      <c r="F1124" s="228"/>
      <c r="K1124"/>
    </row>
    <row r="1125" spans="2:11" x14ac:dyDescent="0.3">
      <c r="B1125" s="228"/>
      <c r="D1125" s="228"/>
      <c r="F1125" s="228"/>
      <c r="K1125"/>
    </row>
    <row r="1126" spans="2:11" x14ac:dyDescent="0.3">
      <c r="B1126" s="228"/>
      <c r="D1126" s="228"/>
      <c r="F1126" s="228"/>
      <c r="K1126"/>
    </row>
    <row r="1127" spans="2:11" x14ac:dyDescent="0.3">
      <c r="B1127" s="228"/>
      <c r="D1127" s="228"/>
      <c r="F1127" s="228"/>
      <c r="K1127"/>
    </row>
    <row r="1128" spans="2:11" x14ac:dyDescent="0.3">
      <c r="B1128" s="228"/>
      <c r="D1128" s="228"/>
      <c r="F1128" s="228"/>
      <c r="K1128"/>
    </row>
    <row r="1129" spans="2:11" x14ac:dyDescent="0.3">
      <c r="B1129" s="228"/>
      <c r="D1129" s="228"/>
      <c r="F1129" s="228"/>
      <c r="K1129"/>
    </row>
    <row r="1130" spans="2:11" x14ac:dyDescent="0.3">
      <c r="B1130" s="228"/>
      <c r="D1130" s="228"/>
      <c r="F1130" s="228"/>
      <c r="K1130"/>
    </row>
    <row r="1131" spans="2:11" x14ac:dyDescent="0.3">
      <c r="B1131" s="228"/>
      <c r="D1131" s="228"/>
      <c r="F1131" s="228"/>
      <c r="K1131"/>
    </row>
    <row r="1132" spans="2:11" x14ac:dyDescent="0.3">
      <c r="B1132" s="228"/>
      <c r="D1132" s="228"/>
      <c r="F1132" s="228"/>
      <c r="K1132"/>
    </row>
    <row r="1133" spans="2:11" x14ac:dyDescent="0.3">
      <c r="B1133" s="228"/>
      <c r="D1133" s="228"/>
      <c r="F1133" s="228"/>
      <c r="K1133"/>
    </row>
    <row r="1134" spans="2:11" x14ac:dyDescent="0.3">
      <c r="B1134" s="228"/>
      <c r="D1134" s="228"/>
      <c r="F1134" s="228"/>
      <c r="K1134"/>
    </row>
    <row r="1135" spans="2:11" x14ac:dyDescent="0.3">
      <c r="B1135" s="228"/>
      <c r="D1135" s="228"/>
      <c r="F1135" s="228"/>
      <c r="K1135"/>
    </row>
    <row r="1136" spans="2:11" x14ac:dyDescent="0.3">
      <c r="B1136" s="228"/>
      <c r="D1136" s="228"/>
      <c r="F1136" s="228"/>
      <c r="K1136"/>
    </row>
    <row r="1137" spans="2:11" x14ac:dyDescent="0.3">
      <c r="B1137" s="228"/>
      <c r="D1137" s="228"/>
      <c r="F1137" s="228"/>
      <c r="K1137"/>
    </row>
    <row r="1138" spans="2:11" x14ac:dyDescent="0.3">
      <c r="B1138" s="228"/>
      <c r="D1138" s="228"/>
      <c r="F1138" s="228"/>
      <c r="K1138"/>
    </row>
    <row r="1139" spans="2:11" x14ac:dyDescent="0.3">
      <c r="B1139" s="228"/>
      <c r="D1139" s="228"/>
      <c r="F1139" s="228"/>
      <c r="K1139"/>
    </row>
    <row r="1140" spans="2:11" x14ac:dyDescent="0.3">
      <c r="B1140" s="228"/>
      <c r="D1140" s="228"/>
      <c r="F1140" s="228"/>
      <c r="K1140"/>
    </row>
    <row r="1141" spans="2:11" x14ac:dyDescent="0.3">
      <c r="B1141" s="228"/>
      <c r="D1141" s="228"/>
      <c r="F1141" s="228"/>
      <c r="K1141"/>
    </row>
    <row r="1142" spans="2:11" x14ac:dyDescent="0.3">
      <c r="B1142" s="228"/>
      <c r="D1142" s="228"/>
      <c r="F1142" s="228"/>
      <c r="K1142"/>
    </row>
    <row r="1143" spans="2:11" x14ac:dyDescent="0.3">
      <c r="B1143" s="228"/>
      <c r="D1143" s="228"/>
      <c r="F1143" s="228"/>
      <c r="K1143"/>
    </row>
    <row r="1144" spans="2:11" x14ac:dyDescent="0.3">
      <c r="B1144" s="228"/>
      <c r="D1144" s="228"/>
      <c r="F1144" s="228"/>
      <c r="K1144"/>
    </row>
    <row r="1145" spans="2:11" x14ac:dyDescent="0.3">
      <c r="B1145" s="228"/>
      <c r="D1145" s="228"/>
      <c r="F1145" s="228"/>
      <c r="K1145"/>
    </row>
    <row r="1146" spans="2:11" x14ac:dyDescent="0.3">
      <c r="B1146" s="228"/>
      <c r="D1146" s="228"/>
      <c r="F1146" s="228"/>
      <c r="K1146"/>
    </row>
    <row r="1147" spans="2:11" x14ac:dyDescent="0.3">
      <c r="B1147" s="228"/>
      <c r="D1147" s="228"/>
      <c r="F1147" s="228"/>
      <c r="K1147"/>
    </row>
    <row r="1148" spans="2:11" x14ac:dyDescent="0.3">
      <c r="B1148" s="228"/>
      <c r="D1148" s="228"/>
      <c r="F1148" s="228"/>
      <c r="K1148"/>
    </row>
    <row r="1149" spans="2:11" x14ac:dyDescent="0.3">
      <c r="B1149" s="228"/>
      <c r="D1149" s="228"/>
      <c r="F1149" s="228"/>
      <c r="K1149"/>
    </row>
    <row r="1150" spans="2:11" x14ac:dyDescent="0.3">
      <c r="B1150" s="228"/>
      <c r="D1150" s="228"/>
      <c r="F1150" s="228"/>
      <c r="K1150"/>
    </row>
    <row r="1151" spans="2:11" x14ac:dyDescent="0.3">
      <c r="B1151" s="228"/>
      <c r="D1151" s="228"/>
      <c r="F1151" s="228"/>
      <c r="K1151"/>
    </row>
    <row r="1152" spans="2:11" x14ac:dyDescent="0.3">
      <c r="B1152" s="228"/>
      <c r="D1152" s="228"/>
      <c r="F1152" s="228"/>
      <c r="K1152"/>
    </row>
    <row r="1153" spans="2:11" x14ac:dyDescent="0.3">
      <c r="B1153" s="228"/>
      <c r="D1153" s="228"/>
      <c r="F1153" s="228"/>
      <c r="K1153"/>
    </row>
    <row r="1154" spans="2:11" x14ac:dyDescent="0.3">
      <c r="B1154" s="228"/>
      <c r="D1154" s="228"/>
      <c r="F1154" s="228"/>
      <c r="K1154"/>
    </row>
    <row r="1155" spans="2:11" x14ac:dyDescent="0.3">
      <c r="B1155" s="228"/>
      <c r="D1155" s="228"/>
      <c r="F1155" s="228"/>
      <c r="K1155"/>
    </row>
    <row r="1156" spans="2:11" x14ac:dyDescent="0.3">
      <c r="B1156" s="228"/>
      <c r="D1156" s="228"/>
      <c r="F1156" s="228"/>
      <c r="K1156"/>
    </row>
    <row r="1157" spans="2:11" x14ac:dyDescent="0.3">
      <c r="B1157" s="228"/>
      <c r="D1157" s="228"/>
      <c r="F1157" s="228"/>
      <c r="K1157"/>
    </row>
    <row r="1158" spans="2:11" x14ac:dyDescent="0.3">
      <c r="B1158" s="228"/>
      <c r="D1158" s="228"/>
      <c r="F1158" s="228"/>
      <c r="K1158"/>
    </row>
    <row r="1159" spans="2:11" x14ac:dyDescent="0.3">
      <c r="B1159" s="228"/>
      <c r="D1159" s="228"/>
      <c r="F1159" s="228"/>
      <c r="K1159"/>
    </row>
    <row r="1160" spans="2:11" x14ac:dyDescent="0.3">
      <c r="B1160" s="228"/>
      <c r="D1160" s="228"/>
      <c r="F1160" s="228"/>
      <c r="K1160"/>
    </row>
    <row r="1161" spans="2:11" x14ac:dyDescent="0.3">
      <c r="B1161" s="228"/>
      <c r="D1161" s="228"/>
      <c r="F1161" s="228"/>
      <c r="K1161"/>
    </row>
    <row r="1162" spans="2:11" x14ac:dyDescent="0.3">
      <c r="B1162" s="228"/>
      <c r="D1162" s="228"/>
      <c r="F1162" s="228"/>
      <c r="K1162"/>
    </row>
    <row r="1163" spans="2:11" x14ac:dyDescent="0.3">
      <c r="B1163" s="228"/>
      <c r="D1163" s="228"/>
      <c r="F1163" s="228"/>
      <c r="K1163"/>
    </row>
    <row r="1164" spans="2:11" x14ac:dyDescent="0.3">
      <c r="B1164" s="228"/>
      <c r="D1164" s="228"/>
      <c r="F1164" s="228"/>
      <c r="K1164"/>
    </row>
    <row r="1165" spans="2:11" x14ac:dyDescent="0.3">
      <c r="B1165" s="228"/>
      <c r="D1165" s="228"/>
      <c r="F1165" s="228"/>
      <c r="K1165"/>
    </row>
    <row r="1166" spans="2:11" x14ac:dyDescent="0.3">
      <c r="B1166" s="228"/>
      <c r="D1166" s="228"/>
      <c r="F1166" s="228"/>
      <c r="K1166"/>
    </row>
    <row r="1167" spans="2:11" x14ac:dyDescent="0.3">
      <c r="B1167" s="228"/>
      <c r="D1167" s="228"/>
      <c r="F1167" s="228"/>
      <c r="K1167"/>
    </row>
    <row r="1168" spans="2:11" x14ac:dyDescent="0.3">
      <c r="B1168" s="228"/>
      <c r="D1168" s="228"/>
      <c r="F1168" s="228"/>
      <c r="K1168"/>
    </row>
    <row r="1169" spans="2:11" x14ac:dyDescent="0.3">
      <c r="B1169" s="228"/>
      <c r="D1169" s="228"/>
      <c r="F1169" s="228"/>
      <c r="K1169"/>
    </row>
    <row r="1170" spans="2:11" x14ac:dyDescent="0.3">
      <c r="B1170" s="228"/>
      <c r="D1170" s="228"/>
      <c r="F1170" s="228"/>
      <c r="K1170"/>
    </row>
    <row r="1171" spans="2:11" x14ac:dyDescent="0.3">
      <c r="B1171" s="228"/>
      <c r="D1171" s="228"/>
      <c r="F1171" s="228"/>
      <c r="K1171"/>
    </row>
    <row r="1172" spans="2:11" x14ac:dyDescent="0.3">
      <c r="B1172" s="228"/>
      <c r="D1172" s="228"/>
      <c r="F1172" s="228"/>
      <c r="K1172"/>
    </row>
    <row r="1173" spans="2:11" x14ac:dyDescent="0.3">
      <c r="B1173" s="228"/>
      <c r="D1173" s="228"/>
      <c r="F1173" s="228"/>
      <c r="K1173"/>
    </row>
    <row r="1174" spans="2:11" x14ac:dyDescent="0.3">
      <c r="B1174" s="228"/>
      <c r="D1174" s="228"/>
      <c r="F1174" s="228"/>
      <c r="K1174"/>
    </row>
    <row r="1175" spans="2:11" x14ac:dyDescent="0.3">
      <c r="B1175" s="228"/>
      <c r="D1175" s="228"/>
      <c r="F1175" s="228"/>
      <c r="K1175"/>
    </row>
    <row r="1176" spans="2:11" x14ac:dyDescent="0.3">
      <c r="B1176" s="228"/>
      <c r="D1176" s="228"/>
      <c r="F1176" s="228"/>
      <c r="K1176"/>
    </row>
    <row r="1177" spans="2:11" x14ac:dyDescent="0.3">
      <c r="B1177" s="228"/>
      <c r="D1177" s="228"/>
      <c r="F1177" s="228"/>
      <c r="K1177"/>
    </row>
    <row r="1178" spans="2:11" x14ac:dyDescent="0.3">
      <c r="B1178" s="228"/>
      <c r="D1178" s="228"/>
      <c r="F1178" s="228"/>
      <c r="K1178"/>
    </row>
    <row r="1179" spans="2:11" x14ac:dyDescent="0.3">
      <c r="B1179" s="228"/>
      <c r="D1179" s="228"/>
      <c r="F1179" s="228"/>
      <c r="K1179"/>
    </row>
    <row r="1180" spans="2:11" x14ac:dyDescent="0.3">
      <c r="B1180" s="228"/>
      <c r="D1180" s="228"/>
      <c r="F1180" s="228"/>
      <c r="K1180"/>
    </row>
    <row r="1181" spans="2:11" x14ac:dyDescent="0.3">
      <c r="B1181" s="228"/>
      <c r="D1181" s="228"/>
      <c r="F1181" s="228"/>
      <c r="K1181"/>
    </row>
    <row r="1182" spans="2:11" x14ac:dyDescent="0.3">
      <c r="B1182" s="228"/>
      <c r="D1182" s="228"/>
      <c r="F1182" s="228"/>
      <c r="K1182"/>
    </row>
    <row r="1183" spans="2:11" x14ac:dyDescent="0.3">
      <c r="B1183" s="228"/>
      <c r="D1183" s="228"/>
      <c r="F1183" s="228"/>
      <c r="K1183"/>
    </row>
    <row r="1184" spans="2:11" x14ac:dyDescent="0.3">
      <c r="B1184" s="228"/>
      <c r="D1184" s="228"/>
      <c r="F1184" s="228"/>
      <c r="K1184"/>
    </row>
    <row r="1185" spans="2:11" x14ac:dyDescent="0.3">
      <c r="B1185" s="228"/>
      <c r="D1185" s="228"/>
      <c r="F1185" s="228"/>
      <c r="K1185"/>
    </row>
    <row r="1186" spans="2:11" x14ac:dyDescent="0.3">
      <c r="B1186" s="228"/>
      <c r="D1186" s="228"/>
      <c r="F1186" s="228"/>
      <c r="K1186"/>
    </row>
    <row r="1187" spans="2:11" x14ac:dyDescent="0.3">
      <c r="B1187" s="228"/>
      <c r="D1187" s="228"/>
      <c r="F1187" s="228"/>
      <c r="K1187"/>
    </row>
    <row r="1188" spans="2:11" x14ac:dyDescent="0.3">
      <c r="B1188" s="228"/>
      <c r="D1188" s="228"/>
      <c r="F1188" s="228"/>
      <c r="K1188"/>
    </row>
    <row r="1189" spans="2:11" x14ac:dyDescent="0.3">
      <c r="B1189" s="228"/>
      <c r="D1189" s="228"/>
      <c r="F1189" s="228"/>
      <c r="K1189"/>
    </row>
    <row r="1190" spans="2:11" x14ac:dyDescent="0.3">
      <c r="B1190" s="228"/>
      <c r="D1190" s="228"/>
      <c r="F1190" s="228"/>
      <c r="K1190"/>
    </row>
    <row r="1191" spans="2:11" x14ac:dyDescent="0.3">
      <c r="B1191" s="228"/>
      <c r="D1191" s="228"/>
      <c r="F1191" s="228"/>
      <c r="K1191"/>
    </row>
    <row r="1192" spans="2:11" x14ac:dyDescent="0.3">
      <c r="B1192" s="228"/>
      <c r="D1192" s="228"/>
      <c r="F1192" s="228"/>
      <c r="K1192"/>
    </row>
    <row r="1193" spans="2:11" x14ac:dyDescent="0.3">
      <c r="B1193" s="228"/>
      <c r="D1193" s="228"/>
      <c r="F1193" s="228"/>
      <c r="K1193"/>
    </row>
    <row r="1194" spans="2:11" x14ac:dyDescent="0.3">
      <c r="B1194" s="228"/>
      <c r="D1194" s="228"/>
      <c r="F1194" s="228"/>
      <c r="K1194"/>
    </row>
    <row r="1195" spans="2:11" x14ac:dyDescent="0.3">
      <c r="B1195" s="228"/>
      <c r="D1195" s="228"/>
      <c r="F1195" s="228"/>
      <c r="K1195"/>
    </row>
    <row r="1196" spans="2:11" x14ac:dyDescent="0.3">
      <c r="B1196" s="228"/>
      <c r="D1196" s="228"/>
      <c r="F1196" s="228"/>
      <c r="K1196"/>
    </row>
    <row r="1197" spans="2:11" x14ac:dyDescent="0.3">
      <c r="B1197" s="228"/>
      <c r="D1197" s="228"/>
      <c r="F1197" s="228"/>
      <c r="K1197"/>
    </row>
    <row r="1198" spans="2:11" x14ac:dyDescent="0.3">
      <c r="B1198" s="228"/>
      <c r="D1198" s="228"/>
      <c r="F1198" s="228"/>
      <c r="K1198"/>
    </row>
    <row r="1199" spans="2:11" x14ac:dyDescent="0.3">
      <c r="B1199" s="228"/>
      <c r="D1199" s="228"/>
      <c r="F1199" s="228"/>
      <c r="K1199"/>
    </row>
    <row r="1200" spans="2:11" x14ac:dyDescent="0.3">
      <c r="B1200" s="228"/>
      <c r="D1200" s="228"/>
      <c r="F1200" s="228"/>
      <c r="K1200"/>
    </row>
    <row r="1201" spans="2:11" x14ac:dyDescent="0.3">
      <c r="B1201" s="228"/>
      <c r="D1201" s="228"/>
      <c r="F1201" s="228"/>
      <c r="K1201"/>
    </row>
    <row r="1202" spans="2:11" x14ac:dyDescent="0.3">
      <c r="B1202" s="228"/>
      <c r="D1202" s="228"/>
      <c r="F1202" s="228"/>
      <c r="K1202"/>
    </row>
    <row r="1203" spans="2:11" x14ac:dyDescent="0.3">
      <c r="B1203" s="228"/>
      <c r="D1203" s="228"/>
      <c r="F1203" s="228"/>
      <c r="K1203"/>
    </row>
    <row r="1204" spans="2:11" x14ac:dyDescent="0.3">
      <c r="B1204" s="228"/>
      <c r="D1204" s="228"/>
      <c r="F1204" s="228"/>
      <c r="K1204"/>
    </row>
    <row r="1205" spans="2:11" x14ac:dyDescent="0.3">
      <c r="B1205" s="228"/>
      <c r="D1205" s="228"/>
      <c r="F1205" s="228"/>
      <c r="K1205"/>
    </row>
    <row r="1206" spans="2:11" x14ac:dyDescent="0.3">
      <c r="B1206" s="228"/>
      <c r="D1206" s="228"/>
      <c r="F1206" s="228"/>
      <c r="K1206"/>
    </row>
    <row r="1207" spans="2:11" x14ac:dyDescent="0.3">
      <c r="B1207" s="228"/>
      <c r="D1207" s="228"/>
      <c r="F1207" s="228"/>
      <c r="K1207"/>
    </row>
    <row r="1208" spans="2:11" x14ac:dyDescent="0.3">
      <c r="B1208" s="228"/>
      <c r="D1208" s="228"/>
      <c r="F1208" s="228"/>
      <c r="K1208"/>
    </row>
    <row r="1209" spans="2:11" x14ac:dyDescent="0.3">
      <c r="B1209" s="228"/>
      <c r="D1209" s="228"/>
      <c r="F1209" s="228"/>
      <c r="K1209"/>
    </row>
    <row r="1210" spans="2:11" x14ac:dyDescent="0.3">
      <c r="B1210" s="228"/>
      <c r="D1210" s="228"/>
      <c r="F1210" s="228"/>
      <c r="K1210"/>
    </row>
    <row r="1211" spans="2:11" x14ac:dyDescent="0.3">
      <c r="B1211" s="228"/>
      <c r="D1211" s="228"/>
      <c r="F1211" s="228"/>
      <c r="K1211"/>
    </row>
    <row r="1212" spans="2:11" x14ac:dyDescent="0.3">
      <c r="B1212" s="228"/>
      <c r="D1212" s="228"/>
      <c r="F1212" s="228"/>
      <c r="K1212"/>
    </row>
    <row r="1213" spans="2:11" x14ac:dyDescent="0.3">
      <c r="B1213" s="228"/>
      <c r="D1213" s="228"/>
      <c r="F1213" s="228"/>
      <c r="K1213"/>
    </row>
    <row r="1214" spans="2:11" x14ac:dyDescent="0.3">
      <c r="B1214" s="228"/>
      <c r="D1214" s="228"/>
      <c r="F1214" s="228"/>
      <c r="K1214"/>
    </row>
    <row r="1215" spans="2:11" x14ac:dyDescent="0.3">
      <c r="B1215" s="228"/>
      <c r="D1215" s="228"/>
      <c r="F1215" s="228"/>
      <c r="K1215"/>
    </row>
    <row r="1216" spans="2:11" x14ac:dyDescent="0.3">
      <c r="B1216" s="228"/>
      <c r="D1216" s="228"/>
      <c r="F1216" s="228"/>
      <c r="K1216"/>
    </row>
    <row r="1217" spans="2:11" x14ac:dyDescent="0.3">
      <c r="B1217" s="228"/>
      <c r="D1217" s="228"/>
      <c r="F1217" s="228"/>
      <c r="K1217"/>
    </row>
    <row r="1218" spans="2:11" x14ac:dyDescent="0.3">
      <c r="B1218" s="228"/>
      <c r="D1218" s="228"/>
      <c r="F1218" s="228"/>
      <c r="K1218"/>
    </row>
    <row r="1219" spans="2:11" x14ac:dyDescent="0.3">
      <c r="B1219" s="228"/>
      <c r="D1219" s="228"/>
      <c r="F1219" s="228"/>
      <c r="K1219"/>
    </row>
    <row r="1220" spans="2:11" x14ac:dyDescent="0.3">
      <c r="B1220" s="228"/>
      <c r="D1220" s="228"/>
      <c r="F1220" s="228"/>
      <c r="K1220"/>
    </row>
    <row r="1221" spans="2:11" x14ac:dyDescent="0.3">
      <c r="B1221" s="228"/>
      <c r="D1221" s="228"/>
      <c r="F1221" s="228"/>
      <c r="K1221"/>
    </row>
    <row r="1222" spans="2:11" x14ac:dyDescent="0.3">
      <c r="B1222" s="228"/>
      <c r="D1222" s="228"/>
      <c r="F1222" s="228"/>
      <c r="K1222"/>
    </row>
    <row r="1223" spans="2:11" x14ac:dyDescent="0.3">
      <c r="B1223" s="228"/>
      <c r="D1223" s="228"/>
      <c r="F1223" s="228"/>
      <c r="K1223"/>
    </row>
    <row r="1224" spans="2:11" x14ac:dyDescent="0.3">
      <c r="B1224" s="228"/>
      <c r="D1224" s="228"/>
      <c r="F1224" s="228"/>
      <c r="K1224"/>
    </row>
    <row r="1225" spans="2:11" x14ac:dyDescent="0.3">
      <c r="B1225" s="228"/>
      <c r="D1225" s="228"/>
      <c r="F1225" s="228"/>
      <c r="K1225"/>
    </row>
    <row r="1226" spans="2:11" x14ac:dyDescent="0.3">
      <c r="B1226" s="228"/>
      <c r="D1226" s="228"/>
      <c r="F1226" s="228"/>
      <c r="K1226"/>
    </row>
    <row r="1227" spans="2:11" x14ac:dyDescent="0.3">
      <c r="B1227" s="228"/>
      <c r="D1227" s="228"/>
      <c r="F1227" s="228"/>
      <c r="K1227"/>
    </row>
    <row r="1228" spans="2:11" x14ac:dyDescent="0.3">
      <c r="B1228" s="228"/>
      <c r="D1228" s="228"/>
      <c r="F1228" s="228"/>
      <c r="K1228"/>
    </row>
    <row r="1229" spans="2:11" x14ac:dyDescent="0.3">
      <c r="B1229" s="228"/>
      <c r="D1229" s="228"/>
      <c r="F1229" s="228"/>
      <c r="K1229"/>
    </row>
    <row r="1230" spans="2:11" x14ac:dyDescent="0.3">
      <c r="B1230" s="228"/>
      <c r="D1230" s="228"/>
      <c r="F1230" s="228"/>
      <c r="K1230"/>
    </row>
    <row r="1231" spans="2:11" x14ac:dyDescent="0.3">
      <c r="B1231" s="228"/>
      <c r="D1231" s="228"/>
      <c r="F1231" s="228"/>
      <c r="K1231"/>
    </row>
    <row r="1232" spans="2:11" x14ac:dyDescent="0.3">
      <c r="B1232" s="228"/>
      <c r="D1232" s="228"/>
      <c r="F1232" s="228"/>
      <c r="K1232"/>
    </row>
    <row r="1233" spans="2:11" x14ac:dyDescent="0.3">
      <c r="B1233" s="228"/>
      <c r="D1233" s="228"/>
      <c r="F1233" s="228"/>
      <c r="K1233"/>
    </row>
    <row r="1234" spans="2:11" x14ac:dyDescent="0.3">
      <c r="B1234" s="228"/>
      <c r="D1234" s="228"/>
      <c r="F1234" s="228"/>
      <c r="K1234"/>
    </row>
    <row r="1235" spans="2:11" x14ac:dyDescent="0.3">
      <c r="B1235" s="228"/>
      <c r="D1235" s="228"/>
      <c r="F1235" s="228"/>
      <c r="K1235"/>
    </row>
    <row r="1236" spans="2:11" x14ac:dyDescent="0.3">
      <c r="B1236" s="228"/>
      <c r="D1236" s="228"/>
      <c r="F1236" s="228"/>
      <c r="K1236"/>
    </row>
    <row r="1237" spans="2:11" x14ac:dyDescent="0.3">
      <c r="B1237" s="228"/>
      <c r="D1237" s="228"/>
      <c r="F1237" s="228"/>
      <c r="K1237"/>
    </row>
    <row r="1238" spans="2:11" x14ac:dyDescent="0.3">
      <c r="B1238" s="228"/>
      <c r="D1238" s="228"/>
      <c r="F1238" s="228"/>
      <c r="K1238"/>
    </row>
    <row r="1239" spans="2:11" x14ac:dyDescent="0.3">
      <c r="B1239" s="228"/>
      <c r="D1239" s="228"/>
      <c r="F1239" s="228"/>
      <c r="K1239"/>
    </row>
    <row r="1240" spans="2:11" x14ac:dyDescent="0.3">
      <c r="B1240" s="228"/>
      <c r="D1240" s="228"/>
      <c r="F1240" s="228"/>
      <c r="K1240"/>
    </row>
    <row r="1241" spans="2:11" x14ac:dyDescent="0.3">
      <c r="B1241" s="228"/>
      <c r="D1241" s="228"/>
      <c r="F1241" s="228"/>
      <c r="K1241"/>
    </row>
    <row r="1242" spans="2:11" x14ac:dyDescent="0.3">
      <c r="B1242" s="228"/>
      <c r="D1242" s="228"/>
      <c r="F1242" s="228"/>
      <c r="K1242"/>
    </row>
    <row r="1243" spans="2:11" x14ac:dyDescent="0.3">
      <c r="B1243" s="228"/>
      <c r="D1243" s="228"/>
      <c r="F1243" s="228"/>
      <c r="K1243"/>
    </row>
    <row r="1244" spans="2:11" x14ac:dyDescent="0.3">
      <c r="B1244" s="228"/>
      <c r="D1244" s="228"/>
      <c r="F1244" s="228"/>
      <c r="K1244"/>
    </row>
    <row r="1245" spans="2:11" x14ac:dyDescent="0.3">
      <c r="B1245" s="228"/>
      <c r="D1245" s="228"/>
      <c r="F1245" s="228"/>
      <c r="K1245"/>
    </row>
    <row r="1246" spans="2:11" x14ac:dyDescent="0.3">
      <c r="B1246" s="228"/>
      <c r="D1246" s="228"/>
      <c r="F1246" s="228"/>
      <c r="K1246"/>
    </row>
    <row r="1247" spans="2:11" x14ac:dyDescent="0.3">
      <c r="B1247" s="228"/>
      <c r="D1247" s="228"/>
      <c r="F1247" s="228"/>
      <c r="K1247"/>
    </row>
    <row r="1248" spans="2:11" x14ac:dyDescent="0.3">
      <c r="B1248" s="228"/>
      <c r="D1248" s="228"/>
      <c r="F1248" s="228"/>
      <c r="K1248"/>
    </row>
    <row r="1249" spans="2:11" x14ac:dyDescent="0.3">
      <c r="B1249" s="228"/>
      <c r="D1249" s="228"/>
      <c r="F1249" s="228"/>
      <c r="K1249"/>
    </row>
    <row r="1250" spans="2:11" x14ac:dyDescent="0.3">
      <c r="B1250" s="228"/>
      <c r="D1250" s="228"/>
      <c r="F1250" s="228"/>
      <c r="K1250"/>
    </row>
    <row r="1251" spans="2:11" x14ac:dyDescent="0.3">
      <c r="B1251" s="228"/>
      <c r="D1251" s="228"/>
      <c r="F1251" s="228"/>
      <c r="K1251"/>
    </row>
    <row r="1252" spans="2:11" x14ac:dyDescent="0.3">
      <c r="B1252" s="228"/>
      <c r="D1252" s="228"/>
      <c r="F1252" s="228"/>
      <c r="K1252"/>
    </row>
    <row r="1253" spans="2:11" x14ac:dyDescent="0.3">
      <c r="B1253" s="228"/>
      <c r="D1253" s="228"/>
      <c r="F1253" s="228"/>
      <c r="K1253"/>
    </row>
    <row r="1254" spans="2:11" x14ac:dyDescent="0.3">
      <c r="B1254" s="228"/>
      <c r="D1254" s="228"/>
      <c r="F1254" s="228"/>
      <c r="K1254"/>
    </row>
    <row r="1255" spans="2:11" x14ac:dyDescent="0.3">
      <c r="B1255" s="228"/>
      <c r="D1255" s="228"/>
      <c r="F1255" s="228"/>
      <c r="K1255"/>
    </row>
    <row r="1256" spans="2:11" x14ac:dyDescent="0.3">
      <c r="B1256" s="228"/>
      <c r="D1256" s="228"/>
      <c r="F1256" s="228"/>
      <c r="K1256"/>
    </row>
    <row r="1257" spans="2:11" x14ac:dyDescent="0.3">
      <c r="B1257" s="228"/>
      <c r="D1257" s="228"/>
      <c r="F1257" s="228"/>
      <c r="K1257"/>
    </row>
    <row r="1258" spans="2:11" x14ac:dyDescent="0.3">
      <c r="B1258" s="228"/>
      <c r="D1258" s="228"/>
      <c r="F1258" s="228"/>
      <c r="K1258"/>
    </row>
    <row r="1259" spans="2:11" x14ac:dyDescent="0.3">
      <c r="B1259" s="228"/>
      <c r="D1259" s="228"/>
      <c r="F1259" s="228"/>
      <c r="K1259"/>
    </row>
    <row r="1260" spans="2:11" x14ac:dyDescent="0.3">
      <c r="B1260" s="228"/>
      <c r="D1260" s="228"/>
      <c r="F1260" s="228"/>
      <c r="K1260"/>
    </row>
    <row r="1261" spans="2:11" x14ac:dyDescent="0.3">
      <c r="B1261" s="228"/>
      <c r="D1261" s="228"/>
      <c r="F1261" s="228"/>
      <c r="K1261"/>
    </row>
    <row r="1262" spans="2:11" x14ac:dyDescent="0.3">
      <c r="B1262" s="228"/>
      <c r="D1262" s="228"/>
      <c r="F1262" s="228"/>
      <c r="K1262"/>
    </row>
    <row r="1263" spans="2:11" x14ac:dyDescent="0.3">
      <c r="B1263" s="228"/>
      <c r="D1263" s="228"/>
      <c r="F1263" s="228"/>
      <c r="K1263"/>
    </row>
    <row r="1264" spans="2:11" x14ac:dyDescent="0.3">
      <c r="B1264" s="228"/>
      <c r="D1264" s="228"/>
      <c r="F1264" s="228"/>
      <c r="K1264"/>
    </row>
    <row r="1265" spans="2:11" x14ac:dyDescent="0.3">
      <c r="B1265" s="228"/>
      <c r="D1265" s="228"/>
      <c r="F1265" s="228"/>
      <c r="K1265"/>
    </row>
    <row r="1266" spans="2:11" x14ac:dyDescent="0.3">
      <c r="B1266" s="228"/>
      <c r="D1266" s="228"/>
      <c r="F1266" s="228"/>
      <c r="K1266"/>
    </row>
    <row r="1267" spans="2:11" x14ac:dyDescent="0.3">
      <c r="B1267" s="228"/>
      <c r="D1267" s="228"/>
      <c r="F1267" s="228"/>
      <c r="K1267"/>
    </row>
    <row r="1268" spans="2:11" x14ac:dyDescent="0.3">
      <c r="B1268" s="228"/>
      <c r="D1268" s="228"/>
      <c r="F1268" s="228"/>
      <c r="K1268"/>
    </row>
    <row r="1269" spans="2:11" x14ac:dyDescent="0.3">
      <c r="B1269" s="228"/>
      <c r="D1269" s="228"/>
      <c r="F1269" s="228"/>
      <c r="K1269"/>
    </row>
    <row r="1270" spans="2:11" x14ac:dyDescent="0.3">
      <c r="B1270" s="228"/>
      <c r="D1270" s="228"/>
      <c r="F1270" s="228"/>
      <c r="K1270"/>
    </row>
    <row r="1271" spans="2:11" x14ac:dyDescent="0.3">
      <c r="B1271" s="228"/>
      <c r="D1271" s="228"/>
      <c r="F1271" s="228"/>
      <c r="K1271"/>
    </row>
    <row r="1272" spans="2:11" x14ac:dyDescent="0.3">
      <c r="B1272" s="228"/>
      <c r="D1272" s="228"/>
      <c r="F1272" s="228"/>
      <c r="K1272"/>
    </row>
    <row r="1273" spans="2:11" x14ac:dyDescent="0.3">
      <c r="B1273" s="228"/>
      <c r="D1273" s="228"/>
      <c r="F1273" s="228"/>
      <c r="K1273"/>
    </row>
    <row r="1274" spans="2:11" x14ac:dyDescent="0.3">
      <c r="B1274" s="228"/>
      <c r="D1274" s="228"/>
      <c r="F1274" s="228"/>
      <c r="K1274"/>
    </row>
    <row r="1275" spans="2:11" x14ac:dyDescent="0.3">
      <c r="B1275" s="228"/>
      <c r="D1275" s="228"/>
      <c r="F1275" s="228"/>
      <c r="K1275"/>
    </row>
    <row r="1276" spans="2:11" x14ac:dyDescent="0.3">
      <c r="B1276" s="228"/>
      <c r="D1276" s="228"/>
      <c r="F1276" s="228"/>
      <c r="K1276"/>
    </row>
    <row r="1277" spans="2:11" x14ac:dyDescent="0.3">
      <c r="B1277" s="228"/>
      <c r="D1277" s="228"/>
      <c r="F1277" s="228"/>
      <c r="K1277"/>
    </row>
    <row r="1278" spans="2:11" x14ac:dyDescent="0.3">
      <c r="B1278" s="228"/>
      <c r="D1278" s="228"/>
      <c r="F1278" s="228"/>
      <c r="K1278"/>
    </row>
    <row r="1279" spans="2:11" x14ac:dyDescent="0.3">
      <c r="B1279" s="228"/>
      <c r="D1279" s="228"/>
      <c r="F1279" s="228"/>
      <c r="K1279"/>
    </row>
    <row r="1280" spans="2:11" x14ac:dyDescent="0.3">
      <c r="B1280" s="228"/>
      <c r="D1280" s="228"/>
      <c r="F1280" s="228"/>
      <c r="K1280"/>
    </row>
    <row r="1281" spans="2:11" x14ac:dyDescent="0.3">
      <c r="B1281" s="228"/>
      <c r="D1281" s="228"/>
      <c r="F1281" s="228"/>
      <c r="K1281"/>
    </row>
    <row r="1282" spans="2:11" x14ac:dyDescent="0.3">
      <c r="B1282" s="228"/>
      <c r="D1282" s="228"/>
      <c r="F1282" s="228"/>
      <c r="K1282"/>
    </row>
    <row r="1283" spans="2:11" x14ac:dyDescent="0.3">
      <c r="B1283" s="228"/>
      <c r="D1283" s="228"/>
      <c r="F1283" s="228"/>
      <c r="K1283"/>
    </row>
    <row r="1284" spans="2:11" x14ac:dyDescent="0.3">
      <c r="B1284" s="228"/>
      <c r="D1284" s="228"/>
      <c r="F1284" s="228"/>
      <c r="K1284"/>
    </row>
    <row r="1285" spans="2:11" x14ac:dyDescent="0.3">
      <c r="B1285" s="228"/>
      <c r="D1285" s="228"/>
      <c r="F1285" s="228"/>
      <c r="K1285"/>
    </row>
    <row r="1286" spans="2:11" x14ac:dyDescent="0.3">
      <c r="B1286" s="228"/>
      <c r="D1286" s="228"/>
      <c r="F1286" s="228"/>
      <c r="K1286"/>
    </row>
    <row r="1287" spans="2:11" x14ac:dyDescent="0.3">
      <c r="B1287" s="228"/>
      <c r="D1287" s="228"/>
      <c r="F1287" s="228"/>
      <c r="K1287"/>
    </row>
    <row r="1288" spans="2:11" x14ac:dyDescent="0.3">
      <c r="B1288" s="228"/>
      <c r="D1288" s="228"/>
      <c r="F1288" s="228"/>
      <c r="K1288"/>
    </row>
    <row r="1289" spans="2:11" x14ac:dyDescent="0.3">
      <c r="B1289" s="228"/>
      <c r="D1289" s="228"/>
      <c r="F1289" s="228"/>
      <c r="K1289"/>
    </row>
    <row r="1290" spans="2:11" x14ac:dyDescent="0.3">
      <c r="B1290" s="228"/>
      <c r="D1290" s="228"/>
      <c r="F1290" s="228"/>
      <c r="K1290"/>
    </row>
    <row r="1291" spans="2:11" x14ac:dyDescent="0.3">
      <c r="B1291" s="228"/>
      <c r="D1291" s="228"/>
      <c r="F1291" s="228"/>
      <c r="K1291"/>
    </row>
    <row r="1292" spans="2:11" x14ac:dyDescent="0.3">
      <c r="B1292" s="228"/>
      <c r="D1292" s="228"/>
      <c r="F1292" s="228"/>
      <c r="K1292"/>
    </row>
    <row r="1293" spans="2:11" x14ac:dyDescent="0.3">
      <c r="B1293" s="228"/>
      <c r="D1293" s="228"/>
      <c r="F1293" s="228"/>
      <c r="K1293"/>
    </row>
    <row r="1294" spans="2:11" x14ac:dyDescent="0.3">
      <c r="B1294" s="228"/>
      <c r="D1294" s="228"/>
      <c r="F1294" s="228"/>
      <c r="K1294"/>
    </row>
    <row r="1295" spans="2:11" x14ac:dyDescent="0.3">
      <c r="B1295" s="228"/>
      <c r="D1295" s="228"/>
      <c r="F1295" s="228"/>
      <c r="K1295"/>
    </row>
    <row r="1296" spans="2:11" x14ac:dyDescent="0.3">
      <c r="B1296" s="228"/>
      <c r="D1296" s="228"/>
      <c r="F1296" s="228"/>
      <c r="K1296"/>
    </row>
    <row r="1297" spans="2:11" x14ac:dyDescent="0.3">
      <c r="B1297" s="228"/>
      <c r="D1297" s="228"/>
      <c r="F1297" s="228"/>
      <c r="K1297"/>
    </row>
    <row r="1298" spans="2:11" x14ac:dyDescent="0.3">
      <c r="B1298" s="228"/>
      <c r="D1298" s="228"/>
      <c r="F1298" s="228"/>
      <c r="K1298"/>
    </row>
    <row r="1299" spans="2:11" x14ac:dyDescent="0.3">
      <c r="B1299" s="228"/>
      <c r="D1299" s="228"/>
      <c r="F1299" s="228"/>
      <c r="K1299"/>
    </row>
    <row r="1300" spans="2:11" x14ac:dyDescent="0.3">
      <c r="B1300" s="228"/>
      <c r="D1300" s="228"/>
      <c r="F1300" s="228"/>
      <c r="K1300"/>
    </row>
    <row r="1301" spans="2:11" x14ac:dyDescent="0.3">
      <c r="B1301" s="228"/>
      <c r="D1301" s="228"/>
      <c r="F1301" s="228"/>
      <c r="K1301"/>
    </row>
    <row r="1302" spans="2:11" x14ac:dyDescent="0.3">
      <c r="B1302" s="228"/>
      <c r="D1302" s="228"/>
      <c r="F1302" s="228"/>
      <c r="K1302"/>
    </row>
    <row r="1303" spans="2:11" x14ac:dyDescent="0.3">
      <c r="B1303" s="228"/>
      <c r="D1303" s="228"/>
      <c r="F1303" s="228"/>
      <c r="K1303"/>
    </row>
    <row r="1304" spans="2:11" x14ac:dyDescent="0.3">
      <c r="B1304" s="228"/>
      <c r="D1304" s="228"/>
      <c r="F1304" s="228"/>
      <c r="K1304"/>
    </row>
    <row r="1305" spans="2:11" x14ac:dyDescent="0.3">
      <c r="B1305" s="228"/>
      <c r="D1305" s="228"/>
      <c r="F1305" s="228"/>
      <c r="K1305"/>
    </row>
    <row r="1306" spans="2:11" x14ac:dyDescent="0.3">
      <c r="B1306" s="228"/>
      <c r="D1306" s="228"/>
      <c r="F1306" s="228"/>
      <c r="K1306"/>
    </row>
    <row r="1307" spans="2:11" x14ac:dyDescent="0.3">
      <c r="B1307" s="228"/>
      <c r="D1307" s="228"/>
      <c r="F1307" s="228"/>
      <c r="K1307"/>
    </row>
    <row r="1308" spans="2:11" x14ac:dyDescent="0.3">
      <c r="B1308" s="228"/>
      <c r="D1308" s="228"/>
      <c r="F1308" s="228"/>
      <c r="K1308"/>
    </row>
    <row r="1309" spans="2:11" x14ac:dyDescent="0.3">
      <c r="B1309" s="228"/>
      <c r="D1309" s="228"/>
      <c r="F1309" s="228"/>
      <c r="K1309"/>
    </row>
    <row r="1310" spans="2:11" x14ac:dyDescent="0.3">
      <c r="B1310" s="228"/>
      <c r="D1310" s="228"/>
      <c r="F1310" s="228"/>
      <c r="K1310"/>
    </row>
    <row r="1311" spans="2:11" x14ac:dyDescent="0.3">
      <c r="B1311" s="228"/>
      <c r="D1311" s="228"/>
      <c r="F1311" s="228"/>
      <c r="K1311"/>
    </row>
    <row r="1312" spans="2:11" x14ac:dyDescent="0.3">
      <c r="B1312" s="228"/>
      <c r="D1312" s="228"/>
      <c r="F1312" s="228"/>
      <c r="K1312"/>
    </row>
    <row r="1313" spans="2:11" x14ac:dyDescent="0.3">
      <c r="B1313" s="228"/>
      <c r="D1313" s="228"/>
      <c r="F1313" s="228"/>
      <c r="K1313"/>
    </row>
    <row r="1314" spans="2:11" x14ac:dyDescent="0.3">
      <c r="B1314" s="228"/>
      <c r="D1314" s="228"/>
      <c r="F1314" s="228"/>
      <c r="K1314"/>
    </row>
    <row r="1315" spans="2:11" x14ac:dyDescent="0.3">
      <c r="B1315" s="228"/>
      <c r="D1315" s="228"/>
      <c r="F1315" s="228"/>
      <c r="K1315"/>
    </row>
    <row r="1316" spans="2:11" x14ac:dyDescent="0.3">
      <c r="B1316" s="228"/>
      <c r="D1316" s="228"/>
      <c r="F1316" s="228"/>
      <c r="K1316"/>
    </row>
    <row r="1317" spans="2:11" x14ac:dyDescent="0.3">
      <c r="B1317" s="228"/>
      <c r="D1317" s="228"/>
      <c r="F1317" s="228"/>
      <c r="K1317"/>
    </row>
    <row r="1318" spans="2:11" x14ac:dyDescent="0.3">
      <c r="B1318" s="228"/>
      <c r="D1318" s="228"/>
      <c r="F1318" s="228"/>
      <c r="K1318"/>
    </row>
    <row r="1319" spans="2:11" x14ac:dyDescent="0.3">
      <c r="B1319" s="228"/>
      <c r="D1319" s="228"/>
      <c r="F1319" s="228"/>
      <c r="K1319"/>
    </row>
    <row r="1320" spans="2:11" x14ac:dyDescent="0.3">
      <c r="B1320" s="228"/>
      <c r="D1320" s="228"/>
      <c r="F1320" s="228"/>
      <c r="K1320"/>
    </row>
    <row r="1321" spans="2:11" x14ac:dyDescent="0.3">
      <c r="B1321" s="228"/>
      <c r="D1321" s="228"/>
      <c r="F1321" s="228"/>
      <c r="K1321"/>
    </row>
    <row r="1322" spans="2:11" x14ac:dyDescent="0.3">
      <c r="B1322" s="228"/>
      <c r="D1322" s="228"/>
      <c r="F1322" s="228"/>
      <c r="K1322"/>
    </row>
    <row r="1323" spans="2:11" x14ac:dyDescent="0.3">
      <c r="B1323" s="228"/>
      <c r="D1323" s="228"/>
      <c r="F1323" s="228"/>
      <c r="K1323"/>
    </row>
    <row r="1324" spans="2:11" x14ac:dyDescent="0.3">
      <c r="B1324" s="228"/>
      <c r="D1324" s="228"/>
      <c r="F1324" s="228"/>
      <c r="K1324"/>
    </row>
    <row r="1325" spans="2:11" x14ac:dyDescent="0.3">
      <c r="B1325" s="228"/>
      <c r="D1325" s="228"/>
      <c r="F1325" s="228"/>
      <c r="K1325"/>
    </row>
    <row r="1326" spans="2:11" x14ac:dyDescent="0.3">
      <c r="B1326" s="228"/>
      <c r="D1326" s="228"/>
      <c r="F1326" s="228"/>
      <c r="K1326"/>
    </row>
    <row r="1327" spans="2:11" x14ac:dyDescent="0.3">
      <c r="B1327" s="228"/>
      <c r="D1327" s="228"/>
      <c r="F1327" s="228"/>
      <c r="K1327"/>
    </row>
    <row r="1328" spans="2:11" x14ac:dyDescent="0.3">
      <c r="B1328" s="228"/>
      <c r="D1328" s="228"/>
      <c r="F1328" s="228"/>
      <c r="K1328"/>
    </row>
    <row r="1329" spans="2:11" x14ac:dyDescent="0.3">
      <c r="B1329" s="228"/>
      <c r="F1329" s="228"/>
      <c r="K1329"/>
    </row>
    <row r="1330" spans="2:11" x14ac:dyDescent="0.3">
      <c r="B1330" s="228"/>
      <c r="F1330" s="228"/>
      <c r="K1330"/>
    </row>
    <row r="1331" spans="2:11" x14ac:dyDescent="0.3">
      <c r="F1331" s="228"/>
      <c r="K1331"/>
    </row>
    <row r="1332" spans="2:11" x14ac:dyDescent="0.3">
      <c r="F1332" s="228"/>
      <c r="K1332"/>
    </row>
    <row r="1333" spans="2:11" x14ac:dyDescent="0.3">
      <c r="F1333" s="228"/>
      <c r="K1333"/>
    </row>
    <row r="1334" spans="2:11" x14ac:dyDescent="0.3">
      <c r="F1334" s="228"/>
      <c r="K1334"/>
    </row>
    <row r="1335" spans="2:11" x14ac:dyDescent="0.3">
      <c r="F1335" s="228"/>
      <c r="K1335"/>
    </row>
    <row r="1336" spans="2:11" x14ac:dyDescent="0.3">
      <c r="F1336" s="228"/>
      <c r="K1336"/>
    </row>
    <row r="1337" spans="2:11" x14ac:dyDescent="0.3">
      <c r="F1337" s="228"/>
      <c r="K1337"/>
    </row>
    <row r="1338" spans="2:11" x14ac:dyDescent="0.3">
      <c r="F1338" s="228"/>
      <c r="K1338"/>
    </row>
    <row r="1339" spans="2:11" x14ac:dyDescent="0.3">
      <c r="F1339" s="228"/>
      <c r="K1339"/>
    </row>
    <row r="1340" spans="2:11" x14ac:dyDescent="0.3">
      <c r="F1340" s="228"/>
      <c r="K1340"/>
    </row>
    <row r="1341" spans="2:11" x14ac:dyDescent="0.3">
      <c r="F1341" s="228"/>
      <c r="K1341"/>
    </row>
    <row r="1342" spans="2:11" x14ac:dyDescent="0.3">
      <c r="F1342" s="228"/>
      <c r="K1342"/>
    </row>
    <row r="1343" spans="2:11" x14ac:dyDescent="0.3">
      <c r="F1343" s="228"/>
      <c r="K1343"/>
    </row>
    <row r="1344" spans="2:11" x14ac:dyDescent="0.3">
      <c r="F1344" s="228"/>
      <c r="K1344"/>
    </row>
    <row r="1345" spans="6:11" x14ac:dyDescent="0.3">
      <c r="F1345" s="228"/>
      <c r="K1345"/>
    </row>
    <row r="1346" spans="6:11" x14ac:dyDescent="0.3">
      <c r="F1346" s="228"/>
      <c r="K1346"/>
    </row>
    <row r="1347" spans="6:11" x14ac:dyDescent="0.3">
      <c r="F1347" s="228"/>
      <c r="K1347"/>
    </row>
    <row r="1348" spans="6:11" x14ac:dyDescent="0.3">
      <c r="F1348" s="228"/>
      <c r="K1348"/>
    </row>
    <row r="1349" spans="6:11" x14ac:dyDescent="0.3">
      <c r="F1349" s="228"/>
      <c r="K1349"/>
    </row>
    <row r="1350" spans="6:11" x14ac:dyDescent="0.3">
      <c r="F1350" s="228"/>
      <c r="K1350"/>
    </row>
    <row r="1351" spans="6:11" x14ac:dyDescent="0.3">
      <c r="F1351" s="228"/>
      <c r="K1351"/>
    </row>
    <row r="1352" spans="6:11" x14ac:dyDescent="0.3">
      <c r="F1352" s="228"/>
      <c r="K1352"/>
    </row>
    <row r="1353" spans="6:11" x14ac:dyDescent="0.3">
      <c r="F1353" s="228"/>
      <c r="K1353"/>
    </row>
    <row r="1354" spans="6:11" x14ac:dyDescent="0.3">
      <c r="F1354" s="228"/>
      <c r="K1354"/>
    </row>
    <row r="1355" spans="6:11" x14ac:dyDescent="0.3">
      <c r="F1355" s="228"/>
      <c r="K1355"/>
    </row>
    <row r="1356" spans="6:11" x14ac:dyDescent="0.3">
      <c r="F1356" s="228"/>
      <c r="K1356"/>
    </row>
    <row r="1357" spans="6:11" x14ac:dyDescent="0.3">
      <c r="F1357" s="228"/>
      <c r="K1357"/>
    </row>
    <row r="1358" spans="6:11" x14ac:dyDescent="0.3">
      <c r="F1358" s="228"/>
      <c r="K1358"/>
    </row>
    <row r="1359" spans="6:11" x14ac:dyDescent="0.3">
      <c r="F1359" s="228"/>
      <c r="K1359"/>
    </row>
    <row r="1360" spans="6:11" x14ac:dyDescent="0.3">
      <c r="F1360" s="228"/>
      <c r="K1360"/>
    </row>
    <row r="1361" spans="6:11" x14ac:dyDescent="0.3">
      <c r="F1361" s="228"/>
      <c r="K1361"/>
    </row>
    <row r="1362" spans="6:11" x14ac:dyDescent="0.3">
      <c r="F1362" s="228"/>
      <c r="K1362"/>
    </row>
    <row r="1363" spans="6:11" x14ac:dyDescent="0.3">
      <c r="F1363" s="228"/>
      <c r="K1363"/>
    </row>
    <row r="1364" spans="6:11" x14ac:dyDescent="0.3">
      <c r="F1364" s="228"/>
      <c r="K1364"/>
    </row>
    <row r="1365" spans="6:11" x14ac:dyDescent="0.3">
      <c r="F1365" s="228"/>
      <c r="K1365"/>
    </row>
    <row r="1366" spans="6:11" x14ac:dyDescent="0.3">
      <c r="F1366" s="228"/>
      <c r="K1366"/>
    </row>
    <row r="1367" spans="6:11" x14ac:dyDescent="0.3">
      <c r="F1367" s="228"/>
      <c r="K1367"/>
    </row>
    <row r="1368" spans="6:11" x14ac:dyDescent="0.3">
      <c r="F1368" s="228"/>
      <c r="K1368"/>
    </row>
    <row r="1369" spans="6:11" x14ac:dyDescent="0.3">
      <c r="F1369" s="228"/>
      <c r="K1369"/>
    </row>
    <row r="1370" spans="6:11" x14ac:dyDescent="0.3">
      <c r="F1370" s="228"/>
      <c r="K1370"/>
    </row>
    <row r="1371" spans="6:11" x14ac:dyDescent="0.3">
      <c r="F1371" s="228"/>
      <c r="K1371"/>
    </row>
    <row r="1372" spans="6:11" x14ac:dyDescent="0.3">
      <c r="F1372" s="228"/>
      <c r="K1372"/>
    </row>
    <row r="1373" spans="6:11" x14ac:dyDescent="0.3">
      <c r="F1373" s="228"/>
      <c r="K1373"/>
    </row>
    <row r="1374" spans="6:11" x14ac:dyDescent="0.3">
      <c r="F1374" s="228"/>
      <c r="K1374"/>
    </row>
    <row r="1375" spans="6:11" x14ac:dyDescent="0.3">
      <c r="F1375" s="228"/>
      <c r="K1375"/>
    </row>
    <row r="1376" spans="6:11" x14ac:dyDescent="0.3">
      <c r="F1376" s="228"/>
      <c r="K1376"/>
    </row>
    <row r="1377" spans="6:11" x14ac:dyDescent="0.3">
      <c r="F1377" s="228"/>
      <c r="K1377"/>
    </row>
    <row r="1378" spans="6:11" x14ac:dyDescent="0.3">
      <c r="F1378" s="228"/>
      <c r="K1378"/>
    </row>
    <row r="1379" spans="6:11" x14ac:dyDescent="0.3">
      <c r="F1379" s="228"/>
      <c r="K1379"/>
    </row>
    <row r="1380" spans="6:11" x14ac:dyDescent="0.3">
      <c r="F1380" s="228"/>
      <c r="K1380"/>
    </row>
    <row r="1381" spans="6:11" x14ac:dyDescent="0.3">
      <c r="F1381" s="228"/>
      <c r="K1381"/>
    </row>
    <row r="1382" spans="6:11" x14ac:dyDescent="0.3">
      <c r="F1382" s="228"/>
      <c r="K1382"/>
    </row>
    <row r="1383" spans="6:11" x14ac:dyDescent="0.3">
      <c r="F1383" s="228"/>
      <c r="K1383"/>
    </row>
    <row r="1384" spans="6:11" x14ac:dyDescent="0.3">
      <c r="F1384" s="228"/>
      <c r="K1384"/>
    </row>
    <row r="1385" spans="6:11" x14ac:dyDescent="0.3">
      <c r="F1385" s="228"/>
      <c r="K1385"/>
    </row>
    <row r="1386" spans="6:11" x14ac:dyDescent="0.3">
      <c r="F1386" s="228"/>
      <c r="K1386"/>
    </row>
    <row r="1387" spans="6:11" x14ac:dyDescent="0.3">
      <c r="F1387" s="228"/>
      <c r="K1387"/>
    </row>
    <row r="1388" spans="6:11" x14ac:dyDescent="0.3">
      <c r="F1388" s="228"/>
      <c r="K1388"/>
    </row>
    <row r="1389" spans="6:11" x14ac:dyDescent="0.3">
      <c r="F1389" s="228"/>
      <c r="K1389"/>
    </row>
    <row r="1390" spans="6:11" x14ac:dyDescent="0.3">
      <c r="F1390" s="228"/>
      <c r="K1390"/>
    </row>
    <row r="1391" spans="6:11" x14ac:dyDescent="0.3">
      <c r="F1391" s="228"/>
      <c r="K1391"/>
    </row>
    <row r="1392" spans="6:11" x14ac:dyDescent="0.3">
      <c r="F1392" s="228"/>
      <c r="K1392"/>
    </row>
    <row r="1393" spans="6:11" x14ac:dyDescent="0.3">
      <c r="F1393" s="228"/>
      <c r="K1393"/>
    </row>
    <row r="1394" spans="6:11" x14ac:dyDescent="0.3">
      <c r="F1394" s="228"/>
      <c r="K1394"/>
    </row>
    <row r="1395" spans="6:11" x14ac:dyDescent="0.3">
      <c r="F1395" s="228"/>
      <c r="K1395"/>
    </row>
    <row r="1396" spans="6:11" x14ac:dyDescent="0.3">
      <c r="F1396" s="228"/>
      <c r="K1396"/>
    </row>
    <row r="1397" spans="6:11" x14ac:dyDescent="0.3">
      <c r="F1397" s="228"/>
      <c r="K1397"/>
    </row>
    <row r="1398" spans="6:11" x14ac:dyDescent="0.3">
      <c r="F1398" s="228"/>
      <c r="K1398"/>
    </row>
    <row r="1399" spans="6:11" x14ac:dyDescent="0.3">
      <c r="F1399" s="228"/>
      <c r="K1399"/>
    </row>
    <row r="1400" spans="6:11" x14ac:dyDescent="0.3">
      <c r="F1400" s="228"/>
      <c r="K1400"/>
    </row>
    <row r="1401" spans="6:11" x14ac:dyDescent="0.3">
      <c r="F1401" s="228"/>
      <c r="K1401"/>
    </row>
    <row r="1402" spans="6:11" x14ac:dyDescent="0.3">
      <c r="F1402" s="228"/>
      <c r="K1402"/>
    </row>
    <row r="1403" spans="6:11" x14ac:dyDescent="0.3">
      <c r="F1403" s="228"/>
      <c r="K1403"/>
    </row>
    <row r="1404" spans="6:11" x14ac:dyDescent="0.3">
      <c r="F1404" s="228"/>
      <c r="K1404"/>
    </row>
    <row r="1405" spans="6:11" x14ac:dyDescent="0.3">
      <c r="F1405" s="228"/>
      <c r="K1405"/>
    </row>
    <row r="1406" spans="6:11" x14ac:dyDescent="0.3">
      <c r="F1406" s="228"/>
      <c r="K1406"/>
    </row>
    <row r="1407" spans="6:11" x14ac:dyDescent="0.3">
      <c r="F1407" s="228"/>
      <c r="K1407"/>
    </row>
    <row r="1408" spans="6:11" x14ac:dyDescent="0.3">
      <c r="F1408" s="228"/>
      <c r="K1408"/>
    </row>
    <row r="1409" spans="6:11" x14ac:dyDescent="0.3">
      <c r="F1409" s="228"/>
      <c r="K1409"/>
    </row>
    <row r="1410" spans="6:11" x14ac:dyDescent="0.3">
      <c r="F1410" s="228"/>
      <c r="K1410"/>
    </row>
    <row r="1411" spans="6:11" x14ac:dyDescent="0.3">
      <c r="F1411" s="228"/>
      <c r="K1411"/>
    </row>
    <row r="1412" spans="6:11" x14ac:dyDescent="0.3">
      <c r="F1412" s="228"/>
      <c r="K1412"/>
    </row>
    <row r="1413" spans="6:11" x14ac:dyDescent="0.3">
      <c r="F1413" s="228"/>
      <c r="K1413"/>
    </row>
    <row r="1414" spans="6:11" x14ac:dyDescent="0.3">
      <c r="F1414" s="228"/>
      <c r="K1414"/>
    </row>
    <row r="1415" spans="6:11" x14ac:dyDescent="0.3">
      <c r="F1415" s="228"/>
      <c r="K1415"/>
    </row>
    <row r="1416" spans="6:11" x14ac:dyDescent="0.3">
      <c r="F1416" s="228"/>
      <c r="K1416"/>
    </row>
    <row r="1417" spans="6:11" x14ac:dyDescent="0.3">
      <c r="F1417" s="228"/>
      <c r="K1417"/>
    </row>
    <row r="1418" spans="6:11" x14ac:dyDescent="0.3">
      <c r="F1418" s="228"/>
      <c r="K1418"/>
    </row>
    <row r="1419" spans="6:11" x14ac:dyDescent="0.3">
      <c r="F1419" s="228"/>
      <c r="K1419"/>
    </row>
    <row r="1420" spans="6:11" x14ac:dyDescent="0.3">
      <c r="F1420" s="228"/>
      <c r="K1420"/>
    </row>
    <row r="1421" spans="6:11" x14ac:dyDescent="0.3">
      <c r="F1421" s="228"/>
      <c r="K1421"/>
    </row>
    <row r="1422" spans="6:11" x14ac:dyDescent="0.3">
      <c r="F1422" s="228"/>
      <c r="K1422"/>
    </row>
    <row r="1423" spans="6:11" x14ac:dyDescent="0.3">
      <c r="F1423" s="228"/>
      <c r="K1423"/>
    </row>
    <row r="1424" spans="6:11" x14ac:dyDescent="0.3">
      <c r="F1424" s="228"/>
      <c r="K1424"/>
    </row>
    <row r="1425" spans="6:11" x14ac:dyDescent="0.3">
      <c r="F1425" s="228"/>
      <c r="K1425"/>
    </row>
    <row r="1426" spans="6:11" x14ac:dyDescent="0.3">
      <c r="F1426" s="228"/>
      <c r="K1426"/>
    </row>
    <row r="1427" spans="6:11" x14ac:dyDescent="0.3">
      <c r="F1427" s="228"/>
      <c r="K1427"/>
    </row>
    <row r="1428" spans="6:11" x14ac:dyDescent="0.3">
      <c r="F1428" s="228"/>
      <c r="K1428"/>
    </row>
    <row r="1429" spans="6:11" x14ac:dyDescent="0.3">
      <c r="F1429" s="228"/>
      <c r="K1429"/>
    </row>
    <row r="1430" spans="6:11" x14ac:dyDescent="0.3">
      <c r="F1430" s="228"/>
      <c r="K1430"/>
    </row>
    <row r="1431" spans="6:11" x14ac:dyDescent="0.3">
      <c r="F1431" s="228"/>
      <c r="K1431"/>
    </row>
    <row r="1432" spans="6:11" x14ac:dyDescent="0.3">
      <c r="F1432" s="228"/>
      <c r="K1432"/>
    </row>
    <row r="1433" spans="6:11" x14ac:dyDescent="0.3">
      <c r="F1433" s="228"/>
      <c r="K1433"/>
    </row>
    <row r="1434" spans="6:11" x14ac:dyDescent="0.3">
      <c r="F1434" s="228"/>
      <c r="K1434"/>
    </row>
    <row r="1435" spans="6:11" x14ac:dyDescent="0.3">
      <c r="F1435" s="228"/>
      <c r="K1435"/>
    </row>
    <row r="1436" spans="6:11" x14ac:dyDescent="0.3">
      <c r="F1436" s="228"/>
      <c r="K1436"/>
    </row>
    <row r="1437" spans="6:11" x14ac:dyDescent="0.3">
      <c r="F1437" s="228"/>
      <c r="K1437"/>
    </row>
    <row r="1438" spans="6:11" x14ac:dyDescent="0.3">
      <c r="F1438" s="228"/>
      <c r="K1438"/>
    </row>
    <row r="1439" spans="6:11" x14ac:dyDescent="0.3">
      <c r="F1439" s="228"/>
      <c r="K1439"/>
    </row>
    <row r="1440" spans="6:11" x14ac:dyDescent="0.3">
      <c r="F1440" s="228"/>
      <c r="K1440"/>
    </row>
    <row r="1441" spans="6:11" x14ac:dyDescent="0.3">
      <c r="F1441" s="228"/>
      <c r="K1441"/>
    </row>
    <row r="1442" spans="6:11" x14ac:dyDescent="0.3">
      <c r="F1442" s="228"/>
      <c r="K1442"/>
    </row>
    <row r="1443" spans="6:11" x14ac:dyDescent="0.3">
      <c r="F1443" s="228"/>
      <c r="K1443"/>
    </row>
    <row r="1444" spans="6:11" x14ac:dyDescent="0.3">
      <c r="F1444" s="228"/>
      <c r="K1444"/>
    </row>
    <row r="1445" spans="6:11" x14ac:dyDescent="0.3">
      <c r="F1445" s="228"/>
      <c r="K1445"/>
    </row>
    <row r="1446" spans="6:11" x14ac:dyDescent="0.3">
      <c r="F1446" s="228"/>
      <c r="K1446"/>
    </row>
    <row r="1447" spans="6:11" x14ac:dyDescent="0.3">
      <c r="F1447" s="228"/>
      <c r="K1447"/>
    </row>
    <row r="1448" spans="6:11" x14ac:dyDescent="0.3">
      <c r="F1448" s="228"/>
      <c r="K1448"/>
    </row>
    <row r="1449" spans="6:11" x14ac:dyDescent="0.3">
      <c r="F1449" s="228"/>
      <c r="K1449"/>
    </row>
    <row r="1450" spans="6:11" x14ac:dyDescent="0.3">
      <c r="F1450" s="228"/>
      <c r="K1450"/>
    </row>
    <row r="1451" spans="6:11" x14ac:dyDescent="0.3">
      <c r="F1451" s="228"/>
      <c r="K1451"/>
    </row>
    <row r="1452" spans="6:11" x14ac:dyDescent="0.3">
      <c r="F1452" s="228"/>
      <c r="K1452"/>
    </row>
    <row r="1453" spans="6:11" x14ac:dyDescent="0.3">
      <c r="F1453" s="228"/>
      <c r="K1453"/>
    </row>
    <row r="1454" spans="6:11" x14ac:dyDescent="0.3">
      <c r="F1454" s="228"/>
      <c r="K1454"/>
    </row>
    <row r="1455" spans="6:11" x14ac:dyDescent="0.3">
      <c r="F1455" s="228"/>
      <c r="K1455"/>
    </row>
    <row r="1456" spans="6:11" x14ac:dyDescent="0.3">
      <c r="F1456" s="228"/>
      <c r="K1456"/>
    </row>
    <row r="1457" spans="6:11" x14ac:dyDescent="0.3">
      <c r="F1457" s="228"/>
      <c r="K1457"/>
    </row>
    <row r="1458" spans="6:11" x14ac:dyDescent="0.3">
      <c r="F1458" s="228"/>
      <c r="K1458"/>
    </row>
    <row r="1459" spans="6:11" x14ac:dyDescent="0.3">
      <c r="F1459" s="228"/>
      <c r="K1459"/>
    </row>
    <row r="1460" spans="6:11" x14ac:dyDescent="0.3">
      <c r="F1460" s="228"/>
      <c r="K1460"/>
    </row>
    <row r="1461" spans="6:11" x14ac:dyDescent="0.3">
      <c r="F1461" s="228"/>
      <c r="K1461"/>
    </row>
    <row r="1462" spans="6:11" x14ac:dyDescent="0.3">
      <c r="F1462" s="228"/>
      <c r="K1462"/>
    </row>
    <row r="1463" spans="6:11" x14ac:dyDescent="0.3">
      <c r="F1463" s="228"/>
      <c r="K1463"/>
    </row>
    <row r="1464" spans="6:11" x14ac:dyDescent="0.3">
      <c r="F1464" s="228"/>
      <c r="K1464"/>
    </row>
    <row r="1465" spans="6:11" x14ac:dyDescent="0.3">
      <c r="F1465" s="228"/>
      <c r="K1465"/>
    </row>
    <row r="1466" spans="6:11" x14ac:dyDescent="0.3">
      <c r="F1466" s="228"/>
      <c r="K1466"/>
    </row>
    <row r="1467" spans="6:11" x14ac:dyDescent="0.3">
      <c r="F1467" s="228"/>
      <c r="K1467"/>
    </row>
    <row r="1468" spans="6:11" x14ac:dyDescent="0.3">
      <c r="F1468" s="228"/>
      <c r="K1468"/>
    </row>
    <row r="1469" spans="6:11" x14ac:dyDescent="0.3">
      <c r="F1469" s="228"/>
      <c r="K1469"/>
    </row>
    <row r="1470" spans="6:11" x14ac:dyDescent="0.3">
      <c r="F1470" s="228"/>
      <c r="K1470"/>
    </row>
    <row r="1471" spans="6:11" x14ac:dyDescent="0.3">
      <c r="F1471" s="228"/>
      <c r="K1471"/>
    </row>
    <row r="1472" spans="6:11" x14ac:dyDescent="0.3">
      <c r="F1472" s="228"/>
      <c r="K1472"/>
    </row>
    <row r="1473" spans="6:11" x14ac:dyDescent="0.3">
      <c r="F1473" s="228"/>
      <c r="K1473"/>
    </row>
    <row r="1474" spans="6:11" x14ac:dyDescent="0.3">
      <c r="F1474" s="228"/>
      <c r="K1474"/>
    </row>
    <row r="1475" spans="6:11" x14ac:dyDescent="0.3">
      <c r="F1475" s="228"/>
      <c r="K1475"/>
    </row>
    <row r="1476" spans="6:11" x14ac:dyDescent="0.3">
      <c r="F1476" s="228"/>
      <c r="K1476"/>
    </row>
    <row r="1477" spans="6:11" x14ac:dyDescent="0.3">
      <c r="F1477" s="228"/>
      <c r="K1477"/>
    </row>
    <row r="1478" spans="6:11" x14ac:dyDescent="0.3">
      <c r="F1478" s="228"/>
      <c r="K1478"/>
    </row>
    <row r="1479" spans="6:11" x14ac:dyDescent="0.3">
      <c r="F1479" s="228"/>
      <c r="K1479"/>
    </row>
    <row r="1480" spans="6:11" x14ac:dyDescent="0.3">
      <c r="F1480" s="228"/>
      <c r="K1480"/>
    </row>
    <row r="1481" spans="6:11" x14ac:dyDescent="0.3">
      <c r="F1481" s="228"/>
      <c r="K1481"/>
    </row>
    <row r="1482" spans="6:11" x14ac:dyDescent="0.3">
      <c r="F1482" s="228"/>
      <c r="K1482"/>
    </row>
    <row r="1483" spans="6:11" x14ac:dyDescent="0.3">
      <c r="F1483" s="228"/>
      <c r="K1483"/>
    </row>
    <row r="1484" spans="6:11" x14ac:dyDescent="0.3">
      <c r="F1484" s="228"/>
      <c r="K1484"/>
    </row>
    <row r="1485" spans="6:11" x14ac:dyDescent="0.3">
      <c r="F1485" s="228"/>
      <c r="K1485"/>
    </row>
    <row r="1486" spans="6:11" x14ac:dyDescent="0.3">
      <c r="F1486" s="228"/>
      <c r="K1486"/>
    </row>
    <row r="1487" spans="6:11" x14ac:dyDescent="0.3">
      <c r="F1487" s="228"/>
      <c r="K1487"/>
    </row>
    <row r="1488" spans="6:11" x14ac:dyDescent="0.3">
      <c r="F1488" s="228"/>
      <c r="K1488"/>
    </row>
    <row r="1489" spans="6:11" x14ac:dyDescent="0.3">
      <c r="F1489" s="228"/>
      <c r="K1489"/>
    </row>
    <row r="1490" spans="6:11" x14ac:dyDescent="0.3">
      <c r="F1490" s="228"/>
      <c r="K1490"/>
    </row>
    <row r="1491" spans="6:11" x14ac:dyDescent="0.3">
      <c r="F1491" s="228"/>
      <c r="K1491"/>
    </row>
    <row r="1492" spans="6:11" x14ac:dyDescent="0.3">
      <c r="F1492" s="228"/>
      <c r="K1492"/>
    </row>
    <row r="1493" spans="6:11" x14ac:dyDescent="0.3">
      <c r="F1493" s="228"/>
      <c r="K1493"/>
    </row>
    <row r="1494" spans="6:11" x14ac:dyDescent="0.3">
      <c r="F1494" s="228"/>
      <c r="K1494"/>
    </row>
    <row r="1495" spans="6:11" x14ac:dyDescent="0.3">
      <c r="F1495" s="228"/>
      <c r="K1495"/>
    </row>
    <row r="1496" spans="6:11" x14ac:dyDescent="0.3">
      <c r="F1496" s="228"/>
      <c r="K1496"/>
    </row>
    <row r="1497" spans="6:11" x14ac:dyDescent="0.3">
      <c r="F1497" s="228"/>
      <c r="K1497"/>
    </row>
    <row r="1498" spans="6:11" x14ac:dyDescent="0.3">
      <c r="F1498" s="228"/>
      <c r="K1498"/>
    </row>
    <row r="1499" spans="6:11" x14ac:dyDescent="0.3">
      <c r="F1499" s="228"/>
      <c r="K1499"/>
    </row>
    <row r="1500" spans="6:11" x14ac:dyDescent="0.3">
      <c r="F1500" s="228"/>
      <c r="K1500"/>
    </row>
    <row r="1501" spans="6:11" x14ac:dyDescent="0.3">
      <c r="F1501" s="228"/>
      <c r="K1501"/>
    </row>
    <row r="1502" spans="6:11" x14ac:dyDescent="0.3">
      <c r="F1502" s="228"/>
      <c r="K1502"/>
    </row>
    <row r="1503" spans="6:11" x14ac:dyDescent="0.3">
      <c r="F1503" s="228"/>
      <c r="K1503"/>
    </row>
    <row r="1504" spans="6:11" x14ac:dyDescent="0.3">
      <c r="F1504" s="228"/>
      <c r="K1504"/>
    </row>
    <row r="1505" spans="6:11" x14ac:dyDescent="0.3">
      <c r="F1505" s="228"/>
      <c r="K1505"/>
    </row>
    <row r="1506" spans="6:11" x14ac:dyDescent="0.3">
      <c r="F1506" s="228"/>
      <c r="K1506"/>
    </row>
    <row r="1507" spans="6:11" x14ac:dyDescent="0.3">
      <c r="F1507" s="228"/>
      <c r="K1507"/>
    </row>
    <row r="1508" spans="6:11" x14ac:dyDescent="0.3">
      <c r="F1508" s="228"/>
      <c r="K1508"/>
    </row>
    <row r="1509" spans="6:11" x14ac:dyDescent="0.3">
      <c r="F1509" s="228"/>
      <c r="K1509"/>
    </row>
    <row r="1510" spans="6:11" x14ac:dyDescent="0.3">
      <c r="F1510" s="228"/>
      <c r="K1510"/>
    </row>
    <row r="1511" spans="6:11" x14ac:dyDescent="0.3">
      <c r="F1511" s="228"/>
      <c r="K1511"/>
    </row>
    <row r="1512" spans="6:11" x14ac:dyDescent="0.3">
      <c r="F1512" s="228"/>
      <c r="K1512"/>
    </row>
    <row r="1513" spans="6:11" x14ac:dyDescent="0.3">
      <c r="F1513" s="228"/>
      <c r="K1513"/>
    </row>
    <row r="1514" spans="6:11" x14ac:dyDescent="0.3">
      <c r="F1514" s="228"/>
      <c r="K1514"/>
    </row>
    <row r="1515" spans="6:11" x14ac:dyDescent="0.3">
      <c r="F1515" s="228"/>
      <c r="K1515"/>
    </row>
    <row r="1516" spans="6:11" x14ac:dyDescent="0.3">
      <c r="F1516" s="228"/>
      <c r="K1516"/>
    </row>
    <row r="1517" spans="6:11" x14ac:dyDescent="0.3">
      <c r="F1517" s="228"/>
      <c r="K1517"/>
    </row>
    <row r="1518" spans="6:11" x14ac:dyDescent="0.3">
      <c r="F1518" s="228"/>
      <c r="K1518"/>
    </row>
    <row r="1519" spans="6:11" x14ac:dyDescent="0.3">
      <c r="F1519" s="228"/>
      <c r="K1519"/>
    </row>
    <row r="1520" spans="6:11" x14ac:dyDescent="0.3">
      <c r="F1520" s="228"/>
      <c r="K1520"/>
    </row>
    <row r="1521" spans="6:11" x14ac:dyDescent="0.3">
      <c r="F1521" s="228"/>
      <c r="K1521"/>
    </row>
    <row r="1522" spans="6:11" x14ac:dyDescent="0.3">
      <c r="F1522" s="228"/>
      <c r="K1522"/>
    </row>
    <row r="1523" spans="6:11" x14ac:dyDescent="0.3">
      <c r="F1523" s="228"/>
      <c r="K1523"/>
    </row>
    <row r="1524" spans="6:11" x14ac:dyDescent="0.3">
      <c r="F1524" s="228"/>
      <c r="K1524"/>
    </row>
    <row r="1525" spans="6:11" x14ac:dyDescent="0.3">
      <c r="F1525" s="228"/>
      <c r="K1525"/>
    </row>
    <row r="1526" spans="6:11" x14ac:dyDescent="0.3">
      <c r="F1526" s="228"/>
      <c r="K1526"/>
    </row>
    <row r="1527" spans="6:11" x14ac:dyDescent="0.3">
      <c r="F1527" s="228"/>
      <c r="K1527"/>
    </row>
    <row r="1528" spans="6:11" x14ac:dyDescent="0.3">
      <c r="F1528" s="228"/>
      <c r="K1528"/>
    </row>
    <row r="1529" spans="6:11" x14ac:dyDescent="0.3">
      <c r="F1529" s="228"/>
      <c r="K1529"/>
    </row>
    <row r="1530" spans="6:11" x14ac:dyDescent="0.3">
      <c r="F1530" s="228"/>
      <c r="K1530"/>
    </row>
    <row r="1531" spans="6:11" x14ac:dyDescent="0.3">
      <c r="F1531" s="228"/>
      <c r="K1531"/>
    </row>
    <row r="1532" spans="6:11" x14ac:dyDescent="0.3">
      <c r="F1532" s="228"/>
      <c r="K1532"/>
    </row>
    <row r="1533" spans="6:11" x14ac:dyDescent="0.3">
      <c r="F1533" s="228"/>
      <c r="K1533"/>
    </row>
    <row r="1534" spans="6:11" x14ac:dyDescent="0.3">
      <c r="F1534" s="228"/>
      <c r="K1534"/>
    </row>
    <row r="1535" spans="6:11" x14ac:dyDescent="0.3">
      <c r="F1535" s="228"/>
      <c r="K1535"/>
    </row>
    <row r="1536" spans="6:11" x14ac:dyDescent="0.3">
      <c r="F1536" s="228"/>
      <c r="K1536"/>
    </row>
    <row r="1537" spans="6:11" x14ac:dyDescent="0.3">
      <c r="F1537" s="228"/>
      <c r="K1537"/>
    </row>
    <row r="1538" spans="6:11" x14ac:dyDescent="0.3">
      <c r="F1538" s="228"/>
      <c r="K1538"/>
    </row>
    <row r="1539" spans="6:11" x14ac:dyDescent="0.3">
      <c r="F1539" s="228"/>
      <c r="K1539"/>
    </row>
    <row r="1540" spans="6:11" x14ac:dyDescent="0.3">
      <c r="F1540" s="228"/>
      <c r="K1540"/>
    </row>
    <row r="1541" spans="6:11" x14ac:dyDescent="0.3">
      <c r="F1541" s="228"/>
      <c r="K1541"/>
    </row>
    <row r="1542" spans="6:11" x14ac:dyDescent="0.3">
      <c r="F1542" s="228"/>
      <c r="K1542"/>
    </row>
    <row r="1543" spans="6:11" x14ac:dyDescent="0.3">
      <c r="F1543" s="228"/>
      <c r="K1543"/>
    </row>
    <row r="1544" spans="6:11" x14ac:dyDescent="0.3">
      <c r="F1544" s="228"/>
      <c r="K1544"/>
    </row>
    <row r="1545" spans="6:11" x14ac:dyDescent="0.3">
      <c r="F1545" s="228"/>
      <c r="K1545"/>
    </row>
    <row r="1546" spans="6:11" x14ac:dyDescent="0.3">
      <c r="F1546" s="228"/>
      <c r="K1546"/>
    </row>
    <row r="1547" spans="6:11" x14ac:dyDescent="0.3">
      <c r="F1547" s="228"/>
      <c r="K1547"/>
    </row>
    <row r="1548" spans="6:11" x14ac:dyDescent="0.3">
      <c r="F1548" s="228"/>
      <c r="K1548"/>
    </row>
    <row r="1549" spans="6:11" x14ac:dyDescent="0.3">
      <c r="F1549" s="228"/>
      <c r="K1549"/>
    </row>
    <row r="1550" spans="6:11" x14ac:dyDescent="0.3">
      <c r="F1550" s="228"/>
      <c r="K1550"/>
    </row>
    <row r="1551" spans="6:11" x14ac:dyDescent="0.3">
      <c r="F1551" s="228"/>
      <c r="K1551"/>
    </row>
    <row r="1552" spans="6:11" x14ac:dyDescent="0.3">
      <c r="F1552" s="228"/>
      <c r="K1552"/>
    </row>
    <row r="1553" spans="6:11" x14ac:dyDescent="0.3">
      <c r="F1553" s="228"/>
      <c r="K1553"/>
    </row>
    <row r="1554" spans="6:11" x14ac:dyDescent="0.3">
      <c r="F1554" s="228"/>
      <c r="K1554"/>
    </row>
    <row r="1555" spans="6:11" x14ac:dyDescent="0.3">
      <c r="F1555" s="228"/>
      <c r="K1555"/>
    </row>
    <row r="1556" spans="6:11" x14ac:dyDescent="0.3">
      <c r="F1556" s="228"/>
      <c r="K1556"/>
    </row>
    <row r="1557" spans="6:11" x14ac:dyDescent="0.3">
      <c r="F1557" s="228"/>
      <c r="K1557"/>
    </row>
    <row r="1558" spans="6:11" x14ac:dyDescent="0.3">
      <c r="F1558" s="228"/>
      <c r="K1558"/>
    </row>
    <row r="1559" spans="6:11" x14ac:dyDescent="0.3">
      <c r="F1559" s="228"/>
      <c r="K1559"/>
    </row>
    <row r="1560" spans="6:11" x14ac:dyDescent="0.3">
      <c r="F1560" s="228"/>
      <c r="K1560"/>
    </row>
    <row r="1561" spans="6:11" x14ac:dyDescent="0.3">
      <c r="F1561" s="228"/>
      <c r="K1561"/>
    </row>
    <row r="1562" spans="6:11" x14ac:dyDescent="0.3">
      <c r="F1562" s="228"/>
      <c r="K1562"/>
    </row>
    <row r="1563" spans="6:11" x14ac:dyDescent="0.3">
      <c r="F1563" s="228"/>
      <c r="K1563"/>
    </row>
    <row r="1564" spans="6:11" x14ac:dyDescent="0.3">
      <c r="F1564" s="228"/>
      <c r="K1564"/>
    </row>
    <row r="1565" spans="6:11" x14ac:dyDescent="0.3">
      <c r="F1565" s="228"/>
      <c r="K1565"/>
    </row>
    <row r="1566" spans="6:11" x14ac:dyDescent="0.3">
      <c r="F1566" s="228"/>
      <c r="K1566"/>
    </row>
    <row r="1567" spans="6:11" x14ac:dyDescent="0.3">
      <c r="F1567" s="228"/>
      <c r="K1567"/>
    </row>
    <row r="1568" spans="6:11" x14ac:dyDescent="0.3">
      <c r="F1568" s="228"/>
      <c r="K1568"/>
    </row>
    <row r="1569" spans="6:11" x14ac:dyDescent="0.3">
      <c r="F1569" s="228"/>
      <c r="K1569"/>
    </row>
    <row r="1570" spans="6:11" x14ac:dyDescent="0.3">
      <c r="F1570" s="228"/>
      <c r="K1570"/>
    </row>
    <row r="1571" spans="6:11" x14ac:dyDescent="0.3">
      <c r="F1571" s="228"/>
      <c r="K1571"/>
    </row>
    <row r="1572" spans="6:11" x14ac:dyDescent="0.3">
      <c r="F1572" s="228"/>
      <c r="K1572"/>
    </row>
    <row r="1573" spans="6:11" x14ac:dyDescent="0.3">
      <c r="F1573" s="228"/>
      <c r="K1573"/>
    </row>
    <row r="1574" spans="6:11" x14ac:dyDescent="0.3">
      <c r="F1574" s="228"/>
      <c r="K1574"/>
    </row>
    <row r="1575" spans="6:11" x14ac:dyDescent="0.3">
      <c r="F1575" s="228"/>
      <c r="K1575"/>
    </row>
    <row r="1576" spans="6:11" x14ac:dyDescent="0.3">
      <c r="F1576" s="228"/>
      <c r="K1576"/>
    </row>
    <row r="1577" spans="6:11" x14ac:dyDescent="0.3">
      <c r="F1577" s="228"/>
      <c r="K1577"/>
    </row>
    <row r="1578" spans="6:11" x14ac:dyDescent="0.3">
      <c r="F1578" s="228"/>
      <c r="K1578"/>
    </row>
    <row r="1579" spans="6:11" x14ac:dyDescent="0.3">
      <c r="F1579" s="228"/>
      <c r="K1579"/>
    </row>
    <row r="1580" spans="6:11" x14ac:dyDescent="0.3">
      <c r="F1580" s="228"/>
      <c r="K1580"/>
    </row>
    <row r="1581" spans="6:11" x14ac:dyDescent="0.3">
      <c r="F1581" s="228"/>
      <c r="K1581"/>
    </row>
    <row r="1582" spans="6:11" x14ac:dyDescent="0.3">
      <c r="F1582" s="228"/>
      <c r="K1582"/>
    </row>
    <row r="1583" spans="6:11" x14ac:dyDescent="0.3">
      <c r="F1583" s="228"/>
      <c r="K1583"/>
    </row>
    <row r="1584" spans="6:11" x14ac:dyDescent="0.3">
      <c r="F1584" s="228"/>
      <c r="K1584"/>
    </row>
    <row r="1585" spans="6:11" x14ac:dyDescent="0.3">
      <c r="F1585" s="228"/>
      <c r="K1585"/>
    </row>
    <row r="1586" spans="6:11" x14ac:dyDescent="0.3">
      <c r="F1586" s="228"/>
      <c r="K1586"/>
    </row>
    <row r="1587" spans="6:11" x14ac:dyDescent="0.3">
      <c r="F1587" s="228"/>
      <c r="K1587"/>
    </row>
    <row r="1588" spans="6:11" x14ac:dyDescent="0.3">
      <c r="F1588" s="228"/>
      <c r="K1588"/>
    </row>
    <row r="1589" spans="6:11" x14ac:dyDescent="0.3">
      <c r="F1589" s="228"/>
      <c r="K1589"/>
    </row>
    <row r="1590" spans="6:11" x14ac:dyDescent="0.3">
      <c r="F1590" s="228"/>
      <c r="K1590"/>
    </row>
    <row r="1591" spans="6:11" x14ac:dyDescent="0.3">
      <c r="F1591" s="228"/>
      <c r="K1591"/>
    </row>
    <row r="1592" spans="6:11" x14ac:dyDescent="0.3">
      <c r="F1592" s="228"/>
      <c r="K1592"/>
    </row>
    <row r="1593" spans="6:11" x14ac:dyDescent="0.3">
      <c r="F1593" s="228"/>
      <c r="K1593"/>
    </row>
    <row r="1594" spans="6:11" x14ac:dyDescent="0.3">
      <c r="F1594" s="228"/>
      <c r="K1594"/>
    </row>
    <row r="1595" spans="6:11" x14ac:dyDescent="0.3">
      <c r="F1595" s="228"/>
      <c r="K1595"/>
    </row>
    <row r="1596" spans="6:11" x14ac:dyDescent="0.3">
      <c r="F1596" s="228"/>
      <c r="K1596"/>
    </row>
    <row r="1597" spans="6:11" x14ac:dyDescent="0.3">
      <c r="F1597" s="228"/>
      <c r="K1597"/>
    </row>
    <row r="1598" spans="6:11" x14ac:dyDescent="0.3">
      <c r="F1598" s="228"/>
      <c r="K1598"/>
    </row>
    <row r="1599" spans="6:11" x14ac:dyDescent="0.3">
      <c r="F1599" s="228"/>
      <c r="K1599"/>
    </row>
    <row r="1600" spans="6:11" x14ac:dyDescent="0.3">
      <c r="F1600" s="228"/>
      <c r="K1600"/>
    </row>
    <row r="1601" spans="6:11" x14ac:dyDescent="0.3">
      <c r="F1601" s="228"/>
      <c r="K1601"/>
    </row>
    <row r="1602" spans="6:11" x14ac:dyDescent="0.3">
      <c r="F1602" s="228"/>
      <c r="K1602"/>
    </row>
    <row r="1603" spans="6:11" x14ac:dyDescent="0.3">
      <c r="F1603" s="228"/>
      <c r="K1603"/>
    </row>
    <row r="1604" spans="6:11" x14ac:dyDescent="0.3">
      <c r="F1604" s="228"/>
      <c r="K1604"/>
    </row>
    <row r="1605" spans="6:11" x14ac:dyDescent="0.3">
      <c r="F1605" s="228"/>
      <c r="K1605"/>
    </row>
    <row r="1606" spans="6:11" x14ac:dyDescent="0.3">
      <c r="F1606" s="228"/>
      <c r="K1606"/>
    </row>
    <row r="1607" spans="6:11" x14ac:dyDescent="0.3">
      <c r="F1607" s="228"/>
      <c r="K1607"/>
    </row>
    <row r="1608" spans="6:11" x14ac:dyDescent="0.3">
      <c r="F1608" s="228"/>
      <c r="K1608"/>
    </row>
    <row r="1609" spans="6:11" x14ac:dyDescent="0.3">
      <c r="F1609" s="228"/>
      <c r="K1609"/>
    </row>
    <row r="1610" spans="6:11" x14ac:dyDescent="0.3">
      <c r="F1610" s="228"/>
      <c r="K1610"/>
    </row>
    <row r="1611" spans="6:11" x14ac:dyDescent="0.3">
      <c r="F1611" s="228"/>
      <c r="K1611"/>
    </row>
    <row r="1612" spans="6:11" x14ac:dyDescent="0.3">
      <c r="F1612" s="228"/>
      <c r="K1612"/>
    </row>
    <row r="1613" spans="6:11" x14ac:dyDescent="0.3">
      <c r="F1613" s="228"/>
      <c r="K1613"/>
    </row>
    <row r="1614" spans="6:11" x14ac:dyDescent="0.3">
      <c r="F1614" s="228"/>
      <c r="K1614"/>
    </row>
    <row r="1615" spans="6:11" x14ac:dyDescent="0.3">
      <c r="F1615" s="228"/>
      <c r="K1615"/>
    </row>
    <row r="1616" spans="6:11" x14ac:dyDescent="0.3">
      <c r="F1616" s="228"/>
      <c r="K1616"/>
    </row>
    <row r="1617" spans="6:11" x14ac:dyDescent="0.3">
      <c r="F1617" s="228"/>
      <c r="K1617"/>
    </row>
    <row r="1618" spans="6:11" x14ac:dyDescent="0.3">
      <c r="F1618" s="228"/>
      <c r="K1618"/>
    </row>
    <row r="1619" spans="6:11" x14ac:dyDescent="0.3">
      <c r="F1619" s="228"/>
      <c r="K1619"/>
    </row>
    <row r="1620" spans="6:11" x14ac:dyDescent="0.3">
      <c r="F1620" s="228"/>
      <c r="K1620"/>
    </row>
    <row r="1621" spans="6:11" x14ac:dyDescent="0.3">
      <c r="F1621" s="228"/>
      <c r="K1621"/>
    </row>
    <row r="1622" spans="6:11" x14ac:dyDescent="0.3">
      <c r="F1622" s="228"/>
      <c r="K1622"/>
    </row>
    <row r="1623" spans="6:11" x14ac:dyDescent="0.3">
      <c r="F1623" s="228"/>
      <c r="K1623"/>
    </row>
    <row r="1624" spans="6:11" x14ac:dyDescent="0.3">
      <c r="F1624" s="228"/>
      <c r="K1624"/>
    </row>
    <row r="1625" spans="6:11" x14ac:dyDescent="0.3">
      <c r="F1625" s="228"/>
      <c r="K1625"/>
    </row>
    <row r="1626" spans="6:11" x14ac:dyDescent="0.3">
      <c r="F1626" s="228"/>
      <c r="K1626"/>
    </row>
    <row r="1627" spans="6:11" x14ac:dyDescent="0.3">
      <c r="F1627" s="228"/>
      <c r="K1627"/>
    </row>
    <row r="1628" spans="6:11" x14ac:dyDescent="0.3">
      <c r="F1628" s="228"/>
      <c r="K1628"/>
    </row>
    <row r="1629" spans="6:11" x14ac:dyDescent="0.3">
      <c r="F1629" s="228"/>
      <c r="K1629"/>
    </row>
    <row r="1630" spans="6:11" x14ac:dyDescent="0.3">
      <c r="F1630" s="228"/>
      <c r="K1630"/>
    </row>
    <row r="1631" spans="6:11" x14ac:dyDescent="0.3">
      <c r="F1631" s="228"/>
      <c r="K1631"/>
    </row>
    <row r="1632" spans="6:11" x14ac:dyDescent="0.3">
      <c r="F1632" s="228"/>
      <c r="K1632"/>
    </row>
    <row r="1633" spans="6:11" x14ac:dyDescent="0.3">
      <c r="F1633" s="228"/>
      <c r="K1633"/>
    </row>
    <row r="1634" spans="6:11" x14ac:dyDescent="0.3">
      <c r="F1634" s="228"/>
      <c r="K1634"/>
    </row>
    <row r="1635" spans="6:11" x14ac:dyDescent="0.3">
      <c r="F1635" s="228"/>
      <c r="K1635"/>
    </row>
    <row r="1636" spans="6:11" x14ac:dyDescent="0.3">
      <c r="F1636" s="228"/>
      <c r="K1636"/>
    </row>
    <row r="1637" spans="6:11" x14ac:dyDescent="0.3">
      <c r="F1637" s="228"/>
      <c r="K1637"/>
    </row>
    <row r="1638" spans="6:11" x14ac:dyDescent="0.3">
      <c r="F1638" s="228"/>
      <c r="K1638"/>
    </row>
    <row r="1639" spans="6:11" x14ac:dyDescent="0.3">
      <c r="F1639" s="228"/>
      <c r="K1639"/>
    </row>
    <row r="1640" spans="6:11" x14ac:dyDescent="0.3">
      <c r="F1640" s="228"/>
      <c r="K1640"/>
    </row>
    <row r="1641" spans="6:11" x14ac:dyDescent="0.3">
      <c r="F1641" s="228"/>
      <c r="K1641"/>
    </row>
    <row r="1642" spans="6:11" x14ac:dyDescent="0.3">
      <c r="F1642" s="228"/>
      <c r="K1642"/>
    </row>
    <row r="1643" spans="6:11" x14ac:dyDescent="0.3">
      <c r="F1643" s="228"/>
      <c r="K1643"/>
    </row>
    <row r="1644" spans="6:11" x14ac:dyDescent="0.3">
      <c r="F1644" s="228"/>
      <c r="K1644"/>
    </row>
    <row r="1645" spans="6:11" x14ac:dyDescent="0.3">
      <c r="F1645" s="228"/>
      <c r="K1645"/>
    </row>
    <row r="1646" spans="6:11" x14ac:dyDescent="0.3">
      <c r="F1646" s="228"/>
      <c r="K1646"/>
    </row>
    <row r="1647" spans="6:11" x14ac:dyDescent="0.3">
      <c r="F1647" s="228"/>
      <c r="K1647"/>
    </row>
    <row r="1648" spans="6:11" x14ac:dyDescent="0.3">
      <c r="F1648" s="228"/>
      <c r="K1648"/>
    </row>
    <row r="1649" spans="6:11" x14ac:dyDescent="0.3">
      <c r="F1649" s="228"/>
      <c r="K1649"/>
    </row>
    <row r="1650" spans="6:11" x14ac:dyDescent="0.3">
      <c r="F1650" s="228"/>
      <c r="K1650"/>
    </row>
    <row r="1651" spans="6:11" x14ac:dyDescent="0.3">
      <c r="F1651" s="228"/>
      <c r="K1651"/>
    </row>
    <row r="1652" spans="6:11" x14ac:dyDescent="0.3">
      <c r="F1652" s="228"/>
      <c r="K1652"/>
    </row>
    <row r="1653" spans="6:11" x14ac:dyDescent="0.3">
      <c r="F1653" s="228"/>
      <c r="K1653"/>
    </row>
    <row r="1654" spans="6:11" x14ac:dyDescent="0.3">
      <c r="F1654" s="228"/>
      <c r="K1654"/>
    </row>
    <row r="1655" spans="6:11" x14ac:dyDescent="0.3">
      <c r="F1655" s="228"/>
      <c r="K1655"/>
    </row>
    <row r="1656" spans="6:11" x14ac:dyDescent="0.3">
      <c r="F1656" s="228"/>
      <c r="K1656"/>
    </row>
    <row r="1657" spans="6:11" x14ac:dyDescent="0.3">
      <c r="F1657" s="228"/>
      <c r="K1657"/>
    </row>
    <row r="1658" spans="6:11" x14ac:dyDescent="0.3">
      <c r="F1658" s="228"/>
      <c r="K1658"/>
    </row>
    <row r="1659" spans="6:11" x14ac:dyDescent="0.3">
      <c r="F1659" s="228"/>
      <c r="K1659"/>
    </row>
    <row r="1660" spans="6:11" x14ac:dyDescent="0.3">
      <c r="F1660" s="228"/>
      <c r="K1660"/>
    </row>
    <row r="1661" spans="6:11" x14ac:dyDescent="0.3">
      <c r="F1661" s="228"/>
      <c r="K1661"/>
    </row>
    <row r="1662" spans="6:11" x14ac:dyDescent="0.3">
      <c r="F1662" s="228"/>
      <c r="K1662"/>
    </row>
    <row r="1663" spans="6:11" x14ac:dyDescent="0.3">
      <c r="F1663" s="228"/>
      <c r="K1663"/>
    </row>
    <row r="1664" spans="6:11" x14ac:dyDescent="0.3">
      <c r="F1664" s="228"/>
      <c r="K1664"/>
    </row>
    <row r="1665" spans="6:11" x14ac:dyDescent="0.3">
      <c r="F1665" s="228"/>
      <c r="K1665"/>
    </row>
    <row r="1666" spans="6:11" x14ac:dyDescent="0.3">
      <c r="F1666" s="228"/>
      <c r="K1666"/>
    </row>
    <row r="1667" spans="6:11" x14ac:dyDescent="0.3">
      <c r="F1667" s="228"/>
      <c r="K1667"/>
    </row>
    <row r="1668" spans="6:11" x14ac:dyDescent="0.3">
      <c r="F1668" s="228"/>
      <c r="K1668"/>
    </row>
    <row r="1669" spans="6:11" x14ac:dyDescent="0.3">
      <c r="F1669" s="228"/>
      <c r="K1669"/>
    </row>
    <row r="1670" spans="6:11" x14ac:dyDescent="0.3">
      <c r="F1670" s="228"/>
      <c r="K1670"/>
    </row>
    <row r="1671" spans="6:11" x14ac:dyDescent="0.3">
      <c r="F1671" s="228"/>
      <c r="K1671"/>
    </row>
    <row r="1672" spans="6:11" x14ac:dyDescent="0.3">
      <c r="F1672" s="228"/>
      <c r="K1672"/>
    </row>
    <row r="1673" spans="6:11" x14ac:dyDescent="0.3">
      <c r="F1673" s="228"/>
      <c r="K1673"/>
    </row>
    <row r="1674" spans="6:11" x14ac:dyDescent="0.3">
      <c r="F1674" s="228"/>
      <c r="K1674"/>
    </row>
    <row r="1675" spans="6:11" x14ac:dyDescent="0.3">
      <c r="F1675" s="228"/>
      <c r="K1675"/>
    </row>
    <row r="1676" spans="6:11" x14ac:dyDescent="0.3">
      <c r="F1676" s="228"/>
      <c r="K1676"/>
    </row>
    <row r="1677" spans="6:11" x14ac:dyDescent="0.3">
      <c r="F1677" s="228"/>
      <c r="K1677"/>
    </row>
    <row r="1678" spans="6:11" x14ac:dyDescent="0.3">
      <c r="F1678" s="228"/>
      <c r="K1678"/>
    </row>
    <row r="1679" spans="6:11" x14ac:dyDescent="0.3">
      <c r="F1679" s="228"/>
      <c r="K1679"/>
    </row>
    <row r="1680" spans="6:11" x14ac:dyDescent="0.3">
      <c r="F1680" s="228"/>
      <c r="K1680"/>
    </row>
    <row r="1681" spans="6:11" x14ac:dyDescent="0.3">
      <c r="F1681" s="228"/>
      <c r="K1681"/>
    </row>
    <row r="1682" spans="6:11" x14ac:dyDescent="0.3">
      <c r="F1682" s="228"/>
      <c r="K1682"/>
    </row>
    <row r="1683" spans="6:11" x14ac:dyDescent="0.3">
      <c r="F1683" s="228"/>
      <c r="K1683"/>
    </row>
    <row r="1684" spans="6:11" x14ac:dyDescent="0.3">
      <c r="F1684" s="228"/>
      <c r="K1684"/>
    </row>
    <row r="1685" spans="6:11" x14ac:dyDescent="0.3">
      <c r="F1685" s="228"/>
      <c r="K1685"/>
    </row>
    <row r="1686" spans="6:11" x14ac:dyDescent="0.3">
      <c r="F1686" s="228"/>
      <c r="K1686"/>
    </row>
    <row r="1687" spans="6:11" x14ac:dyDescent="0.3">
      <c r="F1687" s="228"/>
      <c r="K1687"/>
    </row>
    <row r="1688" spans="6:11" x14ac:dyDescent="0.3">
      <c r="F1688" s="228"/>
      <c r="K1688"/>
    </row>
    <row r="1689" spans="6:11" x14ac:dyDescent="0.3">
      <c r="F1689" s="228"/>
      <c r="K1689"/>
    </row>
    <row r="1690" spans="6:11" x14ac:dyDescent="0.3">
      <c r="F1690" s="228"/>
      <c r="K1690"/>
    </row>
    <row r="1691" spans="6:11" x14ac:dyDescent="0.3">
      <c r="F1691" s="228"/>
      <c r="K1691"/>
    </row>
    <row r="1692" spans="6:11" x14ac:dyDescent="0.3">
      <c r="F1692" s="228"/>
      <c r="K1692"/>
    </row>
    <row r="1693" spans="6:11" x14ac:dyDescent="0.3">
      <c r="F1693" s="228"/>
      <c r="K1693"/>
    </row>
    <row r="1694" spans="6:11" x14ac:dyDescent="0.3">
      <c r="F1694" s="228"/>
      <c r="K1694"/>
    </row>
    <row r="1695" spans="6:11" x14ac:dyDescent="0.3">
      <c r="F1695" s="228"/>
      <c r="K1695"/>
    </row>
    <row r="1696" spans="6:11" x14ac:dyDescent="0.3">
      <c r="F1696" s="228"/>
      <c r="K1696"/>
    </row>
    <row r="1697" spans="6:11" x14ac:dyDescent="0.3">
      <c r="F1697" s="228"/>
      <c r="K1697"/>
    </row>
    <row r="1698" spans="6:11" x14ac:dyDescent="0.3">
      <c r="F1698" s="228"/>
      <c r="K1698"/>
    </row>
    <row r="1699" spans="6:11" x14ac:dyDescent="0.3">
      <c r="F1699" s="228"/>
      <c r="K1699"/>
    </row>
    <row r="1700" spans="6:11" x14ac:dyDescent="0.3">
      <c r="F1700" s="228"/>
      <c r="K1700"/>
    </row>
    <row r="1701" spans="6:11" x14ac:dyDescent="0.3">
      <c r="F1701" s="228"/>
      <c r="K1701"/>
    </row>
    <row r="1702" spans="6:11" x14ac:dyDescent="0.3">
      <c r="F1702" s="228"/>
      <c r="K1702"/>
    </row>
    <row r="1703" spans="6:11" x14ac:dyDescent="0.3">
      <c r="F1703" s="228"/>
      <c r="K1703"/>
    </row>
    <row r="1704" spans="6:11" x14ac:dyDescent="0.3">
      <c r="F1704" s="228"/>
      <c r="K1704"/>
    </row>
    <row r="1705" spans="6:11" x14ac:dyDescent="0.3">
      <c r="F1705" s="228"/>
      <c r="K1705"/>
    </row>
    <row r="1706" spans="6:11" x14ac:dyDescent="0.3">
      <c r="F1706" s="228"/>
      <c r="K1706"/>
    </row>
    <row r="1707" spans="6:11" x14ac:dyDescent="0.3">
      <c r="F1707" s="228"/>
      <c r="K1707"/>
    </row>
    <row r="1708" spans="6:11" x14ac:dyDescent="0.3">
      <c r="F1708" s="228"/>
      <c r="K1708"/>
    </row>
    <row r="1709" spans="6:11" x14ac:dyDescent="0.3">
      <c r="F1709" s="228"/>
      <c r="K1709"/>
    </row>
    <row r="1710" spans="6:11" x14ac:dyDescent="0.3">
      <c r="F1710" s="228"/>
      <c r="K1710"/>
    </row>
    <row r="1711" spans="6:11" x14ac:dyDescent="0.3">
      <c r="F1711" s="228"/>
      <c r="K1711"/>
    </row>
    <row r="1712" spans="6:11" x14ac:dyDescent="0.3">
      <c r="F1712" s="228"/>
      <c r="K1712"/>
    </row>
    <row r="1713" spans="6:11" x14ac:dyDescent="0.3">
      <c r="F1713" s="228"/>
      <c r="K1713"/>
    </row>
    <row r="1714" spans="6:11" x14ac:dyDescent="0.3">
      <c r="F1714" s="228"/>
      <c r="K1714"/>
    </row>
    <row r="1715" spans="6:11" x14ac:dyDescent="0.3">
      <c r="F1715" s="228"/>
      <c r="K1715"/>
    </row>
    <row r="1716" spans="6:11" x14ac:dyDescent="0.3">
      <c r="F1716" s="228"/>
      <c r="K1716"/>
    </row>
    <row r="1717" spans="6:11" x14ac:dyDescent="0.3">
      <c r="F1717" s="228"/>
      <c r="K1717"/>
    </row>
    <row r="1718" spans="6:11" x14ac:dyDescent="0.3">
      <c r="F1718" s="228"/>
      <c r="K1718"/>
    </row>
    <row r="1719" spans="6:11" x14ac:dyDescent="0.3">
      <c r="F1719" s="228"/>
      <c r="K1719"/>
    </row>
    <row r="1720" spans="6:11" x14ac:dyDescent="0.3">
      <c r="F1720" s="228"/>
      <c r="K1720"/>
    </row>
    <row r="1721" spans="6:11" x14ac:dyDescent="0.3">
      <c r="F1721" s="228"/>
      <c r="K1721"/>
    </row>
    <row r="1722" spans="6:11" x14ac:dyDescent="0.3">
      <c r="F1722" s="228"/>
      <c r="K1722"/>
    </row>
    <row r="1723" spans="6:11" x14ac:dyDescent="0.3">
      <c r="F1723" s="228"/>
      <c r="K1723"/>
    </row>
    <row r="1724" spans="6:11" x14ac:dyDescent="0.3">
      <c r="F1724" s="228"/>
      <c r="K1724"/>
    </row>
    <row r="1725" spans="6:11" x14ac:dyDescent="0.3">
      <c r="F1725" s="228"/>
      <c r="K1725"/>
    </row>
    <row r="1726" spans="6:11" x14ac:dyDescent="0.3">
      <c r="F1726" s="228"/>
      <c r="K1726"/>
    </row>
    <row r="1727" spans="6:11" x14ac:dyDescent="0.3">
      <c r="F1727" s="228"/>
      <c r="K1727"/>
    </row>
    <row r="1728" spans="6:11" x14ac:dyDescent="0.3">
      <c r="F1728" s="228"/>
      <c r="K1728"/>
    </row>
    <row r="1729" spans="6:11" x14ac:dyDescent="0.3">
      <c r="F1729" s="228"/>
      <c r="K1729"/>
    </row>
    <row r="1730" spans="6:11" x14ac:dyDescent="0.3">
      <c r="F1730" s="228"/>
      <c r="K1730"/>
    </row>
    <row r="1731" spans="6:11" x14ac:dyDescent="0.3">
      <c r="F1731" s="228"/>
      <c r="K1731"/>
    </row>
    <row r="1732" spans="6:11" x14ac:dyDescent="0.3">
      <c r="F1732" s="228"/>
      <c r="K1732"/>
    </row>
    <row r="1733" spans="6:11" x14ac:dyDescent="0.3">
      <c r="F1733" s="228"/>
      <c r="K1733"/>
    </row>
    <row r="1734" spans="6:11" x14ac:dyDescent="0.3">
      <c r="F1734" s="228"/>
      <c r="K1734"/>
    </row>
    <row r="1735" spans="6:11" x14ac:dyDescent="0.3">
      <c r="F1735" s="228"/>
      <c r="K1735"/>
    </row>
    <row r="1736" spans="6:11" x14ac:dyDescent="0.3">
      <c r="F1736" s="228"/>
      <c r="K1736"/>
    </row>
    <row r="1737" spans="6:11" x14ac:dyDescent="0.3">
      <c r="F1737" s="228"/>
      <c r="K1737"/>
    </row>
    <row r="1738" spans="6:11" x14ac:dyDescent="0.3">
      <c r="F1738" s="228"/>
      <c r="K1738"/>
    </row>
    <row r="1739" spans="6:11" x14ac:dyDescent="0.3">
      <c r="F1739" s="228"/>
      <c r="K1739"/>
    </row>
    <row r="1740" spans="6:11" x14ac:dyDescent="0.3">
      <c r="F1740" s="228"/>
      <c r="K1740"/>
    </row>
    <row r="1741" spans="6:11" x14ac:dyDescent="0.3">
      <c r="F1741" s="228"/>
      <c r="K1741"/>
    </row>
    <row r="1742" spans="6:11" x14ac:dyDescent="0.3">
      <c r="F1742" s="228"/>
      <c r="K1742"/>
    </row>
    <row r="1743" spans="6:11" x14ac:dyDescent="0.3">
      <c r="F1743" s="228"/>
      <c r="K1743"/>
    </row>
    <row r="1744" spans="6:11" x14ac:dyDescent="0.3">
      <c r="F1744" s="228"/>
      <c r="K1744"/>
    </row>
    <row r="1745" spans="6:11" x14ac:dyDescent="0.3">
      <c r="F1745" s="228"/>
      <c r="K1745"/>
    </row>
    <row r="1746" spans="6:11" x14ac:dyDescent="0.3">
      <c r="F1746" s="228"/>
      <c r="K1746"/>
    </row>
    <row r="1747" spans="6:11" x14ac:dyDescent="0.3">
      <c r="F1747" s="228"/>
      <c r="K1747"/>
    </row>
    <row r="1748" spans="6:11" x14ac:dyDescent="0.3">
      <c r="F1748" s="228"/>
      <c r="K1748"/>
    </row>
    <row r="1749" spans="6:11" x14ac:dyDescent="0.3">
      <c r="F1749" s="228"/>
      <c r="K1749"/>
    </row>
    <row r="1750" spans="6:11" x14ac:dyDescent="0.3">
      <c r="F1750" s="228"/>
      <c r="K1750"/>
    </row>
    <row r="1751" spans="6:11" x14ac:dyDescent="0.3">
      <c r="F1751" s="228"/>
      <c r="K1751"/>
    </row>
    <row r="1752" spans="6:11" x14ac:dyDescent="0.3">
      <c r="F1752" s="228"/>
      <c r="K1752"/>
    </row>
    <row r="1753" spans="6:11" x14ac:dyDescent="0.3">
      <c r="F1753" s="228"/>
      <c r="K1753"/>
    </row>
    <row r="1754" spans="6:11" x14ac:dyDescent="0.3">
      <c r="F1754" s="228"/>
      <c r="K1754"/>
    </row>
    <row r="1755" spans="6:11" x14ac:dyDescent="0.3">
      <c r="F1755" s="228"/>
      <c r="K1755"/>
    </row>
    <row r="1756" spans="6:11" x14ac:dyDescent="0.3">
      <c r="F1756" s="228"/>
      <c r="K1756"/>
    </row>
    <row r="1757" spans="6:11" x14ac:dyDescent="0.3">
      <c r="F1757" s="228"/>
      <c r="K1757"/>
    </row>
    <row r="1758" spans="6:11" x14ac:dyDescent="0.3">
      <c r="F1758" s="228"/>
      <c r="K1758"/>
    </row>
    <row r="1759" spans="6:11" x14ac:dyDescent="0.3">
      <c r="F1759" s="228"/>
      <c r="K1759"/>
    </row>
    <row r="1760" spans="6:11" x14ac:dyDescent="0.3">
      <c r="F1760" s="228"/>
      <c r="K1760"/>
    </row>
    <row r="1761" spans="6:11" x14ac:dyDescent="0.3">
      <c r="F1761" s="228"/>
      <c r="K1761"/>
    </row>
    <row r="1762" spans="6:11" x14ac:dyDescent="0.3">
      <c r="F1762" s="228"/>
      <c r="K1762"/>
    </row>
    <row r="1763" spans="6:11" x14ac:dyDescent="0.3">
      <c r="F1763" s="228"/>
      <c r="K1763"/>
    </row>
    <row r="1764" spans="6:11" x14ac:dyDescent="0.3">
      <c r="F1764" s="228"/>
      <c r="K1764"/>
    </row>
    <row r="1765" spans="6:11" x14ac:dyDescent="0.3">
      <c r="F1765" s="228"/>
      <c r="K1765"/>
    </row>
    <row r="1766" spans="6:11" x14ac:dyDescent="0.3">
      <c r="F1766" s="228"/>
      <c r="K1766"/>
    </row>
    <row r="1767" spans="6:11" x14ac:dyDescent="0.3">
      <c r="F1767" s="228"/>
      <c r="K1767"/>
    </row>
    <row r="1768" spans="6:11" x14ac:dyDescent="0.3">
      <c r="F1768" s="228"/>
      <c r="K1768"/>
    </row>
    <row r="1769" spans="6:11" x14ac:dyDescent="0.3">
      <c r="F1769" s="228"/>
      <c r="K1769"/>
    </row>
    <row r="1770" spans="6:11" x14ac:dyDescent="0.3">
      <c r="F1770" s="228"/>
      <c r="K1770"/>
    </row>
    <row r="1771" spans="6:11" x14ac:dyDescent="0.3">
      <c r="F1771" s="228"/>
      <c r="K1771"/>
    </row>
    <row r="1772" spans="6:11" x14ac:dyDescent="0.3">
      <c r="F1772" s="228"/>
      <c r="K1772"/>
    </row>
    <row r="1773" spans="6:11" x14ac:dyDescent="0.3">
      <c r="F1773" s="228"/>
      <c r="K1773"/>
    </row>
    <row r="1774" spans="6:11" x14ac:dyDescent="0.3">
      <c r="F1774" s="228"/>
      <c r="K1774"/>
    </row>
    <row r="1775" spans="6:11" x14ac:dyDescent="0.3">
      <c r="F1775" s="228"/>
      <c r="K1775"/>
    </row>
    <row r="1776" spans="6:11" x14ac:dyDescent="0.3">
      <c r="F1776" s="228"/>
      <c r="K1776"/>
    </row>
    <row r="1777" spans="6:11" x14ac:dyDescent="0.3">
      <c r="F1777" s="228"/>
      <c r="K1777"/>
    </row>
    <row r="1778" spans="6:11" x14ac:dyDescent="0.3">
      <c r="F1778" s="228"/>
      <c r="K1778"/>
    </row>
    <row r="1779" spans="6:11" x14ac:dyDescent="0.3">
      <c r="F1779" s="228"/>
      <c r="K1779"/>
    </row>
    <row r="1780" spans="6:11" x14ac:dyDescent="0.3">
      <c r="F1780" s="228"/>
      <c r="K1780"/>
    </row>
    <row r="1781" spans="6:11" x14ac:dyDescent="0.3">
      <c r="F1781" s="228"/>
      <c r="K1781"/>
    </row>
    <row r="1782" spans="6:11" x14ac:dyDescent="0.3">
      <c r="F1782" s="228"/>
      <c r="K1782"/>
    </row>
    <row r="1783" spans="6:11" x14ac:dyDescent="0.3">
      <c r="F1783" s="228"/>
      <c r="K1783"/>
    </row>
    <row r="1784" spans="6:11" x14ac:dyDescent="0.3">
      <c r="F1784" s="228"/>
      <c r="K1784"/>
    </row>
    <row r="1785" spans="6:11" x14ac:dyDescent="0.3">
      <c r="F1785" s="228"/>
      <c r="K1785"/>
    </row>
    <row r="1786" spans="6:11" x14ac:dyDescent="0.3">
      <c r="F1786" s="228"/>
      <c r="K1786"/>
    </row>
    <row r="1787" spans="6:11" x14ac:dyDescent="0.3">
      <c r="F1787" s="228"/>
      <c r="K1787"/>
    </row>
    <row r="1788" spans="6:11" x14ac:dyDescent="0.3">
      <c r="F1788" s="228"/>
      <c r="K1788"/>
    </row>
    <row r="1789" spans="6:11" x14ac:dyDescent="0.3">
      <c r="F1789" s="228"/>
      <c r="K1789"/>
    </row>
    <row r="1790" spans="6:11" x14ac:dyDescent="0.3">
      <c r="F1790" s="228"/>
      <c r="K1790"/>
    </row>
    <row r="1791" spans="6:11" x14ac:dyDescent="0.3">
      <c r="F1791" s="228"/>
      <c r="K1791"/>
    </row>
    <row r="1792" spans="6:11" x14ac:dyDescent="0.3">
      <c r="F1792" s="228"/>
      <c r="K1792"/>
    </row>
    <row r="1793" spans="6:11" x14ac:dyDescent="0.3">
      <c r="F1793" s="228"/>
      <c r="K1793"/>
    </row>
    <row r="1794" spans="6:11" x14ac:dyDescent="0.3">
      <c r="F1794" s="228"/>
      <c r="K1794"/>
    </row>
    <row r="1795" spans="6:11" x14ac:dyDescent="0.3">
      <c r="F1795" s="228"/>
      <c r="K1795"/>
    </row>
    <row r="1796" spans="6:11" x14ac:dyDescent="0.3">
      <c r="F1796" s="228"/>
      <c r="K1796"/>
    </row>
    <row r="1797" spans="6:11" x14ac:dyDescent="0.3">
      <c r="F1797" s="228"/>
      <c r="K1797"/>
    </row>
    <row r="1798" spans="6:11" x14ac:dyDescent="0.3">
      <c r="F1798" s="228"/>
      <c r="K1798"/>
    </row>
    <row r="1799" spans="6:11" x14ac:dyDescent="0.3">
      <c r="F1799" s="228"/>
      <c r="K1799"/>
    </row>
    <row r="1800" spans="6:11" x14ac:dyDescent="0.3">
      <c r="F1800" s="228"/>
      <c r="K1800"/>
    </row>
    <row r="1801" spans="6:11" x14ac:dyDescent="0.3">
      <c r="F1801" s="228"/>
      <c r="K1801"/>
    </row>
    <row r="1802" spans="6:11" x14ac:dyDescent="0.3">
      <c r="F1802" s="228"/>
      <c r="K1802"/>
    </row>
    <row r="1803" spans="6:11" x14ac:dyDescent="0.3">
      <c r="F1803" s="228"/>
      <c r="K1803"/>
    </row>
    <row r="1804" spans="6:11" x14ac:dyDescent="0.3">
      <c r="F1804" s="228"/>
      <c r="K1804"/>
    </row>
    <row r="1805" spans="6:11" x14ac:dyDescent="0.3">
      <c r="F1805" s="228"/>
      <c r="K1805"/>
    </row>
    <row r="1806" spans="6:11" x14ac:dyDescent="0.3">
      <c r="F1806" s="228"/>
      <c r="K1806"/>
    </row>
    <row r="1807" spans="6:11" x14ac:dyDescent="0.3">
      <c r="F1807" s="228"/>
      <c r="K1807"/>
    </row>
    <row r="1808" spans="6:11" x14ac:dyDescent="0.3">
      <c r="F1808" s="228"/>
      <c r="K1808"/>
    </row>
    <row r="1809" spans="6:11" x14ac:dyDescent="0.3">
      <c r="F1809" s="228"/>
      <c r="K1809"/>
    </row>
    <row r="1810" spans="6:11" x14ac:dyDescent="0.3">
      <c r="F1810" s="228"/>
      <c r="K1810"/>
    </row>
    <row r="1811" spans="6:11" x14ac:dyDescent="0.3">
      <c r="F1811" s="228"/>
      <c r="K1811"/>
    </row>
    <row r="1812" spans="6:11" x14ac:dyDescent="0.3">
      <c r="F1812" s="228"/>
      <c r="K1812"/>
    </row>
    <row r="1813" spans="6:11" x14ac:dyDescent="0.3">
      <c r="F1813" s="228"/>
      <c r="K1813"/>
    </row>
    <row r="1814" spans="6:11" x14ac:dyDescent="0.3">
      <c r="F1814" s="228"/>
      <c r="K1814"/>
    </row>
    <row r="1815" spans="6:11" x14ac:dyDescent="0.3">
      <c r="F1815" s="228"/>
      <c r="K1815"/>
    </row>
    <row r="1816" spans="6:11" x14ac:dyDescent="0.3">
      <c r="F1816" s="228"/>
      <c r="K1816"/>
    </row>
    <row r="1817" spans="6:11" x14ac:dyDescent="0.3">
      <c r="F1817" s="228"/>
      <c r="K1817"/>
    </row>
    <row r="1818" spans="6:11" x14ac:dyDescent="0.3">
      <c r="F1818" s="228"/>
      <c r="K1818"/>
    </row>
    <row r="1819" spans="6:11" x14ac:dyDescent="0.3">
      <c r="F1819" s="228"/>
      <c r="K1819"/>
    </row>
    <row r="1820" spans="6:11" x14ac:dyDescent="0.3">
      <c r="F1820" s="228"/>
      <c r="K1820"/>
    </row>
    <row r="1821" spans="6:11" x14ac:dyDescent="0.3">
      <c r="F1821" s="228"/>
      <c r="K1821"/>
    </row>
    <row r="1822" spans="6:11" x14ac:dyDescent="0.3">
      <c r="F1822" s="228"/>
      <c r="K1822"/>
    </row>
    <row r="1823" spans="6:11" x14ac:dyDescent="0.3">
      <c r="F1823" s="228"/>
      <c r="K1823"/>
    </row>
    <row r="1824" spans="6:11" x14ac:dyDescent="0.3">
      <c r="F1824" s="228"/>
      <c r="K1824"/>
    </row>
    <row r="1825" spans="6:11" x14ac:dyDescent="0.3">
      <c r="F1825" s="228"/>
      <c r="K1825"/>
    </row>
    <row r="1826" spans="6:11" x14ac:dyDescent="0.3">
      <c r="F1826" s="228"/>
      <c r="K1826"/>
    </row>
    <row r="1827" spans="6:11" x14ac:dyDescent="0.3">
      <c r="F1827" s="228"/>
      <c r="K1827"/>
    </row>
    <row r="1828" spans="6:11" x14ac:dyDescent="0.3">
      <c r="F1828" s="228"/>
      <c r="K1828"/>
    </row>
    <row r="1829" spans="6:11" x14ac:dyDescent="0.3">
      <c r="F1829" s="228"/>
      <c r="K1829"/>
    </row>
    <row r="1830" spans="6:11" x14ac:dyDescent="0.3">
      <c r="F1830" s="228"/>
      <c r="K1830"/>
    </row>
    <row r="1831" spans="6:11" x14ac:dyDescent="0.3">
      <c r="F1831" s="228"/>
      <c r="K1831"/>
    </row>
    <row r="1832" spans="6:11" x14ac:dyDescent="0.3">
      <c r="F1832" s="228"/>
      <c r="K1832"/>
    </row>
    <row r="1833" spans="6:11" x14ac:dyDescent="0.3">
      <c r="F1833" s="228"/>
      <c r="K1833"/>
    </row>
    <row r="1834" spans="6:11" x14ac:dyDescent="0.3">
      <c r="F1834" s="228"/>
      <c r="K1834"/>
    </row>
    <row r="1835" spans="6:11" x14ac:dyDescent="0.3">
      <c r="F1835" s="228"/>
      <c r="K1835"/>
    </row>
    <row r="1836" spans="6:11" x14ac:dyDescent="0.3">
      <c r="F1836" s="228"/>
      <c r="K1836"/>
    </row>
    <row r="1837" spans="6:11" x14ac:dyDescent="0.3">
      <c r="F1837" s="228"/>
      <c r="K1837"/>
    </row>
    <row r="1838" spans="6:11" x14ac:dyDescent="0.3">
      <c r="F1838" s="228"/>
      <c r="K1838"/>
    </row>
    <row r="1839" spans="6:11" x14ac:dyDescent="0.3">
      <c r="F1839" s="228"/>
      <c r="K1839"/>
    </row>
    <row r="1840" spans="6:11" x14ac:dyDescent="0.3">
      <c r="F1840" s="228"/>
      <c r="K1840"/>
    </row>
    <row r="1841" spans="6:11" x14ac:dyDescent="0.3">
      <c r="F1841" s="228"/>
      <c r="K1841"/>
    </row>
    <row r="1842" spans="6:11" x14ac:dyDescent="0.3">
      <c r="F1842" s="228"/>
      <c r="K1842"/>
    </row>
    <row r="1843" spans="6:11" x14ac:dyDescent="0.3">
      <c r="F1843" s="228"/>
      <c r="K1843"/>
    </row>
    <row r="1844" spans="6:11" x14ac:dyDescent="0.3">
      <c r="F1844" s="228"/>
      <c r="K1844"/>
    </row>
    <row r="1845" spans="6:11" x14ac:dyDescent="0.3">
      <c r="F1845" s="228"/>
      <c r="K1845"/>
    </row>
    <row r="1846" spans="6:11" x14ac:dyDescent="0.3">
      <c r="F1846" s="228"/>
      <c r="K1846"/>
    </row>
    <row r="1847" spans="6:11" x14ac:dyDescent="0.3">
      <c r="F1847" s="228"/>
      <c r="K1847"/>
    </row>
    <row r="1848" spans="6:11" x14ac:dyDescent="0.3">
      <c r="F1848" s="228"/>
      <c r="K1848"/>
    </row>
    <row r="1849" spans="6:11" x14ac:dyDescent="0.3">
      <c r="F1849" s="228"/>
      <c r="K1849"/>
    </row>
    <row r="1850" spans="6:11" x14ac:dyDescent="0.3">
      <c r="F1850" s="228"/>
      <c r="K1850"/>
    </row>
    <row r="1851" spans="6:11" x14ac:dyDescent="0.3">
      <c r="F1851" s="228"/>
      <c r="K1851"/>
    </row>
    <row r="1852" spans="6:11" x14ac:dyDescent="0.3">
      <c r="F1852" s="228"/>
      <c r="K1852"/>
    </row>
    <row r="1853" spans="6:11" x14ac:dyDescent="0.3">
      <c r="F1853" s="228"/>
      <c r="K1853"/>
    </row>
    <row r="1854" spans="6:11" x14ac:dyDescent="0.3">
      <c r="F1854" s="228"/>
      <c r="K1854"/>
    </row>
    <row r="1855" spans="6:11" x14ac:dyDescent="0.3">
      <c r="F1855" s="228"/>
      <c r="K1855"/>
    </row>
    <row r="1856" spans="6:11" x14ac:dyDescent="0.3">
      <c r="F1856" s="228"/>
      <c r="K1856"/>
    </row>
    <row r="1857" spans="6:11" x14ac:dyDescent="0.3">
      <c r="F1857" s="228"/>
      <c r="K1857"/>
    </row>
    <row r="1858" spans="6:11" x14ac:dyDescent="0.3">
      <c r="F1858" s="228"/>
      <c r="K1858"/>
    </row>
    <row r="1859" spans="6:11" x14ac:dyDescent="0.3">
      <c r="F1859" s="228"/>
      <c r="K1859"/>
    </row>
    <row r="1860" spans="6:11" x14ac:dyDescent="0.3">
      <c r="F1860" s="228"/>
      <c r="K1860"/>
    </row>
    <row r="1861" spans="6:11" x14ac:dyDescent="0.3">
      <c r="F1861" s="228"/>
      <c r="K1861"/>
    </row>
    <row r="1862" spans="6:11" x14ac:dyDescent="0.3">
      <c r="F1862" s="228"/>
      <c r="K1862"/>
    </row>
    <row r="1863" spans="6:11" x14ac:dyDescent="0.3">
      <c r="F1863" s="228"/>
      <c r="K1863"/>
    </row>
    <row r="1864" spans="6:11" x14ac:dyDescent="0.3">
      <c r="F1864" s="228"/>
      <c r="K1864"/>
    </row>
    <row r="1865" spans="6:11" x14ac:dyDescent="0.3">
      <c r="F1865" s="228"/>
      <c r="K1865"/>
    </row>
    <row r="1866" spans="6:11" x14ac:dyDescent="0.3">
      <c r="F1866" s="228"/>
      <c r="K1866"/>
    </row>
    <row r="1867" spans="6:11" x14ac:dyDescent="0.3">
      <c r="F1867" s="228"/>
      <c r="K1867"/>
    </row>
    <row r="1868" spans="6:11" x14ac:dyDescent="0.3">
      <c r="F1868" s="228"/>
      <c r="K1868"/>
    </row>
    <row r="1869" spans="6:11" x14ac:dyDescent="0.3">
      <c r="F1869" s="228"/>
      <c r="K1869"/>
    </row>
    <row r="1870" spans="6:11" x14ac:dyDescent="0.3">
      <c r="F1870" s="228"/>
      <c r="K1870"/>
    </row>
    <row r="1871" spans="6:11" x14ac:dyDescent="0.3">
      <c r="F1871" s="228"/>
      <c r="K1871"/>
    </row>
    <row r="1872" spans="6:11" x14ac:dyDescent="0.3">
      <c r="F1872" s="228"/>
      <c r="K1872"/>
    </row>
    <row r="1873" spans="6:11" x14ac:dyDescent="0.3">
      <c r="F1873" s="228"/>
      <c r="K1873"/>
    </row>
    <row r="1874" spans="6:11" x14ac:dyDescent="0.3">
      <c r="F1874" s="228"/>
      <c r="K1874"/>
    </row>
    <row r="1875" spans="6:11" x14ac:dyDescent="0.3">
      <c r="F1875" s="228"/>
      <c r="K1875"/>
    </row>
    <row r="1876" spans="6:11" x14ac:dyDescent="0.3">
      <c r="F1876" s="228"/>
      <c r="K1876"/>
    </row>
    <row r="1877" spans="6:11" x14ac:dyDescent="0.3">
      <c r="F1877" s="228"/>
      <c r="K1877"/>
    </row>
    <row r="1878" spans="6:11" x14ac:dyDescent="0.3">
      <c r="F1878" s="228"/>
      <c r="K1878"/>
    </row>
    <row r="1879" spans="6:11" x14ac:dyDescent="0.3">
      <c r="F1879" s="228"/>
      <c r="K1879"/>
    </row>
    <row r="1880" spans="6:11" x14ac:dyDescent="0.3">
      <c r="F1880" s="228"/>
      <c r="K1880"/>
    </row>
    <row r="1881" spans="6:11" x14ac:dyDescent="0.3">
      <c r="F1881" s="228"/>
      <c r="K1881"/>
    </row>
    <row r="1882" spans="6:11" x14ac:dyDescent="0.3">
      <c r="F1882" s="228"/>
      <c r="K1882"/>
    </row>
    <row r="1883" spans="6:11" x14ac:dyDescent="0.3">
      <c r="F1883" s="228"/>
      <c r="K1883"/>
    </row>
    <row r="1884" spans="6:11" x14ac:dyDescent="0.3">
      <c r="F1884" s="228"/>
      <c r="K1884"/>
    </row>
    <row r="1885" spans="6:11" x14ac:dyDescent="0.3">
      <c r="F1885" s="228"/>
      <c r="K1885"/>
    </row>
    <row r="1886" spans="6:11" x14ac:dyDescent="0.3">
      <c r="F1886" s="228"/>
      <c r="K1886"/>
    </row>
    <row r="1887" spans="6:11" x14ac:dyDescent="0.3">
      <c r="F1887" s="228"/>
      <c r="K1887"/>
    </row>
    <row r="1888" spans="6:11" x14ac:dyDescent="0.3">
      <c r="F1888" s="228"/>
      <c r="K1888"/>
    </row>
    <row r="1889" spans="6:11" x14ac:dyDescent="0.3">
      <c r="F1889" s="228"/>
      <c r="K1889"/>
    </row>
    <row r="1890" spans="6:11" x14ac:dyDescent="0.3">
      <c r="F1890" s="228"/>
      <c r="K1890"/>
    </row>
    <row r="1891" spans="6:11" x14ac:dyDescent="0.3">
      <c r="F1891" s="228"/>
      <c r="K1891"/>
    </row>
    <row r="1892" spans="6:11" x14ac:dyDescent="0.3">
      <c r="F1892" s="228"/>
      <c r="K1892"/>
    </row>
    <row r="1893" spans="6:11" x14ac:dyDescent="0.3">
      <c r="F1893" s="228"/>
      <c r="K1893"/>
    </row>
    <row r="1894" spans="6:11" x14ac:dyDescent="0.3">
      <c r="F1894" s="228"/>
      <c r="K1894"/>
    </row>
    <row r="1895" spans="6:11" x14ac:dyDescent="0.3">
      <c r="F1895" s="228"/>
      <c r="K1895"/>
    </row>
    <row r="1896" spans="6:11" x14ac:dyDescent="0.3">
      <c r="F1896" s="228"/>
      <c r="K1896"/>
    </row>
    <row r="1897" spans="6:11" x14ac:dyDescent="0.3">
      <c r="F1897" s="228"/>
      <c r="K1897"/>
    </row>
    <row r="1898" spans="6:11" x14ac:dyDescent="0.3">
      <c r="F1898" s="228"/>
      <c r="K1898"/>
    </row>
    <row r="1899" spans="6:11" x14ac:dyDescent="0.3">
      <c r="F1899" s="228"/>
      <c r="K1899"/>
    </row>
    <row r="1900" spans="6:11" x14ac:dyDescent="0.3">
      <c r="F1900" s="228"/>
      <c r="K1900"/>
    </row>
    <row r="1901" spans="6:11" x14ac:dyDescent="0.3">
      <c r="F1901" s="228"/>
      <c r="K1901"/>
    </row>
    <row r="1902" spans="6:11" x14ac:dyDescent="0.3">
      <c r="F1902" s="228"/>
      <c r="K1902"/>
    </row>
    <row r="1903" spans="6:11" x14ac:dyDescent="0.3">
      <c r="F1903" s="228"/>
      <c r="K1903"/>
    </row>
    <row r="1904" spans="6:11" x14ac:dyDescent="0.3">
      <c r="F1904" s="228"/>
      <c r="K1904"/>
    </row>
    <row r="1905" spans="6:11" x14ac:dyDescent="0.3">
      <c r="F1905" s="228"/>
      <c r="K1905"/>
    </row>
    <row r="1906" spans="6:11" x14ac:dyDescent="0.3">
      <c r="F1906" s="228"/>
      <c r="K1906"/>
    </row>
    <row r="1907" spans="6:11" x14ac:dyDescent="0.3">
      <c r="F1907" s="228"/>
      <c r="K1907"/>
    </row>
    <row r="1908" spans="6:11" x14ac:dyDescent="0.3">
      <c r="F1908" s="228"/>
      <c r="K1908"/>
    </row>
    <row r="1909" spans="6:11" x14ac:dyDescent="0.3">
      <c r="F1909" s="228"/>
      <c r="K1909"/>
    </row>
    <row r="1910" spans="6:11" x14ac:dyDescent="0.3">
      <c r="F1910" s="228"/>
      <c r="K1910"/>
    </row>
    <row r="1911" spans="6:11" x14ac:dyDescent="0.3">
      <c r="F1911" s="228"/>
      <c r="K1911"/>
    </row>
    <row r="1912" spans="6:11" x14ac:dyDescent="0.3">
      <c r="F1912" s="228"/>
      <c r="K1912"/>
    </row>
    <row r="1913" spans="6:11" x14ac:dyDescent="0.3">
      <c r="F1913" s="228"/>
      <c r="K1913"/>
    </row>
    <row r="1914" spans="6:11" x14ac:dyDescent="0.3">
      <c r="F1914" s="228"/>
      <c r="K1914"/>
    </row>
    <row r="1915" spans="6:11" x14ac:dyDescent="0.3">
      <c r="F1915" s="228"/>
      <c r="K1915"/>
    </row>
    <row r="1916" spans="6:11" x14ac:dyDescent="0.3">
      <c r="F1916" s="228"/>
      <c r="K1916"/>
    </row>
    <row r="1917" spans="6:11" x14ac:dyDescent="0.3">
      <c r="F1917" s="228"/>
      <c r="K1917"/>
    </row>
    <row r="1918" spans="6:11" x14ac:dyDescent="0.3">
      <c r="F1918" s="228"/>
      <c r="K1918"/>
    </row>
    <row r="1919" spans="6:11" x14ac:dyDescent="0.3">
      <c r="F1919" s="228"/>
      <c r="K1919"/>
    </row>
    <row r="1920" spans="6:11" x14ac:dyDescent="0.3">
      <c r="F1920" s="228"/>
      <c r="K1920"/>
    </row>
    <row r="1921" spans="6:11" x14ac:dyDescent="0.3">
      <c r="F1921" s="228"/>
      <c r="K1921"/>
    </row>
    <row r="1922" spans="6:11" x14ac:dyDescent="0.3">
      <c r="F1922" s="228"/>
      <c r="K1922"/>
    </row>
    <row r="1923" spans="6:11" x14ac:dyDescent="0.3">
      <c r="F1923" s="228"/>
      <c r="K1923"/>
    </row>
    <row r="1924" spans="6:11" x14ac:dyDescent="0.3">
      <c r="F1924" s="228"/>
      <c r="K1924"/>
    </row>
    <row r="1925" spans="6:11" x14ac:dyDescent="0.3">
      <c r="F1925" s="228"/>
      <c r="K1925"/>
    </row>
    <row r="1926" spans="6:11" x14ac:dyDescent="0.3">
      <c r="F1926" s="228"/>
      <c r="K1926"/>
    </row>
    <row r="1927" spans="6:11" x14ac:dyDescent="0.3">
      <c r="F1927" s="228"/>
      <c r="K1927"/>
    </row>
    <row r="1928" spans="6:11" x14ac:dyDescent="0.3">
      <c r="F1928" s="228"/>
      <c r="K1928"/>
    </row>
    <row r="1929" spans="6:11" x14ac:dyDescent="0.3">
      <c r="F1929" s="228"/>
      <c r="K1929"/>
    </row>
    <row r="1930" spans="6:11" x14ac:dyDescent="0.3">
      <c r="F1930" s="228"/>
      <c r="K1930"/>
    </row>
    <row r="1931" spans="6:11" x14ac:dyDescent="0.3">
      <c r="F1931" s="228"/>
      <c r="K1931"/>
    </row>
    <row r="1932" spans="6:11" x14ac:dyDescent="0.3">
      <c r="F1932" s="228"/>
      <c r="K1932"/>
    </row>
    <row r="1933" spans="6:11" x14ac:dyDescent="0.3">
      <c r="F1933" s="228"/>
      <c r="K1933"/>
    </row>
    <row r="1934" spans="6:11" x14ac:dyDescent="0.3">
      <c r="F1934" s="228"/>
      <c r="K1934"/>
    </row>
    <row r="1935" spans="6:11" x14ac:dyDescent="0.3">
      <c r="F1935" s="228"/>
      <c r="K1935"/>
    </row>
    <row r="1936" spans="6:11" x14ac:dyDescent="0.3">
      <c r="F1936" s="228"/>
      <c r="K1936"/>
    </row>
    <row r="1937" spans="6:11" x14ac:dyDescent="0.3">
      <c r="F1937" s="228"/>
      <c r="K1937"/>
    </row>
    <row r="1938" spans="6:11" x14ac:dyDescent="0.3">
      <c r="F1938" s="228"/>
      <c r="K1938"/>
    </row>
    <row r="1939" spans="6:11" x14ac:dyDescent="0.3">
      <c r="F1939" s="228"/>
      <c r="K1939"/>
    </row>
    <row r="1940" spans="6:11" x14ac:dyDescent="0.3">
      <c r="F1940" s="228"/>
      <c r="K1940"/>
    </row>
    <row r="1941" spans="6:11" x14ac:dyDescent="0.3">
      <c r="F1941" s="228"/>
      <c r="K1941"/>
    </row>
    <row r="1942" spans="6:11" x14ac:dyDescent="0.3">
      <c r="F1942" s="228"/>
      <c r="K1942"/>
    </row>
    <row r="1943" spans="6:11" x14ac:dyDescent="0.3">
      <c r="F1943" s="228"/>
      <c r="K1943"/>
    </row>
    <row r="1944" spans="6:11" x14ac:dyDescent="0.3">
      <c r="F1944" s="228"/>
      <c r="K1944"/>
    </row>
    <row r="1945" spans="6:11" x14ac:dyDescent="0.3">
      <c r="F1945" s="228"/>
      <c r="K1945"/>
    </row>
    <row r="1946" spans="6:11" x14ac:dyDescent="0.3">
      <c r="F1946" s="228"/>
      <c r="K1946"/>
    </row>
    <row r="1947" spans="6:11" x14ac:dyDescent="0.3">
      <c r="F1947" s="228"/>
      <c r="K1947"/>
    </row>
    <row r="1948" spans="6:11" x14ac:dyDescent="0.3">
      <c r="F1948" s="228"/>
      <c r="K1948"/>
    </row>
    <row r="1949" spans="6:11" x14ac:dyDescent="0.3">
      <c r="F1949" s="228"/>
      <c r="K1949"/>
    </row>
    <row r="1950" spans="6:11" x14ac:dyDescent="0.3">
      <c r="F1950" s="228"/>
      <c r="K1950"/>
    </row>
    <row r="1951" spans="6:11" x14ac:dyDescent="0.3">
      <c r="F1951" s="228"/>
      <c r="K1951"/>
    </row>
    <row r="1952" spans="6:11" x14ac:dyDescent="0.3">
      <c r="F1952" s="228"/>
      <c r="K1952"/>
    </row>
    <row r="1953" spans="6:11" x14ac:dyDescent="0.3">
      <c r="F1953" s="228"/>
      <c r="K1953"/>
    </row>
    <row r="1954" spans="6:11" x14ac:dyDescent="0.3">
      <c r="F1954" s="228"/>
      <c r="K1954"/>
    </row>
    <row r="1955" spans="6:11" x14ac:dyDescent="0.3">
      <c r="F1955" s="228"/>
      <c r="K1955"/>
    </row>
    <row r="1956" spans="6:11" x14ac:dyDescent="0.3">
      <c r="F1956" s="228"/>
      <c r="K1956"/>
    </row>
    <row r="1957" spans="6:11" x14ac:dyDescent="0.3">
      <c r="F1957" s="228"/>
      <c r="K1957"/>
    </row>
    <row r="1958" spans="6:11" x14ac:dyDescent="0.3">
      <c r="F1958" s="228"/>
      <c r="K1958"/>
    </row>
    <row r="1959" spans="6:11" x14ac:dyDescent="0.3">
      <c r="F1959" s="228"/>
      <c r="K1959"/>
    </row>
    <row r="1960" spans="6:11" x14ac:dyDescent="0.3">
      <c r="F1960" s="228"/>
      <c r="K1960"/>
    </row>
    <row r="1961" spans="6:11" x14ac:dyDescent="0.3">
      <c r="F1961" s="228"/>
      <c r="K1961"/>
    </row>
    <row r="1962" spans="6:11" x14ac:dyDescent="0.3">
      <c r="F1962" s="228"/>
      <c r="K1962"/>
    </row>
    <row r="1963" spans="6:11" x14ac:dyDescent="0.3">
      <c r="F1963" s="228"/>
      <c r="K1963"/>
    </row>
    <row r="1964" spans="6:11" x14ac:dyDescent="0.3">
      <c r="F1964" s="228"/>
      <c r="K1964"/>
    </row>
    <row r="1965" spans="6:11" x14ac:dyDescent="0.3">
      <c r="F1965" s="228"/>
      <c r="K1965"/>
    </row>
    <row r="1966" spans="6:11" x14ac:dyDescent="0.3">
      <c r="F1966" s="228"/>
      <c r="K1966"/>
    </row>
    <row r="1967" spans="6:11" x14ac:dyDescent="0.3">
      <c r="F1967" s="228"/>
      <c r="K1967"/>
    </row>
    <row r="1968" spans="6:11" x14ac:dyDescent="0.3">
      <c r="F1968" s="228"/>
      <c r="K1968"/>
    </row>
    <row r="1969" spans="6:11" x14ac:dyDescent="0.3">
      <c r="F1969" s="228"/>
      <c r="K1969"/>
    </row>
    <row r="1970" spans="6:11" x14ac:dyDescent="0.3">
      <c r="F1970" s="228"/>
      <c r="K1970"/>
    </row>
    <row r="1971" spans="6:11" x14ac:dyDescent="0.3">
      <c r="F1971" s="228"/>
      <c r="K1971"/>
    </row>
    <row r="1972" spans="6:11" x14ac:dyDescent="0.3">
      <c r="F1972" s="228"/>
      <c r="K1972"/>
    </row>
    <row r="1973" spans="6:11" x14ac:dyDescent="0.3">
      <c r="F1973" s="228"/>
      <c r="K1973"/>
    </row>
    <row r="1974" spans="6:11" x14ac:dyDescent="0.3">
      <c r="F1974" s="228"/>
      <c r="K1974"/>
    </row>
    <row r="1975" spans="6:11" x14ac:dyDescent="0.3">
      <c r="F1975" s="228"/>
      <c r="K1975"/>
    </row>
    <row r="1976" spans="6:11" x14ac:dyDescent="0.3">
      <c r="F1976" s="228"/>
      <c r="K1976"/>
    </row>
    <row r="1977" spans="6:11" x14ac:dyDescent="0.3">
      <c r="F1977" s="228"/>
      <c r="K1977"/>
    </row>
    <row r="1978" spans="6:11" x14ac:dyDescent="0.3">
      <c r="F1978" s="228"/>
      <c r="K1978"/>
    </row>
    <row r="1979" spans="6:11" x14ac:dyDescent="0.3">
      <c r="F1979" s="228"/>
      <c r="K1979"/>
    </row>
    <row r="1980" spans="6:11" x14ac:dyDescent="0.3">
      <c r="F1980" s="228"/>
      <c r="K1980"/>
    </row>
    <row r="1981" spans="6:11" x14ac:dyDescent="0.3">
      <c r="F1981" s="228"/>
      <c r="K1981"/>
    </row>
    <row r="1982" spans="6:11" x14ac:dyDescent="0.3">
      <c r="F1982" s="228"/>
      <c r="K1982"/>
    </row>
    <row r="1983" spans="6:11" x14ac:dyDescent="0.3">
      <c r="F1983" s="228"/>
      <c r="K1983"/>
    </row>
    <row r="1984" spans="6:11" x14ac:dyDescent="0.3">
      <c r="F1984" s="228"/>
      <c r="K1984"/>
    </row>
    <row r="1985" spans="6:11" x14ac:dyDescent="0.3">
      <c r="F1985" s="228"/>
      <c r="K1985"/>
    </row>
    <row r="1986" spans="6:11" x14ac:dyDescent="0.3">
      <c r="F1986" s="228"/>
      <c r="K1986"/>
    </row>
    <row r="1987" spans="6:11" x14ac:dyDescent="0.3">
      <c r="F1987" s="228"/>
      <c r="K1987"/>
    </row>
    <row r="1988" spans="6:11" x14ac:dyDescent="0.3">
      <c r="F1988" s="228"/>
      <c r="K1988"/>
    </row>
    <row r="1989" spans="6:11" x14ac:dyDescent="0.3">
      <c r="F1989" s="228"/>
      <c r="K1989"/>
    </row>
    <row r="1990" spans="6:11" x14ac:dyDescent="0.3">
      <c r="F1990" s="228"/>
      <c r="K1990"/>
    </row>
    <row r="1991" spans="6:11" x14ac:dyDescent="0.3">
      <c r="F1991" s="228"/>
      <c r="K1991"/>
    </row>
    <row r="1992" spans="6:11" x14ac:dyDescent="0.3">
      <c r="F1992" s="228"/>
      <c r="K1992"/>
    </row>
    <row r="1993" spans="6:11" x14ac:dyDescent="0.3">
      <c r="F1993" s="228"/>
      <c r="K1993"/>
    </row>
    <row r="1994" spans="6:11" x14ac:dyDescent="0.3">
      <c r="F1994" s="228"/>
      <c r="K1994"/>
    </row>
    <row r="1995" spans="6:11" x14ac:dyDescent="0.3">
      <c r="F1995" s="228"/>
      <c r="K1995"/>
    </row>
    <row r="1996" spans="6:11" x14ac:dyDescent="0.3">
      <c r="F1996" s="228"/>
      <c r="K1996"/>
    </row>
    <row r="1997" spans="6:11" x14ac:dyDescent="0.3">
      <c r="F1997" s="228"/>
      <c r="K1997"/>
    </row>
    <row r="1998" spans="6:11" x14ac:dyDescent="0.3">
      <c r="F1998" s="228"/>
      <c r="K1998"/>
    </row>
    <row r="1999" spans="6:11" x14ac:dyDescent="0.3">
      <c r="F1999" s="228"/>
      <c r="K1999"/>
    </row>
    <row r="2000" spans="6:11" x14ac:dyDescent="0.3">
      <c r="F2000" s="228"/>
      <c r="K2000"/>
    </row>
    <row r="2001" spans="6:11" x14ac:dyDescent="0.3">
      <c r="F2001" s="228"/>
      <c r="K2001"/>
    </row>
    <row r="2002" spans="6:11" x14ac:dyDescent="0.3">
      <c r="F2002" s="228"/>
      <c r="K2002"/>
    </row>
    <row r="2003" spans="6:11" x14ac:dyDescent="0.3">
      <c r="F2003" s="228"/>
      <c r="K2003"/>
    </row>
    <row r="2004" spans="6:11" x14ac:dyDescent="0.3">
      <c r="F2004" s="228"/>
      <c r="K2004"/>
    </row>
    <row r="2005" spans="6:11" x14ac:dyDescent="0.3">
      <c r="F2005" s="228"/>
      <c r="K2005"/>
    </row>
    <row r="2006" spans="6:11" x14ac:dyDescent="0.3">
      <c r="F2006" s="228"/>
      <c r="K2006"/>
    </row>
    <row r="2007" spans="6:11" x14ac:dyDescent="0.3">
      <c r="F2007" s="228"/>
      <c r="K2007"/>
    </row>
    <row r="2008" spans="6:11" x14ac:dyDescent="0.3">
      <c r="F2008" s="228"/>
      <c r="K2008"/>
    </row>
    <row r="2009" spans="6:11" x14ac:dyDescent="0.3">
      <c r="F2009" s="228"/>
      <c r="K2009"/>
    </row>
    <row r="2010" spans="6:11" x14ac:dyDescent="0.3">
      <c r="F2010" s="228"/>
      <c r="K2010"/>
    </row>
    <row r="2011" spans="6:11" x14ac:dyDescent="0.3">
      <c r="F2011" s="228"/>
      <c r="K2011"/>
    </row>
    <row r="2012" spans="6:11" x14ac:dyDescent="0.3">
      <c r="F2012" s="228"/>
      <c r="K2012"/>
    </row>
    <row r="2013" spans="6:11" x14ac:dyDescent="0.3">
      <c r="F2013" s="228"/>
      <c r="K2013"/>
    </row>
    <row r="2014" spans="6:11" x14ac:dyDescent="0.3">
      <c r="F2014" s="228"/>
      <c r="K2014"/>
    </row>
    <row r="2015" spans="6:11" x14ac:dyDescent="0.3">
      <c r="F2015" s="228"/>
      <c r="K2015"/>
    </row>
    <row r="2016" spans="6:11" x14ac:dyDescent="0.3">
      <c r="F2016" s="228"/>
      <c r="K2016"/>
    </row>
    <row r="2017" spans="6:11" x14ac:dyDescent="0.3">
      <c r="F2017" s="228"/>
      <c r="K2017"/>
    </row>
    <row r="2018" spans="6:11" x14ac:dyDescent="0.3">
      <c r="F2018" s="228"/>
      <c r="K2018"/>
    </row>
    <row r="2019" spans="6:11" x14ac:dyDescent="0.3">
      <c r="F2019" s="228"/>
      <c r="K2019"/>
    </row>
    <row r="2020" spans="6:11" x14ac:dyDescent="0.3">
      <c r="F2020" s="228"/>
      <c r="K2020"/>
    </row>
    <row r="2021" spans="6:11" x14ac:dyDescent="0.3">
      <c r="F2021" s="228"/>
      <c r="K2021"/>
    </row>
    <row r="2022" spans="6:11" x14ac:dyDescent="0.3">
      <c r="F2022" s="228"/>
      <c r="K2022"/>
    </row>
    <row r="2023" spans="6:11" x14ac:dyDescent="0.3">
      <c r="F2023" s="228"/>
      <c r="K2023"/>
    </row>
    <row r="2024" spans="6:11" x14ac:dyDescent="0.3">
      <c r="F2024" s="228"/>
      <c r="K2024"/>
    </row>
    <row r="2025" spans="6:11" x14ac:dyDescent="0.3">
      <c r="F2025" s="228"/>
      <c r="K2025"/>
    </row>
    <row r="2026" spans="6:11" x14ac:dyDescent="0.3">
      <c r="F2026" s="228"/>
      <c r="K2026"/>
    </row>
    <row r="2027" spans="6:11" x14ac:dyDescent="0.3">
      <c r="F2027" s="228"/>
      <c r="K2027"/>
    </row>
    <row r="2028" spans="6:11" x14ac:dyDescent="0.3">
      <c r="F2028" s="228"/>
      <c r="K2028"/>
    </row>
    <row r="2029" spans="6:11" x14ac:dyDescent="0.3">
      <c r="F2029" s="228"/>
      <c r="K2029"/>
    </row>
    <row r="2030" spans="6:11" x14ac:dyDescent="0.3">
      <c r="F2030" s="228"/>
      <c r="K2030"/>
    </row>
    <row r="2031" spans="6:11" x14ac:dyDescent="0.3">
      <c r="F2031" s="228"/>
      <c r="K2031"/>
    </row>
    <row r="2032" spans="6:11" x14ac:dyDescent="0.3">
      <c r="F2032" s="228"/>
      <c r="K2032"/>
    </row>
    <row r="2033" spans="6:11" x14ac:dyDescent="0.3">
      <c r="F2033" s="228"/>
      <c r="K2033"/>
    </row>
    <row r="2034" spans="6:11" x14ac:dyDescent="0.3">
      <c r="F2034" s="228"/>
      <c r="K2034"/>
    </row>
    <row r="2035" spans="6:11" x14ac:dyDescent="0.3">
      <c r="F2035" s="228"/>
      <c r="K2035"/>
    </row>
    <row r="2036" spans="6:11" x14ac:dyDescent="0.3">
      <c r="F2036" s="228"/>
      <c r="K2036"/>
    </row>
    <row r="2037" spans="6:11" x14ac:dyDescent="0.3">
      <c r="F2037" s="228"/>
      <c r="K2037"/>
    </row>
    <row r="2038" spans="6:11" x14ac:dyDescent="0.3">
      <c r="F2038" s="228"/>
      <c r="K2038"/>
    </row>
    <row r="2039" spans="6:11" x14ac:dyDescent="0.3">
      <c r="F2039" s="228"/>
      <c r="K2039"/>
    </row>
    <row r="2040" spans="6:11" x14ac:dyDescent="0.3">
      <c r="F2040" s="228"/>
      <c r="K2040"/>
    </row>
    <row r="2041" spans="6:11" x14ac:dyDescent="0.3">
      <c r="F2041" s="228"/>
      <c r="K2041"/>
    </row>
    <row r="2042" spans="6:11" x14ac:dyDescent="0.3">
      <c r="F2042" s="228"/>
      <c r="K2042"/>
    </row>
    <row r="2043" spans="6:11" x14ac:dyDescent="0.3">
      <c r="F2043" s="228"/>
      <c r="K2043"/>
    </row>
    <row r="2044" spans="6:11" x14ac:dyDescent="0.3">
      <c r="F2044" s="228"/>
      <c r="K2044"/>
    </row>
    <row r="2045" spans="6:11" x14ac:dyDescent="0.3">
      <c r="F2045" s="228"/>
      <c r="K2045"/>
    </row>
    <row r="2046" spans="6:11" x14ac:dyDescent="0.3">
      <c r="F2046" s="228"/>
      <c r="K2046"/>
    </row>
    <row r="2047" spans="6:11" x14ac:dyDescent="0.3">
      <c r="F2047" s="228"/>
      <c r="K2047"/>
    </row>
    <row r="2048" spans="6:11" x14ac:dyDescent="0.3">
      <c r="F2048" s="228"/>
      <c r="K2048"/>
    </row>
    <row r="2049" spans="6:11" x14ac:dyDescent="0.3">
      <c r="F2049" s="228"/>
      <c r="K2049"/>
    </row>
    <row r="2050" spans="6:11" x14ac:dyDescent="0.3">
      <c r="F2050" s="228"/>
      <c r="K2050"/>
    </row>
    <row r="2051" spans="6:11" x14ac:dyDescent="0.3">
      <c r="F2051" s="228"/>
      <c r="K2051"/>
    </row>
    <row r="2052" spans="6:11" x14ac:dyDescent="0.3">
      <c r="F2052" s="228"/>
      <c r="K2052"/>
    </row>
    <row r="2053" spans="6:11" x14ac:dyDescent="0.3">
      <c r="F2053" s="228"/>
      <c r="K2053"/>
    </row>
    <row r="2054" spans="6:11" x14ac:dyDescent="0.3">
      <c r="F2054" s="228"/>
      <c r="K2054"/>
    </row>
    <row r="2055" spans="6:11" x14ac:dyDescent="0.3">
      <c r="F2055" s="228"/>
      <c r="K2055"/>
    </row>
    <row r="2056" spans="6:11" x14ac:dyDescent="0.3">
      <c r="F2056" s="228"/>
      <c r="K2056"/>
    </row>
    <row r="2057" spans="6:11" x14ac:dyDescent="0.3">
      <c r="F2057" s="228"/>
      <c r="K2057"/>
    </row>
    <row r="2058" spans="6:11" x14ac:dyDescent="0.3">
      <c r="F2058" s="228"/>
      <c r="K2058"/>
    </row>
    <row r="2059" spans="6:11" x14ac:dyDescent="0.3">
      <c r="F2059" s="228"/>
      <c r="K2059"/>
    </row>
    <row r="2060" spans="6:11" x14ac:dyDescent="0.3">
      <c r="F2060" s="228"/>
      <c r="K2060"/>
    </row>
    <row r="2061" spans="6:11" x14ac:dyDescent="0.3">
      <c r="F2061" s="228"/>
      <c r="K2061"/>
    </row>
    <row r="2062" spans="6:11" x14ac:dyDescent="0.3">
      <c r="F2062" s="228"/>
      <c r="K2062"/>
    </row>
    <row r="2063" spans="6:11" x14ac:dyDescent="0.3">
      <c r="F2063" s="228"/>
      <c r="K2063"/>
    </row>
    <row r="2064" spans="6:11" x14ac:dyDescent="0.3">
      <c r="F2064" s="228"/>
      <c r="K2064"/>
    </row>
    <row r="2065" spans="6:11" x14ac:dyDescent="0.3">
      <c r="F2065" s="228"/>
      <c r="K2065"/>
    </row>
    <row r="2066" spans="6:11" x14ac:dyDescent="0.3">
      <c r="F2066" s="228"/>
      <c r="K2066"/>
    </row>
    <row r="2067" spans="6:11" x14ac:dyDescent="0.3">
      <c r="F2067" s="228"/>
      <c r="K2067"/>
    </row>
    <row r="2068" spans="6:11" x14ac:dyDescent="0.3">
      <c r="F2068" s="228"/>
      <c r="K2068"/>
    </row>
    <row r="2069" spans="6:11" x14ac:dyDescent="0.3">
      <c r="F2069" s="228"/>
      <c r="K2069"/>
    </row>
    <row r="2070" spans="6:11" x14ac:dyDescent="0.3">
      <c r="F2070" s="228"/>
      <c r="K2070"/>
    </row>
    <row r="2071" spans="6:11" x14ac:dyDescent="0.3">
      <c r="F2071" s="228"/>
      <c r="K2071"/>
    </row>
    <row r="2072" spans="6:11" x14ac:dyDescent="0.3">
      <c r="F2072" s="228"/>
      <c r="K2072"/>
    </row>
    <row r="2073" spans="6:11" x14ac:dyDescent="0.3">
      <c r="F2073" s="228"/>
      <c r="K2073"/>
    </row>
    <row r="2074" spans="6:11" x14ac:dyDescent="0.3">
      <c r="F2074" s="228"/>
      <c r="K2074"/>
    </row>
    <row r="2075" spans="6:11" x14ac:dyDescent="0.3">
      <c r="F2075" s="228"/>
      <c r="K2075"/>
    </row>
    <row r="2076" spans="6:11" x14ac:dyDescent="0.3">
      <c r="F2076" s="228"/>
      <c r="K2076"/>
    </row>
    <row r="2077" spans="6:11" x14ac:dyDescent="0.3">
      <c r="F2077" s="228"/>
      <c r="K2077"/>
    </row>
    <row r="2078" spans="6:11" x14ac:dyDescent="0.3">
      <c r="F2078" s="228"/>
      <c r="K2078"/>
    </row>
    <row r="2079" spans="6:11" x14ac:dyDescent="0.3">
      <c r="F2079" s="228"/>
      <c r="K2079"/>
    </row>
    <row r="2080" spans="6:11" x14ac:dyDescent="0.3">
      <c r="F2080" s="228"/>
      <c r="K2080"/>
    </row>
    <row r="2081" spans="6:11" x14ac:dyDescent="0.3">
      <c r="F2081" s="228"/>
      <c r="K2081"/>
    </row>
    <row r="2082" spans="6:11" x14ac:dyDescent="0.3">
      <c r="F2082" s="228"/>
      <c r="K2082"/>
    </row>
    <row r="2083" spans="6:11" x14ac:dyDescent="0.3">
      <c r="F2083" s="228"/>
      <c r="K2083"/>
    </row>
    <row r="2084" spans="6:11" x14ac:dyDescent="0.3">
      <c r="F2084" s="228"/>
      <c r="K2084"/>
    </row>
    <row r="2085" spans="6:11" x14ac:dyDescent="0.3">
      <c r="F2085" s="228"/>
      <c r="K2085"/>
    </row>
    <row r="2086" spans="6:11" x14ac:dyDescent="0.3">
      <c r="F2086" s="228"/>
      <c r="K2086"/>
    </row>
    <row r="2087" spans="6:11" x14ac:dyDescent="0.3">
      <c r="F2087" s="228"/>
      <c r="K2087"/>
    </row>
    <row r="2088" spans="6:11" x14ac:dyDescent="0.3">
      <c r="F2088" s="228"/>
      <c r="K2088"/>
    </row>
    <row r="2089" spans="6:11" x14ac:dyDescent="0.3">
      <c r="F2089" s="228"/>
      <c r="K2089"/>
    </row>
    <row r="2090" spans="6:11" x14ac:dyDescent="0.3">
      <c r="F2090" s="228"/>
      <c r="K2090"/>
    </row>
    <row r="2091" spans="6:11" x14ac:dyDescent="0.3">
      <c r="F2091" s="228"/>
      <c r="K2091"/>
    </row>
    <row r="2092" spans="6:11" x14ac:dyDescent="0.3">
      <c r="F2092" s="228"/>
      <c r="K2092"/>
    </row>
    <row r="2093" spans="6:11" x14ac:dyDescent="0.3">
      <c r="F2093" s="228"/>
      <c r="K2093"/>
    </row>
    <row r="2094" spans="6:11" x14ac:dyDescent="0.3">
      <c r="F2094" s="228"/>
      <c r="K2094"/>
    </row>
    <row r="2095" spans="6:11" x14ac:dyDescent="0.3">
      <c r="F2095" s="228"/>
      <c r="K2095"/>
    </row>
    <row r="2096" spans="6:11" x14ac:dyDescent="0.3">
      <c r="F2096" s="228"/>
      <c r="K2096"/>
    </row>
    <row r="2097" spans="6:11" x14ac:dyDescent="0.3">
      <c r="F2097" s="228"/>
      <c r="K2097"/>
    </row>
    <row r="2098" spans="6:11" x14ac:dyDescent="0.3">
      <c r="F2098" s="228"/>
      <c r="K2098"/>
    </row>
    <row r="2099" spans="6:11" x14ac:dyDescent="0.3">
      <c r="F2099" s="228"/>
      <c r="K2099"/>
    </row>
    <row r="2100" spans="6:11" x14ac:dyDescent="0.3">
      <c r="F2100" s="228"/>
      <c r="K2100"/>
    </row>
    <row r="2101" spans="6:11" x14ac:dyDescent="0.3">
      <c r="F2101" s="228"/>
      <c r="K2101"/>
    </row>
    <row r="2102" spans="6:11" x14ac:dyDescent="0.3">
      <c r="F2102" s="228"/>
      <c r="K2102"/>
    </row>
    <row r="2103" spans="6:11" x14ac:dyDescent="0.3">
      <c r="F2103" s="228"/>
      <c r="K2103"/>
    </row>
    <row r="2104" spans="6:11" x14ac:dyDescent="0.3">
      <c r="F2104" s="228"/>
      <c r="K2104"/>
    </row>
    <row r="2105" spans="6:11" x14ac:dyDescent="0.3">
      <c r="F2105" s="228"/>
      <c r="K2105"/>
    </row>
    <row r="2106" spans="6:11" x14ac:dyDescent="0.3">
      <c r="F2106" s="228"/>
      <c r="K2106"/>
    </row>
    <row r="2107" spans="6:11" x14ac:dyDescent="0.3">
      <c r="F2107" s="228"/>
      <c r="K2107"/>
    </row>
    <row r="2108" spans="6:11" x14ac:dyDescent="0.3">
      <c r="F2108" s="228"/>
      <c r="K2108"/>
    </row>
    <row r="2109" spans="6:11" x14ac:dyDescent="0.3">
      <c r="F2109" s="228"/>
      <c r="K2109"/>
    </row>
    <row r="2110" spans="6:11" x14ac:dyDescent="0.3">
      <c r="F2110" s="228"/>
      <c r="K2110"/>
    </row>
    <row r="2111" spans="6:11" x14ac:dyDescent="0.3">
      <c r="F2111" s="228"/>
      <c r="K2111"/>
    </row>
    <row r="2112" spans="6:11" x14ac:dyDescent="0.3">
      <c r="F2112" s="228"/>
      <c r="K2112"/>
    </row>
    <row r="2113" spans="6:11" x14ac:dyDescent="0.3">
      <c r="F2113" s="228"/>
      <c r="K2113"/>
    </row>
    <row r="2114" spans="6:11" x14ac:dyDescent="0.3">
      <c r="F2114" s="228"/>
      <c r="K2114"/>
    </row>
    <row r="2115" spans="6:11" x14ac:dyDescent="0.3">
      <c r="F2115" s="228"/>
      <c r="K2115"/>
    </row>
    <row r="2116" spans="6:11" x14ac:dyDescent="0.3">
      <c r="F2116" s="228"/>
      <c r="K2116"/>
    </row>
    <row r="2117" spans="6:11" x14ac:dyDescent="0.3">
      <c r="F2117" s="228"/>
      <c r="K2117"/>
    </row>
    <row r="2118" spans="6:11" x14ac:dyDescent="0.3">
      <c r="F2118" s="228"/>
      <c r="K2118"/>
    </row>
    <row r="2119" spans="6:11" x14ac:dyDescent="0.3">
      <c r="F2119" s="228"/>
      <c r="K2119"/>
    </row>
    <row r="2120" spans="6:11" x14ac:dyDescent="0.3">
      <c r="F2120" s="228"/>
      <c r="K2120"/>
    </row>
    <row r="2121" spans="6:11" x14ac:dyDescent="0.3">
      <c r="F2121" s="228"/>
      <c r="K2121"/>
    </row>
    <row r="2122" spans="6:11" x14ac:dyDescent="0.3">
      <c r="F2122" s="228"/>
      <c r="K2122"/>
    </row>
    <row r="2123" spans="6:11" x14ac:dyDescent="0.3">
      <c r="F2123" s="228"/>
      <c r="K2123"/>
    </row>
    <row r="2124" spans="6:11" x14ac:dyDescent="0.3">
      <c r="F2124" s="228"/>
      <c r="K2124"/>
    </row>
    <row r="2125" spans="6:11" x14ac:dyDescent="0.3">
      <c r="F2125" s="228"/>
      <c r="K2125"/>
    </row>
    <row r="2126" spans="6:11" x14ac:dyDescent="0.3">
      <c r="F2126" s="228"/>
      <c r="K2126"/>
    </row>
    <row r="2127" spans="6:11" x14ac:dyDescent="0.3">
      <c r="F2127" s="228"/>
      <c r="K2127"/>
    </row>
    <row r="2128" spans="6:11" x14ac:dyDescent="0.3">
      <c r="F2128" s="228"/>
      <c r="K2128"/>
    </row>
    <row r="2129" spans="6:11" x14ac:dyDescent="0.3">
      <c r="F2129" s="228"/>
      <c r="K2129"/>
    </row>
    <row r="2130" spans="6:11" x14ac:dyDescent="0.3">
      <c r="F2130" s="228"/>
      <c r="K2130"/>
    </row>
    <row r="2131" spans="6:11" x14ac:dyDescent="0.3">
      <c r="F2131" s="228"/>
      <c r="K2131"/>
    </row>
    <row r="2132" spans="6:11" x14ac:dyDescent="0.3">
      <c r="F2132" s="228"/>
      <c r="K2132"/>
    </row>
    <row r="2133" spans="6:11" x14ac:dyDescent="0.3">
      <c r="F2133" s="228"/>
      <c r="K2133"/>
    </row>
    <row r="2134" spans="6:11" x14ac:dyDescent="0.3">
      <c r="F2134" s="228"/>
      <c r="K2134"/>
    </row>
    <row r="2135" spans="6:11" x14ac:dyDescent="0.3">
      <c r="F2135" s="228"/>
      <c r="K2135"/>
    </row>
    <row r="2136" spans="6:11" x14ac:dyDescent="0.3">
      <c r="F2136" s="228"/>
      <c r="K2136"/>
    </row>
    <row r="2137" spans="6:11" x14ac:dyDescent="0.3">
      <c r="F2137" s="228"/>
      <c r="K2137"/>
    </row>
    <row r="2138" spans="6:11" x14ac:dyDescent="0.3">
      <c r="F2138" s="228"/>
      <c r="K2138"/>
    </row>
    <row r="2139" spans="6:11" x14ac:dyDescent="0.3">
      <c r="F2139" s="228"/>
      <c r="K2139"/>
    </row>
    <row r="2140" spans="6:11" x14ac:dyDescent="0.3">
      <c r="F2140" s="228"/>
      <c r="K2140"/>
    </row>
    <row r="2141" spans="6:11" x14ac:dyDescent="0.3">
      <c r="F2141" s="228"/>
      <c r="K2141"/>
    </row>
    <row r="2142" spans="6:11" x14ac:dyDescent="0.3">
      <c r="F2142" s="228"/>
      <c r="K2142"/>
    </row>
    <row r="2143" spans="6:11" x14ac:dyDescent="0.3">
      <c r="F2143" s="228"/>
      <c r="K2143"/>
    </row>
    <row r="2144" spans="6:11" x14ac:dyDescent="0.3">
      <c r="F2144" s="228"/>
      <c r="K2144"/>
    </row>
    <row r="2145" spans="6:11" x14ac:dyDescent="0.3">
      <c r="F2145" s="228"/>
      <c r="K2145"/>
    </row>
    <row r="2146" spans="6:11" x14ac:dyDescent="0.3">
      <c r="F2146" s="228"/>
      <c r="K2146"/>
    </row>
    <row r="2147" spans="6:11" x14ac:dyDescent="0.3">
      <c r="F2147" s="228"/>
      <c r="K2147"/>
    </row>
    <row r="2148" spans="6:11" x14ac:dyDescent="0.3">
      <c r="F2148" s="228"/>
      <c r="K2148"/>
    </row>
    <row r="2149" spans="6:11" x14ac:dyDescent="0.3">
      <c r="F2149" s="228"/>
      <c r="K2149"/>
    </row>
    <row r="2150" spans="6:11" x14ac:dyDescent="0.3">
      <c r="F2150" s="228"/>
      <c r="K2150"/>
    </row>
    <row r="2151" spans="6:11" x14ac:dyDescent="0.3">
      <c r="F2151" s="228"/>
      <c r="K2151"/>
    </row>
    <row r="2152" spans="6:11" x14ac:dyDescent="0.3">
      <c r="F2152" s="228"/>
      <c r="K2152"/>
    </row>
    <row r="2153" spans="6:11" x14ac:dyDescent="0.3">
      <c r="F2153" s="228"/>
      <c r="K2153"/>
    </row>
    <row r="2154" spans="6:11" x14ac:dyDescent="0.3">
      <c r="F2154" s="228"/>
      <c r="K2154"/>
    </row>
    <row r="2155" spans="6:11" x14ac:dyDescent="0.3">
      <c r="F2155" s="228"/>
      <c r="K2155"/>
    </row>
    <row r="2156" spans="6:11" x14ac:dyDescent="0.3">
      <c r="F2156" s="228"/>
      <c r="K2156"/>
    </row>
    <row r="2157" spans="6:11" x14ac:dyDescent="0.3">
      <c r="F2157" s="228"/>
      <c r="K2157"/>
    </row>
    <row r="2158" spans="6:11" x14ac:dyDescent="0.3">
      <c r="F2158" s="228"/>
      <c r="K2158"/>
    </row>
    <row r="2159" spans="6:11" x14ac:dyDescent="0.3">
      <c r="F2159" s="228"/>
      <c r="K2159"/>
    </row>
    <row r="2160" spans="6:11" x14ac:dyDescent="0.3">
      <c r="F2160" s="228"/>
      <c r="K2160"/>
    </row>
    <row r="2161" spans="6:11" x14ac:dyDescent="0.3">
      <c r="F2161" s="228"/>
      <c r="K2161"/>
    </row>
    <row r="2162" spans="6:11" x14ac:dyDescent="0.3">
      <c r="F2162" s="228"/>
      <c r="K2162"/>
    </row>
    <row r="2163" spans="6:11" x14ac:dyDescent="0.3">
      <c r="F2163" s="228"/>
      <c r="K2163"/>
    </row>
    <row r="2164" spans="6:11" x14ac:dyDescent="0.3">
      <c r="F2164" s="228"/>
      <c r="K2164"/>
    </row>
    <row r="2165" spans="6:11" x14ac:dyDescent="0.3">
      <c r="F2165" s="228"/>
      <c r="K2165"/>
    </row>
    <row r="2166" spans="6:11" x14ac:dyDescent="0.3">
      <c r="F2166" s="228"/>
      <c r="K2166"/>
    </row>
    <row r="2167" spans="6:11" x14ac:dyDescent="0.3">
      <c r="F2167" s="228"/>
      <c r="K2167"/>
    </row>
    <row r="2168" spans="6:11" x14ac:dyDescent="0.3">
      <c r="F2168" s="228"/>
      <c r="K2168"/>
    </row>
    <row r="2169" spans="6:11" x14ac:dyDescent="0.3">
      <c r="F2169" s="228"/>
      <c r="K2169"/>
    </row>
    <row r="2170" spans="6:11" x14ac:dyDescent="0.3">
      <c r="F2170" s="228"/>
      <c r="K2170"/>
    </row>
    <row r="2171" spans="6:11" x14ac:dyDescent="0.3">
      <c r="F2171" s="228"/>
      <c r="K2171"/>
    </row>
    <row r="2172" spans="6:11" x14ac:dyDescent="0.3">
      <c r="F2172" s="228"/>
      <c r="K2172"/>
    </row>
    <row r="2173" spans="6:11" x14ac:dyDescent="0.3">
      <c r="F2173" s="228"/>
      <c r="K2173"/>
    </row>
    <row r="2174" spans="6:11" x14ac:dyDescent="0.3">
      <c r="F2174" s="228"/>
      <c r="K2174"/>
    </row>
    <row r="2175" spans="6:11" x14ac:dyDescent="0.3">
      <c r="F2175" s="228"/>
      <c r="K2175"/>
    </row>
    <row r="2176" spans="6:11" x14ac:dyDescent="0.3">
      <c r="F2176" s="228"/>
      <c r="K2176"/>
    </row>
    <row r="2177" spans="6:11" x14ac:dyDescent="0.3">
      <c r="F2177" s="228"/>
      <c r="K2177"/>
    </row>
    <row r="2178" spans="6:11" x14ac:dyDescent="0.3">
      <c r="F2178" s="228"/>
      <c r="K2178"/>
    </row>
    <row r="2179" spans="6:11" x14ac:dyDescent="0.3">
      <c r="F2179" s="228"/>
      <c r="K2179"/>
    </row>
    <row r="2180" spans="6:11" x14ac:dyDescent="0.3">
      <c r="F2180" s="228"/>
      <c r="K2180"/>
    </row>
    <row r="2181" spans="6:11" x14ac:dyDescent="0.3">
      <c r="F2181" s="228"/>
      <c r="K2181"/>
    </row>
    <row r="2182" spans="6:11" x14ac:dyDescent="0.3">
      <c r="F2182" s="228"/>
      <c r="K2182"/>
    </row>
    <row r="2183" spans="6:11" x14ac:dyDescent="0.3">
      <c r="F2183" s="228"/>
      <c r="K2183"/>
    </row>
    <row r="2184" spans="6:11" x14ac:dyDescent="0.3">
      <c r="F2184" s="228"/>
      <c r="K2184"/>
    </row>
    <row r="2185" spans="6:11" x14ac:dyDescent="0.3">
      <c r="F2185" s="228"/>
      <c r="K2185"/>
    </row>
    <row r="2186" spans="6:11" x14ac:dyDescent="0.3">
      <c r="F2186" s="228"/>
      <c r="K2186"/>
    </row>
    <row r="2187" spans="6:11" x14ac:dyDescent="0.3">
      <c r="F2187" s="228"/>
      <c r="K2187"/>
    </row>
    <row r="2188" spans="6:11" x14ac:dyDescent="0.3">
      <c r="F2188" s="228"/>
      <c r="K2188"/>
    </row>
    <row r="2189" spans="6:11" x14ac:dyDescent="0.3">
      <c r="F2189" s="228"/>
      <c r="K2189"/>
    </row>
    <row r="2190" spans="6:11" x14ac:dyDescent="0.3">
      <c r="F2190" s="228"/>
      <c r="K2190"/>
    </row>
    <row r="2191" spans="6:11" x14ac:dyDescent="0.3">
      <c r="F2191" s="228"/>
      <c r="K2191"/>
    </row>
    <row r="2192" spans="6:11" x14ac:dyDescent="0.3">
      <c r="F2192" s="228"/>
      <c r="K2192"/>
    </row>
    <row r="2193" spans="6:11" x14ac:dyDescent="0.3">
      <c r="F2193" s="228"/>
      <c r="K2193"/>
    </row>
    <row r="2194" spans="6:11" x14ac:dyDescent="0.3">
      <c r="F2194" s="228"/>
      <c r="K2194"/>
    </row>
    <row r="2195" spans="6:11" x14ac:dyDescent="0.3">
      <c r="F2195" s="228"/>
      <c r="K2195"/>
    </row>
    <row r="2196" spans="6:11" x14ac:dyDescent="0.3">
      <c r="F2196" s="228"/>
      <c r="K2196"/>
    </row>
    <row r="2197" spans="6:11" x14ac:dyDescent="0.3">
      <c r="F2197" s="228"/>
      <c r="K2197"/>
    </row>
    <row r="2198" spans="6:11" x14ac:dyDescent="0.3">
      <c r="F2198" s="228"/>
      <c r="K2198"/>
    </row>
    <row r="2199" spans="6:11" x14ac:dyDescent="0.3">
      <c r="F2199" s="228"/>
      <c r="K2199"/>
    </row>
    <row r="2200" spans="6:11" x14ac:dyDescent="0.3">
      <c r="F2200" s="228"/>
      <c r="K2200"/>
    </row>
    <row r="2201" spans="6:11" x14ac:dyDescent="0.3">
      <c r="F2201" s="228"/>
      <c r="K2201"/>
    </row>
    <row r="2202" spans="6:11" x14ac:dyDescent="0.3">
      <c r="F2202" s="228"/>
      <c r="K2202"/>
    </row>
    <row r="2203" spans="6:11" x14ac:dyDescent="0.3">
      <c r="F2203" s="228"/>
      <c r="K2203"/>
    </row>
    <row r="2204" spans="6:11" x14ac:dyDescent="0.3">
      <c r="F2204" s="228"/>
      <c r="K2204"/>
    </row>
    <row r="2205" spans="6:11" x14ac:dyDescent="0.3">
      <c r="F2205" s="228"/>
      <c r="K2205"/>
    </row>
    <row r="2206" spans="6:11" x14ac:dyDescent="0.3">
      <c r="F2206" s="228"/>
      <c r="K2206"/>
    </row>
    <row r="2207" spans="6:11" x14ac:dyDescent="0.3">
      <c r="F2207" s="228"/>
      <c r="K2207"/>
    </row>
    <row r="2208" spans="6:11" x14ac:dyDescent="0.3">
      <c r="F2208" s="228"/>
      <c r="K2208"/>
    </row>
    <row r="2209" spans="6:11" x14ac:dyDescent="0.3">
      <c r="F2209" s="228"/>
      <c r="K2209"/>
    </row>
    <row r="2210" spans="6:11" x14ac:dyDescent="0.3">
      <c r="F2210" s="228"/>
      <c r="K2210"/>
    </row>
    <row r="2211" spans="6:11" x14ac:dyDescent="0.3">
      <c r="F2211" s="228"/>
      <c r="K2211"/>
    </row>
    <row r="2212" spans="6:11" x14ac:dyDescent="0.3">
      <c r="F2212" s="228"/>
      <c r="K2212"/>
    </row>
    <row r="2213" spans="6:11" x14ac:dyDescent="0.3">
      <c r="F2213" s="228"/>
      <c r="K2213"/>
    </row>
    <row r="2214" spans="6:11" x14ac:dyDescent="0.3">
      <c r="F2214" s="228"/>
      <c r="K2214"/>
    </row>
    <row r="2215" spans="6:11" x14ac:dyDescent="0.3">
      <c r="F2215" s="228"/>
      <c r="K2215"/>
    </row>
    <row r="2216" spans="6:11" x14ac:dyDescent="0.3">
      <c r="F2216" s="228"/>
      <c r="K2216"/>
    </row>
    <row r="2217" spans="6:11" x14ac:dyDescent="0.3">
      <c r="F2217" s="228"/>
      <c r="K2217"/>
    </row>
    <row r="2218" spans="6:11" x14ac:dyDescent="0.3">
      <c r="F2218" s="228"/>
      <c r="K2218"/>
    </row>
    <row r="2219" spans="6:11" x14ac:dyDescent="0.3">
      <c r="F2219" s="228"/>
      <c r="K2219"/>
    </row>
    <row r="2220" spans="6:11" x14ac:dyDescent="0.3">
      <c r="F2220" s="228"/>
      <c r="K2220"/>
    </row>
    <row r="2221" spans="6:11" x14ac:dyDescent="0.3">
      <c r="F2221" s="228"/>
      <c r="K2221"/>
    </row>
    <row r="2222" spans="6:11" x14ac:dyDescent="0.3">
      <c r="F2222" s="228"/>
      <c r="K2222"/>
    </row>
    <row r="2223" spans="6:11" x14ac:dyDescent="0.3">
      <c r="F2223" s="228"/>
      <c r="K2223"/>
    </row>
    <row r="2224" spans="6:11" x14ac:dyDescent="0.3">
      <c r="F2224" s="228"/>
      <c r="K2224"/>
    </row>
    <row r="2225" spans="6:11" x14ac:dyDescent="0.3">
      <c r="F2225" s="228"/>
      <c r="K2225"/>
    </row>
    <row r="2226" spans="6:11" x14ac:dyDescent="0.3">
      <c r="F2226" s="228"/>
      <c r="K2226"/>
    </row>
    <row r="2227" spans="6:11" x14ac:dyDescent="0.3">
      <c r="F2227" s="228"/>
      <c r="K2227"/>
    </row>
    <row r="2228" spans="6:11" x14ac:dyDescent="0.3">
      <c r="F2228" s="228"/>
      <c r="K2228"/>
    </row>
    <row r="2229" spans="6:11" x14ac:dyDescent="0.3">
      <c r="F2229" s="228"/>
      <c r="K2229"/>
    </row>
    <row r="2230" spans="6:11" x14ac:dyDescent="0.3">
      <c r="F2230" s="228"/>
      <c r="K2230"/>
    </row>
    <row r="2231" spans="6:11" x14ac:dyDescent="0.3">
      <c r="F2231" s="228"/>
      <c r="K2231"/>
    </row>
    <row r="2232" spans="6:11" x14ac:dyDescent="0.3">
      <c r="F2232" s="228"/>
      <c r="K2232"/>
    </row>
    <row r="2233" spans="6:11" x14ac:dyDescent="0.3">
      <c r="F2233" s="228"/>
      <c r="K2233"/>
    </row>
    <row r="2234" spans="6:11" x14ac:dyDescent="0.3">
      <c r="F2234" s="228"/>
      <c r="K2234"/>
    </row>
    <row r="2235" spans="6:11" x14ac:dyDescent="0.3">
      <c r="F2235" s="228"/>
      <c r="K2235"/>
    </row>
    <row r="2236" spans="6:11" x14ac:dyDescent="0.3">
      <c r="F2236" s="228"/>
      <c r="K2236"/>
    </row>
    <row r="2237" spans="6:11" x14ac:dyDescent="0.3">
      <c r="F2237" s="228"/>
      <c r="K2237"/>
    </row>
    <row r="2238" spans="6:11" x14ac:dyDescent="0.3">
      <c r="F2238" s="228"/>
      <c r="K2238"/>
    </row>
    <row r="2239" spans="6:11" x14ac:dyDescent="0.3">
      <c r="F2239" s="228"/>
      <c r="K2239"/>
    </row>
    <row r="2240" spans="6:11" x14ac:dyDescent="0.3">
      <c r="F2240" s="228"/>
      <c r="K2240"/>
    </row>
    <row r="2241" spans="6:11" x14ac:dyDescent="0.3">
      <c r="F2241" s="228"/>
      <c r="K2241"/>
    </row>
    <row r="2242" spans="6:11" x14ac:dyDescent="0.3">
      <c r="F2242" s="228"/>
      <c r="K2242"/>
    </row>
    <row r="2243" spans="6:11" x14ac:dyDescent="0.3">
      <c r="F2243" s="228"/>
      <c r="K2243"/>
    </row>
    <row r="2244" spans="6:11" x14ac:dyDescent="0.3">
      <c r="F2244" s="228"/>
      <c r="K2244"/>
    </row>
    <row r="2245" spans="6:11" x14ac:dyDescent="0.3">
      <c r="F2245" s="228"/>
      <c r="K2245"/>
    </row>
    <row r="2246" spans="6:11" x14ac:dyDescent="0.3">
      <c r="F2246" s="228"/>
      <c r="K2246"/>
    </row>
    <row r="2247" spans="6:11" x14ac:dyDescent="0.3">
      <c r="F2247" s="228"/>
      <c r="K2247"/>
    </row>
    <row r="2248" spans="6:11" x14ac:dyDescent="0.3">
      <c r="F2248" s="228"/>
      <c r="K2248"/>
    </row>
    <row r="2249" spans="6:11" x14ac:dyDescent="0.3">
      <c r="F2249" s="228"/>
      <c r="K2249"/>
    </row>
    <row r="2250" spans="6:11" x14ac:dyDescent="0.3">
      <c r="F2250" s="228"/>
      <c r="K2250"/>
    </row>
    <row r="2251" spans="6:11" x14ac:dyDescent="0.3">
      <c r="F2251" s="228"/>
      <c r="K2251"/>
    </row>
    <row r="2252" spans="6:11" x14ac:dyDescent="0.3">
      <c r="F2252" s="228"/>
      <c r="K2252"/>
    </row>
    <row r="2253" spans="6:11" x14ac:dyDescent="0.3">
      <c r="F2253" s="228"/>
      <c r="K2253"/>
    </row>
    <row r="2254" spans="6:11" x14ac:dyDescent="0.3">
      <c r="F2254" s="228"/>
      <c r="K2254"/>
    </row>
    <row r="2255" spans="6:11" x14ac:dyDescent="0.3">
      <c r="F2255" s="228"/>
      <c r="K2255"/>
    </row>
    <row r="2256" spans="6:11" x14ac:dyDescent="0.3">
      <c r="F2256" s="228"/>
      <c r="K2256"/>
    </row>
    <row r="2257" spans="6:11" x14ac:dyDescent="0.3">
      <c r="F2257" s="228"/>
      <c r="K2257"/>
    </row>
    <row r="2258" spans="6:11" x14ac:dyDescent="0.3">
      <c r="F2258" s="228"/>
      <c r="K2258"/>
    </row>
    <row r="2259" spans="6:11" x14ac:dyDescent="0.3">
      <c r="F2259" s="228"/>
      <c r="K2259"/>
    </row>
    <row r="2260" spans="6:11" x14ac:dyDescent="0.3">
      <c r="F2260" s="228"/>
      <c r="K2260"/>
    </row>
    <row r="2261" spans="6:11" x14ac:dyDescent="0.3">
      <c r="F2261" s="228"/>
      <c r="K2261"/>
    </row>
    <row r="2262" spans="6:11" x14ac:dyDescent="0.3">
      <c r="F2262" s="228"/>
      <c r="K2262"/>
    </row>
    <row r="2263" spans="6:11" x14ac:dyDescent="0.3">
      <c r="F2263" s="228"/>
      <c r="K2263"/>
    </row>
    <row r="2264" spans="6:11" x14ac:dyDescent="0.3">
      <c r="F2264" s="228"/>
      <c r="K2264"/>
    </row>
    <row r="2265" spans="6:11" x14ac:dyDescent="0.3">
      <c r="F2265" s="228"/>
      <c r="K2265"/>
    </row>
    <row r="2266" spans="6:11" x14ac:dyDescent="0.3">
      <c r="F2266" s="228"/>
      <c r="K2266"/>
    </row>
    <row r="2267" spans="6:11" x14ac:dyDescent="0.3">
      <c r="F2267" s="228"/>
      <c r="K2267"/>
    </row>
    <row r="2268" spans="6:11" x14ac:dyDescent="0.3">
      <c r="F2268" s="228"/>
      <c r="K2268"/>
    </row>
    <row r="2269" spans="6:11" x14ac:dyDescent="0.3">
      <c r="F2269" s="228"/>
      <c r="K2269"/>
    </row>
    <row r="2270" spans="6:11" x14ac:dyDescent="0.3">
      <c r="F2270" s="228"/>
      <c r="K2270"/>
    </row>
    <row r="2271" spans="6:11" x14ac:dyDescent="0.3">
      <c r="F2271" s="228"/>
      <c r="K2271"/>
    </row>
    <row r="2272" spans="6:11" x14ac:dyDescent="0.3">
      <c r="F2272" s="228"/>
      <c r="K2272"/>
    </row>
    <row r="2273" spans="6:11" x14ac:dyDescent="0.3">
      <c r="F2273" s="228"/>
      <c r="K2273"/>
    </row>
    <row r="2274" spans="6:11" x14ac:dyDescent="0.3">
      <c r="F2274" s="228"/>
      <c r="K2274"/>
    </row>
    <row r="2275" spans="6:11" x14ac:dyDescent="0.3">
      <c r="F2275" s="228"/>
      <c r="K2275"/>
    </row>
    <row r="2276" spans="6:11" x14ac:dyDescent="0.3">
      <c r="F2276" s="228"/>
      <c r="K2276"/>
    </row>
    <row r="2277" spans="6:11" x14ac:dyDescent="0.3">
      <c r="F2277" s="228"/>
      <c r="K2277"/>
    </row>
    <row r="2278" spans="6:11" x14ac:dyDescent="0.3">
      <c r="F2278" s="228"/>
      <c r="K2278"/>
    </row>
    <row r="2279" spans="6:11" x14ac:dyDescent="0.3">
      <c r="F2279" s="228"/>
      <c r="K2279"/>
    </row>
    <row r="2280" spans="6:11" x14ac:dyDescent="0.3">
      <c r="F2280" s="228"/>
      <c r="K2280"/>
    </row>
    <row r="2281" spans="6:11" x14ac:dyDescent="0.3">
      <c r="F2281" s="228"/>
      <c r="K2281"/>
    </row>
    <row r="2282" spans="6:11" x14ac:dyDescent="0.3">
      <c r="F2282" s="228"/>
      <c r="K2282"/>
    </row>
    <row r="2283" spans="6:11" x14ac:dyDescent="0.3">
      <c r="F2283" s="228"/>
      <c r="K2283"/>
    </row>
    <row r="2284" spans="6:11" x14ac:dyDescent="0.3">
      <c r="F2284" s="228"/>
      <c r="K2284"/>
    </row>
    <row r="2285" spans="6:11" x14ac:dyDescent="0.3">
      <c r="F2285" s="228"/>
      <c r="K2285"/>
    </row>
    <row r="2286" spans="6:11" x14ac:dyDescent="0.3">
      <c r="F2286" s="228"/>
      <c r="K2286"/>
    </row>
    <row r="2287" spans="6:11" x14ac:dyDescent="0.3">
      <c r="F2287" s="228"/>
      <c r="K2287"/>
    </row>
    <row r="2288" spans="6:11" x14ac:dyDescent="0.3">
      <c r="F2288" s="228"/>
      <c r="K2288"/>
    </row>
    <row r="2289" spans="6:11" x14ac:dyDescent="0.3">
      <c r="F2289" s="228"/>
      <c r="K2289"/>
    </row>
    <row r="2290" spans="6:11" x14ac:dyDescent="0.3">
      <c r="F2290" s="228"/>
      <c r="K2290"/>
    </row>
    <row r="2291" spans="6:11" x14ac:dyDescent="0.3">
      <c r="F2291" s="228"/>
      <c r="K2291"/>
    </row>
    <row r="2292" spans="6:11" x14ac:dyDescent="0.3">
      <c r="F2292" s="228"/>
      <c r="K2292"/>
    </row>
    <row r="2293" spans="6:11" x14ac:dyDescent="0.3">
      <c r="F2293" s="228"/>
      <c r="K2293"/>
    </row>
    <row r="2294" spans="6:11" x14ac:dyDescent="0.3">
      <c r="F2294" s="228"/>
      <c r="K2294"/>
    </row>
    <row r="2295" spans="6:11" x14ac:dyDescent="0.3">
      <c r="F2295" s="228"/>
      <c r="K2295"/>
    </row>
    <row r="2296" spans="6:11" x14ac:dyDescent="0.3">
      <c r="F2296" s="228"/>
      <c r="K2296"/>
    </row>
    <row r="2297" spans="6:11" x14ac:dyDescent="0.3">
      <c r="F2297" s="228"/>
      <c r="K2297"/>
    </row>
    <row r="2298" spans="6:11" x14ac:dyDescent="0.3">
      <c r="F2298" s="228"/>
      <c r="K2298"/>
    </row>
    <row r="2299" spans="6:11" x14ac:dyDescent="0.3">
      <c r="F2299" s="228"/>
      <c r="K2299"/>
    </row>
    <row r="2300" spans="6:11" x14ac:dyDescent="0.3">
      <c r="F2300" s="228"/>
      <c r="K2300"/>
    </row>
    <row r="2301" spans="6:11" x14ac:dyDescent="0.3">
      <c r="F2301" s="228"/>
      <c r="K2301"/>
    </row>
    <row r="2302" spans="6:11" x14ac:dyDescent="0.3">
      <c r="F2302" s="228"/>
      <c r="K2302"/>
    </row>
    <row r="2303" spans="6:11" x14ac:dyDescent="0.3">
      <c r="F2303" s="228"/>
      <c r="K2303"/>
    </row>
    <row r="2304" spans="6:11" x14ac:dyDescent="0.3">
      <c r="F2304" s="228"/>
      <c r="K2304"/>
    </row>
    <row r="2305" spans="6:11" x14ac:dyDescent="0.3">
      <c r="F2305" s="228"/>
      <c r="K2305"/>
    </row>
    <row r="2306" spans="6:11" x14ac:dyDescent="0.3">
      <c r="F2306" s="228"/>
      <c r="K2306"/>
    </row>
    <row r="2307" spans="6:11" x14ac:dyDescent="0.3">
      <c r="F2307" s="228"/>
      <c r="K2307"/>
    </row>
    <row r="2308" spans="6:11" x14ac:dyDescent="0.3">
      <c r="F2308" s="228"/>
      <c r="K2308"/>
    </row>
    <row r="2309" spans="6:11" x14ac:dyDescent="0.3">
      <c r="F2309" s="228"/>
      <c r="K2309"/>
    </row>
    <row r="2310" spans="6:11" x14ac:dyDescent="0.3">
      <c r="F2310" s="228"/>
      <c r="K2310"/>
    </row>
    <row r="2311" spans="6:11" x14ac:dyDescent="0.3">
      <c r="F2311" s="228"/>
      <c r="K2311"/>
    </row>
    <row r="2312" spans="6:11" x14ac:dyDescent="0.3">
      <c r="F2312" s="228"/>
      <c r="K2312"/>
    </row>
    <row r="2313" spans="6:11" x14ac:dyDescent="0.3">
      <c r="F2313" s="228"/>
      <c r="K2313"/>
    </row>
    <row r="2314" spans="6:11" x14ac:dyDescent="0.3">
      <c r="F2314" s="228"/>
      <c r="K2314"/>
    </row>
    <row r="2315" spans="6:11" x14ac:dyDescent="0.3">
      <c r="F2315" s="228"/>
      <c r="K2315"/>
    </row>
    <row r="2316" spans="6:11" x14ac:dyDescent="0.3">
      <c r="F2316" s="228"/>
      <c r="K2316"/>
    </row>
    <row r="2317" spans="6:11" x14ac:dyDescent="0.3">
      <c r="F2317" s="228"/>
      <c r="K2317"/>
    </row>
    <row r="2318" spans="6:11" x14ac:dyDescent="0.3">
      <c r="F2318" s="228"/>
      <c r="K2318"/>
    </row>
    <row r="2319" spans="6:11" x14ac:dyDescent="0.3">
      <c r="F2319" s="228"/>
      <c r="K2319"/>
    </row>
    <row r="2320" spans="6:11" x14ac:dyDescent="0.3">
      <c r="F2320" s="228"/>
      <c r="K2320"/>
    </row>
    <row r="2321" spans="6:11" x14ac:dyDescent="0.3">
      <c r="F2321" s="228"/>
      <c r="K2321"/>
    </row>
    <row r="2322" spans="6:11" x14ac:dyDescent="0.3">
      <c r="F2322" s="228"/>
      <c r="K2322"/>
    </row>
    <row r="2323" spans="6:11" x14ac:dyDescent="0.3">
      <c r="F2323" s="228"/>
      <c r="K2323"/>
    </row>
    <row r="2324" spans="6:11" x14ac:dyDescent="0.3">
      <c r="F2324" s="228"/>
      <c r="K2324"/>
    </row>
    <row r="2325" spans="6:11" x14ac:dyDescent="0.3">
      <c r="F2325" s="228"/>
      <c r="K2325"/>
    </row>
    <row r="2326" spans="6:11" x14ac:dyDescent="0.3">
      <c r="F2326" s="228"/>
      <c r="K2326"/>
    </row>
    <row r="2327" spans="6:11" x14ac:dyDescent="0.3">
      <c r="F2327" s="228"/>
      <c r="K2327"/>
    </row>
    <row r="2328" spans="6:11" x14ac:dyDescent="0.3">
      <c r="F2328" s="228"/>
      <c r="K2328"/>
    </row>
    <row r="2329" spans="6:11" x14ac:dyDescent="0.3">
      <c r="F2329" s="228"/>
      <c r="K2329"/>
    </row>
    <row r="2330" spans="6:11" x14ac:dyDescent="0.3">
      <c r="F2330" s="228"/>
      <c r="K2330"/>
    </row>
    <row r="2331" spans="6:11" x14ac:dyDescent="0.3">
      <c r="F2331" s="228"/>
      <c r="K2331"/>
    </row>
    <row r="2332" spans="6:11" x14ac:dyDescent="0.3">
      <c r="F2332" s="228"/>
      <c r="K2332"/>
    </row>
    <row r="2333" spans="6:11" x14ac:dyDescent="0.3">
      <c r="F2333" s="228"/>
      <c r="K2333"/>
    </row>
    <row r="2334" spans="6:11" x14ac:dyDescent="0.3">
      <c r="F2334" s="228"/>
      <c r="K2334"/>
    </row>
    <row r="2335" spans="6:11" x14ac:dyDescent="0.3">
      <c r="F2335" s="228"/>
      <c r="K2335"/>
    </row>
    <row r="2336" spans="6:11" x14ac:dyDescent="0.3">
      <c r="F2336" s="228"/>
      <c r="K2336"/>
    </row>
    <row r="2337" spans="6:11" x14ac:dyDescent="0.3">
      <c r="F2337" s="228"/>
      <c r="K2337"/>
    </row>
    <row r="2338" spans="6:11" x14ac:dyDescent="0.3">
      <c r="F2338" s="228"/>
      <c r="K2338"/>
    </row>
    <row r="2339" spans="6:11" x14ac:dyDescent="0.3">
      <c r="F2339" s="228"/>
      <c r="K2339"/>
    </row>
    <row r="2340" spans="6:11" x14ac:dyDescent="0.3">
      <c r="F2340" s="228"/>
      <c r="K2340"/>
    </row>
    <row r="2341" spans="6:11" x14ac:dyDescent="0.3">
      <c r="F2341" s="228"/>
      <c r="K2341"/>
    </row>
    <row r="2342" spans="6:11" x14ac:dyDescent="0.3">
      <c r="F2342" s="228"/>
      <c r="K2342"/>
    </row>
    <row r="2343" spans="6:11" x14ac:dyDescent="0.3">
      <c r="F2343" s="228"/>
      <c r="K2343"/>
    </row>
    <row r="2344" spans="6:11" x14ac:dyDescent="0.3">
      <c r="F2344" s="228"/>
      <c r="K2344"/>
    </row>
    <row r="2345" spans="6:11" x14ac:dyDescent="0.3">
      <c r="F2345" s="228"/>
      <c r="K2345"/>
    </row>
    <row r="2346" spans="6:11" x14ac:dyDescent="0.3">
      <c r="F2346" s="228"/>
      <c r="K2346"/>
    </row>
    <row r="2347" spans="6:11" x14ac:dyDescent="0.3">
      <c r="F2347" s="228"/>
      <c r="K2347"/>
    </row>
    <row r="2348" spans="6:11" x14ac:dyDescent="0.3">
      <c r="F2348" s="228"/>
      <c r="K2348"/>
    </row>
    <row r="2349" spans="6:11" x14ac:dyDescent="0.3">
      <c r="F2349" s="228"/>
      <c r="K2349"/>
    </row>
    <row r="2350" spans="6:11" x14ac:dyDescent="0.3">
      <c r="F2350" s="228"/>
      <c r="K2350"/>
    </row>
    <row r="2351" spans="6:11" x14ac:dyDescent="0.3">
      <c r="F2351" s="228"/>
      <c r="K2351"/>
    </row>
    <row r="2352" spans="6:11" x14ac:dyDescent="0.3">
      <c r="F2352" s="228"/>
      <c r="K2352"/>
    </row>
    <row r="2353" spans="6:11" x14ac:dyDescent="0.3">
      <c r="F2353" s="228"/>
      <c r="K2353"/>
    </row>
    <row r="2354" spans="6:11" x14ac:dyDescent="0.3">
      <c r="F2354" s="228"/>
      <c r="K2354"/>
    </row>
    <row r="2355" spans="6:11" x14ac:dyDescent="0.3">
      <c r="F2355" s="228"/>
      <c r="K2355"/>
    </row>
    <row r="2356" spans="6:11" x14ac:dyDescent="0.3">
      <c r="F2356" s="228"/>
      <c r="K2356"/>
    </row>
    <row r="2357" spans="6:11" x14ac:dyDescent="0.3">
      <c r="F2357" s="228"/>
      <c r="K2357"/>
    </row>
    <row r="2358" spans="6:11" x14ac:dyDescent="0.3">
      <c r="F2358" s="228"/>
      <c r="K2358"/>
    </row>
    <row r="2359" spans="6:11" x14ac:dyDescent="0.3">
      <c r="F2359" s="228"/>
      <c r="K2359"/>
    </row>
    <row r="2360" spans="6:11" x14ac:dyDescent="0.3">
      <c r="F2360" s="228"/>
      <c r="K2360"/>
    </row>
    <row r="2361" spans="6:11" x14ac:dyDescent="0.3">
      <c r="F2361" s="228"/>
      <c r="K2361"/>
    </row>
    <row r="2362" spans="6:11" x14ac:dyDescent="0.3">
      <c r="F2362" s="228"/>
      <c r="K2362"/>
    </row>
    <row r="2363" spans="6:11" x14ac:dyDescent="0.3">
      <c r="F2363" s="228"/>
      <c r="K2363"/>
    </row>
    <row r="2364" spans="6:11" x14ac:dyDescent="0.3">
      <c r="F2364" s="228"/>
      <c r="K2364"/>
    </row>
    <row r="2365" spans="6:11" x14ac:dyDescent="0.3">
      <c r="F2365" s="228"/>
      <c r="K2365"/>
    </row>
    <row r="2366" spans="6:11" x14ac:dyDescent="0.3">
      <c r="F2366" s="228"/>
      <c r="K2366"/>
    </row>
    <row r="2367" spans="6:11" x14ac:dyDescent="0.3">
      <c r="F2367" s="228"/>
      <c r="K2367"/>
    </row>
    <row r="2368" spans="6:11" x14ac:dyDescent="0.3">
      <c r="F2368" s="228"/>
      <c r="K2368"/>
    </row>
    <row r="2369" spans="6:11" x14ac:dyDescent="0.3">
      <c r="F2369" s="228"/>
      <c r="K2369"/>
    </row>
    <row r="2370" spans="6:11" x14ac:dyDescent="0.3">
      <c r="F2370" s="228"/>
      <c r="K2370"/>
    </row>
    <row r="2371" spans="6:11" x14ac:dyDescent="0.3">
      <c r="F2371" s="228"/>
      <c r="K2371"/>
    </row>
    <row r="2372" spans="6:11" x14ac:dyDescent="0.3">
      <c r="F2372" s="228"/>
      <c r="K2372"/>
    </row>
    <row r="2373" spans="6:11" x14ac:dyDescent="0.3">
      <c r="F2373" s="228"/>
      <c r="K2373"/>
    </row>
    <row r="2374" spans="6:11" x14ac:dyDescent="0.3">
      <c r="F2374" s="228"/>
      <c r="K2374"/>
    </row>
    <row r="2375" spans="6:11" x14ac:dyDescent="0.3">
      <c r="F2375" s="228"/>
      <c r="K2375"/>
    </row>
    <row r="2376" spans="6:11" x14ac:dyDescent="0.3">
      <c r="F2376" s="228"/>
      <c r="K2376"/>
    </row>
    <row r="2377" spans="6:11" x14ac:dyDescent="0.3">
      <c r="F2377" s="228"/>
      <c r="K2377"/>
    </row>
    <row r="2378" spans="6:11" x14ac:dyDescent="0.3">
      <c r="F2378" s="228"/>
      <c r="K2378"/>
    </row>
    <row r="2379" spans="6:11" x14ac:dyDescent="0.3">
      <c r="F2379" s="228"/>
      <c r="K2379"/>
    </row>
    <row r="2380" spans="6:11" x14ac:dyDescent="0.3">
      <c r="F2380" s="228"/>
      <c r="K2380"/>
    </row>
    <row r="2381" spans="6:11" x14ac:dyDescent="0.3">
      <c r="F2381" s="228"/>
      <c r="K2381"/>
    </row>
    <row r="2382" spans="6:11" x14ac:dyDescent="0.3">
      <c r="F2382" s="228"/>
      <c r="K2382"/>
    </row>
    <row r="2383" spans="6:11" x14ac:dyDescent="0.3">
      <c r="F2383" s="228"/>
      <c r="K2383"/>
    </row>
    <row r="2384" spans="6:11" x14ac:dyDescent="0.3">
      <c r="F2384" s="228"/>
      <c r="K2384"/>
    </row>
    <row r="2385" spans="6:11" x14ac:dyDescent="0.3">
      <c r="F2385" s="228"/>
      <c r="K2385"/>
    </row>
    <row r="2386" spans="6:11" x14ac:dyDescent="0.3">
      <c r="F2386" s="228"/>
      <c r="K2386"/>
    </row>
    <row r="2387" spans="6:11" x14ac:dyDescent="0.3">
      <c r="F2387" s="228"/>
      <c r="K2387"/>
    </row>
    <row r="2388" spans="6:11" x14ac:dyDescent="0.3">
      <c r="F2388" s="228"/>
      <c r="K2388"/>
    </row>
    <row r="2389" spans="6:11" x14ac:dyDescent="0.3">
      <c r="F2389" s="228"/>
      <c r="K2389"/>
    </row>
    <row r="2390" spans="6:11" x14ac:dyDescent="0.3">
      <c r="F2390" s="228"/>
      <c r="K2390"/>
    </row>
    <row r="2391" spans="6:11" x14ac:dyDescent="0.3">
      <c r="F2391" s="228"/>
      <c r="K2391"/>
    </row>
    <row r="2392" spans="6:11" x14ac:dyDescent="0.3">
      <c r="F2392" s="228"/>
      <c r="K2392"/>
    </row>
    <row r="2393" spans="6:11" x14ac:dyDescent="0.3">
      <c r="F2393" s="228"/>
      <c r="K2393"/>
    </row>
    <row r="2394" spans="6:11" x14ac:dyDescent="0.3">
      <c r="F2394" s="228"/>
      <c r="K2394"/>
    </row>
    <row r="2395" spans="6:11" x14ac:dyDescent="0.3">
      <c r="F2395" s="228"/>
      <c r="K2395"/>
    </row>
    <row r="2396" spans="6:11" x14ac:dyDescent="0.3">
      <c r="F2396" s="228"/>
      <c r="K2396"/>
    </row>
    <row r="2397" spans="6:11" x14ac:dyDescent="0.3">
      <c r="F2397" s="228"/>
      <c r="K2397"/>
    </row>
    <row r="2398" spans="6:11" x14ac:dyDescent="0.3">
      <c r="F2398" s="228"/>
      <c r="K2398"/>
    </row>
    <row r="2399" spans="6:11" x14ac:dyDescent="0.3">
      <c r="F2399" s="228"/>
      <c r="K2399"/>
    </row>
    <row r="2400" spans="6:11" x14ac:dyDescent="0.3">
      <c r="F2400" s="228"/>
      <c r="K2400"/>
    </row>
    <row r="2401" spans="6:11" x14ac:dyDescent="0.3">
      <c r="F2401" s="228"/>
      <c r="K2401"/>
    </row>
    <row r="2402" spans="6:11" x14ac:dyDescent="0.3">
      <c r="F2402" s="228"/>
      <c r="K2402"/>
    </row>
    <row r="2403" spans="6:11" x14ac:dyDescent="0.3">
      <c r="F2403" s="228"/>
      <c r="K2403"/>
    </row>
    <row r="2404" spans="6:11" x14ac:dyDescent="0.3">
      <c r="F2404" s="228"/>
      <c r="K2404"/>
    </row>
    <row r="2405" spans="6:11" x14ac:dyDescent="0.3">
      <c r="F2405" s="228"/>
      <c r="K2405"/>
    </row>
    <row r="2406" spans="6:11" x14ac:dyDescent="0.3">
      <c r="F2406" s="228"/>
      <c r="K2406"/>
    </row>
    <row r="2407" spans="6:11" x14ac:dyDescent="0.3">
      <c r="F2407" s="228"/>
      <c r="K2407"/>
    </row>
    <row r="2408" spans="6:11" x14ac:dyDescent="0.3">
      <c r="F2408" s="228"/>
      <c r="K2408"/>
    </row>
    <row r="2409" spans="6:11" x14ac:dyDescent="0.3">
      <c r="F2409" s="228"/>
      <c r="K2409"/>
    </row>
    <row r="2410" spans="6:11" x14ac:dyDescent="0.3">
      <c r="F2410" s="228"/>
      <c r="K2410"/>
    </row>
    <row r="2411" spans="6:11" x14ac:dyDescent="0.3">
      <c r="F2411" s="228"/>
      <c r="K2411"/>
    </row>
    <row r="2412" spans="6:11" x14ac:dyDescent="0.3">
      <c r="F2412" s="228"/>
      <c r="K2412"/>
    </row>
    <row r="2413" spans="6:11" x14ac:dyDescent="0.3">
      <c r="F2413" s="228"/>
      <c r="K2413"/>
    </row>
    <row r="2414" spans="6:11" x14ac:dyDescent="0.3">
      <c r="F2414" s="228"/>
      <c r="K2414"/>
    </row>
    <row r="2415" spans="6:11" x14ac:dyDescent="0.3">
      <c r="F2415" s="228"/>
      <c r="K2415"/>
    </row>
    <row r="2416" spans="6:11" x14ac:dyDescent="0.3">
      <c r="F2416" s="228"/>
      <c r="K2416"/>
    </row>
    <row r="2417" spans="6:11" x14ac:dyDescent="0.3">
      <c r="F2417" s="228"/>
      <c r="K2417"/>
    </row>
    <row r="2418" spans="6:11" x14ac:dyDescent="0.3">
      <c r="F2418" s="228"/>
      <c r="K2418"/>
    </row>
    <row r="2419" spans="6:11" x14ac:dyDescent="0.3">
      <c r="F2419" s="228"/>
      <c r="K2419"/>
    </row>
    <row r="2420" spans="6:11" x14ac:dyDescent="0.3">
      <c r="F2420" s="228"/>
      <c r="K2420"/>
    </row>
    <row r="2421" spans="6:11" x14ac:dyDescent="0.3">
      <c r="F2421" s="228"/>
      <c r="K2421"/>
    </row>
    <row r="2422" spans="6:11" x14ac:dyDescent="0.3">
      <c r="F2422" s="228"/>
      <c r="K2422"/>
    </row>
    <row r="2423" spans="6:11" x14ac:dyDescent="0.3">
      <c r="F2423" s="228"/>
      <c r="K2423"/>
    </row>
    <row r="2424" spans="6:11" x14ac:dyDescent="0.3">
      <c r="F2424" s="228"/>
      <c r="K2424"/>
    </row>
    <row r="2425" spans="6:11" x14ac:dyDescent="0.3">
      <c r="F2425" s="228"/>
      <c r="K2425"/>
    </row>
    <row r="2426" spans="6:11" x14ac:dyDescent="0.3">
      <c r="F2426" s="228"/>
      <c r="K2426"/>
    </row>
    <row r="2427" spans="6:11" x14ac:dyDescent="0.3">
      <c r="F2427" s="228"/>
      <c r="K2427"/>
    </row>
    <row r="2428" spans="6:11" x14ac:dyDescent="0.3">
      <c r="F2428" s="228"/>
      <c r="K2428"/>
    </row>
    <row r="2429" spans="6:11" x14ac:dyDescent="0.3">
      <c r="F2429" s="228"/>
      <c r="K2429"/>
    </row>
    <row r="2430" spans="6:11" x14ac:dyDescent="0.3">
      <c r="F2430" s="228"/>
      <c r="K2430"/>
    </row>
    <row r="2431" spans="6:11" x14ac:dyDescent="0.3">
      <c r="F2431" s="228"/>
      <c r="K2431"/>
    </row>
    <row r="2432" spans="6:11" x14ac:dyDescent="0.3">
      <c r="F2432" s="228"/>
      <c r="K2432"/>
    </row>
    <row r="2433" spans="6:11" x14ac:dyDescent="0.3">
      <c r="F2433" s="228"/>
      <c r="K2433"/>
    </row>
    <row r="2434" spans="6:11" x14ac:dyDescent="0.3">
      <c r="F2434" s="228"/>
      <c r="K2434"/>
    </row>
    <row r="2435" spans="6:11" x14ac:dyDescent="0.3">
      <c r="F2435" s="228"/>
      <c r="K2435"/>
    </row>
    <row r="2436" spans="6:11" x14ac:dyDescent="0.3">
      <c r="F2436" s="228"/>
      <c r="K2436"/>
    </row>
    <row r="2437" spans="6:11" x14ac:dyDescent="0.3">
      <c r="F2437" s="228"/>
      <c r="K2437"/>
    </row>
    <row r="2438" spans="6:11" x14ac:dyDescent="0.3">
      <c r="F2438" s="228"/>
      <c r="K2438"/>
    </row>
    <row r="2439" spans="6:11" x14ac:dyDescent="0.3">
      <c r="F2439" s="228"/>
      <c r="K2439"/>
    </row>
    <row r="2440" spans="6:11" x14ac:dyDescent="0.3">
      <c r="F2440" s="228"/>
      <c r="K2440"/>
    </row>
    <row r="2441" spans="6:11" x14ac:dyDescent="0.3">
      <c r="F2441" s="228"/>
      <c r="K2441"/>
    </row>
    <row r="2442" spans="6:11" x14ac:dyDescent="0.3">
      <c r="F2442" s="228"/>
      <c r="K2442"/>
    </row>
    <row r="2443" spans="6:11" x14ac:dyDescent="0.3">
      <c r="F2443" s="228"/>
      <c r="K2443"/>
    </row>
    <row r="2444" spans="6:11" x14ac:dyDescent="0.3">
      <c r="F2444" s="228"/>
      <c r="K2444"/>
    </row>
    <row r="2445" spans="6:11" x14ac:dyDescent="0.3">
      <c r="F2445" s="228"/>
      <c r="K2445"/>
    </row>
    <row r="2446" spans="6:11" x14ac:dyDescent="0.3">
      <c r="F2446" s="228"/>
      <c r="K2446"/>
    </row>
    <row r="2447" spans="6:11" x14ac:dyDescent="0.3">
      <c r="F2447" s="228"/>
      <c r="K2447"/>
    </row>
    <row r="2448" spans="6:11" x14ac:dyDescent="0.3">
      <c r="F2448" s="228"/>
      <c r="K2448"/>
    </row>
    <row r="2449" spans="6:11" x14ac:dyDescent="0.3">
      <c r="F2449" s="228"/>
      <c r="K2449"/>
    </row>
    <row r="2450" spans="6:11" x14ac:dyDescent="0.3">
      <c r="F2450" s="228"/>
      <c r="K2450"/>
    </row>
    <row r="2451" spans="6:11" x14ac:dyDescent="0.3">
      <c r="F2451" s="228"/>
      <c r="K2451"/>
    </row>
    <row r="2452" spans="6:11" x14ac:dyDescent="0.3">
      <c r="F2452" s="228"/>
      <c r="K2452"/>
    </row>
    <row r="2453" spans="6:11" x14ac:dyDescent="0.3">
      <c r="F2453" s="228"/>
      <c r="K2453"/>
    </row>
    <row r="2454" spans="6:11" x14ac:dyDescent="0.3">
      <c r="F2454" s="228"/>
      <c r="K2454"/>
    </row>
    <row r="2455" spans="6:11" x14ac:dyDescent="0.3">
      <c r="F2455" s="228"/>
      <c r="K2455"/>
    </row>
    <row r="2456" spans="6:11" x14ac:dyDescent="0.3">
      <c r="F2456" s="228"/>
      <c r="K2456"/>
    </row>
    <row r="2457" spans="6:11" x14ac:dyDescent="0.3">
      <c r="F2457" s="228"/>
      <c r="K2457"/>
    </row>
    <row r="2458" spans="6:11" x14ac:dyDescent="0.3">
      <c r="F2458" s="228"/>
      <c r="K2458"/>
    </row>
    <row r="2459" spans="6:11" x14ac:dyDescent="0.3">
      <c r="F2459" s="228"/>
      <c r="K2459"/>
    </row>
    <row r="2460" spans="6:11" x14ac:dyDescent="0.3">
      <c r="F2460" s="228"/>
      <c r="K2460"/>
    </row>
    <row r="2461" spans="6:11" x14ac:dyDescent="0.3">
      <c r="F2461" s="228"/>
      <c r="K2461"/>
    </row>
    <row r="2462" spans="6:11" x14ac:dyDescent="0.3">
      <c r="F2462" s="228"/>
      <c r="K2462"/>
    </row>
    <row r="2463" spans="6:11" x14ac:dyDescent="0.3">
      <c r="F2463" s="228"/>
      <c r="K2463"/>
    </row>
    <row r="2464" spans="6:11" x14ac:dyDescent="0.3">
      <c r="F2464" s="228"/>
      <c r="K2464"/>
    </row>
    <row r="2465" spans="6:11" x14ac:dyDescent="0.3">
      <c r="F2465" s="228"/>
      <c r="K2465"/>
    </row>
    <row r="2466" spans="6:11" x14ac:dyDescent="0.3">
      <c r="F2466" s="228"/>
      <c r="K2466"/>
    </row>
    <row r="2467" spans="6:11" x14ac:dyDescent="0.3">
      <c r="F2467" s="228"/>
      <c r="K2467"/>
    </row>
    <row r="2468" spans="6:11" x14ac:dyDescent="0.3">
      <c r="F2468" s="228"/>
      <c r="K2468"/>
    </row>
    <row r="2469" spans="6:11" x14ac:dyDescent="0.3">
      <c r="F2469" s="228"/>
      <c r="K2469"/>
    </row>
    <row r="2470" spans="6:11" x14ac:dyDescent="0.3">
      <c r="F2470" s="228"/>
      <c r="K2470"/>
    </row>
    <row r="2471" spans="6:11" x14ac:dyDescent="0.3">
      <c r="F2471" s="228"/>
      <c r="K2471"/>
    </row>
    <row r="2472" spans="6:11" x14ac:dyDescent="0.3">
      <c r="F2472" s="228"/>
      <c r="K2472"/>
    </row>
    <row r="2473" spans="6:11" x14ac:dyDescent="0.3">
      <c r="F2473" s="228"/>
      <c r="K2473"/>
    </row>
    <row r="2474" spans="6:11" x14ac:dyDescent="0.3">
      <c r="F2474" s="228"/>
      <c r="K2474"/>
    </row>
    <row r="2475" spans="6:11" x14ac:dyDescent="0.3">
      <c r="F2475" s="228"/>
      <c r="K2475"/>
    </row>
    <row r="2476" spans="6:11" x14ac:dyDescent="0.3">
      <c r="F2476" s="228"/>
      <c r="K2476"/>
    </row>
    <row r="2477" spans="6:11" x14ac:dyDescent="0.3">
      <c r="F2477" s="228"/>
      <c r="K2477"/>
    </row>
    <row r="2478" spans="6:11" x14ac:dyDescent="0.3">
      <c r="F2478" s="228"/>
      <c r="K2478"/>
    </row>
    <row r="2479" spans="6:11" x14ac:dyDescent="0.3">
      <c r="F2479" s="228"/>
      <c r="K2479"/>
    </row>
    <row r="2480" spans="6:11" x14ac:dyDescent="0.3">
      <c r="F2480" s="228"/>
      <c r="K2480"/>
    </row>
    <row r="2481" spans="6:11" x14ac:dyDescent="0.3">
      <c r="F2481" s="228"/>
      <c r="K2481"/>
    </row>
    <row r="2482" spans="6:11" x14ac:dyDescent="0.3">
      <c r="F2482" s="228"/>
      <c r="K2482"/>
    </row>
    <row r="2483" spans="6:11" x14ac:dyDescent="0.3">
      <c r="F2483" s="228"/>
      <c r="K2483"/>
    </row>
    <row r="2484" spans="6:11" x14ac:dyDescent="0.3">
      <c r="F2484" s="228"/>
      <c r="K2484"/>
    </row>
    <row r="2485" spans="6:11" x14ac:dyDescent="0.3">
      <c r="F2485" s="228"/>
      <c r="K2485"/>
    </row>
    <row r="2486" spans="6:11" x14ac:dyDescent="0.3">
      <c r="F2486" s="228"/>
      <c r="K2486"/>
    </row>
    <row r="2487" spans="6:11" x14ac:dyDescent="0.3">
      <c r="F2487" s="228"/>
      <c r="K2487"/>
    </row>
    <row r="2488" spans="6:11" x14ac:dyDescent="0.3">
      <c r="F2488" s="228"/>
      <c r="K2488"/>
    </row>
    <row r="2489" spans="6:11" x14ac:dyDescent="0.3">
      <c r="F2489" s="228"/>
      <c r="K2489"/>
    </row>
    <row r="2490" spans="6:11" x14ac:dyDescent="0.3">
      <c r="F2490" s="228"/>
      <c r="K2490"/>
    </row>
    <row r="2491" spans="6:11" x14ac:dyDescent="0.3">
      <c r="F2491" s="228"/>
      <c r="K2491"/>
    </row>
    <row r="2492" spans="6:11" x14ac:dyDescent="0.3">
      <c r="F2492" s="228"/>
      <c r="K2492"/>
    </row>
    <row r="2493" spans="6:11" x14ac:dyDescent="0.3">
      <c r="F2493" s="228"/>
      <c r="K2493"/>
    </row>
    <row r="2494" spans="6:11" x14ac:dyDescent="0.3">
      <c r="F2494" s="228"/>
      <c r="K2494"/>
    </row>
    <row r="2495" spans="6:11" x14ac:dyDescent="0.3">
      <c r="F2495" s="228"/>
      <c r="K2495"/>
    </row>
    <row r="2496" spans="6:11" x14ac:dyDescent="0.3">
      <c r="F2496" s="228"/>
      <c r="K2496"/>
    </row>
    <row r="2497" spans="6:11" x14ac:dyDescent="0.3">
      <c r="F2497" s="228"/>
      <c r="K2497"/>
    </row>
    <row r="2498" spans="6:11" x14ac:dyDescent="0.3">
      <c r="F2498" s="228"/>
      <c r="K2498"/>
    </row>
    <row r="2499" spans="6:11" x14ac:dyDescent="0.3">
      <c r="F2499" s="228"/>
      <c r="K2499"/>
    </row>
    <row r="2500" spans="6:11" x14ac:dyDescent="0.3">
      <c r="F2500" s="228"/>
      <c r="K2500"/>
    </row>
    <row r="2501" spans="6:11" x14ac:dyDescent="0.3">
      <c r="F2501" s="228"/>
      <c r="K2501"/>
    </row>
    <row r="2502" spans="6:11" x14ac:dyDescent="0.3">
      <c r="F2502" s="228"/>
      <c r="K2502"/>
    </row>
    <row r="2503" spans="6:11" x14ac:dyDescent="0.3">
      <c r="F2503" s="228"/>
      <c r="K2503"/>
    </row>
    <row r="2504" spans="6:11" x14ac:dyDescent="0.3">
      <c r="F2504" s="228"/>
      <c r="K2504"/>
    </row>
    <row r="2505" spans="6:11" x14ac:dyDescent="0.3">
      <c r="F2505" s="228"/>
      <c r="K2505"/>
    </row>
    <row r="2506" spans="6:11" x14ac:dyDescent="0.3">
      <c r="F2506" s="228"/>
      <c r="K2506"/>
    </row>
    <row r="2507" spans="6:11" x14ac:dyDescent="0.3">
      <c r="F2507" s="228"/>
      <c r="K2507"/>
    </row>
    <row r="2508" spans="6:11" x14ac:dyDescent="0.3">
      <c r="F2508" s="228"/>
      <c r="K2508"/>
    </row>
    <row r="2509" spans="6:11" x14ac:dyDescent="0.3">
      <c r="F2509" s="228"/>
      <c r="K2509"/>
    </row>
    <row r="2510" spans="6:11" x14ac:dyDescent="0.3">
      <c r="F2510" s="228"/>
      <c r="K2510"/>
    </row>
    <row r="2511" spans="6:11" x14ac:dyDescent="0.3">
      <c r="F2511" s="228"/>
      <c r="K2511"/>
    </row>
    <row r="2512" spans="6:11" x14ac:dyDescent="0.3">
      <c r="F2512" s="228"/>
      <c r="K2512"/>
    </row>
    <row r="2513" spans="6:11" x14ac:dyDescent="0.3">
      <c r="F2513" s="228"/>
      <c r="K2513"/>
    </row>
    <row r="2514" spans="6:11" x14ac:dyDescent="0.3">
      <c r="F2514" s="228"/>
      <c r="K2514"/>
    </row>
    <row r="2515" spans="6:11" x14ac:dyDescent="0.3">
      <c r="F2515" s="228"/>
      <c r="K2515"/>
    </row>
    <row r="2516" spans="6:11" x14ac:dyDescent="0.3">
      <c r="F2516" s="228"/>
      <c r="K2516"/>
    </row>
    <row r="2517" spans="6:11" x14ac:dyDescent="0.3">
      <c r="F2517" s="228"/>
      <c r="K2517"/>
    </row>
    <row r="2518" spans="6:11" x14ac:dyDescent="0.3">
      <c r="F2518" s="228"/>
      <c r="K2518"/>
    </row>
    <row r="2519" spans="6:11" x14ac:dyDescent="0.3">
      <c r="F2519" s="228"/>
      <c r="K2519"/>
    </row>
    <row r="2520" spans="6:11" x14ac:dyDescent="0.3">
      <c r="F2520" s="228"/>
      <c r="K2520"/>
    </row>
    <row r="2521" spans="6:11" x14ac:dyDescent="0.3">
      <c r="F2521" s="228"/>
      <c r="K2521"/>
    </row>
    <row r="2522" spans="6:11" x14ac:dyDescent="0.3">
      <c r="F2522" s="228"/>
      <c r="K2522"/>
    </row>
    <row r="2523" spans="6:11" x14ac:dyDescent="0.3">
      <c r="F2523" s="228"/>
      <c r="K2523"/>
    </row>
    <row r="2524" spans="6:11" x14ac:dyDescent="0.3">
      <c r="F2524" s="228"/>
      <c r="K2524"/>
    </row>
    <row r="2525" spans="6:11" x14ac:dyDescent="0.3">
      <c r="F2525" s="228"/>
      <c r="K2525"/>
    </row>
    <row r="2526" spans="6:11" x14ac:dyDescent="0.3">
      <c r="F2526" s="228"/>
      <c r="K2526"/>
    </row>
    <row r="2527" spans="6:11" x14ac:dyDescent="0.3">
      <c r="F2527" s="228"/>
      <c r="K2527"/>
    </row>
    <row r="2528" spans="6:11" x14ac:dyDescent="0.3">
      <c r="F2528" s="228"/>
      <c r="K2528"/>
    </row>
    <row r="2529" spans="6:11" x14ac:dyDescent="0.3">
      <c r="F2529" s="228"/>
      <c r="K2529"/>
    </row>
    <row r="2530" spans="6:11" x14ac:dyDescent="0.3">
      <c r="F2530" s="228"/>
      <c r="K2530"/>
    </row>
    <row r="2531" spans="6:11" x14ac:dyDescent="0.3">
      <c r="F2531" s="228"/>
      <c r="K2531"/>
    </row>
    <row r="2532" spans="6:11" x14ac:dyDescent="0.3">
      <c r="F2532" s="228"/>
      <c r="K2532"/>
    </row>
    <row r="2533" spans="6:11" x14ac:dyDescent="0.3">
      <c r="F2533" s="228"/>
      <c r="K2533"/>
    </row>
    <row r="2534" spans="6:11" x14ac:dyDescent="0.3">
      <c r="F2534" s="228"/>
      <c r="K2534"/>
    </row>
    <row r="2535" spans="6:11" x14ac:dyDescent="0.3">
      <c r="F2535" s="228"/>
      <c r="K2535"/>
    </row>
    <row r="2536" spans="6:11" x14ac:dyDescent="0.3">
      <c r="F2536" s="228"/>
      <c r="K2536"/>
    </row>
    <row r="2537" spans="6:11" x14ac:dyDescent="0.3">
      <c r="F2537" s="228"/>
      <c r="K2537"/>
    </row>
    <row r="2538" spans="6:11" x14ac:dyDescent="0.3">
      <c r="F2538" s="228"/>
      <c r="K2538"/>
    </row>
    <row r="2539" spans="6:11" x14ac:dyDescent="0.3">
      <c r="F2539" s="228"/>
      <c r="K2539"/>
    </row>
    <row r="2540" spans="6:11" x14ac:dyDescent="0.3">
      <c r="F2540" s="228"/>
      <c r="K2540"/>
    </row>
    <row r="2541" spans="6:11" x14ac:dyDescent="0.3">
      <c r="F2541" s="228"/>
      <c r="K2541"/>
    </row>
    <row r="2542" spans="6:11" x14ac:dyDescent="0.3">
      <c r="F2542" s="228"/>
      <c r="K2542"/>
    </row>
    <row r="2543" spans="6:11" x14ac:dyDescent="0.3">
      <c r="F2543" s="228"/>
      <c r="K2543"/>
    </row>
    <row r="2544" spans="6:11" x14ac:dyDescent="0.3">
      <c r="F2544" s="228"/>
      <c r="K2544"/>
    </row>
    <row r="2545" spans="6:11" x14ac:dyDescent="0.3">
      <c r="F2545" s="228"/>
      <c r="K2545"/>
    </row>
    <row r="2546" spans="6:11" x14ac:dyDescent="0.3">
      <c r="F2546" s="228"/>
      <c r="K2546"/>
    </row>
    <row r="2547" spans="6:11" x14ac:dyDescent="0.3">
      <c r="F2547" s="228"/>
      <c r="K2547"/>
    </row>
    <row r="2548" spans="6:11" x14ac:dyDescent="0.3">
      <c r="F2548" s="228"/>
      <c r="K2548"/>
    </row>
    <row r="2549" spans="6:11" x14ac:dyDescent="0.3">
      <c r="F2549" s="228"/>
      <c r="K2549"/>
    </row>
    <row r="2550" spans="6:11" x14ac:dyDescent="0.3">
      <c r="F2550" s="228"/>
      <c r="K2550"/>
    </row>
    <row r="2551" spans="6:11" x14ac:dyDescent="0.3">
      <c r="F2551" s="228"/>
      <c r="K2551"/>
    </row>
    <row r="2552" spans="6:11" x14ac:dyDescent="0.3">
      <c r="F2552" s="228"/>
      <c r="K2552"/>
    </row>
    <row r="2553" spans="6:11" x14ac:dyDescent="0.3">
      <c r="F2553" s="228"/>
      <c r="K2553"/>
    </row>
    <row r="2554" spans="6:11" x14ac:dyDescent="0.3">
      <c r="F2554" s="228"/>
      <c r="K2554"/>
    </row>
    <row r="2555" spans="6:11" x14ac:dyDescent="0.3">
      <c r="F2555" s="228"/>
      <c r="K2555"/>
    </row>
    <row r="2556" spans="6:11" x14ac:dyDescent="0.3">
      <c r="F2556" s="228"/>
      <c r="K2556"/>
    </row>
    <row r="2557" spans="6:11" x14ac:dyDescent="0.3">
      <c r="F2557" s="228"/>
      <c r="K2557"/>
    </row>
    <row r="2558" spans="6:11" x14ac:dyDescent="0.3">
      <c r="F2558" s="228"/>
      <c r="K2558"/>
    </row>
    <row r="2559" spans="6:11" x14ac:dyDescent="0.3">
      <c r="F2559" s="228"/>
      <c r="K2559"/>
    </row>
    <row r="2560" spans="6:11" x14ac:dyDescent="0.3">
      <c r="F2560" s="228"/>
      <c r="K2560"/>
    </row>
    <row r="2561" spans="6:11" x14ac:dyDescent="0.3">
      <c r="F2561" s="228"/>
      <c r="K2561"/>
    </row>
    <row r="2562" spans="6:11" x14ac:dyDescent="0.3">
      <c r="F2562" s="228"/>
      <c r="K2562"/>
    </row>
    <row r="2563" spans="6:11" x14ac:dyDescent="0.3">
      <c r="F2563" s="228"/>
      <c r="K2563"/>
    </row>
    <row r="2564" spans="6:11" x14ac:dyDescent="0.3">
      <c r="F2564" s="228"/>
      <c r="K2564"/>
    </row>
    <row r="2565" spans="6:11" x14ac:dyDescent="0.3">
      <c r="F2565" s="228"/>
      <c r="K2565"/>
    </row>
    <row r="2566" spans="6:11" x14ac:dyDescent="0.3">
      <c r="F2566" s="228"/>
      <c r="K2566"/>
    </row>
    <row r="2567" spans="6:11" x14ac:dyDescent="0.3">
      <c r="F2567" s="228"/>
      <c r="K2567"/>
    </row>
    <row r="2568" spans="6:11" x14ac:dyDescent="0.3">
      <c r="F2568" s="228"/>
      <c r="K2568"/>
    </row>
    <row r="2569" spans="6:11" x14ac:dyDescent="0.3">
      <c r="F2569" s="228"/>
      <c r="K2569"/>
    </row>
    <row r="2570" spans="6:11" x14ac:dyDescent="0.3">
      <c r="F2570" s="228"/>
      <c r="K2570"/>
    </row>
    <row r="2571" spans="6:11" x14ac:dyDescent="0.3">
      <c r="F2571" s="228"/>
      <c r="K2571"/>
    </row>
    <row r="2572" spans="6:11" x14ac:dyDescent="0.3">
      <c r="F2572" s="228"/>
      <c r="K2572"/>
    </row>
    <row r="2573" spans="6:11" x14ac:dyDescent="0.3">
      <c r="F2573" s="228"/>
      <c r="K2573"/>
    </row>
    <row r="2574" spans="6:11" x14ac:dyDescent="0.3">
      <c r="F2574" s="228"/>
      <c r="K2574"/>
    </row>
    <row r="2575" spans="6:11" x14ac:dyDescent="0.3">
      <c r="F2575" s="228"/>
      <c r="K2575"/>
    </row>
    <row r="2576" spans="6:11" x14ac:dyDescent="0.3">
      <c r="F2576" s="228"/>
      <c r="K2576"/>
    </row>
    <row r="2577" spans="6:11" x14ac:dyDescent="0.3">
      <c r="F2577" s="228"/>
      <c r="K2577"/>
    </row>
    <row r="2578" spans="6:11" x14ac:dyDescent="0.3">
      <c r="F2578" s="228"/>
      <c r="K2578"/>
    </row>
    <row r="2579" spans="6:11" x14ac:dyDescent="0.3">
      <c r="F2579" s="228"/>
      <c r="K2579"/>
    </row>
    <row r="2580" spans="6:11" x14ac:dyDescent="0.3">
      <c r="F2580" s="228"/>
      <c r="K2580"/>
    </row>
    <row r="2581" spans="6:11" x14ac:dyDescent="0.3">
      <c r="F2581" s="228"/>
      <c r="K2581"/>
    </row>
    <row r="2582" spans="6:11" x14ac:dyDescent="0.3">
      <c r="F2582" s="228"/>
      <c r="K2582"/>
    </row>
    <row r="2583" spans="6:11" x14ac:dyDescent="0.3">
      <c r="F2583" s="228"/>
      <c r="K2583"/>
    </row>
    <row r="2584" spans="6:11" x14ac:dyDescent="0.3">
      <c r="F2584" s="228"/>
      <c r="K2584"/>
    </row>
    <row r="2585" spans="6:11" x14ac:dyDescent="0.3">
      <c r="F2585" s="228"/>
      <c r="K2585"/>
    </row>
    <row r="2586" spans="6:11" x14ac:dyDescent="0.3">
      <c r="F2586" s="228"/>
      <c r="K2586"/>
    </row>
    <row r="2587" spans="6:11" x14ac:dyDescent="0.3">
      <c r="F2587" s="228"/>
      <c r="K2587"/>
    </row>
    <row r="2588" spans="6:11" x14ac:dyDescent="0.3">
      <c r="F2588" s="228"/>
      <c r="K2588"/>
    </row>
    <row r="2589" spans="6:11" x14ac:dyDescent="0.3">
      <c r="F2589" s="228"/>
      <c r="K2589"/>
    </row>
    <row r="2590" spans="6:11" x14ac:dyDescent="0.3">
      <c r="F2590" s="228"/>
      <c r="K2590"/>
    </row>
    <row r="2591" spans="6:11" x14ac:dyDescent="0.3">
      <c r="F2591" s="228"/>
      <c r="K2591"/>
    </row>
    <row r="2592" spans="6:11" x14ac:dyDescent="0.3">
      <c r="F2592" s="228"/>
      <c r="K2592"/>
    </row>
    <row r="2593" spans="6:11" x14ac:dyDescent="0.3">
      <c r="F2593" s="228"/>
      <c r="K2593"/>
    </row>
    <row r="2594" spans="6:11" x14ac:dyDescent="0.3">
      <c r="F2594" s="228"/>
      <c r="K2594"/>
    </row>
    <row r="2595" spans="6:11" x14ac:dyDescent="0.3">
      <c r="F2595" s="228"/>
      <c r="K2595"/>
    </row>
    <row r="2596" spans="6:11" x14ac:dyDescent="0.3">
      <c r="F2596" s="228"/>
      <c r="K2596"/>
    </row>
    <row r="2597" spans="6:11" x14ac:dyDescent="0.3">
      <c r="F2597" s="228"/>
      <c r="K2597"/>
    </row>
    <row r="2598" spans="6:11" x14ac:dyDescent="0.3">
      <c r="F2598" s="228"/>
      <c r="K2598"/>
    </row>
    <row r="2599" spans="6:11" x14ac:dyDescent="0.3">
      <c r="F2599" s="228"/>
      <c r="K2599"/>
    </row>
    <row r="2600" spans="6:11" x14ac:dyDescent="0.3">
      <c r="F2600" s="228"/>
      <c r="K2600"/>
    </row>
    <row r="2601" spans="6:11" x14ac:dyDescent="0.3">
      <c r="F2601" s="228"/>
      <c r="K2601"/>
    </row>
    <row r="2602" spans="6:11" x14ac:dyDescent="0.3">
      <c r="F2602" s="228"/>
      <c r="K2602"/>
    </row>
    <row r="2603" spans="6:11" x14ac:dyDescent="0.3">
      <c r="F2603" s="228"/>
      <c r="K2603"/>
    </row>
    <row r="2604" spans="6:11" x14ac:dyDescent="0.3">
      <c r="F2604" s="228"/>
      <c r="K2604"/>
    </row>
    <row r="2605" spans="6:11" x14ac:dyDescent="0.3">
      <c r="F2605" s="228"/>
      <c r="K2605"/>
    </row>
    <row r="2606" spans="6:11" x14ac:dyDescent="0.3">
      <c r="F2606" s="228"/>
      <c r="K2606"/>
    </row>
    <row r="2607" spans="6:11" x14ac:dyDescent="0.3">
      <c r="F2607" s="228"/>
      <c r="K2607"/>
    </row>
    <row r="2608" spans="6:11" x14ac:dyDescent="0.3">
      <c r="F2608" s="228"/>
      <c r="K2608"/>
    </row>
    <row r="2609" spans="6:11" x14ac:dyDescent="0.3">
      <c r="F2609" s="228"/>
      <c r="K2609"/>
    </row>
    <row r="2610" spans="6:11" x14ac:dyDescent="0.3">
      <c r="F2610" s="228"/>
      <c r="K2610"/>
    </row>
    <row r="2611" spans="6:11" x14ac:dyDescent="0.3">
      <c r="F2611" s="228"/>
      <c r="K2611"/>
    </row>
    <row r="2612" spans="6:11" x14ac:dyDescent="0.3">
      <c r="F2612" s="228"/>
      <c r="K2612"/>
    </row>
    <row r="2613" spans="6:11" x14ac:dyDescent="0.3">
      <c r="F2613" s="228"/>
      <c r="K2613"/>
    </row>
    <row r="2614" spans="6:11" x14ac:dyDescent="0.3">
      <c r="F2614" s="228"/>
      <c r="K2614"/>
    </row>
    <row r="2615" spans="6:11" x14ac:dyDescent="0.3">
      <c r="F2615" s="228"/>
      <c r="K2615"/>
    </row>
    <row r="2616" spans="6:11" x14ac:dyDescent="0.3">
      <c r="F2616" s="228"/>
      <c r="K2616"/>
    </row>
    <row r="2617" spans="6:11" x14ac:dyDescent="0.3">
      <c r="F2617" s="228"/>
      <c r="K2617"/>
    </row>
    <row r="2618" spans="6:11" x14ac:dyDescent="0.3">
      <c r="F2618" s="228"/>
      <c r="K2618"/>
    </row>
    <row r="2619" spans="6:11" x14ac:dyDescent="0.3">
      <c r="F2619" s="228"/>
      <c r="K2619"/>
    </row>
    <row r="2620" spans="6:11" x14ac:dyDescent="0.3">
      <c r="F2620" s="228"/>
      <c r="K2620"/>
    </row>
    <row r="2621" spans="6:11" x14ac:dyDescent="0.3">
      <c r="F2621" s="228"/>
      <c r="K2621"/>
    </row>
    <row r="2622" spans="6:11" x14ac:dyDescent="0.3">
      <c r="F2622" s="228"/>
      <c r="K2622"/>
    </row>
    <row r="2623" spans="6:11" x14ac:dyDescent="0.3">
      <c r="F2623" s="228"/>
      <c r="K2623"/>
    </row>
    <row r="2624" spans="6:11" x14ac:dyDescent="0.3">
      <c r="F2624" s="228"/>
      <c r="K2624"/>
    </row>
    <row r="2625" spans="6:11" x14ac:dyDescent="0.3">
      <c r="F2625" s="228"/>
      <c r="K2625"/>
    </row>
    <row r="2626" spans="6:11" x14ac:dyDescent="0.3">
      <c r="F2626" s="228"/>
      <c r="K2626"/>
    </row>
    <row r="2627" spans="6:11" x14ac:dyDescent="0.3">
      <c r="F2627" s="228"/>
      <c r="K2627"/>
    </row>
    <row r="2628" spans="6:11" x14ac:dyDescent="0.3">
      <c r="F2628" s="228"/>
      <c r="K2628"/>
    </row>
    <row r="2629" spans="6:11" x14ac:dyDescent="0.3">
      <c r="F2629" s="228"/>
      <c r="K2629"/>
    </row>
    <row r="2630" spans="6:11" x14ac:dyDescent="0.3">
      <c r="F2630" s="228"/>
      <c r="K2630"/>
    </row>
    <row r="2631" spans="6:11" x14ac:dyDescent="0.3">
      <c r="F2631" s="228"/>
      <c r="K2631"/>
    </row>
    <row r="2632" spans="6:11" x14ac:dyDescent="0.3">
      <c r="F2632" s="228"/>
      <c r="K2632"/>
    </row>
    <row r="2633" spans="6:11" x14ac:dyDescent="0.3">
      <c r="F2633" s="228"/>
      <c r="K2633"/>
    </row>
    <row r="2634" spans="6:11" x14ac:dyDescent="0.3">
      <c r="F2634" s="228"/>
      <c r="K2634"/>
    </row>
    <row r="2635" spans="6:11" x14ac:dyDescent="0.3">
      <c r="F2635" s="228"/>
      <c r="K2635"/>
    </row>
    <row r="2636" spans="6:11" x14ac:dyDescent="0.3">
      <c r="F2636" s="228"/>
      <c r="K2636"/>
    </row>
    <row r="2637" spans="6:11" x14ac:dyDescent="0.3">
      <c r="F2637" s="228"/>
      <c r="K2637"/>
    </row>
    <row r="2638" spans="6:11" x14ac:dyDescent="0.3">
      <c r="F2638" s="228"/>
      <c r="K2638"/>
    </row>
    <row r="2639" spans="6:11" x14ac:dyDescent="0.3">
      <c r="F2639" s="228"/>
      <c r="K2639"/>
    </row>
    <row r="2640" spans="6:11" x14ac:dyDescent="0.3">
      <c r="F2640" s="228"/>
      <c r="K2640"/>
    </row>
    <row r="2641" spans="6:11" x14ac:dyDescent="0.3">
      <c r="F2641" s="228"/>
      <c r="K2641"/>
    </row>
    <row r="2642" spans="6:11" x14ac:dyDescent="0.3">
      <c r="F2642" s="228"/>
      <c r="K2642"/>
    </row>
    <row r="2643" spans="6:11" x14ac:dyDescent="0.3">
      <c r="F2643" s="228"/>
      <c r="K2643"/>
    </row>
    <row r="2644" spans="6:11" x14ac:dyDescent="0.3">
      <c r="F2644" s="228"/>
      <c r="K2644"/>
    </row>
    <row r="2645" spans="6:11" x14ac:dyDescent="0.3">
      <c r="F2645" s="228"/>
      <c r="K2645"/>
    </row>
    <row r="2646" spans="6:11" x14ac:dyDescent="0.3">
      <c r="F2646" s="228"/>
      <c r="K2646"/>
    </row>
    <row r="2647" spans="6:11" x14ac:dyDescent="0.3">
      <c r="F2647" s="228"/>
      <c r="K2647"/>
    </row>
    <row r="2648" spans="6:11" x14ac:dyDescent="0.3">
      <c r="F2648" s="228"/>
      <c r="K2648"/>
    </row>
    <row r="2649" spans="6:11" x14ac:dyDescent="0.3">
      <c r="F2649" s="228"/>
      <c r="K2649"/>
    </row>
    <row r="2650" spans="6:11" x14ac:dyDescent="0.3">
      <c r="F2650" s="228"/>
      <c r="K2650"/>
    </row>
    <row r="2651" spans="6:11" x14ac:dyDescent="0.3">
      <c r="F2651" s="228"/>
      <c r="K2651"/>
    </row>
    <row r="2652" spans="6:11" x14ac:dyDescent="0.3">
      <c r="F2652" s="228"/>
      <c r="K2652"/>
    </row>
    <row r="2653" spans="6:11" x14ac:dyDescent="0.3">
      <c r="F2653" s="228"/>
      <c r="K2653"/>
    </row>
    <row r="2654" spans="6:11" x14ac:dyDescent="0.3">
      <c r="F2654" s="228"/>
      <c r="K2654"/>
    </row>
    <row r="2655" spans="6:11" x14ac:dyDescent="0.3">
      <c r="F2655" s="228"/>
      <c r="K2655"/>
    </row>
    <row r="2656" spans="6:11" x14ac:dyDescent="0.3">
      <c r="F2656" s="228"/>
      <c r="K2656"/>
    </row>
    <row r="2657" spans="6:11" x14ac:dyDescent="0.3">
      <c r="F2657" s="228"/>
      <c r="K2657"/>
    </row>
    <row r="2658" spans="6:11" x14ac:dyDescent="0.3">
      <c r="F2658" s="228"/>
      <c r="K2658"/>
    </row>
    <row r="2659" spans="6:11" x14ac:dyDescent="0.3">
      <c r="F2659" s="228"/>
      <c r="K2659"/>
    </row>
    <row r="2660" spans="6:11" x14ac:dyDescent="0.3">
      <c r="F2660" s="228"/>
      <c r="K2660"/>
    </row>
    <row r="2661" spans="6:11" x14ac:dyDescent="0.3">
      <c r="F2661" s="228"/>
      <c r="K2661"/>
    </row>
    <row r="2662" spans="6:11" x14ac:dyDescent="0.3">
      <c r="F2662" s="228"/>
      <c r="K2662"/>
    </row>
    <row r="2663" spans="6:11" x14ac:dyDescent="0.3">
      <c r="F2663" s="228"/>
      <c r="K2663"/>
    </row>
    <row r="2664" spans="6:11" x14ac:dyDescent="0.3">
      <c r="F2664" s="228"/>
      <c r="K2664"/>
    </row>
    <row r="2665" spans="6:11" x14ac:dyDescent="0.3">
      <c r="F2665" s="228"/>
      <c r="K2665"/>
    </row>
    <row r="2666" spans="6:11" x14ac:dyDescent="0.3">
      <c r="F2666" s="228"/>
      <c r="K2666"/>
    </row>
    <row r="2667" spans="6:11" x14ac:dyDescent="0.3">
      <c r="F2667" s="228"/>
      <c r="K2667"/>
    </row>
    <row r="2668" spans="6:11" x14ac:dyDescent="0.3">
      <c r="F2668" s="228"/>
      <c r="K2668"/>
    </row>
    <row r="2669" spans="6:11" x14ac:dyDescent="0.3">
      <c r="F2669" s="228"/>
      <c r="K2669"/>
    </row>
    <row r="2670" spans="6:11" x14ac:dyDescent="0.3">
      <c r="F2670" s="228"/>
      <c r="K2670"/>
    </row>
    <row r="2671" spans="6:11" x14ac:dyDescent="0.3">
      <c r="F2671" s="228"/>
      <c r="K2671"/>
    </row>
    <row r="2672" spans="6:11" x14ac:dyDescent="0.3">
      <c r="F2672" s="228"/>
      <c r="K2672"/>
    </row>
    <row r="2673" spans="6:11" x14ac:dyDescent="0.3">
      <c r="F2673" s="228"/>
      <c r="K2673"/>
    </row>
    <row r="2674" spans="6:11" x14ac:dyDescent="0.3">
      <c r="F2674" s="228"/>
      <c r="K2674"/>
    </row>
    <row r="2675" spans="6:11" x14ac:dyDescent="0.3">
      <c r="F2675" s="228"/>
      <c r="K2675"/>
    </row>
    <row r="2676" spans="6:11" x14ac:dyDescent="0.3">
      <c r="F2676" s="228"/>
      <c r="K2676"/>
    </row>
    <row r="2677" spans="6:11" x14ac:dyDescent="0.3">
      <c r="F2677" s="228"/>
      <c r="K2677"/>
    </row>
    <row r="2678" spans="6:11" x14ac:dyDescent="0.3">
      <c r="F2678" s="228"/>
      <c r="K2678"/>
    </row>
    <row r="2679" spans="6:11" x14ac:dyDescent="0.3">
      <c r="F2679" s="228"/>
      <c r="K2679"/>
    </row>
    <row r="2680" spans="6:11" x14ac:dyDescent="0.3">
      <c r="F2680" s="228"/>
      <c r="K2680"/>
    </row>
    <row r="2681" spans="6:11" x14ac:dyDescent="0.3">
      <c r="F2681" s="228"/>
      <c r="K2681"/>
    </row>
    <row r="2682" spans="6:11" x14ac:dyDescent="0.3">
      <c r="F2682" s="228"/>
      <c r="K2682"/>
    </row>
    <row r="2683" spans="6:11" x14ac:dyDescent="0.3">
      <c r="F2683" s="228"/>
      <c r="K2683"/>
    </row>
    <row r="2684" spans="6:11" x14ac:dyDescent="0.3">
      <c r="F2684" s="228"/>
      <c r="K2684"/>
    </row>
    <row r="2685" spans="6:11" x14ac:dyDescent="0.3">
      <c r="F2685" s="228"/>
      <c r="K2685"/>
    </row>
    <row r="2686" spans="6:11" x14ac:dyDescent="0.3">
      <c r="F2686" s="228"/>
      <c r="K2686"/>
    </row>
    <row r="2687" spans="6:11" x14ac:dyDescent="0.3">
      <c r="F2687" s="228"/>
      <c r="K2687"/>
    </row>
    <row r="2688" spans="6:11" x14ac:dyDescent="0.3">
      <c r="F2688" s="228"/>
      <c r="K2688"/>
    </row>
    <row r="2689" spans="6:11" x14ac:dyDescent="0.3">
      <c r="F2689" s="228"/>
      <c r="K2689"/>
    </row>
    <row r="2690" spans="6:11" x14ac:dyDescent="0.3">
      <c r="F2690" s="228"/>
      <c r="K2690"/>
    </row>
    <row r="2691" spans="6:11" x14ac:dyDescent="0.3">
      <c r="F2691" s="228"/>
      <c r="K2691"/>
    </row>
    <row r="2692" spans="6:11" x14ac:dyDescent="0.3">
      <c r="F2692" s="228"/>
      <c r="K2692"/>
    </row>
    <row r="2693" spans="6:11" x14ac:dyDescent="0.3">
      <c r="F2693" s="228"/>
      <c r="K2693"/>
    </row>
    <row r="2694" spans="6:11" x14ac:dyDescent="0.3">
      <c r="F2694" s="228"/>
      <c r="K2694"/>
    </row>
    <row r="2695" spans="6:11" x14ac:dyDescent="0.3">
      <c r="F2695" s="228"/>
      <c r="K2695"/>
    </row>
    <row r="2696" spans="6:11" x14ac:dyDescent="0.3">
      <c r="F2696" s="228"/>
      <c r="K2696"/>
    </row>
    <row r="2697" spans="6:11" x14ac:dyDescent="0.3">
      <c r="F2697" s="228"/>
      <c r="K2697"/>
    </row>
    <row r="2698" spans="6:11" x14ac:dyDescent="0.3">
      <c r="F2698" s="228"/>
      <c r="K2698"/>
    </row>
    <row r="2699" spans="6:11" x14ac:dyDescent="0.3">
      <c r="F2699" s="228"/>
      <c r="K2699"/>
    </row>
    <row r="2700" spans="6:11" x14ac:dyDescent="0.3">
      <c r="F2700" s="228"/>
      <c r="K2700"/>
    </row>
    <row r="2701" spans="6:11" x14ac:dyDescent="0.3">
      <c r="F2701" s="228"/>
      <c r="K2701"/>
    </row>
    <row r="2702" spans="6:11" x14ac:dyDescent="0.3">
      <c r="F2702" s="228"/>
      <c r="K2702"/>
    </row>
    <row r="2703" spans="6:11" x14ac:dyDescent="0.3">
      <c r="F2703" s="228"/>
      <c r="K2703"/>
    </row>
    <row r="2704" spans="6:11" x14ac:dyDescent="0.3">
      <c r="F2704" s="228"/>
      <c r="K2704"/>
    </row>
    <row r="2705" spans="6:11" x14ac:dyDescent="0.3">
      <c r="F2705" s="228"/>
      <c r="K2705"/>
    </row>
    <row r="2706" spans="6:11" x14ac:dyDescent="0.3">
      <c r="F2706" s="228"/>
      <c r="K2706"/>
    </row>
    <row r="2707" spans="6:11" x14ac:dyDescent="0.3">
      <c r="F2707" s="228"/>
      <c r="K2707"/>
    </row>
    <row r="2708" spans="6:11" x14ac:dyDescent="0.3">
      <c r="F2708" s="228"/>
      <c r="K2708"/>
    </row>
    <row r="2709" spans="6:11" x14ac:dyDescent="0.3">
      <c r="F2709" s="228"/>
      <c r="K2709"/>
    </row>
    <row r="2710" spans="6:11" x14ac:dyDescent="0.3">
      <c r="F2710" s="228"/>
      <c r="K2710"/>
    </row>
    <row r="2711" spans="6:11" x14ac:dyDescent="0.3">
      <c r="F2711" s="228"/>
      <c r="K2711"/>
    </row>
    <row r="2712" spans="6:11" x14ac:dyDescent="0.3">
      <c r="F2712" s="228"/>
      <c r="K2712"/>
    </row>
    <row r="2713" spans="6:11" x14ac:dyDescent="0.3">
      <c r="F2713" s="228"/>
      <c r="K2713"/>
    </row>
    <row r="2714" spans="6:11" x14ac:dyDescent="0.3">
      <c r="F2714" s="228"/>
      <c r="K2714"/>
    </row>
    <row r="2715" spans="6:11" x14ac:dyDescent="0.3">
      <c r="F2715" s="228"/>
      <c r="K2715"/>
    </row>
    <row r="2716" spans="6:11" x14ac:dyDescent="0.3">
      <c r="F2716" s="228"/>
      <c r="K2716"/>
    </row>
    <row r="2717" spans="6:11" x14ac:dyDescent="0.3">
      <c r="F2717" s="228"/>
      <c r="K2717"/>
    </row>
    <row r="2718" spans="6:11" x14ac:dyDescent="0.3">
      <c r="F2718" s="228"/>
      <c r="K2718"/>
    </row>
    <row r="2719" spans="6:11" x14ac:dyDescent="0.3">
      <c r="F2719" s="228"/>
      <c r="K2719"/>
    </row>
    <row r="2720" spans="6:11" x14ac:dyDescent="0.3">
      <c r="F2720" s="228"/>
      <c r="K2720"/>
    </row>
    <row r="2721" spans="6:11" x14ac:dyDescent="0.3">
      <c r="F2721" s="228"/>
      <c r="K2721"/>
    </row>
    <row r="2722" spans="6:11" x14ac:dyDescent="0.3">
      <c r="F2722" s="228"/>
      <c r="K2722"/>
    </row>
    <row r="2723" spans="6:11" x14ac:dyDescent="0.3">
      <c r="F2723" s="228"/>
      <c r="K2723"/>
    </row>
    <row r="2724" spans="6:11" x14ac:dyDescent="0.3">
      <c r="F2724" s="228"/>
      <c r="K2724"/>
    </row>
    <row r="2725" spans="6:11" x14ac:dyDescent="0.3">
      <c r="F2725" s="228"/>
      <c r="K2725"/>
    </row>
    <row r="2726" spans="6:11" x14ac:dyDescent="0.3">
      <c r="F2726" s="228"/>
      <c r="K2726"/>
    </row>
    <row r="2727" spans="6:11" x14ac:dyDescent="0.3">
      <c r="F2727" s="228"/>
      <c r="K2727"/>
    </row>
    <row r="2728" spans="6:11" x14ac:dyDescent="0.3">
      <c r="F2728" s="228"/>
      <c r="K2728"/>
    </row>
    <row r="2729" spans="6:11" x14ac:dyDescent="0.3">
      <c r="F2729" s="228"/>
      <c r="K2729"/>
    </row>
    <row r="2730" spans="6:11" x14ac:dyDescent="0.3">
      <c r="F2730" s="228"/>
      <c r="K2730"/>
    </row>
    <row r="2731" spans="6:11" x14ac:dyDescent="0.3">
      <c r="F2731" s="228"/>
      <c r="K2731"/>
    </row>
    <row r="2732" spans="6:11" x14ac:dyDescent="0.3">
      <c r="F2732" s="228"/>
      <c r="K2732"/>
    </row>
    <row r="2733" spans="6:11" x14ac:dyDescent="0.3">
      <c r="F2733" s="228"/>
      <c r="K2733"/>
    </row>
    <row r="2734" spans="6:11" x14ac:dyDescent="0.3">
      <c r="F2734" s="228"/>
      <c r="K2734"/>
    </row>
    <row r="2735" spans="6:11" x14ac:dyDescent="0.3">
      <c r="F2735" s="228"/>
      <c r="K2735"/>
    </row>
    <row r="2736" spans="6:11" x14ac:dyDescent="0.3">
      <c r="F2736" s="228"/>
      <c r="K2736"/>
    </row>
    <row r="2737" spans="6:11" x14ac:dyDescent="0.3">
      <c r="F2737" s="228"/>
      <c r="K2737"/>
    </row>
    <row r="2738" spans="6:11" x14ac:dyDescent="0.3">
      <c r="F2738" s="228"/>
      <c r="K2738"/>
    </row>
    <row r="2739" spans="6:11" x14ac:dyDescent="0.3">
      <c r="F2739" s="228"/>
      <c r="K2739"/>
    </row>
    <row r="2740" spans="6:11" x14ac:dyDescent="0.3">
      <c r="F2740" s="228"/>
      <c r="K2740"/>
    </row>
    <row r="2741" spans="6:11" x14ac:dyDescent="0.3">
      <c r="F2741" s="228"/>
      <c r="K2741"/>
    </row>
    <row r="2742" spans="6:11" x14ac:dyDescent="0.3">
      <c r="F2742" s="228"/>
      <c r="K2742"/>
    </row>
    <row r="2743" spans="6:11" x14ac:dyDescent="0.3">
      <c r="F2743" s="228"/>
      <c r="K2743"/>
    </row>
    <row r="2744" spans="6:11" x14ac:dyDescent="0.3">
      <c r="F2744" s="228"/>
      <c r="K2744"/>
    </row>
    <row r="2745" spans="6:11" x14ac:dyDescent="0.3">
      <c r="F2745" s="228"/>
      <c r="K2745"/>
    </row>
    <row r="2746" spans="6:11" x14ac:dyDescent="0.3">
      <c r="F2746" s="228"/>
      <c r="K2746"/>
    </row>
    <row r="2747" spans="6:11" x14ac:dyDescent="0.3">
      <c r="F2747" s="228"/>
      <c r="K2747"/>
    </row>
    <row r="2748" spans="6:11" x14ac:dyDescent="0.3">
      <c r="F2748" s="228"/>
      <c r="K2748"/>
    </row>
    <row r="2749" spans="6:11" x14ac:dyDescent="0.3">
      <c r="F2749" s="228"/>
      <c r="K2749"/>
    </row>
    <row r="2750" spans="6:11" x14ac:dyDescent="0.3">
      <c r="F2750" s="228"/>
      <c r="K2750"/>
    </row>
    <row r="2751" spans="6:11" x14ac:dyDescent="0.3">
      <c r="F2751" s="228"/>
      <c r="K2751"/>
    </row>
    <row r="2752" spans="6:11" x14ac:dyDescent="0.3">
      <c r="F2752" s="228"/>
      <c r="K2752"/>
    </row>
    <row r="2753" spans="6:11" x14ac:dyDescent="0.3">
      <c r="F2753" s="228"/>
      <c r="K2753"/>
    </row>
    <row r="2754" spans="6:11" x14ac:dyDescent="0.3">
      <c r="F2754" s="228"/>
      <c r="K2754"/>
    </row>
    <row r="2755" spans="6:11" x14ac:dyDescent="0.3">
      <c r="F2755" s="228"/>
      <c r="K2755"/>
    </row>
    <row r="2756" spans="6:11" x14ac:dyDescent="0.3">
      <c r="F2756" s="228"/>
      <c r="K2756"/>
    </row>
    <row r="2757" spans="6:11" x14ac:dyDescent="0.3">
      <c r="F2757" s="228"/>
      <c r="K2757"/>
    </row>
    <row r="2758" spans="6:11" x14ac:dyDescent="0.3">
      <c r="F2758" s="228"/>
      <c r="K2758"/>
    </row>
    <row r="2759" spans="6:11" x14ac:dyDescent="0.3">
      <c r="F2759" s="228"/>
      <c r="K2759"/>
    </row>
    <row r="2760" spans="6:11" x14ac:dyDescent="0.3">
      <c r="F2760" s="228"/>
      <c r="K2760"/>
    </row>
    <row r="2761" spans="6:11" x14ac:dyDescent="0.3">
      <c r="F2761" s="228"/>
      <c r="K2761"/>
    </row>
    <row r="2762" spans="6:11" x14ac:dyDescent="0.3">
      <c r="F2762" s="228"/>
      <c r="K2762"/>
    </row>
    <row r="2763" spans="6:11" x14ac:dyDescent="0.3">
      <c r="F2763" s="228"/>
      <c r="K2763"/>
    </row>
    <row r="2764" spans="6:11" x14ac:dyDescent="0.3">
      <c r="F2764" s="228"/>
      <c r="K2764"/>
    </row>
    <row r="2765" spans="6:11" x14ac:dyDescent="0.3">
      <c r="F2765" s="228"/>
      <c r="K2765"/>
    </row>
    <row r="2766" spans="6:11" x14ac:dyDescent="0.3">
      <c r="F2766" s="228"/>
      <c r="K2766"/>
    </row>
    <row r="2767" spans="6:11" x14ac:dyDescent="0.3">
      <c r="F2767" s="228"/>
      <c r="K2767"/>
    </row>
    <row r="2768" spans="6:11" x14ac:dyDescent="0.3">
      <c r="F2768" s="228"/>
      <c r="K2768"/>
    </row>
    <row r="2769" spans="6:11" x14ac:dyDescent="0.3">
      <c r="F2769" s="228"/>
      <c r="K2769"/>
    </row>
    <row r="2770" spans="6:11" x14ac:dyDescent="0.3">
      <c r="F2770" s="228"/>
      <c r="K2770"/>
    </row>
    <row r="2771" spans="6:11" x14ac:dyDescent="0.3">
      <c r="F2771" s="228"/>
      <c r="K2771"/>
    </row>
    <row r="2772" spans="6:11" x14ac:dyDescent="0.3">
      <c r="F2772" s="228"/>
      <c r="K2772"/>
    </row>
    <row r="2773" spans="6:11" x14ac:dyDescent="0.3">
      <c r="F2773" s="228"/>
      <c r="K2773"/>
    </row>
    <row r="2774" spans="6:11" x14ac:dyDescent="0.3">
      <c r="F2774" s="228"/>
      <c r="K2774"/>
    </row>
    <row r="2775" spans="6:11" x14ac:dyDescent="0.3">
      <c r="F2775" s="228"/>
      <c r="K2775"/>
    </row>
    <row r="2776" spans="6:11" x14ac:dyDescent="0.3">
      <c r="F2776" s="228"/>
      <c r="K2776"/>
    </row>
    <row r="2777" spans="6:11" x14ac:dyDescent="0.3">
      <c r="F2777" s="228"/>
      <c r="K2777"/>
    </row>
    <row r="2778" spans="6:11" x14ac:dyDescent="0.3">
      <c r="F2778" s="228"/>
      <c r="K2778"/>
    </row>
    <row r="2779" spans="6:11" x14ac:dyDescent="0.3">
      <c r="F2779" s="228"/>
      <c r="K2779"/>
    </row>
    <row r="2780" spans="6:11" x14ac:dyDescent="0.3">
      <c r="F2780" s="228"/>
      <c r="K2780"/>
    </row>
    <row r="2781" spans="6:11" x14ac:dyDescent="0.3">
      <c r="F2781" s="228"/>
      <c r="K2781"/>
    </row>
    <row r="2782" spans="6:11" x14ac:dyDescent="0.3">
      <c r="F2782" s="228"/>
      <c r="K2782"/>
    </row>
    <row r="2783" spans="6:11" x14ac:dyDescent="0.3">
      <c r="F2783" s="228"/>
      <c r="K2783"/>
    </row>
    <row r="2784" spans="6:11" x14ac:dyDescent="0.3">
      <c r="F2784" s="228"/>
      <c r="K2784"/>
    </row>
    <row r="2785" spans="6:11" x14ac:dyDescent="0.3">
      <c r="F2785" s="228"/>
      <c r="K2785"/>
    </row>
    <row r="2786" spans="6:11" x14ac:dyDescent="0.3">
      <c r="F2786" s="228"/>
      <c r="K2786"/>
    </row>
    <row r="2787" spans="6:11" x14ac:dyDescent="0.3">
      <c r="F2787" s="228"/>
      <c r="K2787"/>
    </row>
    <row r="2788" spans="6:11" x14ac:dyDescent="0.3">
      <c r="F2788" s="228"/>
      <c r="K2788"/>
    </row>
    <row r="2789" spans="6:11" x14ac:dyDescent="0.3">
      <c r="F2789" s="228"/>
      <c r="K2789"/>
    </row>
    <row r="2790" spans="6:11" x14ac:dyDescent="0.3">
      <c r="F2790" s="228"/>
      <c r="K2790"/>
    </row>
    <row r="2791" spans="6:11" x14ac:dyDescent="0.3">
      <c r="F2791" s="228"/>
      <c r="K2791"/>
    </row>
    <row r="2792" spans="6:11" x14ac:dyDescent="0.3">
      <c r="F2792" s="228"/>
      <c r="K2792"/>
    </row>
    <row r="2793" spans="6:11" x14ac:dyDescent="0.3">
      <c r="F2793" s="228"/>
      <c r="K2793"/>
    </row>
    <row r="2794" spans="6:11" x14ac:dyDescent="0.3">
      <c r="F2794" s="228"/>
      <c r="K2794"/>
    </row>
    <row r="2795" spans="6:11" x14ac:dyDescent="0.3">
      <c r="F2795" s="228"/>
      <c r="K2795"/>
    </row>
    <row r="2796" spans="6:11" x14ac:dyDescent="0.3">
      <c r="F2796" s="228"/>
      <c r="K2796"/>
    </row>
    <row r="2797" spans="6:11" x14ac:dyDescent="0.3">
      <c r="F2797" s="228"/>
      <c r="K2797"/>
    </row>
    <row r="2798" spans="6:11" x14ac:dyDescent="0.3">
      <c r="F2798" s="228"/>
      <c r="K2798"/>
    </row>
    <row r="2799" spans="6:11" x14ac:dyDescent="0.3">
      <c r="F2799" s="228"/>
      <c r="K2799"/>
    </row>
    <row r="2800" spans="6:11" x14ac:dyDescent="0.3">
      <c r="F2800" s="228"/>
      <c r="K2800"/>
    </row>
    <row r="2801" spans="6:11" x14ac:dyDescent="0.3">
      <c r="F2801" s="228"/>
      <c r="K2801"/>
    </row>
    <row r="2802" spans="6:11" x14ac:dyDescent="0.3">
      <c r="F2802" s="228"/>
      <c r="K2802"/>
    </row>
    <row r="2803" spans="6:11" x14ac:dyDescent="0.3">
      <c r="F2803" s="228"/>
      <c r="K2803"/>
    </row>
    <row r="2804" spans="6:11" x14ac:dyDescent="0.3">
      <c r="F2804" s="228"/>
      <c r="K2804"/>
    </row>
    <row r="2805" spans="6:11" x14ac:dyDescent="0.3">
      <c r="F2805" s="228"/>
      <c r="K2805"/>
    </row>
    <row r="2806" spans="6:11" x14ac:dyDescent="0.3">
      <c r="F2806" s="228"/>
      <c r="K2806"/>
    </row>
    <row r="2807" spans="6:11" x14ac:dyDescent="0.3">
      <c r="F2807" s="228"/>
      <c r="K2807"/>
    </row>
    <row r="2808" spans="6:11" x14ac:dyDescent="0.3">
      <c r="F2808" s="228"/>
      <c r="K2808"/>
    </row>
    <row r="2809" spans="6:11" x14ac:dyDescent="0.3">
      <c r="F2809" s="228"/>
      <c r="K2809"/>
    </row>
    <row r="2810" spans="6:11" x14ac:dyDescent="0.3">
      <c r="F2810" s="228"/>
      <c r="K2810"/>
    </row>
    <row r="2811" spans="6:11" x14ac:dyDescent="0.3">
      <c r="F2811" s="228"/>
      <c r="K2811"/>
    </row>
    <row r="2812" spans="6:11" x14ac:dyDescent="0.3">
      <c r="F2812" s="228"/>
      <c r="K2812"/>
    </row>
    <row r="2813" spans="6:11" x14ac:dyDescent="0.3">
      <c r="F2813" s="228"/>
      <c r="K2813"/>
    </row>
    <row r="2814" spans="6:11" x14ac:dyDescent="0.3">
      <c r="F2814" s="228"/>
      <c r="K2814"/>
    </row>
    <row r="2815" spans="6:11" x14ac:dyDescent="0.3">
      <c r="F2815" s="228"/>
      <c r="K2815"/>
    </row>
    <row r="2816" spans="6:11" x14ac:dyDescent="0.3">
      <c r="F2816" s="228"/>
      <c r="K2816"/>
    </row>
    <row r="2817" spans="6:11" x14ac:dyDescent="0.3">
      <c r="F2817" s="228"/>
      <c r="K2817"/>
    </row>
    <row r="2818" spans="6:11" x14ac:dyDescent="0.3">
      <c r="F2818" s="228"/>
      <c r="K2818"/>
    </row>
    <row r="2819" spans="6:11" x14ac:dyDescent="0.3">
      <c r="F2819" s="228"/>
      <c r="K2819"/>
    </row>
    <row r="2820" spans="6:11" x14ac:dyDescent="0.3">
      <c r="F2820" s="228"/>
      <c r="K2820"/>
    </row>
    <row r="2821" spans="6:11" x14ac:dyDescent="0.3">
      <c r="F2821" s="228"/>
      <c r="K2821"/>
    </row>
    <row r="2822" spans="6:11" x14ac:dyDescent="0.3">
      <c r="F2822" s="228"/>
      <c r="K2822"/>
    </row>
    <row r="2823" spans="6:11" x14ac:dyDescent="0.3">
      <c r="F2823" s="228"/>
      <c r="K2823"/>
    </row>
    <row r="2824" spans="6:11" x14ac:dyDescent="0.3">
      <c r="F2824" s="228"/>
      <c r="K2824"/>
    </row>
    <row r="2825" spans="6:11" x14ac:dyDescent="0.3">
      <c r="F2825" s="228"/>
      <c r="K2825"/>
    </row>
    <row r="2826" spans="6:11" x14ac:dyDescent="0.3">
      <c r="F2826" s="228"/>
      <c r="K2826"/>
    </row>
    <row r="2827" spans="6:11" x14ac:dyDescent="0.3">
      <c r="F2827" s="228"/>
      <c r="K2827"/>
    </row>
    <row r="2828" spans="6:11" x14ac:dyDescent="0.3">
      <c r="F2828" s="228"/>
      <c r="K2828"/>
    </row>
    <row r="2829" spans="6:11" x14ac:dyDescent="0.3">
      <c r="F2829" s="228"/>
      <c r="K2829"/>
    </row>
    <row r="2830" spans="6:11" x14ac:dyDescent="0.3">
      <c r="F2830" s="228"/>
      <c r="K2830"/>
    </row>
    <row r="2831" spans="6:11" x14ac:dyDescent="0.3">
      <c r="F2831" s="228"/>
      <c r="K2831"/>
    </row>
    <row r="2832" spans="6:11" x14ac:dyDescent="0.3">
      <c r="F2832" s="228"/>
      <c r="K2832"/>
    </row>
    <row r="2833" spans="6:11" x14ac:dyDescent="0.3">
      <c r="F2833" s="228"/>
      <c r="K2833"/>
    </row>
    <row r="2834" spans="6:11" x14ac:dyDescent="0.3">
      <c r="F2834" s="228"/>
      <c r="K2834"/>
    </row>
    <row r="2835" spans="6:11" x14ac:dyDescent="0.3">
      <c r="F2835" s="228"/>
      <c r="K2835"/>
    </row>
    <row r="2836" spans="6:11" x14ac:dyDescent="0.3">
      <c r="F2836" s="228"/>
      <c r="K2836"/>
    </row>
    <row r="2837" spans="6:11" x14ac:dyDescent="0.3">
      <c r="F2837" s="228"/>
      <c r="K2837"/>
    </row>
    <row r="2838" spans="6:11" x14ac:dyDescent="0.3">
      <c r="F2838" s="228"/>
      <c r="K2838"/>
    </row>
    <row r="2839" spans="6:11" x14ac:dyDescent="0.3">
      <c r="F2839" s="228"/>
      <c r="K2839"/>
    </row>
    <row r="2840" spans="6:11" x14ac:dyDescent="0.3">
      <c r="F2840" s="228"/>
      <c r="K2840"/>
    </row>
    <row r="2841" spans="6:11" x14ac:dyDescent="0.3">
      <c r="F2841" s="228"/>
      <c r="K2841"/>
    </row>
    <row r="2842" spans="6:11" x14ac:dyDescent="0.3">
      <c r="F2842" s="228"/>
      <c r="K2842"/>
    </row>
    <row r="2843" spans="6:11" x14ac:dyDescent="0.3">
      <c r="F2843" s="228"/>
      <c r="K2843"/>
    </row>
    <row r="2844" spans="6:11" x14ac:dyDescent="0.3">
      <c r="F2844" s="228"/>
      <c r="K2844"/>
    </row>
    <row r="2845" spans="6:11" x14ac:dyDescent="0.3">
      <c r="F2845" s="228"/>
      <c r="K2845"/>
    </row>
    <row r="2846" spans="6:11" x14ac:dyDescent="0.3">
      <c r="F2846" s="228"/>
      <c r="K2846"/>
    </row>
    <row r="2847" spans="6:11" x14ac:dyDescent="0.3">
      <c r="F2847" s="228"/>
      <c r="K2847"/>
    </row>
    <row r="2848" spans="6:11" x14ac:dyDescent="0.3">
      <c r="F2848" s="228"/>
      <c r="K2848"/>
    </row>
    <row r="2849" spans="6:11" x14ac:dyDescent="0.3">
      <c r="F2849" s="228"/>
      <c r="K2849"/>
    </row>
    <row r="2850" spans="6:11" x14ac:dyDescent="0.3">
      <c r="F2850" s="228"/>
      <c r="K2850"/>
    </row>
    <row r="2851" spans="6:11" x14ac:dyDescent="0.3">
      <c r="F2851" s="228"/>
      <c r="K2851"/>
    </row>
    <row r="2852" spans="6:11" x14ac:dyDescent="0.3">
      <c r="F2852" s="228"/>
      <c r="K2852"/>
    </row>
    <row r="2853" spans="6:11" x14ac:dyDescent="0.3">
      <c r="F2853" s="228"/>
      <c r="K2853"/>
    </row>
    <row r="2854" spans="6:11" x14ac:dyDescent="0.3">
      <c r="F2854" s="228"/>
      <c r="K2854"/>
    </row>
    <row r="2855" spans="6:11" x14ac:dyDescent="0.3">
      <c r="F2855" s="228"/>
      <c r="K2855"/>
    </row>
    <row r="2856" spans="6:11" x14ac:dyDescent="0.3">
      <c r="F2856" s="228"/>
      <c r="K2856"/>
    </row>
    <row r="2857" spans="6:11" x14ac:dyDescent="0.3">
      <c r="F2857" s="228"/>
      <c r="K2857"/>
    </row>
    <row r="2858" spans="6:11" x14ac:dyDescent="0.3">
      <c r="F2858" s="228"/>
      <c r="K2858"/>
    </row>
    <row r="2859" spans="6:11" x14ac:dyDescent="0.3">
      <c r="F2859" s="228"/>
      <c r="K2859"/>
    </row>
    <row r="2860" spans="6:11" x14ac:dyDescent="0.3">
      <c r="F2860" s="228"/>
      <c r="K2860"/>
    </row>
    <row r="2861" spans="6:11" x14ac:dyDescent="0.3">
      <c r="F2861" s="228"/>
      <c r="K2861"/>
    </row>
    <row r="2862" spans="6:11" x14ac:dyDescent="0.3">
      <c r="F2862" s="228"/>
      <c r="K2862"/>
    </row>
    <row r="2863" spans="6:11" x14ac:dyDescent="0.3">
      <c r="F2863" s="228"/>
      <c r="K2863"/>
    </row>
    <row r="2864" spans="6:11" x14ac:dyDescent="0.3">
      <c r="F2864" s="228"/>
      <c r="K2864"/>
    </row>
    <row r="2865" spans="6:11" x14ac:dyDescent="0.3">
      <c r="F2865" s="228"/>
      <c r="K2865"/>
    </row>
    <row r="2866" spans="6:11" x14ac:dyDescent="0.3">
      <c r="F2866" s="228"/>
      <c r="K2866"/>
    </row>
    <row r="2867" spans="6:11" x14ac:dyDescent="0.3">
      <c r="F2867" s="228"/>
      <c r="K2867"/>
    </row>
    <row r="2868" spans="6:11" x14ac:dyDescent="0.3">
      <c r="F2868" s="228"/>
      <c r="K2868"/>
    </row>
    <row r="2869" spans="6:11" x14ac:dyDescent="0.3">
      <c r="F2869" s="228"/>
      <c r="K2869"/>
    </row>
    <row r="2870" spans="6:11" x14ac:dyDescent="0.3">
      <c r="F2870" s="228"/>
      <c r="K2870"/>
    </row>
    <row r="2871" spans="6:11" x14ac:dyDescent="0.3">
      <c r="F2871" s="228"/>
      <c r="K2871"/>
    </row>
    <row r="2872" spans="6:11" x14ac:dyDescent="0.3">
      <c r="F2872" s="228"/>
      <c r="K2872"/>
    </row>
    <row r="2873" spans="6:11" x14ac:dyDescent="0.3">
      <c r="F2873" s="228"/>
      <c r="K2873"/>
    </row>
    <row r="2874" spans="6:11" x14ac:dyDescent="0.3">
      <c r="F2874" s="228"/>
      <c r="K2874"/>
    </row>
    <row r="2875" spans="6:11" x14ac:dyDescent="0.3">
      <c r="F2875" s="228"/>
      <c r="K2875"/>
    </row>
    <row r="2876" spans="6:11" x14ac:dyDescent="0.3">
      <c r="F2876" s="228"/>
      <c r="K2876"/>
    </row>
    <row r="2877" spans="6:11" x14ac:dyDescent="0.3">
      <c r="F2877" s="228"/>
      <c r="K2877"/>
    </row>
    <row r="2878" spans="6:11" x14ac:dyDescent="0.3">
      <c r="F2878" s="228"/>
      <c r="K2878"/>
    </row>
    <row r="2879" spans="6:11" x14ac:dyDescent="0.3">
      <c r="F2879" s="228"/>
      <c r="K2879"/>
    </row>
    <row r="2880" spans="6:11" x14ac:dyDescent="0.3">
      <c r="F2880" s="228"/>
      <c r="K2880"/>
    </row>
    <row r="2881" spans="6:11" x14ac:dyDescent="0.3">
      <c r="F2881" s="228"/>
      <c r="K2881"/>
    </row>
    <row r="2882" spans="6:11" x14ac:dyDescent="0.3">
      <c r="F2882" s="228"/>
      <c r="K2882"/>
    </row>
    <row r="2883" spans="6:11" x14ac:dyDescent="0.3">
      <c r="F2883" s="228"/>
      <c r="K2883"/>
    </row>
    <row r="2884" spans="6:11" x14ac:dyDescent="0.3">
      <c r="F2884" s="228"/>
      <c r="K2884"/>
    </row>
    <row r="2885" spans="6:11" x14ac:dyDescent="0.3">
      <c r="F2885" s="228"/>
      <c r="K2885"/>
    </row>
    <row r="2886" spans="6:11" x14ac:dyDescent="0.3">
      <c r="F2886" s="228"/>
      <c r="K2886"/>
    </row>
    <row r="2887" spans="6:11" x14ac:dyDescent="0.3">
      <c r="F2887" s="228"/>
      <c r="K2887"/>
    </row>
    <row r="2888" spans="6:11" x14ac:dyDescent="0.3">
      <c r="F2888" s="228"/>
      <c r="K2888"/>
    </row>
    <row r="2889" spans="6:11" x14ac:dyDescent="0.3">
      <c r="F2889" s="228"/>
      <c r="K2889"/>
    </row>
    <row r="2890" spans="6:11" x14ac:dyDescent="0.3">
      <c r="F2890" s="228"/>
      <c r="K2890"/>
    </row>
    <row r="2891" spans="6:11" x14ac:dyDescent="0.3">
      <c r="F2891" s="228"/>
      <c r="K2891"/>
    </row>
    <row r="2892" spans="6:11" x14ac:dyDescent="0.3">
      <c r="F2892" s="228"/>
      <c r="K2892"/>
    </row>
    <row r="2893" spans="6:11" x14ac:dyDescent="0.3">
      <c r="F2893" s="228"/>
      <c r="K2893"/>
    </row>
    <row r="2894" spans="6:11" x14ac:dyDescent="0.3">
      <c r="F2894" s="228"/>
      <c r="K2894"/>
    </row>
    <row r="2895" spans="6:11" x14ac:dyDescent="0.3">
      <c r="F2895" s="228"/>
      <c r="K2895"/>
    </row>
    <row r="2896" spans="6:11" x14ac:dyDescent="0.3">
      <c r="F2896" s="228"/>
      <c r="K2896"/>
    </row>
    <row r="2897" spans="6:11" x14ac:dyDescent="0.3">
      <c r="F2897" s="228"/>
      <c r="K2897"/>
    </row>
    <row r="2898" spans="6:11" x14ac:dyDescent="0.3">
      <c r="F2898" s="228"/>
      <c r="K2898"/>
    </row>
    <row r="2899" spans="6:11" x14ac:dyDescent="0.3">
      <c r="F2899" s="228"/>
      <c r="K2899"/>
    </row>
    <row r="2900" spans="6:11" x14ac:dyDescent="0.3">
      <c r="F2900" s="228"/>
      <c r="K2900"/>
    </row>
    <row r="2901" spans="6:11" x14ac:dyDescent="0.3">
      <c r="F2901" s="228"/>
      <c r="K2901"/>
    </row>
    <row r="2902" spans="6:11" x14ac:dyDescent="0.3">
      <c r="F2902" s="228"/>
      <c r="K2902"/>
    </row>
    <row r="2903" spans="6:11" x14ac:dyDescent="0.3">
      <c r="F2903" s="228"/>
      <c r="K2903"/>
    </row>
    <row r="2904" spans="6:11" x14ac:dyDescent="0.3">
      <c r="F2904" s="228"/>
      <c r="K2904"/>
    </row>
    <row r="2905" spans="6:11" x14ac:dyDescent="0.3">
      <c r="F2905" s="228"/>
      <c r="K2905"/>
    </row>
    <row r="2906" spans="6:11" x14ac:dyDescent="0.3">
      <c r="F2906" s="228"/>
      <c r="K2906"/>
    </row>
    <row r="2907" spans="6:11" x14ac:dyDescent="0.3">
      <c r="F2907" s="228"/>
      <c r="K2907"/>
    </row>
    <row r="2908" spans="6:11" x14ac:dyDescent="0.3">
      <c r="F2908" s="228"/>
      <c r="K2908"/>
    </row>
    <row r="2909" spans="6:11" x14ac:dyDescent="0.3">
      <c r="F2909" s="228"/>
      <c r="K2909"/>
    </row>
    <row r="2910" spans="6:11" x14ac:dyDescent="0.3">
      <c r="F2910" s="228"/>
      <c r="K2910"/>
    </row>
    <row r="2911" spans="6:11" x14ac:dyDescent="0.3">
      <c r="F2911" s="228"/>
      <c r="K2911"/>
    </row>
    <row r="2912" spans="6:11" x14ac:dyDescent="0.3">
      <c r="F2912" s="228"/>
      <c r="K2912"/>
    </row>
    <row r="2913" spans="6:11" x14ac:dyDescent="0.3">
      <c r="F2913" s="228"/>
      <c r="K2913"/>
    </row>
    <row r="2914" spans="6:11" x14ac:dyDescent="0.3">
      <c r="F2914" s="228"/>
      <c r="K2914"/>
    </row>
    <row r="2915" spans="6:11" x14ac:dyDescent="0.3">
      <c r="F2915" s="228"/>
      <c r="K2915"/>
    </row>
    <row r="2916" spans="6:11" x14ac:dyDescent="0.3">
      <c r="F2916" s="228"/>
      <c r="K2916"/>
    </row>
    <row r="2917" spans="6:11" x14ac:dyDescent="0.3">
      <c r="F2917" s="228"/>
      <c r="K2917"/>
    </row>
    <row r="2918" spans="6:11" x14ac:dyDescent="0.3">
      <c r="F2918" s="228"/>
      <c r="K2918"/>
    </row>
    <row r="2919" spans="6:11" x14ac:dyDescent="0.3">
      <c r="F2919" s="228"/>
      <c r="K2919"/>
    </row>
    <row r="2920" spans="6:11" x14ac:dyDescent="0.3">
      <c r="F2920" s="228"/>
      <c r="K2920"/>
    </row>
    <row r="2921" spans="6:11" x14ac:dyDescent="0.3">
      <c r="F2921" s="228"/>
      <c r="K2921"/>
    </row>
    <row r="2922" spans="6:11" x14ac:dyDescent="0.3">
      <c r="F2922" s="228"/>
      <c r="K2922"/>
    </row>
    <row r="2923" spans="6:11" x14ac:dyDescent="0.3">
      <c r="F2923" s="228"/>
      <c r="K2923"/>
    </row>
    <row r="2924" spans="6:11" x14ac:dyDescent="0.3">
      <c r="F2924" s="228"/>
      <c r="K2924"/>
    </row>
    <row r="2925" spans="6:11" x14ac:dyDescent="0.3">
      <c r="F2925" s="228"/>
      <c r="K2925"/>
    </row>
    <row r="2926" spans="6:11" x14ac:dyDescent="0.3">
      <c r="F2926" s="228"/>
      <c r="K2926"/>
    </row>
    <row r="2927" spans="6:11" x14ac:dyDescent="0.3">
      <c r="F2927" s="228"/>
      <c r="K2927"/>
    </row>
    <row r="2928" spans="6:11" x14ac:dyDescent="0.3">
      <c r="F2928" s="228"/>
      <c r="K2928"/>
    </row>
    <row r="2929" spans="6:11" x14ac:dyDescent="0.3">
      <c r="F2929" s="228"/>
      <c r="K2929"/>
    </row>
    <row r="2930" spans="6:11" x14ac:dyDescent="0.3">
      <c r="F2930" s="228"/>
      <c r="K2930"/>
    </row>
    <row r="2931" spans="6:11" x14ac:dyDescent="0.3">
      <c r="F2931" s="228"/>
      <c r="K2931"/>
    </row>
    <row r="2932" spans="6:11" x14ac:dyDescent="0.3">
      <c r="F2932" s="228"/>
      <c r="K2932"/>
    </row>
    <row r="2933" spans="6:11" x14ac:dyDescent="0.3">
      <c r="F2933" s="228"/>
      <c r="K2933"/>
    </row>
    <row r="2934" spans="6:11" x14ac:dyDescent="0.3">
      <c r="F2934" s="228"/>
      <c r="K2934"/>
    </row>
    <row r="2935" spans="6:11" x14ac:dyDescent="0.3">
      <c r="F2935" s="228"/>
      <c r="K2935"/>
    </row>
    <row r="2936" spans="6:11" x14ac:dyDescent="0.3">
      <c r="F2936" s="228"/>
      <c r="K2936"/>
    </row>
    <row r="2937" spans="6:11" x14ac:dyDescent="0.3">
      <c r="F2937" s="228"/>
      <c r="K2937"/>
    </row>
    <row r="2938" spans="6:11" x14ac:dyDescent="0.3">
      <c r="F2938" s="228"/>
      <c r="K2938"/>
    </row>
    <row r="2939" spans="6:11" x14ac:dyDescent="0.3">
      <c r="F2939" s="228"/>
      <c r="K2939"/>
    </row>
    <row r="2940" spans="6:11" x14ac:dyDescent="0.3">
      <c r="F2940" s="228"/>
      <c r="K2940"/>
    </row>
    <row r="2941" spans="6:11" x14ac:dyDescent="0.3">
      <c r="F2941" s="228"/>
      <c r="K2941"/>
    </row>
    <row r="2942" spans="6:11" x14ac:dyDescent="0.3">
      <c r="F2942" s="228"/>
      <c r="K2942"/>
    </row>
    <row r="2943" spans="6:11" x14ac:dyDescent="0.3">
      <c r="F2943" s="228"/>
      <c r="K2943"/>
    </row>
    <row r="2944" spans="6:11" x14ac:dyDescent="0.3">
      <c r="F2944" s="228"/>
      <c r="K2944"/>
    </row>
    <row r="2945" spans="6:11" x14ac:dyDescent="0.3">
      <c r="F2945" s="228"/>
      <c r="K2945"/>
    </row>
    <row r="2946" spans="6:11" x14ac:dyDescent="0.3">
      <c r="F2946" s="228"/>
      <c r="K2946"/>
    </row>
    <row r="2947" spans="6:11" x14ac:dyDescent="0.3">
      <c r="F2947" s="228"/>
      <c r="K2947"/>
    </row>
    <row r="2948" spans="6:11" x14ac:dyDescent="0.3">
      <c r="F2948" s="228"/>
      <c r="K2948"/>
    </row>
    <row r="2949" spans="6:11" x14ac:dyDescent="0.3">
      <c r="F2949" s="228"/>
      <c r="K2949"/>
    </row>
    <row r="2950" spans="6:11" x14ac:dyDescent="0.3">
      <c r="F2950" s="228"/>
      <c r="K2950"/>
    </row>
    <row r="2951" spans="6:11" x14ac:dyDescent="0.3">
      <c r="F2951" s="228"/>
      <c r="K2951"/>
    </row>
    <row r="2952" spans="6:11" x14ac:dyDescent="0.3">
      <c r="F2952" s="228"/>
      <c r="K2952"/>
    </row>
    <row r="2953" spans="6:11" x14ac:dyDescent="0.3">
      <c r="F2953" s="228"/>
      <c r="K2953"/>
    </row>
    <row r="2954" spans="6:11" x14ac:dyDescent="0.3">
      <c r="F2954" s="228"/>
      <c r="K2954"/>
    </row>
    <row r="2955" spans="6:11" x14ac:dyDescent="0.3">
      <c r="F2955" s="228"/>
      <c r="K2955"/>
    </row>
    <row r="2956" spans="6:11" x14ac:dyDescent="0.3">
      <c r="F2956" s="228"/>
      <c r="K2956"/>
    </row>
    <row r="2957" spans="6:11" x14ac:dyDescent="0.3">
      <c r="F2957" s="228"/>
      <c r="K2957"/>
    </row>
    <row r="2958" spans="6:11" x14ac:dyDescent="0.3">
      <c r="F2958" s="228"/>
      <c r="K2958"/>
    </row>
    <row r="2959" spans="6:11" x14ac:dyDescent="0.3">
      <c r="F2959" s="228"/>
      <c r="K2959"/>
    </row>
    <row r="2960" spans="6:11" x14ac:dyDescent="0.3">
      <c r="F2960" s="228"/>
      <c r="K2960"/>
    </row>
    <row r="2961" spans="6:11" x14ac:dyDescent="0.3">
      <c r="F2961" s="228"/>
      <c r="K2961"/>
    </row>
    <row r="2962" spans="6:11" x14ac:dyDescent="0.3">
      <c r="F2962" s="228"/>
      <c r="K2962"/>
    </row>
    <row r="2963" spans="6:11" x14ac:dyDescent="0.3">
      <c r="F2963" s="228"/>
      <c r="K2963"/>
    </row>
    <row r="2964" spans="6:11" x14ac:dyDescent="0.3">
      <c r="F2964" s="228"/>
      <c r="K2964"/>
    </row>
    <row r="2965" spans="6:11" x14ac:dyDescent="0.3">
      <c r="F2965" s="228"/>
      <c r="K2965"/>
    </row>
    <row r="2966" spans="6:11" x14ac:dyDescent="0.3">
      <c r="F2966" s="228"/>
      <c r="K2966"/>
    </row>
    <row r="2967" spans="6:11" x14ac:dyDescent="0.3">
      <c r="F2967" s="228"/>
      <c r="K2967"/>
    </row>
    <row r="2968" spans="6:11" x14ac:dyDescent="0.3">
      <c r="F2968" s="228"/>
      <c r="K2968"/>
    </row>
    <row r="2969" spans="6:11" x14ac:dyDescent="0.3">
      <c r="F2969" s="228"/>
      <c r="K2969"/>
    </row>
    <row r="2970" spans="6:11" x14ac:dyDescent="0.3">
      <c r="F2970" s="228"/>
      <c r="K2970"/>
    </row>
    <row r="2971" spans="6:11" x14ac:dyDescent="0.3">
      <c r="F2971" s="228"/>
      <c r="K2971"/>
    </row>
    <row r="2972" spans="6:11" x14ac:dyDescent="0.3">
      <c r="F2972" s="228"/>
      <c r="K2972"/>
    </row>
    <row r="2973" spans="6:11" x14ac:dyDescent="0.3">
      <c r="F2973" s="228"/>
      <c r="K2973"/>
    </row>
    <row r="2974" spans="6:11" x14ac:dyDescent="0.3">
      <c r="F2974" s="228"/>
      <c r="K2974"/>
    </row>
    <row r="2975" spans="6:11" x14ac:dyDescent="0.3">
      <c r="F2975" s="228"/>
      <c r="K2975"/>
    </row>
    <row r="2976" spans="6:11" x14ac:dyDescent="0.3">
      <c r="F2976" s="228"/>
      <c r="K2976"/>
    </row>
    <row r="2977" spans="6:11" x14ac:dyDescent="0.3">
      <c r="F2977" s="228"/>
      <c r="K2977"/>
    </row>
    <row r="2978" spans="6:11" x14ac:dyDescent="0.3">
      <c r="F2978" s="228"/>
      <c r="K2978"/>
    </row>
    <row r="2979" spans="6:11" x14ac:dyDescent="0.3">
      <c r="F2979" s="228"/>
      <c r="K2979"/>
    </row>
    <row r="2980" spans="6:11" x14ac:dyDescent="0.3">
      <c r="F2980" s="228"/>
      <c r="K2980"/>
    </row>
    <row r="2981" spans="6:11" x14ac:dyDescent="0.3">
      <c r="F2981" s="228"/>
      <c r="K2981"/>
    </row>
    <row r="2982" spans="6:11" x14ac:dyDescent="0.3">
      <c r="F2982" s="228"/>
      <c r="K2982"/>
    </row>
    <row r="2983" spans="6:11" x14ac:dyDescent="0.3">
      <c r="F2983" s="228"/>
      <c r="K2983"/>
    </row>
    <row r="2984" spans="6:11" x14ac:dyDescent="0.3">
      <c r="F2984" s="228"/>
      <c r="K2984"/>
    </row>
    <row r="2985" spans="6:11" x14ac:dyDescent="0.3">
      <c r="F2985" s="228"/>
      <c r="K2985"/>
    </row>
    <row r="2986" spans="6:11" x14ac:dyDescent="0.3">
      <c r="F2986" s="228"/>
      <c r="K2986"/>
    </row>
    <row r="2987" spans="6:11" x14ac:dyDescent="0.3">
      <c r="F2987" s="228"/>
      <c r="K2987"/>
    </row>
    <row r="2988" spans="6:11" x14ac:dyDescent="0.3">
      <c r="F2988" s="228"/>
      <c r="K2988"/>
    </row>
    <row r="2989" spans="6:11" x14ac:dyDescent="0.3">
      <c r="F2989" s="228"/>
      <c r="K2989"/>
    </row>
    <row r="2990" spans="6:11" x14ac:dyDescent="0.3">
      <c r="F2990" s="228"/>
      <c r="K2990"/>
    </row>
    <row r="2991" spans="6:11" x14ac:dyDescent="0.3">
      <c r="F2991" s="228"/>
      <c r="K2991"/>
    </row>
    <row r="2992" spans="6:11" x14ac:dyDescent="0.3">
      <c r="F2992" s="228"/>
      <c r="K2992"/>
    </row>
    <row r="2993" spans="6:11" x14ac:dyDescent="0.3">
      <c r="F2993" s="228"/>
      <c r="K2993"/>
    </row>
    <row r="2994" spans="6:11" x14ac:dyDescent="0.3">
      <c r="F2994" s="228"/>
      <c r="K2994"/>
    </row>
    <row r="2995" spans="6:11" x14ac:dyDescent="0.3">
      <c r="F2995" s="228"/>
      <c r="K2995"/>
    </row>
    <row r="2996" spans="6:11" x14ac:dyDescent="0.3">
      <c r="F2996" s="228"/>
      <c r="K2996"/>
    </row>
    <row r="2997" spans="6:11" x14ac:dyDescent="0.3">
      <c r="F2997" s="228"/>
      <c r="K2997"/>
    </row>
    <row r="2998" spans="6:11" x14ac:dyDescent="0.3">
      <c r="F2998" s="228"/>
      <c r="K2998"/>
    </row>
    <row r="2999" spans="6:11" x14ac:dyDescent="0.3">
      <c r="F2999" s="228"/>
      <c r="K2999"/>
    </row>
    <row r="3000" spans="6:11" x14ac:dyDescent="0.3">
      <c r="F3000" s="228"/>
      <c r="K3000"/>
    </row>
    <row r="3001" spans="6:11" x14ac:dyDescent="0.3">
      <c r="F3001" s="228"/>
      <c r="K3001"/>
    </row>
    <row r="3002" spans="6:11" x14ac:dyDescent="0.3">
      <c r="F3002" s="228"/>
      <c r="K3002"/>
    </row>
    <row r="3003" spans="6:11" x14ac:dyDescent="0.3">
      <c r="F3003" s="228"/>
      <c r="K3003"/>
    </row>
    <row r="3004" spans="6:11" x14ac:dyDescent="0.3">
      <c r="F3004" s="228"/>
      <c r="K3004"/>
    </row>
    <row r="3005" spans="6:11" x14ac:dyDescent="0.3">
      <c r="F3005" s="228"/>
      <c r="K3005"/>
    </row>
    <row r="3006" spans="6:11" x14ac:dyDescent="0.3">
      <c r="F3006" s="228"/>
      <c r="K3006"/>
    </row>
    <row r="3007" spans="6:11" x14ac:dyDescent="0.3">
      <c r="F3007" s="228"/>
      <c r="K3007"/>
    </row>
    <row r="3008" spans="6:11" x14ac:dyDescent="0.3">
      <c r="F3008" s="228"/>
      <c r="K3008"/>
    </row>
    <row r="3009" spans="6:11" x14ac:dyDescent="0.3">
      <c r="F3009" s="228"/>
      <c r="K3009"/>
    </row>
    <row r="3010" spans="6:11" x14ac:dyDescent="0.3">
      <c r="F3010" s="228"/>
      <c r="K3010"/>
    </row>
    <row r="3011" spans="6:11" x14ac:dyDescent="0.3">
      <c r="F3011" s="228"/>
      <c r="K3011"/>
    </row>
    <row r="3012" spans="6:11" x14ac:dyDescent="0.3">
      <c r="F3012" s="228"/>
      <c r="K3012"/>
    </row>
    <row r="3013" spans="6:11" x14ac:dyDescent="0.3">
      <c r="F3013" s="228"/>
      <c r="K3013"/>
    </row>
    <row r="3014" spans="6:11" x14ac:dyDescent="0.3">
      <c r="F3014" s="228"/>
      <c r="K3014"/>
    </row>
    <row r="3015" spans="6:11" x14ac:dyDescent="0.3">
      <c r="F3015" s="228"/>
      <c r="K3015"/>
    </row>
    <row r="3016" spans="6:11" x14ac:dyDescent="0.3">
      <c r="F3016" s="228"/>
      <c r="K3016"/>
    </row>
    <row r="3017" spans="6:11" x14ac:dyDescent="0.3">
      <c r="F3017" s="228"/>
      <c r="K3017"/>
    </row>
    <row r="3018" spans="6:11" x14ac:dyDescent="0.3">
      <c r="F3018" s="228"/>
      <c r="K3018"/>
    </row>
    <row r="3019" spans="6:11" x14ac:dyDescent="0.3">
      <c r="F3019" s="228"/>
      <c r="K3019"/>
    </row>
    <row r="3020" spans="6:11" x14ac:dyDescent="0.3">
      <c r="F3020" s="228"/>
      <c r="K3020"/>
    </row>
    <row r="3021" spans="6:11" x14ac:dyDescent="0.3">
      <c r="F3021" s="228"/>
      <c r="K3021"/>
    </row>
    <row r="3022" spans="6:11" x14ac:dyDescent="0.3">
      <c r="F3022" s="228"/>
      <c r="K3022"/>
    </row>
    <row r="3023" spans="6:11" x14ac:dyDescent="0.3">
      <c r="F3023" s="228"/>
      <c r="K3023"/>
    </row>
    <row r="3024" spans="6:11" x14ac:dyDescent="0.3">
      <c r="F3024" s="228"/>
      <c r="K3024"/>
    </row>
    <row r="3025" spans="6:11" x14ac:dyDescent="0.3">
      <c r="F3025" s="228"/>
      <c r="K3025"/>
    </row>
    <row r="3026" spans="6:11" x14ac:dyDescent="0.3">
      <c r="F3026" s="228"/>
      <c r="K3026"/>
    </row>
    <row r="3027" spans="6:11" x14ac:dyDescent="0.3">
      <c r="F3027" s="228"/>
      <c r="K3027"/>
    </row>
    <row r="3028" spans="6:11" x14ac:dyDescent="0.3">
      <c r="F3028" s="228"/>
      <c r="K3028"/>
    </row>
    <row r="3029" spans="6:11" x14ac:dyDescent="0.3">
      <c r="F3029" s="228"/>
      <c r="K3029"/>
    </row>
    <row r="3030" spans="6:11" x14ac:dyDescent="0.3">
      <c r="F3030" s="228"/>
      <c r="K3030"/>
    </row>
    <row r="3031" spans="6:11" x14ac:dyDescent="0.3">
      <c r="F3031" s="228"/>
      <c r="K3031"/>
    </row>
    <row r="3032" spans="6:11" x14ac:dyDescent="0.3">
      <c r="F3032" s="228"/>
      <c r="K3032"/>
    </row>
    <row r="3033" spans="6:11" x14ac:dyDescent="0.3">
      <c r="F3033" s="228"/>
      <c r="K3033"/>
    </row>
    <row r="3034" spans="6:11" x14ac:dyDescent="0.3">
      <c r="F3034" s="228"/>
      <c r="K3034"/>
    </row>
    <row r="3035" spans="6:11" x14ac:dyDescent="0.3">
      <c r="F3035" s="228"/>
      <c r="K3035"/>
    </row>
    <row r="3036" spans="6:11" x14ac:dyDescent="0.3">
      <c r="F3036" s="228"/>
      <c r="K3036"/>
    </row>
    <row r="3037" spans="6:11" x14ac:dyDescent="0.3">
      <c r="F3037" s="228"/>
      <c r="K3037"/>
    </row>
    <row r="3038" spans="6:11" x14ac:dyDescent="0.3">
      <c r="F3038" s="228"/>
      <c r="K3038"/>
    </row>
    <row r="3039" spans="6:11" x14ac:dyDescent="0.3">
      <c r="F3039" s="228"/>
      <c r="K3039"/>
    </row>
    <row r="3040" spans="6:11" x14ac:dyDescent="0.3">
      <c r="F3040" s="228"/>
      <c r="K3040"/>
    </row>
    <row r="3041" spans="6:11" x14ac:dyDescent="0.3">
      <c r="F3041" s="228"/>
      <c r="K3041"/>
    </row>
    <row r="3042" spans="6:11" x14ac:dyDescent="0.3">
      <c r="F3042" s="228"/>
      <c r="K3042"/>
    </row>
    <row r="3043" spans="6:11" x14ac:dyDescent="0.3">
      <c r="F3043" s="228"/>
      <c r="K3043"/>
    </row>
    <row r="3044" spans="6:11" x14ac:dyDescent="0.3">
      <c r="F3044" s="228"/>
      <c r="K3044"/>
    </row>
    <row r="3045" spans="6:11" x14ac:dyDescent="0.3">
      <c r="F3045" s="228"/>
      <c r="K3045"/>
    </row>
    <row r="3046" spans="6:11" x14ac:dyDescent="0.3">
      <c r="F3046" s="228"/>
      <c r="K3046"/>
    </row>
    <row r="3047" spans="6:11" x14ac:dyDescent="0.3">
      <c r="F3047" s="228"/>
      <c r="K3047"/>
    </row>
    <row r="3048" spans="6:11" x14ac:dyDescent="0.3">
      <c r="F3048" s="228"/>
      <c r="K3048"/>
    </row>
    <row r="3049" spans="6:11" x14ac:dyDescent="0.3">
      <c r="F3049" s="228"/>
      <c r="K3049"/>
    </row>
    <row r="3050" spans="6:11" x14ac:dyDescent="0.3">
      <c r="F3050" s="228"/>
      <c r="K3050"/>
    </row>
    <row r="3051" spans="6:11" x14ac:dyDescent="0.3">
      <c r="F3051" s="228"/>
      <c r="K3051"/>
    </row>
    <row r="3052" spans="6:11" x14ac:dyDescent="0.3">
      <c r="F3052" s="228"/>
      <c r="K3052"/>
    </row>
    <row r="3053" spans="6:11" x14ac:dyDescent="0.3">
      <c r="F3053" s="228"/>
      <c r="K3053"/>
    </row>
    <row r="3054" spans="6:11" x14ac:dyDescent="0.3">
      <c r="F3054" s="228"/>
      <c r="K3054"/>
    </row>
    <row r="3055" spans="6:11" x14ac:dyDescent="0.3">
      <c r="F3055" s="228"/>
      <c r="K3055"/>
    </row>
    <row r="3056" spans="6:11" x14ac:dyDescent="0.3">
      <c r="F3056" s="228"/>
      <c r="K3056"/>
    </row>
    <row r="3057" spans="6:11" x14ac:dyDescent="0.3">
      <c r="F3057" s="228"/>
      <c r="K3057"/>
    </row>
    <row r="3058" spans="6:11" x14ac:dyDescent="0.3">
      <c r="F3058" s="228"/>
      <c r="K3058"/>
    </row>
    <row r="3059" spans="6:11" x14ac:dyDescent="0.3">
      <c r="F3059" s="228"/>
      <c r="K3059"/>
    </row>
    <row r="3060" spans="6:11" x14ac:dyDescent="0.3">
      <c r="F3060" s="228"/>
      <c r="K3060"/>
    </row>
    <row r="3061" spans="6:11" x14ac:dyDescent="0.3">
      <c r="F3061" s="228"/>
      <c r="K3061"/>
    </row>
    <row r="3062" spans="6:11" x14ac:dyDescent="0.3">
      <c r="F3062" s="228"/>
      <c r="K3062"/>
    </row>
    <row r="3063" spans="6:11" x14ac:dyDescent="0.3">
      <c r="F3063" s="228"/>
      <c r="K3063"/>
    </row>
    <row r="3064" spans="6:11" x14ac:dyDescent="0.3">
      <c r="F3064" s="228"/>
      <c r="K3064"/>
    </row>
    <row r="3065" spans="6:11" x14ac:dyDescent="0.3">
      <c r="F3065" s="228"/>
      <c r="K3065"/>
    </row>
    <row r="3066" spans="6:11" x14ac:dyDescent="0.3">
      <c r="F3066" s="228"/>
      <c r="K3066"/>
    </row>
    <row r="3067" spans="6:11" x14ac:dyDescent="0.3">
      <c r="F3067" s="228"/>
      <c r="K3067"/>
    </row>
    <row r="3068" spans="6:11" x14ac:dyDescent="0.3">
      <c r="F3068" s="228"/>
      <c r="K3068"/>
    </row>
    <row r="3069" spans="6:11" x14ac:dyDescent="0.3">
      <c r="F3069" s="228"/>
      <c r="K3069"/>
    </row>
    <row r="3070" spans="6:11" x14ac:dyDescent="0.3">
      <c r="F3070" s="228"/>
      <c r="K3070"/>
    </row>
    <row r="3071" spans="6:11" x14ac:dyDescent="0.3">
      <c r="F3071" s="228"/>
      <c r="K3071"/>
    </row>
    <row r="3072" spans="6:11" x14ac:dyDescent="0.3">
      <c r="F3072" s="228"/>
      <c r="K3072"/>
    </row>
    <row r="3073" spans="6:11" x14ac:dyDescent="0.3">
      <c r="F3073" s="228"/>
      <c r="K3073"/>
    </row>
    <row r="3074" spans="6:11" x14ac:dyDescent="0.3">
      <c r="F3074" s="228"/>
      <c r="K3074"/>
    </row>
    <row r="3075" spans="6:11" x14ac:dyDescent="0.3">
      <c r="F3075" s="228"/>
      <c r="K3075"/>
    </row>
    <row r="3076" spans="6:11" x14ac:dyDescent="0.3">
      <c r="F3076" s="228"/>
      <c r="K3076"/>
    </row>
    <row r="3077" spans="6:11" x14ac:dyDescent="0.3">
      <c r="F3077" s="228"/>
      <c r="K3077"/>
    </row>
    <row r="3078" spans="6:11" x14ac:dyDescent="0.3">
      <c r="F3078" s="228"/>
      <c r="K3078"/>
    </row>
    <row r="3079" spans="6:11" x14ac:dyDescent="0.3">
      <c r="F3079" s="228"/>
      <c r="K3079"/>
    </row>
    <row r="3080" spans="6:11" x14ac:dyDescent="0.3">
      <c r="F3080" s="228"/>
      <c r="K3080"/>
    </row>
    <row r="3081" spans="6:11" x14ac:dyDescent="0.3">
      <c r="F3081" s="228"/>
      <c r="K3081"/>
    </row>
    <row r="3082" spans="6:11" x14ac:dyDescent="0.3">
      <c r="F3082" s="228"/>
      <c r="K3082"/>
    </row>
    <row r="3083" spans="6:11" x14ac:dyDescent="0.3">
      <c r="F3083" s="228"/>
      <c r="K3083"/>
    </row>
    <row r="3084" spans="6:11" x14ac:dyDescent="0.3">
      <c r="F3084" s="228"/>
      <c r="K3084"/>
    </row>
    <row r="3085" spans="6:11" x14ac:dyDescent="0.3">
      <c r="F3085" s="228"/>
      <c r="K3085"/>
    </row>
    <row r="3086" spans="6:11" x14ac:dyDescent="0.3">
      <c r="F3086" s="228"/>
      <c r="K3086"/>
    </row>
    <row r="3087" spans="6:11" x14ac:dyDescent="0.3">
      <c r="F3087" s="228"/>
      <c r="K3087"/>
    </row>
    <row r="3088" spans="6:11" x14ac:dyDescent="0.3">
      <c r="F3088" s="228"/>
      <c r="K3088"/>
    </row>
    <row r="3089" spans="6:11" x14ac:dyDescent="0.3">
      <c r="F3089" s="228"/>
      <c r="K3089"/>
    </row>
    <row r="3090" spans="6:11" x14ac:dyDescent="0.3">
      <c r="F3090" s="228"/>
      <c r="K3090"/>
    </row>
    <row r="3091" spans="6:11" x14ac:dyDescent="0.3">
      <c r="F3091" s="228"/>
      <c r="K3091"/>
    </row>
    <row r="3092" spans="6:11" x14ac:dyDescent="0.3">
      <c r="F3092" s="228"/>
      <c r="K3092"/>
    </row>
    <row r="3093" spans="6:11" x14ac:dyDescent="0.3">
      <c r="F3093" s="228"/>
      <c r="K3093"/>
    </row>
    <row r="3094" spans="6:11" x14ac:dyDescent="0.3">
      <c r="F3094" s="228"/>
      <c r="K3094"/>
    </row>
    <row r="3095" spans="6:11" x14ac:dyDescent="0.3">
      <c r="F3095" s="228"/>
      <c r="K3095"/>
    </row>
    <row r="3096" spans="6:11" x14ac:dyDescent="0.3">
      <c r="F3096" s="228"/>
      <c r="K3096"/>
    </row>
    <row r="3097" spans="6:11" x14ac:dyDescent="0.3">
      <c r="F3097" s="228"/>
      <c r="K3097"/>
    </row>
    <row r="3098" spans="6:11" x14ac:dyDescent="0.3">
      <c r="F3098" s="228"/>
      <c r="K3098"/>
    </row>
    <row r="3099" spans="6:11" x14ac:dyDescent="0.3">
      <c r="F3099" s="228"/>
      <c r="K3099"/>
    </row>
    <row r="3100" spans="6:11" x14ac:dyDescent="0.3">
      <c r="F3100" s="228"/>
      <c r="K3100"/>
    </row>
    <row r="3101" spans="6:11" x14ac:dyDescent="0.3">
      <c r="F3101" s="228"/>
      <c r="K3101"/>
    </row>
    <row r="3102" spans="6:11" x14ac:dyDescent="0.3">
      <c r="F3102" s="228"/>
      <c r="K3102"/>
    </row>
    <row r="3103" spans="6:11" x14ac:dyDescent="0.3">
      <c r="F3103" s="228"/>
      <c r="K3103"/>
    </row>
    <row r="3104" spans="6:11" x14ac:dyDescent="0.3">
      <c r="F3104" s="228"/>
      <c r="K3104"/>
    </row>
    <row r="3105" spans="6:11" x14ac:dyDescent="0.3">
      <c r="F3105" s="228"/>
      <c r="K3105"/>
    </row>
    <row r="3106" spans="6:11" x14ac:dyDescent="0.3">
      <c r="F3106" s="228"/>
      <c r="K3106"/>
    </row>
    <row r="3107" spans="6:11" x14ac:dyDescent="0.3">
      <c r="F3107" s="228"/>
      <c r="K3107"/>
    </row>
    <row r="3108" spans="6:11" x14ac:dyDescent="0.3">
      <c r="F3108" s="228"/>
      <c r="K3108"/>
    </row>
    <row r="3109" spans="6:11" x14ac:dyDescent="0.3">
      <c r="F3109" s="228"/>
      <c r="K3109"/>
    </row>
    <row r="3110" spans="6:11" x14ac:dyDescent="0.3">
      <c r="F3110" s="228"/>
      <c r="K3110"/>
    </row>
    <row r="3111" spans="6:11" x14ac:dyDescent="0.3">
      <c r="F3111" s="228"/>
      <c r="K3111"/>
    </row>
    <row r="3112" spans="6:11" x14ac:dyDescent="0.3">
      <c r="F3112" s="228"/>
      <c r="K3112"/>
    </row>
    <row r="3113" spans="6:11" x14ac:dyDescent="0.3">
      <c r="F3113" s="228"/>
      <c r="K3113"/>
    </row>
    <row r="3114" spans="6:11" x14ac:dyDescent="0.3">
      <c r="F3114" s="228"/>
      <c r="K3114"/>
    </row>
    <row r="3115" spans="6:11" x14ac:dyDescent="0.3">
      <c r="F3115" s="228"/>
      <c r="K3115"/>
    </row>
    <row r="3116" spans="6:11" x14ac:dyDescent="0.3">
      <c r="F3116" s="228"/>
      <c r="K3116"/>
    </row>
    <row r="3117" spans="6:11" x14ac:dyDescent="0.3">
      <c r="F3117" s="228"/>
      <c r="K3117"/>
    </row>
    <row r="3118" spans="6:11" x14ac:dyDescent="0.3">
      <c r="F3118" s="228"/>
      <c r="K3118"/>
    </row>
    <row r="3119" spans="6:11" x14ac:dyDescent="0.3">
      <c r="F3119" s="228"/>
      <c r="K3119"/>
    </row>
    <row r="3120" spans="6:11" x14ac:dyDescent="0.3">
      <c r="F3120" s="228"/>
      <c r="K3120"/>
    </row>
    <row r="3121" spans="6:11" x14ac:dyDescent="0.3">
      <c r="F3121" s="228"/>
      <c r="K3121"/>
    </row>
    <row r="3122" spans="6:11" x14ac:dyDescent="0.3">
      <c r="F3122" s="228"/>
      <c r="K3122"/>
    </row>
    <row r="3123" spans="6:11" x14ac:dyDescent="0.3">
      <c r="F3123" s="228"/>
      <c r="K3123"/>
    </row>
    <row r="3124" spans="6:11" x14ac:dyDescent="0.3">
      <c r="F3124" s="228"/>
      <c r="K3124"/>
    </row>
    <row r="3125" spans="6:11" x14ac:dyDescent="0.3">
      <c r="F3125" s="228"/>
      <c r="K3125"/>
    </row>
    <row r="3126" spans="6:11" x14ac:dyDescent="0.3">
      <c r="F3126" s="228"/>
      <c r="K3126"/>
    </row>
    <row r="3127" spans="6:11" x14ac:dyDescent="0.3">
      <c r="F3127" s="228"/>
      <c r="K3127"/>
    </row>
    <row r="3128" spans="6:11" x14ac:dyDescent="0.3">
      <c r="F3128" s="228"/>
      <c r="K3128"/>
    </row>
    <row r="3129" spans="6:11" x14ac:dyDescent="0.3">
      <c r="F3129" s="228"/>
      <c r="K3129"/>
    </row>
    <row r="3130" spans="6:11" x14ac:dyDescent="0.3">
      <c r="F3130" s="228"/>
      <c r="K3130"/>
    </row>
    <row r="3131" spans="6:11" x14ac:dyDescent="0.3">
      <c r="F3131" s="228"/>
      <c r="K3131"/>
    </row>
    <row r="3132" spans="6:11" x14ac:dyDescent="0.3">
      <c r="F3132" s="228"/>
      <c r="K3132"/>
    </row>
    <row r="3133" spans="6:11" x14ac:dyDescent="0.3">
      <c r="F3133" s="228"/>
      <c r="K3133"/>
    </row>
    <row r="3134" spans="6:11" x14ac:dyDescent="0.3">
      <c r="F3134" s="228"/>
      <c r="K3134"/>
    </row>
    <row r="3135" spans="6:11" x14ac:dyDescent="0.3">
      <c r="F3135" s="228"/>
      <c r="K3135"/>
    </row>
    <row r="3136" spans="6:11" x14ac:dyDescent="0.3">
      <c r="F3136" s="228"/>
      <c r="K3136"/>
    </row>
    <row r="3137" spans="6:11" x14ac:dyDescent="0.3">
      <c r="F3137" s="228"/>
      <c r="K3137"/>
    </row>
    <row r="3138" spans="6:11" x14ac:dyDescent="0.3">
      <c r="F3138" s="228"/>
      <c r="K3138"/>
    </row>
    <row r="3139" spans="6:11" x14ac:dyDescent="0.3">
      <c r="F3139" s="228"/>
      <c r="K3139"/>
    </row>
    <row r="3140" spans="6:11" x14ac:dyDescent="0.3">
      <c r="F3140" s="228"/>
      <c r="K3140"/>
    </row>
    <row r="3141" spans="6:11" x14ac:dyDescent="0.3">
      <c r="F3141" s="228"/>
      <c r="K3141"/>
    </row>
    <row r="3142" spans="6:11" x14ac:dyDescent="0.3">
      <c r="F3142" s="228"/>
      <c r="K3142"/>
    </row>
    <row r="3143" spans="6:11" x14ac:dyDescent="0.3">
      <c r="F3143" s="228"/>
      <c r="K3143"/>
    </row>
    <row r="3144" spans="6:11" x14ac:dyDescent="0.3">
      <c r="F3144" s="228"/>
      <c r="K3144"/>
    </row>
    <row r="3145" spans="6:11" x14ac:dyDescent="0.3">
      <c r="F3145" s="228"/>
      <c r="K3145"/>
    </row>
    <row r="3146" spans="6:11" x14ac:dyDescent="0.3">
      <c r="F3146" s="228"/>
      <c r="K3146"/>
    </row>
    <row r="3147" spans="6:11" x14ac:dyDescent="0.3">
      <c r="F3147" s="228"/>
      <c r="K3147"/>
    </row>
    <row r="3148" spans="6:11" x14ac:dyDescent="0.3">
      <c r="F3148" s="228"/>
      <c r="K3148"/>
    </row>
    <row r="3149" spans="6:11" x14ac:dyDescent="0.3">
      <c r="F3149" s="228"/>
      <c r="K3149"/>
    </row>
    <row r="3150" spans="6:11" x14ac:dyDescent="0.3">
      <c r="F3150" s="228"/>
      <c r="K3150"/>
    </row>
    <row r="3151" spans="6:11" x14ac:dyDescent="0.3">
      <c r="F3151" s="228"/>
      <c r="K3151"/>
    </row>
    <row r="3152" spans="6:11" x14ac:dyDescent="0.3">
      <c r="F3152" s="228"/>
      <c r="K3152"/>
    </row>
    <row r="3153" spans="6:11" x14ac:dyDescent="0.3">
      <c r="F3153" s="228"/>
      <c r="K3153"/>
    </row>
    <row r="3154" spans="6:11" x14ac:dyDescent="0.3">
      <c r="F3154" s="228"/>
      <c r="K3154"/>
    </row>
  </sheetData>
  <mergeCells count="15">
    <mergeCell ref="C1:J1"/>
    <mergeCell ref="B3:B5"/>
    <mergeCell ref="C3:C5"/>
    <mergeCell ref="D3:D5"/>
    <mergeCell ref="E3:E5"/>
    <mergeCell ref="F3:F5"/>
    <mergeCell ref="G3:G5"/>
    <mergeCell ref="H3:I3"/>
    <mergeCell ref="J3:J5"/>
    <mergeCell ref="F228:G228"/>
    <mergeCell ref="F229:G229"/>
    <mergeCell ref="H4:H5"/>
    <mergeCell ref="I4:I5"/>
    <mergeCell ref="F226:H226"/>
    <mergeCell ref="F227:H227"/>
  </mergeCells>
  <printOptions horizontalCentered="1"/>
  <pageMargins left="0.59055118110236227" right="0.39370078740157483" top="0.59055118110236227" bottom="0.71" header="0.39370078740157483" footer="0.39370078740157483"/>
  <pageSetup paperSize="9" scale="59" orientation="portrait" horizontalDpi="300" verticalDpi="300" r:id="rId1"/>
  <headerFooter alignWithMargins="0">
    <oddFooter>&amp;L&amp;8GERENCIA DE INGENIERIA
&amp;"Arial,Negrita"AGUA Y SANEAMIENTO MENDOZA S.A.&amp;R&amp;8Página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PLLA DE COTIZ.</vt:lpstr>
      <vt:lpstr>'PLLA DE COTIZ.'!Área_de_impresión</vt:lpstr>
      <vt:lpstr>'PLLA DE COTIZ.'!Títulos_a_imprimir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fconti</dc:creator>
  <cp:lastModifiedBy>Usuario de Windows</cp:lastModifiedBy>
  <dcterms:created xsi:type="dcterms:W3CDTF">2021-01-08T18:58:56Z</dcterms:created>
  <dcterms:modified xsi:type="dcterms:W3CDTF">2021-06-18T16:08:36Z</dcterms:modified>
</cp:coreProperties>
</file>