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"/>
    </mc:Choice>
  </mc:AlternateContent>
  <bookViews>
    <workbookView xWindow="120" yWindow="135" windowWidth="23715" windowHeight="954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L24" i="1" l="1"/>
  <c r="G24" i="1" s="1"/>
  <c r="G23" i="1"/>
  <c r="G22" i="1"/>
  <c r="J21" i="1"/>
  <c r="G21" i="1" s="1"/>
  <c r="J20" i="1"/>
  <c r="G20" i="1" s="1"/>
  <c r="G19" i="1"/>
  <c r="G18" i="1"/>
  <c r="G17" i="1"/>
  <c r="H16" i="1"/>
  <c r="G16" i="1" s="1"/>
  <c r="G15" i="1"/>
  <c r="G14" i="1"/>
  <c r="L13" i="1"/>
  <c r="G13" i="1" s="1"/>
  <c r="L12" i="1"/>
  <c r="G12" i="1"/>
  <c r="G11" i="1"/>
  <c r="H10" i="1"/>
  <c r="G10" i="1" s="1"/>
  <c r="L9" i="1"/>
  <c r="G9" i="1"/>
</calcChain>
</file>

<file path=xl/sharedStrings.xml><?xml version="1.0" encoding="utf-8"?>
<sst xmlns="http://schemas.openxmlformats.org/spreadsheetml/2006/main" count="172" uniqueCount="128">
  <si>
    <t>Número expediente:</t>
  </si>
  <si>
    <t>EX-2021-03331399- -GDEMZA-DTIYC#MSDSYD</t>
  </si>
  <si>
    <t>Número proceso de compra:</t>
  </si>
  <si>
    <t>10801-0044-LPU21</t>
  </si>
  <si>
    <t>Nombre descriptivo proceso de compra:</t>
  </si>
  <si>
    <t>Adquisición de equipamiento informático para la implementación de HCE</t>
  </si>
  <si>
    <t>Unidad Operativa de Compras:</t>
  </si>
  <si>
    <t>1-08-01 - Ministerio de Salud, Desarr.Soc.y Deportes</t>
  </si>
  <si>
    <t>Fecha de Apertura:</t>
  </si>
  <si>
    <t>01/10/2021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</si>
  <si>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</si>
  <si>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</si>
  <si>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</si>
  <si>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</si>
  <si>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</si>
  <si>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</si>
  <si>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</si>
  <si>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</si>
  <si>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</si>
  <si>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</si>
  <si>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</si>
  <si>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</si>
  <si>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740020286.7</t>
  </si>
  <si>
    <t xml:space="preserve">RACK 19 PULGADAS 600MM  </t>
  </si>
  <si>
    <t>MINI RACK 19" 6U 2 CUERPOS PIVOTANTES 600MM PROF</t>
  </si>
  <si>
    <t xml:space="preserve">Quality Tech </t>
  </si>
  <si>
    <t>https://articulo.mercadolibre.com.ar/MLA-833849566-rack-genrod-de-9-unidades-x-600mm-de-profundidad-19-negro-_JM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114676037&amp;matt_product_id=MLA833849566&amp;matt_product_partition_id=1405252328105&amp;matt_target_id=aud-415044759576:pla-1405252328105&amp;gclid=CjwKCAjwq9mLBhB2EiwAuYdMtWKEoWA9Glrs_JizO4jDBO_oElhvqpaPnETpMAkyM9Mg6Im2-CRxgxoC1VoQAvD_BwE</t>
  </si>
  <si>
    <t>https://articulo.mercadolibre.com.ar/MLA-1102479339-rack-mural-pivotante-quality-10-unidades-19pg-600mm-interior-_JM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345574997&amp;matt_product_id=MLA1102479339&amp;matt_product_partition_id=1405252328105&amp;matt_target_id=aud-415044759576:pla-1405252328105&amp;gclid=CjwKCAjwq9mLBhB2EiwAuYdMtbiOX3Eldi6D9JaqbILiVw9a3CipMKLpKqVXDZtzmjaiQ7Lr2MdmOBoCHuUQAvD_BwE</t>
  </si>
  <si>
    <t>https://munred.store/racks-murales/243-rack-mural-9u-590mm-prof-pivotante-2-cuerpos-genrod.html</t>
  </si>
  <si>
    <t>AVANTICA S.A.</t>
  </si>
  <si>
    <t xml:space="preserve">Mural de 10U 500MM c/puerta c/vidrio tonalizado    
entrega 30/45 días </t>
  </si>
  <si>
    <t>FAYSER</t>
  </si>
  <si>
    <t>https://munred.store/racks-murales/1197-rack-mural-10u-500mm-prof-fayser.html</t>
  </si>
  <si>
    <t>https://articulo.mercadolibre.com.ar/MLA-885443444-rack-mural-12u-500mm-prof-fayser-7-1657095-7a000-en-palermo-_JM</t>
  </si>
  <si>
    <t>https://ciardi.com.ar/redes/racks/cerrados/rack-mural-de-6-unidades-c-puerta-991004479</t>
  </si>
  <si>
    <t>EXPRESS SOFTWARE &amp; HARDWARE S.A.</t>
  </si>
  <si>
    <t>590010470.1</t>
  </si>
  <si>
    <t>ORGANIZADOR DE CABLES HORIZONTAL EMBUTIDO DE 19"</t>
  </si>
  <si>
    <t xml:space="preserve">ORG. DE CABLES ABIERTO HORIZONTAL 19` 1U </t>
  </si>
  <si>
    <t>https://lezamapc.com.ar/home/10170-nexxt-organizador-horizontal-cable-manag-19-2u-798304031270.html?gclid=CjwKCAjwq9mLBhB2EiwAuYdMtcuXWTq4EP7lBcbE53oyoJ_BZ_2uSIbvAi2Zvv8RGmCI_hv4rYv8IxoClTwQAvD_BwE</t>
  </si>
  <si>
    <t>https://articulo.mercadolibre.com.ar/MLA-740574870-organizador-de-cables-1-unidad-para-rack-19-pulgadas-_JM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124616547&amp;matt_product_id=MLA740574870&amp;matt_product_partition_id=1405252328065&amp;matt_target_id=aud-415044759576:pla-1405252328065&amp;gclid=CjwKCAjwq9mLBhB2EiwAuYdMtUzh8nAUN4oJRSXhkx_vkP3sFKY6qcvZ5fy87pg0MuaR8MF_2TCQWBoCZPcQAvD_BwE</t>
  </si>
  <si>
    <t>https://www.sharecomputacion.com/product/nexxt-organizador-horizontal-cable-manag-19-2u/?utm_source=Google%20Shopping&amp;utm_campaign=feed%20completo%202020&amp;utm_medium=cpc&amp;utm_term=27529&amp;gclid=CjwKCAjwq9mLBhB2EiwAuYdMtSHmhN5cBkki69qIzZ-drz5ZUA0HIvolVOSCL4JxA2f6Wfzm4aZDFRoCvQ8QAvD_BwE</t>
  </si>
  <si>
    <t>740020273.1</t>
  </si>
  <si>
    <t>PATCH PANEL</t>
  </si>
  <si>
    <t xml:space="preserve">GLC  CE-4012  PATCH PANNEL 12PORTS CAT 5E  
</t>
  </si>
  <si>
    <t>GLC</t>
  </si>
  <si>
    <t>https://www.mg-seguridad.com.ar/detalle_producto.aspx?idp=CE-4012</t>
  </si>
  <si>
    <t>https://articulo.mercadolibre.com.ar/MLA-930577536-patch-pannel-12-puertos-utp-cat5e-para-racks-_JM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258233049&amp;matt_product_id=MLA930577536&amp;matt_product_partition_id=1405252328105&amp;matt_target_id=aud-415044759576:pla-1405252328105&amp;gclid=CjwKCAjwq9mLBhB2EiwAuYdMtdoPI6HROCLrspQD_QmMZDcuPO1UuLdmWLJOLEVmyWnmNaYqeXrXdxoCNRkQAvD_BwE</t>
  </si>
  <si>
    <t>https://www.fruitridgetools.com/networking-and-connectivity/patch-panels/leviton-19-gigamax-32-port-cat-5e-patch-panel-8p8c-t568a-16-gauge-5g485-a32/?CAWELAID=120172830000019045&amp;gclid=CjwKCAjwq9mLBhB2EiwAuYdMtZI_7skRpjFc7U32En8GdXNVemKvkh-_qYpi29oLnGcklyMC2lX3vhoCaF4QAvD_BwE</t>
  </si>
  <si>
    <t>infocuyo</t>
  </si>
  <si>
    <t>PATCH PANNEL 24PORTS CAT 5E P/ KRONE/110</t>
  </si>
  <si>
    <t>https://articulo.mercadolibre.com.ar/MLA-751700506-pachera-24-puertos-cat5e-para-rack-19-ns-pa524-_JM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114470977&amp;matt_product_id=MLA751700506&amp;matt_product_partition_id=1405252328105&amp;matt_target_id=aud-415044759576:pla-1405252328105&amp;gclid=CjwKCAjwq9mLBhB2EiwAuYdMtVcjMB_WEMB4z8R_5HAYtLnL4eBL5VE2bKHFx4-paGoRDYk3T78u-BoCiUkQAvD_BwE</t>
  </si>
  <si>
    <t>https://articulo.mercadolibre.com.ar/MLA-870348908-patchera-patch-pannel-24-ports-rj45-cat5e-_JM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139201316&amp;matt_product_id=MLA870348908&amp;matt_product_partition_id=1405741523268&amp;matt_target_id=aud-415044759576:pla-1405741523268&amp;gclid=CjwKCAjwq9mLBhB2EiwAuYdMteNYequE8C_zAiRABrKndD7XmDjD6e4ZYNpgeA1PvANCRMREhA9WJhoCje0QAvD_BwE</t>
  </si>
  <si>
    <t>https://www.argseguridad.com/patch-pannel-24-puertos-utp-cat6-para-racks-1415?gclid=CjwKCAjwq9mLBhB2EiwAuYdMtTPz7bPWkfS0DEtTMsZjMY9Jw4ui5RhjdwbV0PoKAE2heAwyeo-4nxoCsO0QAvD_BwE</t>
  </si>
  <si>
    <t>660010088.1</t>
  </si>
  <si>
    <t xml:space="preserve">CANAL DE TENSION DE 5 BOCAS </t>
  </si>
  <si>
    <t>QUALITY TECH  0B310130NV0N000  Barra de alimentación 5 Tomas 
Patas Planas 19" 220V  s/térmica</t>
  </si>
  <si>
    <t>QUALITY TECH</t>
  </si>
  <si>
    <t>https://articulo.mercadolibre.com.ar/MLA-746274679-quality-tech-canal-de-tension-5-tomas-patas-planas-sin-termi-_JM#position=3&amp;search_layout=stack&amp;type=item&amp;tracking_id=40e6c7b5-44b6-413d-bfa0-ba2c61d24164</t>
  </si>
  <si>
    <t>https://www.dgs-web.com.ar/MLA-611564715-canal-de-tension-5-tomas-patas-planas-19-220v-sterm-_JM</t>
  </si>
  <si>
    <t>https://alkes.com.ar/producto/barra-de-alimentacion-5-tomas-patas-planas-19-220v/</t>
  </si>
  <si>
    <t>740020127.10</t>
  </si>
  <si>
    <t xml:space="preserve">UPS 500V A 800V DE CAPACIDAD, 220 V DE TENSION </t>
  </si>
  <si>
    <t xml:space="preserve">UPS LYONN DESIRE 500VA  </t>
  </si>
  <si>
    <t>LYONN</t>
  </si>
  <si>
    <t>https://www.libreopcion.com/LYONN-UPS-DESIRE-500AP-LED-P388370?gclid=CjwKCAjwq9mLBhB2EiwAuYdMtZQCEInp4Gp8WLIv-q65qk1LRZJbiP1ZeYlH2LY8Lgiy7tDCstUSTBoCwogQAvD_BwE</t>
  </si>
  <si>
    <t>https://www.fullh4rd.com.ar/prod/18427/ups-lyonn-desire-500va-luz-led</t>
  </si>
  <si>
    <t>http://www.lpnk.com.ar/DETALLE/ITEM_ID=1711/gbpws.aspx</t>
  </si>
  <si>
    <t>INNOVATION-CREATIONS &amp; DREAMS S0FTWARE COMPANY S.A.</t>
  </si>
  <si>
    <t>740010211.4</t>
  </si>
  <si>
    <t>ROUTER C/CAP. FIREWALL 16GB MEMORIA C/36 NÚCLEOS</t>
  </si>
  <si>
    <t xml:space="preserve">RouterBOARD 2011iL-RM 5xLAN, 5xGbit LAN  </t>
  </si>
  <si>
    <t>Mikrotik</t>
  </si>
  <si>
    <t>https://www.ebay.com/itm/143739023205?chn=ps&amp;norover=1&amp;mkevt=1&amp;mkrid=21551-241447-2056-0&amp;mkcid=2&amp;itemid=143739023205&amp;targetid=293946777986&amp;device=c&amp;mktype=pla&amp;googleloc=1000092&amp;poi=&amp;campaignid=6947309167&amp;mkgroupid=83585966081&amp;rlsatarget=pla-293946777986&amp;abcId=&amp;merchantid=119648210&amp;gclid=CjwKCAjwq9mLBhB2EiwAuYdMtU2OGfq6dhGVmNhFu-BoIuYDeWqiXnkj_KyDmE8BTJSTFThHPLkZNxoCz80QAvD_BwE</t>
  </si>
  <si>
    <t>https://www.mercadolibre.com.ar/router-mikrotik-routerboard-rb2011uias-rm-negro-100v240v/p/MLA6187811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124616547&amp;matt_product_id=MLA6187811-product&amp;matt_product_partition_id=1405252328105&amp;matt_target_id=aud-415044759576:pla-1405252328105&amp;gclid=CjwKCAjwq9mLBhB2EiwAuYdMtYndIEYu72JKs7yb6vgovLvVuESQ66MFwOyYt3hgeYIOzMefgIEslBoCqmoQAvD_BwE</t>
  </si>
  <si>
    <t>https://articulo.mercadolibre.com.ar/MLA-1103814632-router-mikrotik-rb2011il-rm-5xethernet-5xge-600mhz-64mb-ram-_JM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114362632&amp;matt_product_id=MLA1103814632&amp;matt_product_partition_id=1405252328105&amp;matt_target_id=aud-415044759576:pla-1405252328105&amp;gclid=CjwKCAjwq9mLBhB2EiwAuYdMtb_ckYMQpSOxDOAbu_6_OCGmstVOviIUEzqfIDItIrUGOpxx0LVCIRoCoQMQAvD_BwE</t>
  </si>
  <si>
    <t>DHB Ingeniería, proyectos, obras y servicios S.A.</t>
  </si>
  <si>
    <t>740010211.5</t>
  </si>
  <si>
    <t>ROUTER 1GB MEMORIA C/2 NÚCLEOS</t>
  </si>
  <si>
    <t xml:space="preserve">RouterBOARD 951Ui-2HnD 5xLAN, with integrated antenNas(RB951Ui-2HnD)    Entrega 
60/90 días </t>
  </si>
  <si>
    <t>MIKROTIK</t>
  </si>
  <si>
    <t>https://www.arrichetta.com.ar/producto/router-ap-mikrotik-wi-fi-rb951ui-2hnd-sf-mikrotik/?utm_source=Google%20Shopping&amp;utm_campaign=otromas&amp;utm_medium=cpc&amp;utm_term=64057&amp;gclid=CjwKCAjwq9mLBhB2EiwAuYdMtRyoR3JXb50QRrdiWbAV9HWoSCVRz8HdLzEa9bE5CIbn9H15uys-vRoCaTwQAvD_BwE</t>
  </si>
  <si>
    <t>https://www.mercadolibre.com.ar/access-point-mikrotik-routerboard-rb951g-2hnd-blanco-100v240v/p/MLA6072681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160977859&amp;matt_product_id=MLA6072681-product&amp;matt_product_partition_id=1405252328105&amp;matt_target_id=aud-415044759576:pla-1405252328105&amp;gclid=CjwKCAjwq9mLBhB2EiwAuYdMtYjcWb7wiSdZuzap2Spjs6dShlIst54oqCF9OHyEixEDX43CHQ9s5xoCFnMQAvD_BwE</t>
  </si>
  <si>
    <t>https://tienda.pixeltec.com.ar/shop/product/rb951g-2hnd-router-mikrotik-951-5eth-gigabit-wifi-lvl-4-case-fuente-4674?search=Router+951</t>
  </si>
  <si>
    <t>740010215.6</t>
  </si>
  <si>
    <t xml:space="preserve">SWITCH DE 16 BOCAS FASE  ETHERNET 10/100  </t>
  </si>
  <si>
    <t>ARUBA  JH016A  HPE 1420-16G Switch</t>
  </si>
  <si>
    <t>ARUBA</t>
  </si>
  <si>
    <t>https://www.mercadolibre.com.ar/switch-hewlett-packard-enterprise-jh016a-officeconnect-serie-1420/p/MLA12417015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114668068&amp;matt_product_id=MLA12417015-product&amp;matt_product_partition_id=1405252328105&amp;matt_target_id=aud-415044759576:pla-1405252328105&amp;gclid=CjwKCAjwq9mLBhB2EiwAuYdMtdH4ob_tADPwM7kPgmBnlQvKnIqYYLPla2Y9tFnDke-XxxkZLEXl6BoCxv4QAvD_BwE</t>
  </si>
  <si>
    <t>https://www.techinn.com/es/hpe-1420-16g-switch/137835260/p?utm_source=google_products&amp;utm_medium=merchant&amp;id_producte=11909497&amp;country=ar&amp;gclid=CjwKCAjwq9mLBhB2EiwAuYdMtaacax183LI4b2L2uyJ-bxTWYMBzmPAvUFanltFgUOqErHLfqgXLzhoCY1cQAvD_BwE</t>
  </si>
  <si>
    <t>https://www.gerbio.com.ar/MLA-744706595-switch-hp-aruba-1420-16gb-16-puertos-32-gbits-12-w-jh016a-_JM</t>
  </si>
  <si>
    <t>740010215.7</t>
  </si>
  <si>
    <t>SWITCH PARA RED DE 24 BOCAS</t>
  </si>
  <si>
    <t>ARUBA  JH017A  HPE 1420-24G Switch  60 días 
de entrega aprox</t>
  </si>
  <si>
    <t>https://articulo.mercadolibre.com.ar/MLA-1105923830-switch-hp-jh017a-24-puertos-gigabit-101001000-2-sfp-_JM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114668068&amp;matt_product_id=MLA1105923830&amp;matt_product_partition_id=1405252328105&amp;matt_target_id=aud-415044759576:pla-1405252328105&amp;gclid=CjwKCAjwq9mLBhB2EiwAuYdMtQc5R6d10tiGAz67tc4pVjRaE4XLbx1Pch6_OIRP_ty3ER5DHNrEHxoCpDcQAvD_BwE</t>
  </si>
  <si>
    <t>https://hardcomputers.mercadoshops.com.ar/MLA-630556337-switch-hp-aruba-24-puertos-v1420-24g-2sfp-jh017a-_JM</t>
  </si>
  <si>
    <t>https://exxa.com.ar/productos/7439/</t>
  </si>
  <si>
    <t>740010215.20</t>
  </si>
  <si>
    <t>SWITCH 24 PUERTOS 10/100/1000 - CAT 6 (FAST ETHERNET ADMINISTRABLES RACK ESTANDAR DE 19"</t>
  </si>
  <si>
    <t xml:space="preserve">Cloud Router Switch 326-24G-2S+RM with RouterOS L5, 1U rackmount enclosure(CRS326-24G-2S+RM) 
   Entrega 60/90 días </t>
  </si>
  <si>
    <t>https://articulo.mercadolibre.com.ar/MLA-915251676-cloud-switch-mikrotik-css326-24g-2srm-24-gbit-2-sfp-_JM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139347102&amp;matt_product_id=MLA915251676&amp;matt_product_partition_id=1405252328105&amp;matt_target_id=aud-415044759576:pla-1405252328105&amp;gclid=CjwKCAjwq9mLBhB2EiwAuYdMtZ2xhAAKxH5G6hJeqw3KJHNv6VBIK__8yrNTY0aiwla9aoYHrXeiCxoCvkEQAvD_BwE</t>
  </si>
  <si>
    <t>http://www.sawerin.com.ar/mikrotk-crs326-24g-2splus-rm_SW_516.php</t>
  </si>
  <si>
    <t>https://www.mercadolibre.com.ar/switch-mikrotik-crs326-24g-2srm/p/MLA14650032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346955289&amp;matt_product_id=MLA14650032-product&amp;matt_product_partition_id=1405252328105&amp;matt_target_id=aud-415044759576:pla-1405252328105&amp;gclid=CjwKCAjwq9mLBhB2EiwAuYdMtXYUfLTHnshTdY_EfmNRoCZ16-S-P5zcxXEIDyTZAburJZ6ZPNTgThoCpTQQAvD_BwE</t>
  </si>
  <si>
    <t>740010215.10</t>
  </si>
  <si>
    <t xml:space="preserve">SWITCH PARA RED ADMINISTRABLES 48 PUERTOS 10/100/1000 PARA RACK </t>
  </si>
  <si>
    <t xml:space="preserve">SWITCH MIKROTIK 24ETH GB PoE de 500W + 4 Ptos 
SFP+10GB  </t>
  </si>
  <si>
    <t>https://sistecorp.com/producto/switch-mikrotik-24eth-gb-poe-de-500w-4-ptos-sfp10gb-crs32824p4sr/</t>
  </si>
  <si>
    <t>http://www.sawerin.com.ar/mikrotik-crs326-24splus2qplusrm_SW_290.php</t>
  </si>
  <si>
    <t>https://www.mercadolibre.com.ar/switch-ubiquiti-networks-es-24-500w/p/MLA13996107?pdp_filters=category:MLA1700#searchVariation=MLA13996107&amp;position=5&amp;search_layout=grid&amp;type=product&amp;tracking_id=29fee919-e0e8-4311-88f5-113efc745488</t>
  </si>
  <si>
    <t>740020407.1</t>
  </si>
  <si>
    <t>SWITCH 24 PUERTOS</t>
  </si>
  <si>
    <t xml:space="preserve">Cloud Router Switch 328-24P-4S+RM with 800 MHz CPU, 512MB RAM, 
24xGigabit LAN (all PoE-out), 4xSFP+ cages, RouterOS L5 or SwitchOS 
(dual boot), 1U rackmount case, 500W built-in PSU(CRS328-24P-4S+RM)   
 Entrega 60/90 días </t>
  </si>
  <si>
    <t>https://articulo.mercadolibre.com.ar/MLA-816302225-router-mikrotik-crs328-24p-4srm-24-puertos-gigabit-4-sfp-_JM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114362632&amp;matt_product_id=MLA816302225&amp;matt_product_partition_id=1405741523268&amp;matt_target_id=aud-415044759576:pla-1405741523268&amp;gclid=CjwKCAjwq9mLBhB2EiwAuYdMtS0x9oasaIxfwOWecLmEGAkhv-Jo2fyj24rsssfk_JJPHKTRQ4oKAxoCIw8QAvD_BwE</t>
  </si>
  <si>
    <t>https://articulo.mercadolibre.com.ar/MLA-816302294-router-mikrotik-crs328-24p-4srm-24-puertos-gigabit-4-sfp-_JM</t>
  </si>
  <si>
    <t>https://tigreytitan.mercadoshops.com.ar/MLA-901130523-mikrotik-switch-crs328-24p-4srm-24-puertos-gigabit-poe-4sfp-_JM</t>
  </si>
  <si>
    <t>740020127.9</t>
  </si>
  <si>
    <t>UPS ON LINE 1500 VA</t>
  </si>
  <si>
    <t>UPS TOWER - 2 KVA 0.9PF(72VDC)(WITH 6PCS 9AH BATTERY)</t>
  </si>
  <si>
    <t>Kaise</t>
  </si>
  <si>
    <t>https://articulo.mercadolibre.com.ar/MLA-916834709-ups-online-doble-conversion-kaise-2kva-1800w-modo-eco-fp-09-_JM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152184845&amp;matt_product_id=MLA916834709&amp;matt_product_partition_id=1405252328105&amp;matt_target_id=aud-415044759576:pla-1405252328105&amp;gclid=CjwKCAjwq9mLBhB2EiwAuYdMtaAFgnzFutwe4uagrBsFxj_Ofc2ybvCpc5YEx98YY8uXblgIqWnbEhoCtTgQAvD_BwE</t>
  </si>
  <si>
    <t>https://articulo.mercadolibre.com.ar/MLA-902993270-ups-online-doble-conversion-kaise-1kva-900w-modo-eco-fp-09-_JM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152184845&amp;matt_product_id=MLA902993270&amp;matt_product_partition_id=1405252328105&amp;matt_target_id=aud-415044759576:pla-1405252328105&amp;gclid=CjwKCAjwq9mLBhB2EiwAuYdMtWPNtM7aZynvi05fyCmI-hRwGerMVYtAdq8ivFh9-GjqTeJwWv9OYhoCKTsQAvD_BwE</t>
  </si>
  <si>
    <t>https://articulo.mercadolibre.com.ar/MLA-765572446-ups-doble-conversion-modelo-sp2-t-2-kva-2000-va-torre-_JM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146594225&amp;matt_product_id=MLA765572446&amp;matt_product_partition_id=1405252328105&amp;matt_target_id=aud-415044759576:pla-1405252328105&amp;gclid=CjwKCAjwq9mLBhB2EiwAuYdMtZfL4tzmq1373URdPWnBLMyPUHhsdVhs0ooFe2FOHCDuU2Jez1K0BBoCDFQQAvD_BwE</t>
  </si>
  <si>
    <t>740020286.1</t>
  </si>
  <si>
    <t>RACK P/COMPUTACION</t>
  </si>
  <si>
    <t xml:space="preserve">RACK ABIERTO 19" 40U </t>
  </si>
  <si>
    <t>https://articulo.mercadolibre.com.ar/MLA-809081355-genrod-rack-abierto-45u-negro-194500an-_JM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114676037&amp;matt_product_id=MLA809081355&amp;matt_product_partition_id=1405252328105&amp;matt_target_id=aud-415044759576:pla-1405252328105&amp;gclid=CjwKCAjwq9mLBhB2EiwAuYdMtc4HK2B3imJsHJhO81eA_M4YBPsVizKYq_j0HHMW4AfB4xI4XB3GwxoC6L0QAvD_BwE</t>
  </si>
  <si>
    <t>https://articulo.mercadolibre.com.ar/MLA-833840093-genrod-puerta-micro-perforada-19-40u-negra-198740mpn-_JM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114676037&amp;matt_product_id=MLA833840093&amp;matt_product_partition_id=1405252328105&amp;matt_target_id=aud-415044759576:pla-1405252328105&amp;gclid=CjwKCAjwq9mLBhB2EiwAuYdMtS2J6AI5G42ByndIIcmskIX7JuujTblfZB8ZmSbO5rHVd2_ktVko2RoCIZsQAvD_BwE</t>
  </si>
  <si>
    <t>https://munred.store/racks-de-piso/226-rack-abierto-19-40u-genrod.html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</si>
</sst>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44" fontId="0" fillId="4" borderId="3" xfId="1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44" fontId="4" fillId="5" borderId="3" xfId="1" applyFont="1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/>
    </xf>
    <xf numFmtId="164" fontId="0" fillId="5" borderId="3" xfId="0" applyNumberFormat="1" applyFill="1" applyBorder="1" applyAlignment="1" applyProtection="1">
      <alignment horizontal="center" vertical="center"/>
    </xf>
    <xf numFmtId="0" fontId="2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N19" sqref="N19"/>
    </sheetView>
  </sheetViews>
  <sheetFormatPr baseColWidth="10" defaultRowHeight="15" x14ac:dyDescent="0.25"/>
  <cols>
    <col min="1" max="1" width="14.42578125" customWidth="1"/>
    <col min="2" max="2" width="36.7109375" customWidth="1"/>
    <col min="3" max="3" width="48.140625" customWidth="1"/>
    <col min="4" max="4" width="28.28515625" customWidth="1"/>
    <col min="5" max="5" width="18.7109375" customWidth="1"/>
    <col min="6" max="6" width="17.28515625" customWidth="1"/>
    <col min="7" max="7" width="16.5703125" customWidth="1"/>
    <col min="8" max="8" width="12.7109375" customWidth="1"/>
    <col min="10" max="10" width="12.42578125" bestFit="1" customWidth="1"/>
    <col min="12" max="12" width="12.42578125" bestFit="1" customWidth="1"/>
  </cols>
  <sheetData>
    <row r="1" spans="1:14" x14ac:dyDescent="0.25">
      <c r="B1" s="1" t="s">
        <v>0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</row>
    <row r="2" spans="1:14" x14ac:dyDescent="0.25">
      <c r="B2" s="1" t="s">
        <v>2</v>
      </c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</row>
    <row r="3" spans="1:14" x14ac:dyDescent="0.25">
      <c r="B3" s="1" t="s">
        <v>4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</row>
    <row r="4" spans="1:14" x14ac:dyDescent="0.25">
      <c r="B4" s="1" t="s">
        <v>6</v>
      </c>
      <c r="C4" s="13" t="s">
        <v>7</v>
      </c>
      <c r="D4" s="13" t="s">
        <v>7</v>
      </c>
      <c r="E4" s="13" t="s">
        <v>7</v>
      </c>
      <c r="F4" s="13" t="s">
        <v>7</v>
      </c>
      <c r="G4" s="13" t="s">
        <v>7</v>
      </c>
    </row>
    <row r="5" spans="1:14" x14ac:dyDescent="0.25">
      <c r="B5" s="1" t="s">
        <v>8</v>
      </c>
      <c r="C5" s="13" t="s">
        <v>9</v>
      </c>
      <c r="D5" s="13" t="s">
        <v>9</v>
      </c>
      <c r="E5" s="13" t="s">
        <v>9</v>
      </c>
      <c r="F5" s="13" t="s">
        <v>9</v>
      </c>
      <c r="G5" s="13" t="s">
        <v>9</v>
      </c>
    </row>
    <row r="8" spans="1:14" x14ac:dyDescent="0.25">
      <c r="A8" s="2" t="s">
        <v>10</v>
      </c>
      <c r="B8" s="2" t="s">
        <v>11</v>
      </c>
      <c r="C8" s="2" t="s">
        <v>12</v>
      </c>
      <c r="D8" s="3" t="s">
        <v>13</v>
      </c>
      <c r="E8" s="3" t="s">
        <v>14</v>
      </c>
      <c r="F8" s="3" t="s">
        <v>15</v>
      </c>
      <c r="G8" s="3" t="s">
        <v>16</v>
      </c>
      <c r="H8" s="4" t="s">
        <v>17</v>
      </c>
      <c r="I8" s="4" t="s">
        <v>18</v>
      </c>
      <c r="J8" s="4" t="s">
        <v>19</v>
      </c>
      <c r="K8" s="4" t="s">
        <v>18</v>
      </c>
      <c r="L8" s="4" t="s">
        <v>20</v>
      </c>
      <c r="M8" s="4" t="s">
        <v>18</v>
      </c>
      <c r="N8" s="4" t="s">
        <v>21</v>
      </c>
    </row>
    <row r="9" spans="1:14" ht="30" x14ac:dyDescent="0.25">
      <c r="A9" s="5" t="s">
        <v>22</v>
      </c>
      <c r="B9" s="6" t="s">
        <v>23</v>
      </c>
      <c r="C9" s="6" t="s">
        <v>24</v>
      </c>
      <c r="D9" s="7">
        <v>30</v>
      </c>
      <c r="E9" s="8">
        <v>18567</v>
      </c>
      <c r="F9" s="6" t="s">
        <v>25</v>
      </c>
      <c r="G9" s="9">
        <f>+(H9+J9+L9)/3</f>
        <v>25649.759999999998</v>
      </c>
      <c r="H9" s="10">
        <v>25135</v>
      </c>
      <c r="I9" s="11" t="s">
        <v>26</v>
      </c>
      <c r="J9" s="12">
        <v>25365</v>
      </c>
      <c r="K9" s="11" t="s">
        <v>27</v>
      </c>
      <c r="L9" s="12">
        <f>254.32*104</f>
        <v>26449.279999999999</v>
      </c>
      <c r="M9" s="11" t="s">
        <v>28</v>
      </c>
      <c r="N9" s="6" t="s">
        <v>29</v>
      </c>
    </row>
    <row r="10" spans="1:14" ht="75" x14ac:dyDescent="0.25">
      <c r="A10" s="5" t="s">
        <v>22</v>
      </c>
      <c r="B10" s="6" t="s">
        <v>23</v>
      </c>
      <c r="C10" s="6" t="s">
        <v>30</v>
      </c>
      <c r="D10" s="7">
        <v>5</v>
      </c>
      <c r="E10" s="8">
        <v>23950</v>
      </c>
      <c r="F10" s="6" t="s">
        <v>31</v>
      </c>
      <c r="G10" s="9">
        <f t="shared" ref="G10:G24" si="0">+(H10+J10+L10)/3</f>
        <v>22338.813333333335</v>
      </c>
      <c r="H10" s="10">
        <f>218.11*104</f>
        <v>22683.440000000002</v>
      </c>
      <c r="I10" s="11" t="s">
        <v>32</v>
      </c>
      <c r="J10" s="12">
        <v>24225</v>
      </c>
      <c r="K10" s="11" t="s">
        <v>33</v>
      </c>
      <c r="L10" s="12">
        <v>20108</v>
      </c>
      <c r="M10" s="11" t="s">
        <v>34</v>
      </c>
      <c r="N10" s="6" t="s">
        <v>35</v>
      </c>
    </row>
    <row r="11" spans="1:14" ht="30" x14ac:dyDescent="0.25">
      <c r="A11" s="5" t="s">
        <v>36</v>
      </c>
      <c r="B11" s="6" t="s">
        <v>37</v>
      </c>
      <c r="C11" s="6" t="s">
        <v>38</v>
      </c>
      <c r="D11" s="7">
        <v>35</v>
      </c>
      <c r="E11" s="8">
        <v>968</v>
      </c>
      <c r="F11" s="6" t="s">
        <v>25</v>
      </c>
      <c r="G11" s="9">
        <f t="shared" si="0"/>
        <v>1277.1666666666667</v>
      </c>
      <c r="H11" s="10">
        <v>1356</v>
      </c>
      <c r="I11" s="11" t="s">
        <v>39</v>
      </c>
      <c r="J11" s="12">
        <v>1138</v>
      </c>
      <c r="K11" s="11" t="s">
        <v>40</v>
      </c>
      <c r="L11" s="12">
        <v>1337.5</v>
      </c>
      <c r="M11" s="11" t="s">
        <v>41</v>
      </c>
      <c r="N11" s="6" t="s">
        <v>29</v>
      </c>
    </row>
    <row r="12" spans="1:14" ht="30" x14ac:dyDescent="0.25">
      <c r="A12" s="5" t="s">
        <v>42</v>
      </c>
      <c r="B12" s="6" t="s">
        <v>43</v>
      </c>
      <c r="C12" s="6" t="s">
        <v>44</v>
      </c>
      <c r="D12" s="7">
        <v>25</v>
      </c>
      <c r="E12" s="8">
        <v>3640</v>
      </c>
      <c r="F12" s="6" t="s">
        <v>45</v>
      </c>
      <c r="G12" s="9">
        <f t="shared" si="0"/>
        <v>4248.7133333333331</v>
      </c>
      <c r="H12" s="10">
        <v>3859.14</v>
      </c>
      <c r="I12" s="11" t="s">
        <v>46</v>
      </c>
      <c r="J12" s="12">
        <v>3817</v>
      </c>
      <c r="K12" s="11" t="s">
        <v>47</v>
      </c>
      <c r="L12" s="12">
        <f>48.75*104</f>
        <v>5070</v>
      </c>
      <c r="M12" s="11" t="s">
        <v>48</v>
      </c>
      <c r="N12" s="6" t="s">
        <v>49</v>
      </c>
    </row>
    <row r="13" spans="1:14" ht="30" x14ac:dyDescent="0.25">
      <c r="A13" s="5" t="s">
        <v>42</v>
      </c>
      <c r="B13" s="6" t="s">
        <v>43</v>
      </c>
      <c r="C13" s="6" t="s">
        <v>50</v>
      </c>
      <c r="D13" s="7">
        <v>10</v>
      </c>
      <c r="E13" s="8">
        <v>4199</v>
      </c>
      <c r="F13" s="6" t="s">
        <v>45</v>
      </c>
      <c r="G13" s="9">
        <f t="shared" si="0"/>
        <v>5354.586666666667</v>
      </c>
      <c r="H13" s="10">
        <v>6117</v>
      </c>
      <c r="I13" s="11" t="s">
        <v>51</v>
      </c>
      <c r="J13" s="12">
        <v>3999</v>
      </c>
      <c r="K13" s="11" t="s">
        <v>52</v>
      </c>
      <c r="L13" s="12">
        <f>57.19*104</f>
        <v>5947.76</v>
      </c>
      <c r="M13" s="11" t="s">
        <v>53</v>
      </c>
      <c r="N13" s="6" t="s">
        <v>29</v>
      </c>
    </row>
    <row r="14" spans="1:14" ht="45" x14ac:dyDescent="0.25">
      <c r="A14" s="5" t="s">
        <v>54</v>
      </c>
      <c r="B14" s="6" t="s">
        <v>55</v>
      </c>
      <c r="C14" s="6" t="s">
        <v>56</v>
      </c>
      <c r="D14" s="7">
        <v>35</v>
      </c>
      <c r="E14" s="8">
        <v>5350</v>
      </c>
      <c r="F14" s="6" t="s">
        <v>57</v>
      </c>
      <c r="G14" s="9">
        <f t="shared" si="0"/>
        <v>5922.6633333333339</v>
      </c>
      <c r="H14" s="10">
        <v>6710</v>
      </c>
      <c r="I14" s="11" t="s">
        <v>58</v>
      </c>
      <c r="J14" s="12">
        <v>5296.88</v>
      </c>
      <c r="K14" s="11" t="s">
        <v>59</v>
      </c>
      <c r="L14" s="12">
        <v>5761.11</v>
      </c>
      <c r="M14" s="11" t="s">
        <v>60</v>
      </c>
      <c r="N14" s="6" t="s">
        <v>49</v>
      </c>
    </row>
    <row r="15" spans="1:14" ht="105" x14ac:dyDescent="0.25">
      <c r="A15" s="5" t="s">
        <v>61</v>
      </c>
      <c r="B15" s="6" t="s">
        <v>62</v>
      </c>
      <c r="C15" s="6" t="s">
        <v>63</v>
      </c>
      <c r="D15" s="7">
        <v>35</v>
      </c>
      <c r="E15" s="8">
        <v>5855</v>
      </c>
      <c r="F15" s="6" t="s">
        <v>64</v>
      </c>
      <c r="G15" s="9">
        <f t="shared" si="0"/>
        <v>7131.666666666667</v>
      </c>
      <c r="H15" s="10">
        <v>5361</v>
      </c>
      <c r="I15" s="11" t="s">
        <v>65</v>
      </c>
      <c r="J15" s="12">
        <v>7622</v>
      </c>
      <c r="K15" s="11" t="s">
        <v>66</v>
      </c>
      <c r="L15" s="12">
        <v>8412</v>
      </c>
      <c r="M15" s="11" t="s">
        <v>67</v>
      </c>
      <c r="N15" s="6" t="s">
        <v>68</v>
      </c>
    </row>
    <row r="16" spans="1:14" ht="90" x14ac:dyDescent="0.25">
      <c r="A16" s="5" t="s">
        <v>69</v>
      </c>
      <c r="B16" s="6" t="s">
        <v>70</v>
      </c>
      <c r="C16" s="6" t="s">
        <v>71</v>
      </c>
      <c r="D16" s="7">
        <v>15</v>
      </c>
      <c r="E16" s="8">
        <v>17851</v>
      </c>
      <c r="F16" s="6" t="s">
        <v>72</v>
      </c>
      <c r="G16" s="9">
        <f t="shared" si="0"/>
        <v>16357.333333333334</v>
      </c>
      <c r="H16" s="10">
        <f>138*104</f>
        <v>14352</v>
      </c>
      <c r="I16" s="11" t="s">
        <v>73</v>
      </c>
      <c r="J16" s="12">
        <v>16830</v>
      </c>
      <c r="K16" s="11" t="s">
        <v>74</v>
      </c>
      <c r="L16" s="12">
        <v>17890</v>
      </c>
      <c r="M16" s="11" t="s">
        <v>75</v>
      </c>
      <c r="N16" s="6" t="s">
        <v>76</v>
      </c>
    </row>
    <row r="17" spans="1:14" ht="75" x14ac:dyDescent="0.25">
      <c r="A17" s="5" t="s">
        <v>77</v>
      </c>
      <c r="B17" s="6" t="s">
        <v>78</v>
      </c>
      <c r="C17" s="6" t="s">
        <v>79</v>
      </c>
      <c r="D17" s="7">
        <v>20</v>
      </c>
      <c r="E17" s="8">
        <v>9725</v>
      </c>
      <c r="F17" s="6" t="s">
        <v>80</v>
      </c>
      <c r="G17" s="9">
        <f t="shared" si="0"/>
        <v>10258.89</v>
      </c>
      <c r="H17" s="10">
        <v>8128</v>
      </c>
      <c r="I17" s="11" t="s">
        <v>81</v>
      </c>
      <c r="J17" s="12">
        <v>11286</v>
      </c>
      <c r="K17" s="11" t="s">
        <v>82</v>
      </c>
      <c r="L17" s="12">
        <v>11362.67</v>
      </c>
      <c r="M17" s="11" t="s">
        <v>83</v>
      </c>
      <c r="N17" s="6" t="s">
        <v>35</v>
      </c>
    </row>
    <row r="18" spans="1:14" ht="30" x14ac:dyDescent="0.25">
      <c r="A18" s="5" t="s">
        <v>84</v>
      </c>
      <c r="B18" s="6" t="s">
        <v>85</v>
      </c>
      <c r="C18" s="6" t="s">
        <v>86</v>
      </c>
      <c r="D18" s="7">
        <v>5</v>
      </c>
      <c r="E18" s="8">
        <v>16500</v>
      </c>
      <c r="F18" s="6" t="s">
        <v>87</v>
      </c>
      <c r="G18" s="9">
        <f t="shared" si="0"/>
        <v>17758.333333333332</v>
      </c>
      <c r="H18" s="10">
        <v>17799</v>
      </c>
      <c r="I18" s="11" t="s">
        <v>88</v>
      </c>
      <c r="J18" s="12">
        <v>20863</v>
      </c>
      <c r="K18" s="11" t="s">
        <v>89</v>
      </c>
      <c r="L18" s="12">
        <v>14613</v>
      </c>
      <c r="M18" s="11" t="s">
        <v>90</v>
      </c>
      <c r="N18" s="6" t="s">
        <v>49</v>
      </c>
    </row>
    <row r="19" spans="1:14" ht="30" x14ac:dyDescent="0.25">
      <c r="A19" s="5" t="s">
        <v>91</v>
      </c>
      <c r="B19" s="6" t="s">
        <v>92</v>
      </c>
      <c r="C19" s="6" t="s">
        <v>93</v>
      </c>
      <c r="D19" s="7">
        <v>10</v>
      </c>
      <c r="E19" s="8">
        <v>29500</v>
      </c>
      <c r="F19" s="6" t="s">
        <v>87</v>
      </c>
      <c r="G19" s="9">
        <f t="shared" si="0"/>
        <v>28487.666666666668</v>
      </c>
      <c r="H19" s="10">
        <v>30399</v>
      </c>
      <c r="I19" s="11" t="s">
        <v>94</v>
      </c>
      <c r="J19" s="12">
        <v>27374</v>
      </c>
      <c r="K19" s="11" t="s">
        <v>95</v>
      </c>
      <c r="L19" s="12">
        <v>27690</v>
      </c>
      <c r="M19" s="11" t="s">
        <v>96</v>
      </c>
      <c r="N19" s="6" t="s">
        <v>49</v>
      </c>
    </row>
    <row r="20" spans="1:14" ht="75" x14ac:dyDescent="0.25">
      <c r="A20" s="5" t="s">
        <v>97</v>
      </c>
      <c r="B20" s="6" t="s">
        <v>98</v>
      </c>
      <c r="C20" s="6" t="s">
        <v>99</v>
      </c>
      <c r="D20" s="7">
        <v>10</v>
      </c>
      <c r="E20" s="8">
        <v>32175</v>
      </c>
      <c r="F20" s="6" t="s">
        <v>80</v>
      </c>
      <c r="G20" s="9">
        <f t="shared" si="0"/>
        <v>26225.916666666668</v>
      </c>
      <c r="H20" s="10">
        <v>23390</v>
      </c>
      <c r="I20" s="11" t="s">
        <v>100</v>
      </c>
      <c r="J20" s="12">
        <f>261*104.75</f>
        <v>27339.75</v>
      </c>
      <c r="K20" s="11" t="s">
        <v>101</v>
      </c>
      <c r="L20" s="12">
        <v>27948</v>
      </c>
      <c r="M20" s="11" t="s">
        <v>102</v>
      </c>
      <c r="N20" s="6" t="s">
        <v>35</v>
      </c>
    </row>
    <row r="21" spans="1:14" ht="90" x14ac:dyDescent="0.25">
      <c r="A21" s="5" t="s">
        <v>103</v>
      </c>
      <c r="B21" s="6" t="s">
        <v>104</v>
      </c>
      <c r="C21" s="6" t="s">
        <v>105</v>
      </c>
      <c r="D21" s="7">
        <v>1</v>
      </c>
      <c r="E21" s="8">
        <v>84565</v>
      </c>
      <c r="F21" s="6" t="s">
        <v>72</v>
      </c>
      <c r="G21" s="9">
        <f t="shared" si="0"/>
        <v>78612.25</v>
      </c>
      <c r="H21" s="10">
        <v>76951</v>
      </c>
      <c r="I21" s="11" t="s">
        <v>106</v>
      </c>
      <c r="J21" s="12">
        <f>629*104.75</f>
        <v>65887.75</v>
      </c>
      <c r="K21" s="11" t="s">
        <v>107</v>
      </c>
      <c r="L21" s="12">
        <v>92998</v>
      </c>
      <c r="M21" s="11" t="s">
        <v>108</v>
      </c>
      <c r="N21" s="6" t="s">
        <v>76</v>
      </c>
    </row>
    <row r="22" spans="1:14" ht="105" x14ac:dyDescent="0.25">
      <c r="A22" s="5" t="s">
        <v>109</v>
      </c>
      <c r="B22" s="6" t="s">
        <v>110</v>
      </c>
      <c r="C22" s="6" t="s">
        <v>111</v>
      </c>
      <c r="D22" s="7">
        <v>3</v>
      </c>
      <c r="E22" s="8">
        <v>71695</v>
      </c>
      <c r="F22" s="6" t="s">
        <v>80</v>
      </c>
      <c r="G22" s="9">
        <f t="shared" si="0"/>
        <v>91359.333333333328</v>
      </c>
      <c r="H22" s="10">
        <v>85626</v>
      </c>
      <c r="I22" s="11" t="s">
        <v>112</v>
      </c>
      <c r="J22" s="12">
        <v>103652</v>
      </c>
      <c r="K22" s="11" t="s">
        <v>113</v>
      </c>
      <c r="L22" s="12">
        <v>84800</v>
      </c>
      <c r="M22" s="11" t="s">
        <v>114</v>
      </c>
      <c r="N22" s="6" t="s">
        <v>35</v>
      </c>
    </row>
    <row r="23" spans="1:14" ht="30" x14ac:dyDescent="0.25">
      <c r="A23" s="5" t="s">
        <v>115</v>
      </c>
      <c r="B23" s="6" t="s">
        <v>116</v>
      </c>
      <c r="C23" s="6" t="s">
        <v>117</v>
      </c>
      <c r="D23" s="7">
        <v>1</v>
      </c>
      <c r="E23" s="8">
        <v>63279</v>
      </c>
      <c r="F23" s="6" t="s">
        <v>118</v>
      </c>
      <c r="G23" s="9">
        <f t="shared" si="0"/>
        <v>62433.333333333336</v>
      </c>
      <c r="H23" s="10">
        <v>69400</v>
      </c>
      <c r="I23" s="11" t="s">
        <v>119</v>
      </c>
      <c r="J23" s="12">
        <v>49700</v>
      </c>
      <c r="K23" s="11" t="s">
        <v>120</v>
      </c>
      <c r="L23" s="12">
        <v>68200</v>
      </c>
      <c r="M23" s="11" t="s">
        <v>121</v>
      </c>
      <c r="N23" s="6" t="s">
        <v>29</v>
      </c>
    </row>
    <row r="24" spans="1:14" ht="30" x14ac:dyDescent="0.25">
      <c r="A24" s="5" t="s">
        <v>122</v>
      </c>
      <c r="B24" s="6" t="s">
        <v>123</v>
      </c>
      <c r="C24" s="6" t="s">
        <v>124</v>
      </c>
      <c r="D24" s="7">
        <v>1</v>
      </c>
      <c r="E24" s="8">
        <v>21780</v>
      </c>
      <c r="F24" s="6" t="s">
        <v>25</v>
      </c>
      <c r="G24" s="9">
        <f t="shared" si="0"/>
        <v>21360.555</v>
      </c>
      <c r="H24" s="10">
        <v>19930</v>
      </c>
      <c r="I24" s="11" t="s">
        <v>125</v>
      </c>
      <c r="J24" s="12">
        <v>28215</v>
      </c>
      <c r="K24" s="11" t="s">
        <v>126</v>
      </c>
      <c r="L24" s="12">
        <f>152.14*104.75</f>
        <v>15936.664999999999</v>
      </c>
      <c r="M24" s="11" t="s">
        <v>127</v>
      </c>
      <c r="N24" s="6" t="s">
        <v>29</v>
      </c>
    </row>
  </sheetData>
  <mergeCells count="5">
    <mergeCell ref="C1:G1"/>
    <mergeCell ref="C2:G2"/>
    <mergeCell ref="C3:G3"/>
    <mergeCell ref="C4:G4"/>
    <mergeCell ref="C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2021-10-25T15:50:10Z</dcterms:created>
  <dcterms:modified xsi:type="dcterms:W3CDTF">2021-10-26T11:07:43Z</dcterms:modified>
</cp:coreProperties>
</file>