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3" i="3" l="1"/>
  <c r="K152" i="3"/>
  <c r="K150" i="3"/>
  <c r="K149" i="3"/>
  <c r="O126" i="3"/>
  <c r="N126" i="3"/>
  <c r="K141" i="3"/>
  <c r="K142" i="3"/>
  <c r="K143" i="3"/>
  <c r="K144" i="3"/>
  <c r="K140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17" i="3"/>
  <c r="K108" i="3"/>
  <c r="K105" i="3"/>
  <c r="K106" i="3"/>
  <c r="K107" i="3"/>
  <c r="K109" i="3"/>
  <c r="K110" i="3"/>
  <c r="K104" i="3"/>
  <c r="K84" i="3"/>
  <c r="K82" i="3"/>
  <c r="K81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52" i="3"/>
  <c r="K40" i="3"/>
  <c r="K41" i="3"/>
  <c r="K42" i="3"/>
  <c r="K43" i="3"/>
  <c r="K44" i="3"/>
  <c r="K45" i="3"/>
  <c r="K46" i="3"/>
  <c r="K47" i="3"/>
  <c r="K48" i="3"/>
  <c r="K49" i="3"/>
  <c r="K50" i="3"/>
  <c r="K39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16" i="3"/>
  <c r="K6" i="3"/>
  <c r="K7" i="3"/>
  <c r="K8" i="3"/>
  <c r="K9" i="3"/>
  <c r="K10" i="3"/>
  <c r="K11" i="3"/>
  <c r="K12" i="3"/>
  <c r="K13" i="3"/>
  <c r="K14" i="3"/>
  <c r="K5" i="3"/>
  <c r="N151" i="3" l="1"/>
  <c r="N153" i="3"/>
  <c r="N152" i="3"/>
  <c r="N150" i="3"/>
  <c r="N149" i="3"/>
  <c r="N83" i="3" l="1"/>
  <c r="N81" i="3"/>
  <c r="N84" i="3"/>
  <c r="N82" i="3"/>
  <c r="L126" i="3" l="1"/>
  <c r="L81" i="3" l="1"/>
  <c r="N118" i="3" l="1"/>
  <c r="N119" i="3"/>
  <c r="N120" i="3"/>
  <c r="N121" i="3"/>
  <c r="N122" i="3"/>
  <c r="N123" i="3"/>
  <c r="N124" i="3"/>
  <c r="N125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17" i="3"/>
  <c r="C195" i="3"/>
  <c r="N90" i="3" l="1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89" i="3"/>
  <c r="N40" i="3" l="1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39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5" i="3"/>
  <c r="C163" i="3"/>
  <c r="C203" i="3" l="1"/>
  <c r="C187" i="3"/>
  <c r="C179" i="3"/>
  <c r="C171" i="3"/>
  <c r="L117" i="3" l="1"/>
  <c r="O117" i="3"/>
  <c r="L51" i="3" l="1"/>
  <c r="M51" i="3"/>
  <c r="O51" i="3"/>
  <c r="L52" i="3"/>
  <c r="O52" i="3"/>
  <c r="L53" i="3"/>
  <c r="O53" i="3"/>
  <c r="L54" i="3"/>
  <c r="O54" i="3"/>
  <c r="O150" i="3" l="1"/>
  <c r="O151" i="3"/>
  <c r="O152" i="3"/>
  <c r="O153" i="3"/>
  <c r="O149" i="3"/>
  <c r="M151" i="3"/>
  <c r="O118" i="3" l="1"/>
  <c r="O119" i="3"/>
  <c r="O120" i="3"/>
  <c r="O121" i="3"/>
  <c r="O122" i="3"/>
  <c r="O123" i="3"/>
  <c r="O124" i="3"/>
  <c r="O125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M13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89" i="3"/>
  <c r="O82" i="3"/>
  <c r="O83" i="3"/>
  <c r="O84" i="3"/>
  <c r="O81" i="3"/>
  <c r="M83" i="3"/>
  <c r="O40" i="3" l="1"/>
  <c r="O41" i="3"/>
  <c r="O42" i="3"/>
  <c r="O43" i="3"/>
  <c r="O44" i="3"/>
  <c r="O45" i="3"/>
  <c r="O46" i="3"/>
  <c r="O47" i="3"/>
  <c r="O48" i="3"/>
  <c r="O49" i="3"/>
  <c r="O50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39" i="3"/>
  <c r="O34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3"/>
  <c r="M15" i="3"/>
  <c r="L150" i="3" l="1"/>
  <c r="L151" i="3"/>
  <c r="L152" i="3"/>
  <c r="L153" i="3"/>
  <c r="L149" i="3"/>
  <c r="L118" i="3"/>
  <c r="L119" i="3"/>
  <c r="L120" i="3"/>
  <c r="L121" i="3"/>
  <c r="L122" i="3"/>
  <c r="L123" i="3"/>
  <c r="L124" i="3"/>
  <c r="L125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90" i="3" l="1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89" i="3"/>
  <c r="L82" i="3"/>
  <c r="L83" i="3"/>
  <c r="L84" i="3"/>
  <c r="L40" i="3"/>
  <c r="L41" i="3"/>
  <c r="L42" i="3"/>
  <c r="L43" i="3"/>
  <c r="L44" i="3"/>
  <c r="L45" i="3"/>
  <c r="L46" i="3"/>
  <c r="L47" i="3"/>
  <c r="L48" i="3"/>
  <c r="L49" i="3"/>
  <c r="L50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39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5" i="3"/>
  <c r="Q15" i="3" l="1"/>
  <c r="K95" i="3"/>
  <c r="K90" i="3"/>
  <c r="K93" i="3"/>
  <c r="K92" i="3"/>
  <c r="K89" i="3"/>
  <c r="K97" i="3"/>
  <c r="K99" i="3"/>
  <c r="K96" i="3"/>
  <c r="K98" i="3"/>
  <c r="K100" i="3"/>
  <c r="K91" i="3"/>
  <c r="M103" i="3"/>
  <c r="K101" i="3" s="1"/>
  <c r="K102" i="3" l="1"/>
  <c r="K94" i="3"/>
</calcChain>
</file>

<file path=xl/sharedStrings.xml><?xml version="1.0" encoding="utf-8"?>
<sst xmlns="http://schemas.openxmlformats.org/spreadsheetml/2006/main" count="745" uniqueCount="185">
  <si>
    <t>GRUPO 1</t>
  </si>
  <si>
    <t>PRECIO ADJUDICADO</t>
  </si>
  <si>
    <t>Grupo</t>
  </si>
  <si>
    <t>Categoría</t>
  </si>
  <si>
    <t>Artículo</t>
  </si>
  <si>
    <t>Descripción</t>
  </si>
  <si>
    <t>Presentación</t>
  </si>
  <si>
    <t>Marca</t>
  </si>
  <si>
    <t>Precio Unitario</t>
  </si>
  <si>
    <t>CUBIERTAS</t>
  </si>
  <si>
    <t>CUBIERTA  185/65‐15 RADIAL</t>
  </si>
  <si>
    <t>UNIDAD</t>
  </si>
  <si>
    <t>CUBIERTA  185/60‐15 RADIAL</t>
  </si>
  <si>
    <t>CUBIERTA 195 / 70 / 14</t>
  </si>
  <si>
    <t>CUBIERTA 175/65/14 RADIAL URBANA</t>
  </si>
  <si>
    <t>ART. DE REF.</t>
  </si>
  <si>
    <t>CUBIERTA 165/70/13 RADIAL DE ACERO, CUATRO TELAS, USO CARRETERA</t>
  </si>
  <si>
    <t>CUBIERTA 195 /65/15</t>
  </si>
  <si>
    <t>CUBIERTA 165 / 70 / 14</t>
  </si>
  <si>
    <t>CUBIERTA 195 / 60 / 15</t>
  </si>
  <si>
    <t xml:space="preserve"> </t>
  </si>
  <si>
    <t>GRUPO 2</t>
  </si>
  <si>
    <t>260010098.70</t>
  </si>
  <si>
    <t>260010098.72</t>
  </si>
  <si>
    <t>GRUPO 3</t>
  </si>
  <si>
    <t>260010114.16</t>
  </si>
  <si>
    <t>260010114.5</t>
  </si>
  <si>
    <t>260010114.6</t>
  </si>
  <si>
    <t>260010114.28</t>
  </si>
  <si>
    <t>GRUPO 4</t>
  </si>
  <si>
    <t>260020002.1</t>
  </si>
  <si>
    <t>260020002.4</t>
  </si>
  <si>
    <t>260010098.56</t>
  </si>
  <si>
    <t>260010098.57</t>
  </si>
  <si>
    <t>260010098.77</t>
  </si>
  <si>
    <t>260010098.84</t>
  </si>
  <si>
    <t>260010098.86</t>
  </si>
  <si>
    <t>260010098.90</t>
  </si>
  <si>
    <t>260010098.92</t>
  </si>
  <si>
    <t>260010127.30</t>
  </si>
  <si>
    <t>260010127.47</t>
  </si>
  <si>
    <t xml:space="preserve">Firestone </t>
  </si>
  <si>
    <t xml:space="preserve">Bridgestone </t>
  </si>
  <si>
    <t xml:space="preserve">Metzeler </t>
  </si>
  <si>
    <t>CUBIERTA 185/65R/14</t>
  </si>
  <si>
    <t>CUBIERTA 205 / 60 / 16</t>
  </si>
  <si>
    <t>CUBIERTA 225 / 45 / 17</t>
  </si>
  <si>
    <t>CUBIERTA 900 /20 /14 TELAS LISA - CON UN ÍNDICE DE CARGA SIMPLE/DUAL 140/137 RESPECTIVAMENTE Y CON UN CÓDIGO DE VELOCIDAD J, DIBUJO LINEAL ZIG ZAG, CON BUENA ADHERENCIA AL SUELO Y BUENA DIRIGIBILIDAD PARA SER MONTADO EN TODOS LOS EJES Y PARA SER EMPLEADAS EN CAMINO MIXTOS.</t>
  </si>
  <si>
    <t>CUBIERTA 275/70 R.22.5 LINEAL - 11 TELAS</t>
  </si>
  <si>
    <t>CUBIERTA 23.5x25 L2 CON TACO</t>
  </si>
  <si>
    <t>PRECIO SOLICITADO</t>
  </si>
  <si>
    <t xml:space="preserve">RENGLÓN </t>
  </si>
  <si>
    <t>ALTERNATIVA</t>
  </si>
  <si>
    <t>Bridgestone</t>
  </si>
  <si>
    <t>Importado</t>
  </si>
  <si>
    <t>Fate</t>
  </si>
  <si>
    <t>Alliance</t>
  </si>
  <si>
    <t>BKT</t>
  </si>
  <si>
    <t>PRECIO DE REFERENCIA</t>
  </si>
  <si>
    <t>PORCENTAJE SOLICITADO</t>
  </si>
  <si>
    <t>VARIACIÓN Px REFERENCIA/ Px ADJUDICADO</t>
  </si>
  <si>
    <t>PRECIO RENEGOCIACIÓN</t>
  </si>
  <si>
    <t>PORCENTAJE DE AUMENTO SUGERIDO</t>
  </si>
  <si>
    <t>RENGLON</t>
  </si>
  <si>
    <t>BATERÍAS</t>
  </si>
  <si>
    <t>610020092.10</t>
  </si>
  <si>
    <t>BATERIA DE 12 V 180 AMP</t>
  </si>
  <si>
    <t>610020092.15</t>
  </si>
  <si>
    <t>BATERÍA 12V 60 AMP</t>
  </si>
  <si>
    <t>610020092.16</t>
  </si>
  <si>
    <t>BATERIA 12V 65 AMP</t>
  </si>
  <si>
    <t>610020092.17</t>
  </si>
  <si>
    <t>BATERIA 12V 70 AMP</t>
  </si>
  <si>
    <t>610020092.18</t>
  </si>
  <si>
    <t>BATERIA 12V 80 AMP.</t>
  </si>
  <si>
    <t>610020092.19</t>
  </si>
  <si>
    <t>BATERIA 12V 90 AMP</t>
  </si>
  <si>
    <t>610020092.20</t>
  </si>
  <si>
    <t>BATERIA 12V 100 AMP.</t>
  </si>
  <si>
    <t>610020092.21</t>
  </si>
  <si>
    <t>BATERIA 12V 120 AMP</t>
  </si>
  <si>
    <t>610020092.22</t>
  </si>
  <si>
    <t>BATERIA 12V 110 AMP</t>
  </si>
  <si>
    <t>610020092.47</t>
  </si>
  <si>
    <t>BATERIA 12V 85A.</t>
  </si>
  <si>
    <t>610020092.59</t>
  </si>
  <si>
    <t>BATERIA 12V 75AMP, 13 PLACAS POR ELEMENTO</t>
  </si>
  <si>
    <t>610020092.62</t>
  </si>
  <si>
    <t>BATERIA 12 V 88 AMP</t>
  </si>
  <si>
    <t>610020092.26</t>
  </si>
  <si>
    <t>BATERIA 12 V 200 AMP</t>
  </si>
  <si>
    <t>610020092.64</t>
  </si>
  <si>
    <t>BATERIA 12N12A-4A</t>
  </si>
  <si>
    <t>610020092.65</t>
  </si>
  <si>
    <t>BATERIA YTX7L-BS</t>
  </si>
  <si>
    <t>610020092.66</t>
  </si>
  <si>
    <t>BATERIA YB5LBS</t>
  </si>
  <si>
    <t>610020092.67</t>
  </si>
  <si>
    <t>BATERIA YB9L-A2</t>
  </si>
  <si>
    <t>610020092.68</t>
  </si>
  <si>
    <t>BATERIA 12 VOLT - N 14</t>
  </si>
  <si>
    <t>610020092.9</t>
  </si>
  <si>
    <t xml:space="preserve">BATERIA DE 12 V 160 AMP </t>
  </si>
  <si>
    <t>BRONCO</t>
  </si>
  <si>
    <t xml:space="preserve">CUBIERTA P/ MOTO 120 X 80 X 18 </t>
  </si>
  <si>
    <t xml:space="preserve">CUBIERTA P/MOTO 130/80-17 </t>
  </si>
  <si>
    <t xml:space="preserve">CUBIERTA MEDIDAS 265/65/R17 PARA CAMIONETA PARA USO EN TODO TERRENO </t>
  </si>
  <si>
    <t>CUBIERTA MEDIDAS 265/65/R17 PARA CAMIONETA PARA USO EN TODO TERRENO</t>
  </si>
  <si>
    <t xml:space="preserve">CUBIERTA 255 X 70 X 16 </t>
  </si>
  <si>
    <t>CUBIERTA 255 X 70 X 16</t>
  </si>
  <si>
    <t xml:space="preserve">CUBIERTA 225 / 75 / 15 </t>
  </si>
  <si>
    <t xml:space="preserve">CUBIERTA 205/70/15 RADIAL </t>
  </si>
  <si>
    <t xml:space="preserve">CUBIERTA 195/75/16 </t>
  </si>
  <si>
    <t xml:space="preserve">CUBIERTA 225 X 75 X 16 </t>
  </si>
  <si>
    <t xml:space="preserve">CUBIERTA 245 70 R 16 CUBIERTA RADIAL SIN CAMARA CON INDICE DE VELOCIDAD T, INDICE DE CARGA 113/110, RANGO DE CARGA: D. RODADO TODO PROPOSITO PARA TODO TIPO DE CAMINO </t>
  </si>
  <si>
    <t>CUBIERTA 245 70 R 16 CUBIERTA RADIAL SIN CAMARA CON INDICE DE VELOCIDAD T, INDICE DE CARGA 113/110, RANGO DE CARGA: D. RODADO TODO PROPOSITO PARA TODO TIPO DE CAMINO |</t>
  </si>
  <si>
    <t xml:space="preserve">CUBIERTA 205x55x16 </t>
  </si>
  <si>
    <t xml:space="preserve">CUBIERTA 215-80-16 </t>
  </si>
  <si>
    <t xml:space="preserve">CUBIERTA 235X75X15 RADIAL DE ACERO, SEIS TELAS USO MIXTO </t>
  </si>
  <si>
    <t xml:space="preserve">CUBIERTA 225/70/R15 </t>
  </si>
  <si>
    <t xml:space="preserve">CUBIERTA 255/ 75 / 15 DE 8 TELAS PARA CARGA PESADA </t>
  </si>
  <si>
    <t xml:space="preserve">CUBIERTA 205 / 75 / 16 </t>
  </si>
  <si>
    <t>CUBIERTA 205 / 75 / 16</t>
  </si>
  <si>
    <t xml:space="preserve">CUBIERTA P/MOTO 90/90-21 </t>
  </si>
  <si>
    <t>CUBIERTA 150/70 R17 PARA MOTO BMW F800 -CARGA MAXIMA 325 KG- ENDURO CALLE</t>
  </si>
  <si>
    <t xml:space="preserve">PROTECTOR PARA CAMARA 650 X 16 </t>
  </si>
  <si>
    <t xml:space="preserve">PROTECTOR PARA CAMARA 1300 X 24 </t>
  </si>
  <si>
    <t xml:space="preserve">CUBIERTA 1200 X 20 16 TELAS, DIRECCION CUBIERTA CON CÁMARA.INDICE DE CARGA: 150/146. CODIGO DE VELOCIDAD:J </t>
  </si>
  <si>
    <t xml:space="preserve">CUBIERTA 1400 X 24 12 TELAS </t>
  </si>
  <si>
    <t xml:space="preserve">CUBIERTA 10 x 16.5 8 TELAS TRABAJO ESTANDAR </t>
  </si>
  <si>
    <t xml:space="preserve">CUBIERTA 1300 X 24 12 TELAS G2 CON CAPACIDAD DE CARGA NO INFERIOR A 2450 KG. A 35 PSI Y 40 KM/H,SIN LIMITE DE DISTANCIA, DIBUJO PARA TRACCION. </t>
  </si>
  <si>
    <t xml:space="preserve">CUBIERTA 1100X20 16 T CARRETERA DIRECIONAL PARA CAMION.INDICE DE CARGA SIMPLE/DUAL 149/145 RESPECTIVAMENTE Y CON UN,CODIGO DE VELOCIDAD J </t>
  </si>
  <si>
    <t xml:space="preserve">CUBIERTA 1400 X 24 12 TELAS G2 CON UNA CAPACIDAD DE CARGA NO INFERIOR A 2900 KGS.SIN LIMITE DE DISTANCIA, DIBUJO PARA TRACCION. </t>
  </si>
  <si>
    <t xml:space="preserve">CUBIERTA 17,5X25 12T, TIPO L2, TRACCION, CAPACIDAD DE CARGA POR NEUMATICO NO INFERIOR A 5600 KG A 45 PSI Y UNA VELOCIDAD DE 10 KM/H </t>
  </si>
  <si>
    <t xml:space="preserve">CAMARA 1300 X 24 </t>
  </si>
  <si>
    <t xml:space="preserve">CAMARA 18,4 X 34 </t>
  </si>
  <si>
    <t xml:space="preserve">CUBIERTA 650X16 8T CANALES LONGITUDINALES EN ZIG ZAG O DIAGONAL, PARA CAMIONETA </t>
  </si>
  <si>
    <t>CUBIERTA 750X16 10T TIPO URBANA</t>
  </si>
  <si>
    <t xml:space="preserve">CUBIERTA 900X20 14 T CON TACOS CON UN INDICE DE CARGA SIMPLE/DUAL140/137 RESPECTIVAMENTE Y,CON UN CODIGO DE VELOCIDAD J </t>
  </si>
  <si>
    <t xml:space="preserve">CUBIERTA 295/80 R 22.5 RADIAL SIN CAMARA.APLICACION TRACCION.INDICE DE CARGA:152/148. INDICE DE VELOCIDAD: M CAPACIDAD DE CARGA SIMPLE/DUAL: 3350/3150 </t>
  </si>
  <si>
    <t xml:space="preserve">CUBIERTA 1000 R 20 RADIAL, APLICACION: DIRECCION Y TODA POSICION,INDICE DE CARGA 146/143 SIMPLE Y DUAL RESPECT. INDICE DE VELOCIDAD K </t>
  </si>
  <si>
    <t xml:space="preserve">CUBIERTA 275 80 R 22.5, CARRETERA RADIAL SIN CAMARA, APLICACION TRACCION, INDICE DE CARGA,DUAL 146. INDICE DE VELOCIDAD L. CAPACIDAD DE CARGA MAXIMA, NO INFERIOR A 3000 KG. </t>
  </si>
  <si>
    <t xml:space="preserve">CUBIERTA 275 80 R 22,5 CARRETERA RADIAL SIN CAMARA APLICACIÓN DIRECCIÓN INDICE DE CARGA SIMPLE 149, INDICE DE VELOCIDAD L CAPACIDAD DE CARGA MAXIMA NO INFERIORA 3250 KG </t>
  </si>
  <si>
    <t xml:space="preserve">CUBIERTA 750 R 16 INDICE DE CARGA SIMPLE/DUAL 121/120 INDICE DE VELOCIDAD L </t>
  </si>
  <si>
    <t>PRECIO</t>
  </si>
  <si>
    <t>MERCADO LIBRE</t>
  </si>
  <si>
    <t>RENGLON 43</t>
  </si>
  <si>
    <t>RENGLON 13</t>
  </si>
  <si>
    <t>RENGLON 27</t>
  </si>
  <si>
    <t>PRECIOS DE REFERENCIA</t>
  </si>
  <si>
    <t>FUENTE</t>
  </si>
  <si>
    <t>AUTO SHOP</t>
  </si>
  <si>
    <t>BATERIAS</t>
  </si>
  <si>
    <t>PRECIO PROMEDIO</t>
  </si>
  <si>
    <t xml:space="preserve">PRECIO PROMEDIO </t>
  </si>
  <si>
    <r>
      <rPr>
        <u/>
        <sz val="9"/>
        <color indexed="8"/>
        <rFont val="Calibri"/>
        <family val="2"/>
      </rPr>
      <t xml:space="preserve">Especificaciones Tecnicas: </t>
    </r>
    <r>
      <rPr>
        <sz val="9"/>
        <color indexed="8"/>
        <rFont val="Calibri"/>
        <family val="2"/>
      </rPr>
      <t xml:space="preserve"> FIRESTONE F SERIES F-600 El diseño F600 es un neumático atractivo, moderno y económico, destinado para el mercado de re</t>
    </r>
  </si>
  <si>
    <r>
      <rPr>
        <u/>
        <sz val="9"/>
        <color indexed="8"/>
        <rFont val="Calibri"/>
        <family val="2"/>
      </rPr>
      <t xml:space="preserve">Especificaciones Técnicas: </t>
    </r>
    <r>
      <rPr>
        <sz val="9"/>
        <color indexed="8"/>
        <rFont val="Calibri"/>
        <family val="2"/>
      </rPr>
      <t>ENDURO 3 SAHARA Compuesto especial que combina perfectamente seguridad en agarre y curvas de carretera, y un</t>
    </r>
  </si>
  <si>
    <r>
      <rPr>
        <u/>
        <sz val="9"/>
        <color indexed="8"/>
        <rFont val="Calibri"/>
        <family val="2"/>
      </rPr>
      <t xml:space="preserve">Especificaciones Técnicas: </t>
    </r>
    <r>
      <rPr>
        <sz val="9"/>
        <color indexed="8"/>
        <rFont val="Calibri"/>
        <family val="2"/>
      </rPr>
      <t>BRIDGESTONE COMERCIAL Dayton D660 Dayton D660 ofrece al transportista un neumático tractivo, orientado para servicios</t>
    </r>
  </si>
  <si>
    <r>
      <rPr>
        <u/>
        <sz val="9"/>
        <color indexed="8"/>
        <rFont val="Calibri"/>
        <family val="2"/>
      </rPr>
      <t xml:space="preserve">Especificaciones Tecnicas: </t>
    </r>
    <r>
      <rPr>
        <sz val="9"/>
        <color indexed="8"/>
        <rFont val="Calibri"/>
        <family val="2"/>
      </rPr>
      <t>Características batería BRONCO 12-75 Código de artículo: 61002009259 Características Aleación: Ca Ag Denomina</t>
    </r>
  </si>
  <si>
    <t>RENGLON 66</t>
  </si>
  <si>
    <t>RENGLON 71</t>
  </si>
  <si>
    <r>
      <rPr>
        <u/>
        <sz val="9"/>
        <color indexed="8"/>
        <rFont val="Calibri"/>
        <family val="2"/>
      </rPr>
      <t xml:space="preserve">Especificaciones Tecnicas: </t>
    </r>
    <r>
      <rPr>
        <sz val="9"/>
        <color indexed="8"/>
        <rFont val="Calibri"/>
        <family val="2"/>
      </rPr>
      <t>Características batería Bateria Bronco 12n5-3b 110 Equivalente Yb5lb Rpm925 Características Marca Bronco</t>
    </r>
  </si>
  <si>
    <t>RENGLON 4</t>
  </si>
  <si>
    <t>Especificaciones Tecnicas: FIRESTONE DESTINATION A/T El diseño Destination A/T pertenece al segmento de las Pick-ups y SUV, para su uso mayorment</t>
  </si>
  <si>
    <t>https://www.herbomendoza.com.ar/pagina-del-producto/herbo-premium-max-12v-75ah</t>
  </si>
  <si>
    <t>HERBO MENDOZA</t>
  </si>
  <si>
    <t>https://www.repnormotos.com/DETALLE/CUBIERTA-METZELER-9090-21-ENDURO-3-SAHARA/ITEM_ID=2634/OR=/H=/CANT=/repnormotos.aspx</t>
  </si>
  <si>
    <t xml:space="preserve">VALLE GRANDRE NEUMATICOS </t>
  </si>
  <si>
    <t>https://vgneumaticos.com.ar/product/firestone-f-600-2/</t>
  </si>
  <si>
    <t>VERDINI NEUMATICOS - MARCA FATE</t>
  </si>
  <si>
    <t>Presupuesto</t>
  </si>
  <si>
    <t>https://www.mercadolibre.com.ar/cubierta-delantera-para-moto-metzeler-enduro-3-sahara-para-uso-con-camara-9090-21-s-54/p/MLA15831733?pdp_filters=category:MLA45529#searchVariation=MLA15831733&amp;position=1&amp;search_layout=stack&amp;type=product&amp;tracking_id=b2d308f8-3ce7-42b7-b3c3-b5d0f10da8f5</t>
  </si>
  <si>
    <t>VERDINI NEUMATICOS</t>
  </si>
  <si>
    <t>Presupuesto - marca PirelliS Scorpion</t>
  </si>
  <si>
    <t>VALLE GRANDE</t>
  </si>
  <si>
    <t>https://www.redautoshop.com.ar/products/16919/295-80-R-22.5-KRD02-16-T-KUMHO</t>
  </si>
  <si>
    <t>https://www.mercadolibre.com.ar/neumatico-pirelli-formula-driver-ii-29580r225-152148-m/p/MLA15479917?pdp_filters=category:MLA5725#searchVariation=MLA15479917&amp;position=2&amp;search_layout=stack&amp;type=product&amp;tracking_id=cf025a0b-d064-4c60-ac82-0da88940612e</t>
  </si>
  <si>
    <t>https://articulo.mercadolibre.com.ar/MLA-901128159-bateria-de-gel-moto-12n5-3b-keller-110-motomel-envio-_JM#reco_item_pos=0&amp;reco_backend=machinalis-v2p-hybrid-cruella-cs&amp;reco_backend_type=low_level&amp;reco_client=vip-v2p&amp;reco_id=2451cb69-e1d0-4a86-af29-f3ee9419d63c</t>
  </si>
  <si>
    <t>https://articulo.mercadolibre.com.ar/MLA-835256102-bateria-12x75-sermat-12-volt-75-amper-diesel-nafta-reforzada-_JM#position=3&amp;search_layout=stack&amp;type=item&amp;tracking_id=026d53b0-00c4-42d8-9e2f-22039f6c3e0d</t>
  </si>
  <si>
    <t>https://vgneumaticos.com.ar/</t>
  </si>
  <si>
    <t>REPNOR MOTOS</t>
  </si>
  <si>
    <t>https://articulo.mercadolibre.com.ar/MLA-885801652-bateria-moto-110-de-gel-bronco-libre-de-mantenimiento-_JM#position=1&amp;search_layout=stack&amp;type=pad&amp;tracking_id=b9479876-9a3b-45e9-b146-391bc4bfb104&amp;is_advertising=true&amp;ad_domain=VQCATCORE_LST&amp;ad_position=1&amp;ad_click_id=YjIxZjgzYWQtMTk0MC00MjM3LTg4ZmQtMzIzNTkxMzI1Nzk4</t>
  </si>
  <si>
    <t>PRECIOS DE REFERENCIA ABRIL 2022</t>
  </si>
  <si>
    <t>CAMARAS, CUBIERTAS, BATERIAS Y SERVICIOS</t>
  </si>
  <si>
    <t>PRECIO CONVENIO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</si>
</sst>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000000"/>
      <name val="Calibri"/>
      <family val="2"/>
    </font>
    <font>
      <b/>
      <sz val="16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9"/>
      <color rgb="FFFF0000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</font>
    <font>
      <b/>
      <sz val="10"/>
      <color theme="1"/>
      <name val="Calibri"/>
      <family val="2"/>
      <scheme val="minor"/>
    </font>
    <font>
      <u/>
      <sz val="9"/>
      <color indexed="8"/>
      <name val="Calibri"/>
      <family val="2"/>
    </font>
    <font>
      <b/>
      <sz val="10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 applyBorder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2" borderId="0" xfId="0" applyNumberFormat="1" applyFill="1" applyBorder="1" applyAlignment="1" applyProtection="1">
      <alignment horizontal="center"/>
    </xf>
    <xf numFmtId="0" fontId="8" fillId="3" borderId="0" xfId="0" applyFont="1" applyFill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/>
    </xf>
    <xf numFmtId="44" fontId="5" fillId="3" borderId="0" xfId="2" applyFont="1" applyFill="1" applyBorder="1" applyAlignment="1">
      <alignment horizontal="right" wrapText="1"/>
    </xf>
    <xf numFmtId="0" fontId="11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10" fillId="2" borderId="1" xfId="0" applyNumberFormat="1" applyFont="1" applyFill="1" applyBorder="1" applyAlignment="1" applyProtection="1">
      <alignment horizontal="center"/>
    </xf>
    <xf numFmtId="44" fontId="10" fillId="3" borderId="1" xfId="2" applyFont="1" applyFill="1" applyBorder="1" applyAlignment="1">
      <alignment horizontal="right" wrapText="1"/>
    </xf>
    <xf numFmtId="9" fontId="10" fillId="3" borderId="1" xfId="3" applyFont="1" applyFill="1" applyBorder="1" applyAlignment="1">
      <alignment horizontal="right" wrapText="1"/>
    </xf>
    <xf numFmtId="1" fontId="11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 wrapText="1"/>
    </xf>
    <xf numFmtId="0" fontId="14" fillId="0" borderId="0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0" fillId="0" borderId="1" xfId="0" applyFont="1" applyBorder="1"/>
    <xf numFmtId="0" fontId="12" fillId="0" borderId="0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wrapText="1"/>
    </xf>
    <xf numFmtId="1" fontId="1" fillId="0" borderId="0" xfId="0" applyNumberFormat="1" applyFont="1" applyFill="1" applyBorder="1" applyAlignment="1" applyProtection="1">
      <alignment horizontal="center"/>
    </xf>
    <xf numFmtId="9" fontId="5" fillId="3" borderId="0" xfId="3" applyFont="1" applyFill="1" applyBorder="1" applyAlignment="1">
      <alignment horizontal="right" wrapText="1"/>
    </xf>
    <xf numFmtId="1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wrapText="1"/>
    </xf>
    <xf numFmtId="0" fontId="10" fillId="2" borderId="0" xfId="0" applyNumberFormat="1" applyFont="1" applyFill="1" applyBorder="1" applyAlignment="1" applyProtection="1">
      <alignment horizontal="center"/>
    </xf>
    <xf numFmtId="44" fontId="10" fillId="3" borderId="0" xfId="2" applyFont="1" applyFill="1" applyBorder="1" applyAlignment="1">
      <alignment horizontal="center" wrapText="1"/>
    </xf>
    <xf numFmtId="44" fontId="10" fillId="3" borderId="0" xfId="2" applyFont="1" applyFill="1" applyBorder="1" applyAlignment="1">
      <alignment horizontal="right" wrapText="1"/>
    </xf>
    <xf numFmtId="9" fontId="10" fillId="3" borderId="0" xfId="3" applyFont="1" applyFill="1" applyBorder="1" applyAlignment="1">
      <alignment horizontal="right" wrapText="1"/>
    </xf>
    <xf numFmtId="0" fontId="16" fillId="2" borderId="1" xfId="0" applyNumberFormat="1" applyFont="1" applyFill="1" applyBorder="1" applyAlignment="1" applyProtection="1">
      <alignment horizont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3" fillId="0" borderId="0" xfId="0" applyNumberFormat="1" applyFont="1" applyFill="1" applyBorder="1" applyAlignment="1" applyProtection="1"/>
    <xf numFmtId="0" fontId="17" fillId="0" borderId="1" xfId="0" applyNumberFormat="1" applyFont="1" applyFill="1" applyBorder="1" applyAlignment="1" applyProtection="1">
      <alignment horizontal="center"/>
    </xf>
    <xf numFmtId="0" fontId="17" fillId="0" borderId="1" xfId="0" applyNumberFormat="1" applyFont="1" applyFill="1" applyBorder="1" applyAlignment="1" applyProtection="1"/>
    <xf numFmtId="0" fontId="17" fillId="0" borderId="1" xfId="0" applyNumberFormat="1" applyFont="1" applyFill="1" applyBorder="1" applyAlignment="1" applyProtection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right"/>
    </xf>
    <xf numFmtId="9" fontId="11" fillId="0" borderId="1" xfId="3" applyFont="1" applyFill="1" applyBorder="1" applyAlignment="1" applyProtection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17" fillId="0" borderId="0" xfId="0" applyNumberFormat="1" applyFont="1" applyFill="1" applyBorder="1" applyAlignment="1" applyProtection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right" vertical="center" wrapText="1"/>
    </xf>
    <xf numFmtId="0" fontId="19" fillId="0" borderId="1" xfId="0" applyNumberFormat="1" applyFont="1" applyFill="1" applyBorder="1" applyAlignment="1" applyProtection="1">
      <alignment horizontal="center" wrapText="1"/>
    </xf>
    <xf numFmtId="0" fontId="19" fillId="0" borderId="1" xfId="0" applyNumberFormat="1" applyFont="1" applyFill="1" applyBorder="1" applyAlignment="1" applyProtection="1">
      <alignment horizontal="center"/>
    </xf>
    <xf numFmtId="0" fontId="19" fillId="0" borderId="1" xfId="0" applyNumberFormat="1" applyFont="1" applyFill="1" applyBorder="1" applyAlignment="1" applyProtection="1"/>
    <xf numFmtId="9" fontId="17" fillId="0" borderId="1" xfId="3" applyFont="1" applyFill="1" applyBorder="1" applyAlignment="1" applyProtection="1">
      <alignment horizontal="right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10" fillId="0" borderId="0" xfId="0" applyFont="1" applyBorder="1" applyAlignment="1">
      <alignment horizontal="right" vertical="center" wrapText="1"/>
    </xf>
    <xf numFmtId="0" fontId="10" fillId="3" borderId="0" xfId="0" applyFont="1" applyFill="1" applyBorder="1" applyAlignment="1">
      <alignment horizontal="center" vertical="center" wrapText="1"/>
    </xf>
    <xf numFmtId="9" fontId="17" fillId="0" borderId="0" xfId="3" applyFont="1" applyFill="1" applyBorder="1" applyAlignment="1" applyProtection="1">
      <alignment horizontal="right"/>
    </xf>
    <xf numFmtId="44" fontId="17" fillId="0" borderId="1" xfId="0" applyNumberFormat="1" applyFont="1" applyFill="1" applyBorder="1" applyAlignment="1" applyProtection="1">
      <alignment horizontal="center" wrapText="1"/>
    </xf>
    <xf numFmtId="9" fontId="17" fillId="0" borderId="1" xfId="3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2" borderId="2" xfId="0" applyNumberFormat="1" applyFont="1" applyFill="1" applyBorder="1" applyAlignment="1" applyProtection="1">
      <alignment horizontal="center"/>
    </xf>
    <xf numFmtId="0" fontId="10" fillId="0" borderId="2" xfId="0" applyNumberFormat="1" applyFont="1" applyFill="1" applyBorder="1" applyAlignment="1" applyProtection="1">
      <alignment horizontal="center"/>
    </xf>
    <xf numFmtId="44" fontId="10" fillId="3" borderId="4" xfId="2" applyFont="1" applyFill="1" applyBorder="1" applyAlignment="1">
      <alignment horizontal="right" wrapText="1"/>
    </xf>
    <xf numFmtId="0" fontId="12" fillId="0" borderId="6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8" xfId="0" applyNumberFormat="1" applyFont="1" applyFill="1" applyBorder="1" applyAlignment="1" applyProtection="1">
      <alignment horizontal="center"/>
    </xf>
    <xf numFmtId="44" fontId="17" fillId="0" borderId="1" xfId="2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/>
    </xf>
    <xf numFmtId="44" fontId="21" fillId="3" borderId="1" xfId="2" applyFont="1" applyFill="1" applyBorder="1" applyAlignment="1">
      <alignment horizontal="right" wrapText="1"/>
    </xf>
    <xf numFmtId="9" fontId="21" fillId="3" borderId="1" xfId="3" applyFont="1" applyFill="1" applyBorder="1" applyAlignment="1">
      <alignment horizontal="right" wrapText="1"/>
    </xf>
    <xf numFmtId="44" fontId="8" fillId="3" borderId="1" xfId="2" applyFont="1" applyFill="1" applyBorder="1" applyAlignment="1">
      <alignment horizontal="right" wrapText="1"/>
    </xf>
    <xf numFmtId="9" fontId="13" fillId="0" borderId="1" xfId="3" applyFont="1" applyFill="1" applyBorder="1" applyAlignment="1" applyProtection="1">
      <alignment horizontal="center" wrapText="1"/>
    </xf>
    <xf numFmtId="44" fontId="21" fillId="0" borderId="1" xfId="2" applyFont="1" applyFill="1" applyBorder="1" applyAlignment="1">
      <alignment horizontal="right" wrapText="1"/>
    </xf>
    <xf numFmtId="44" fontId="10" fillId="2" borderId="1" xfId="2" applyFont="1" applyFill="1" applyBorder="1" applyAlignment="1">
      <alignment horizontal="right" wrapText="1"/>
    </xf>
    <xf numFmtId="0" fontId="1" fillId="2" borderId="0" xfId="0" applyNumberFormat="1" applyFont="1" applyFill="1" applyBorder="1" applyAlignment="1" applyProtection="1"/>
    <xf numFmtId="0" fontId="11" fillId="6" borderId="1" xfId="0" applyNumberFormat="1" applyFont="1" applyFill="1" applyBorder="1" applyAlignment="1" applyProtection="1">
      <alignment horizontal="center"/>
    </xf>
    <xf numFmtId="1" fontId="11" fillId="6" borderId="1" xfId="0" applyNumberFormat="1" applyFont="1" applyFill="1" applyBorder="1" applyAlignment="1" applyProtection="1">
      <alignment horizontal="center"/>
    </xf>
    <xf numFmtId="0" fontId="11" fillId="6" borderId="1" xfId="0" applyNumberFormat="1" applyFont="1" applyFill="1" applyBorder="1" applyAlignment="1" applyProtection="1"/>
    <xf numFmtId="0" fontId="10" fillId="6" borderId="2" xfId="0" applyNumberFormat="1" applyFont="1" applyFill="1" applyBorder="1" applyAlignment="1" applyProtection="1">
      <alignment horizontal="center"/>
    </xf>
    <xf numFmtId="44" fontId="10" fillId="6" borderId="1" xfId="2" applyFont="1" applyFill="1" applyBorder="1" applyAlignment="1">
      <alignment horizontal="right" wrapText="1"/>
    </xf>
    <xf numFmtId="44" fontId="10" fillId="6" borderId="4" xfId="2" applyFont="1" applyFill="1" applyBorder="1" applyAlignment="1">
      <alignment horizontal="right" wrapText="1"/>
    </xf>
    <xf numFmtId="9" fontId="10" fillId="6" borderId="1" xfId="3" applyFont="1" applyFill="1" applyBorder="1" applyAlignment="1">
      <alignment horizontal="right" wrapText="1"/>
    </xf>
    <xf numFmtId="9" fontId="21" fillId="6" borderId="1" xfId="3" applyFont="1" applyFill="1" applyBorder="1" applyAlignment="1">
      <alignment horizontal="right" wrapText="1"/>
    </xf>
    <xf numFmtId="44" fontId="21" fillId="6" borderId="1" xfId="2" applyFont="1" applyFill="1" applyBorder="1" applyAlignment="1">
      <alignment horizontal="right" wrapText="1"/>
    </xf>
    <xf numFmtId="0" fontId="1" fillId="6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11" fillId="6" borderId="1" xfId="0" applyNumberFormat="1" applyFont="1" applyFill="1" applyBorder="1" applyAlignment="1" applyProtection="1">
      <alignment wrapText="1"/>
    </xf>
    <xf numFmtId="0" fontId="11" fillId="6" borderId="0" xfId="0" applyNumberFormat="1" applyFont="1" applyFill="1" applyBorder="1" applyAlignment="1" applyProtection="1"/>
    <xf numFmtId="0" fontId="10" fillId="6" borderId="1" xfId="0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>
      <alignment horizontal="center" vertical="center" wrapText="1"/>
    </xf>
    <xf numFmtId="0" fontId="17" fillId="6" borderId="1" xfId="0" applyNumberFormat="1" applyFont="1" applyFill="1" applyBorder="1" applyAlignment="1" applyProtection="1">
      <alignment horizontal="center"/>
    </xf>
    <xf numFmtId="0" fontId="10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vertical="top" wrapText="1"/>
    </xf>
    <xf numFmtId="44" fontId="8" fillId="6" borderId="1" xfId="2" applyFont="1" applyFill="1" applyBorder="1" applyAlignment="1">
      <alignment horizontal="right" wrapText="1"/>
    </xf>
    <xf numFmtId="44" fontId="17" fillId="6" borderId="1" xfId="2" applyFont="1" applyFill="1" applyBorder="1" applyAlignment="1" applyProtection="1">
      <alignment horizontal="center"/>
    </xf>
    <xf numFmtId="9" fontId="11" fillId="6" borderId="1" xfId="3" applyFont="1" applyFill="1" applyBorder="1" applyAlignment="1" applyProtection="1">
      <alignment horizontal="right" wrapText="1"/>
    </xf>
    <xf numFmtId="9" fontId="13" fillId="6" borderId="1" xfId="3" applyFont="1" applyFill="1" applyBorder="1" applyAlignment="1" applyProtection="1">
      <alignment horizontal="center"/>
    </xf>
    <xf numFmtId="9" fontId="13" fillId="6" borderId="1" xfId="3" applyFont="1" applyFill="1" applyBorder="1" applyAlignment="1" applyProtection="1">
      <alignment horizontal="center" wrapText="1"/>
    </xf>
    <xf numFmtId="9" fontId="17" fillId="2" borderId="1" xfId="3" applyFont="1" applyFill="1" applyBorder="1" applyAlignment="1" applyProtection="1">
      <alignment horizontal="right"/>
    </xf>
    <xf numFmtId="9" fontId="23" fillId="2" borderId="1" xfId="3" applyFont="1" applyFill="1" applyBorder="1" applyAlignment="1" applyProtection="1">
      <alignment horizontal="right"/>
    </xf>
    <xf numFmtId="9" fontId="17" fillId="2" borderId="1" xfId="3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2" fillId="0" borderId="6" xfId="0" applyNumberFormat="1" applyFont="1" applyFill="1" applyBorder="1" applyAlignment="1" applyProtection="1">
      <alignment horizontal="center" wrapText="1"/>
    </xf>
    <xf numFmtId="0" fontId="12" fillId="0" borderId="7" xfId="0" applyNumberFormat="1" applyFont="1" applyFill="1" applyBorder="1" applyAlignment="1" applyProtection="1">
      <alignment horizont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center" wrapText="1"/>
    </xf>
    <xf numFmtId="0" fontId="12" fillId="0" borderId="4" xfId="0" applyNumberFormat="1" applyFont="1" applyFill="1" applyBorder="1" applyAlignment="1" applyProtection="1">
      <alignment horizont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44" fontId="1" fillId="0" borderId="1" xfId="2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wrapText="1"/>
    </xf>
    <xf numFmtId="44" fontId="11" fillId="0" borderId="1" xfId="2" applyFont="1" applyFill="1" applyBorder="1" applyAlignment="1" applyProtection="1">
      <alignment horizontal="center"/>
    </xf>
    <xf numFmtId="0" fontId="24" fillId="0" borderId="1" xfId="4" applyNumberFormat="1" applyFont="1" applyFill="1" applyBorder="1" applyAlignment="1" applyProtection="1">
      <alignment horizontal="left" wrapText="1"/>
    </xf>
    <xf numFmtId="0" fontId="20" fillId="0" borderId="1" xfId="0" applyNumberFormat="1" applyFont="1" applyFill="1" applyBorder="1" applyAlignment="1" applyProtection="1">
      <alignment horizontal="left" wrapText="1"/>
    </xf>
    <xf numFmtId="0" fontId="25" fillId="0" borderId="1" xfId="4" applyNumberFormat="1" applyFont="1" applyFill="1" applyBorder="1" applyAlignment="1" applyProtection="1">
      <alignment horizontal="left" wrapText="1"/>
    </xf>
    <xf numFmtId="0" fontId="11" fillId="5" borderId="1" xfId="0" applyNumberFormat="1" applyFont="1" applyFill="1" applyBorder="1" applyAlignment="1" applyProtection="1">
      <alignment horizontal="center" wrapText="1"/>
    </xf>
    <xf numFmtId="44" fontId="11" fillId="0" borderId="1" xfId="2" applyFont="1" applyFill="1" applyBorder="1" applyAlignment="1" applyProtection="1">
      <alignment horizont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/>
    </xf>
    <xf numFmtId="0" fontId="2" fillId="5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18" fillId="0" borderId="2" xfId="0" applyNumberFormat="1" applyFont="1" applyFill="1" applyBorder="1" applyAlignment="1" applyProtection="1">
      <alignment horizontal="center" wrapText="1"/>
    </xf>
    <xf numFmtId="0" fontId="18" fillId="0" borderId="3" xfId="0" applyNumberFormat="1" applyFont="1" applyFill="1" applyBorder="1" applyAlignment="1" applyProtection="1">
      <alignment horizontal="center" wrapText="1"/>
    </xf>
    <xf numFmtId="0" fontId="18" fillId="0" borderId="4" xfId="0" applyNumberFormat="1" applyFont="1" applyFill="1" applyBorder="1" applyAlignment="1" applyProtection="1">
      <alignment horizontal="center" wrapText="1"/>
    </xf>
    <xf numFmtId="0" fontId="11" fillId="5" borderId="1" xfId="0" applyNumberFormat="1" applyFont="1" applyFill="1" applyBorder="1" applyAlignment="1" applyProtection="1">
      <alignment horizontal="center"/>
    </xf>
    <xf numFmtId="0" fontId="24" fillId="0" borderId="2" xfId="4" applyNumberFormat="1" applyFont="1" applyFill="1" applyBorder="1" applyAlignment="1" applyProtection="1">
      <alignment horizontal="left" wrapText="1"/>
    </xf>
    <xf numFmtId="0" fontId="20" fillId="0" borderId="4" xfId="0" applyNumberFormat="1" applyFont="1" applyFill="1" applyBorder="1" applyAlignment="1" applyProtection="1">
      <alignment horizontal="left" wrapText="1"/>
    </xf>
    <xf numFmtId="0" fontId="9" fillId="0" borderId="1" xfId="4" applyNumberFormat="1" applyFill="1" applyBorder="1" applyAlignment="1" applyProtection="1">
      <alignment horizontal="left" wrapText="1"/>
    </xf>
  </cellXfs>
  <cellStyles count="5">
    <cellStyle name="Hipervínculo" xfId="4" builtinId="8"/>
    <cellStyle name="Moneda" xfId="2" builtinId="4"/>
    <cellStyle name="Normal" xfId="0" builtinId="0"/>
    <cellStyle name="Normal 2" xfId="1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86590</xdr:colOff>
      <xdr:row>30</xdr:row>
      <xdr:rowOff>5196</xdr:rowOff>
    </xdr:from>
    <xdr:to>
      <xdr:col>34</xdr:col>
      <xdr:colOff>191365</xdr:colOff>
      <xdr:row>30</xdr:row>
      <xdr:rowOff>109971</xdr:rowOff>
    </xdr:to>
    <xdr:pic>
      <xdr:nvPicPr>
        <xdr:cNvPr id="2" name="Imagen 1" descr="cierre tab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80045" y="6993082"/>
          <a:ext cx="104775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17319</xdr:colOff>
      <xdr:row>155</xdr:row>
      <xdr:rowOff>60613</xdr:rowOff>
    </xdr:from>
    <xdr:to>
      <xdr:col>20</xdr:col>
      <xdr:colOff>591010</xdr:colOff>
      <xdr:row>167</xdr:row>
      <xdr:rowOff>45027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9592" y="44542363"/>
          <a:ext cx="5578646" cy="4313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34636</xdr:colOff>
      <xdr:row>167</xdr:row>
      <xdr:rowOff>242454</xdr:rowOff>
    </xdr:from>
    <xdr:to>
      <xdr:col>20</xdr:col>
      <xdr:colOff>181841</xdr:colOff>
      <xdr:row>173</xdr:row>
      <xdr:rowOff>72004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66909" y="49053749"/>
          <a:ext cx="5152160" cy="2964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pnormotos.com/DETALLE/CUBIERTA-METZELER-9090-21-ENDURO-3-SAHARA/ITEM_ID=2634/OR=/H=/CANT=/repnormotos.aspx" TargetMode="External"/><Relationship Id="rId3" Type="http://schemas.openxmlformats.org/officeDocument/2006/relationships/hyperlink" Target="https://articulo.mercadolibre.com.ar/MLA-835256102-bateria-12x75-sermat-12-volt-75-amper-diesel-nafta-reforzada-_JM" TargetMode="External"/><Relationship Id="rId7" Type="http://schemas.openxmlformats.org/officeDocument/2006/relationships/hyperlink" Target="https://www.herbomendoza.com.ar/pagina-del-producto/herbo-premium-max-12v-75ah" TargetMode="External"/><Relationship Id="rId2" Type="http://schemas.openxmlformats.org/officeDocument/2006/relationships/hyperlink" Target="https://www.redautoshop.com.ar/products/16919/295-80-R-22.5-KRD02-16-T-KUMHO" TargetMode="External"/><Relationship Id="rId1" Type="http://schemas.openxmlformats.org/officeDocument/2006/relationships/hyperlink" Target="https://www.mercadolibre.com.ar/neumatico-pirelli-formula-driver-ii-29580r225-152148-m/p/MLA15479917?pdp_filters=category:MLA5725" TargetMode="External"/><Relationship Id="rId6" Type="http://schemas.openxmlformats.org/officeDocument/2006/relationships/hyperlink" Target="https://www.mantelloneumaticos.com.ar/page/product_detail/12785/245-70-16-111t-destination-a-t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mercadolibre.com.ar/neumatico-firestone-f-series-f-600-17565-r14-82t/p/MLA14793765?pdp_filters=category:MLA5725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vgneumaticos.com.ar/product/firestone-f-600-2/" TargetMode="External"/><Relationship Id="rId9" Type="http://schemas.openxmlformats.org/officeDocument/2006/relationships/hyperlink" Target="https://vgneumati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3"/>
  <sheetViews>
    <sheetView tabSelected="1" zoomScale="110" zoomScaleNormal="110" workbookViewId="0">
      <selection sqref="A1:H1"/>
    </sheetView>
  </sheetViews>
  <sheetFormatPr baseColWidth="10" defaultRowHeight="12.75" x14ac:dyDescent="0.2"/>
  <cols>
    <col min="1" max="1" width="7.28515625" style="2" customWidth="1"/>
    <col min="2" max="2" width="10" style="2" bestFit="1" customWidth="1"/>
    <col min="3" max="3" width="5.7109375" style="2" customWidth="1"/>
    <col min="4" max="4" width="11.42578125" style="2"/>
    <col min="5" max="5" width="15" style="2" customWidth="1"/>
    <col min="6" max="6" width="31.140625" style="1" customWidth="1"/>
    <col min="7" max="8" width="11.42578125" style="2"/>
    <col min="9" max="9" width="15" style="2" customWidth="1"/>
    <col min="10" max="10" width="13.85546875" style="2" hidden="1" customWidth="1"/>
    <col min="11" max="11" width="13.85546875" style="2" customWidth="1"/>
    <col min="12" max="12" width="13.85546875" style="2" hidden="1" customWidth="1"/>
    <col min="13" max="13" width="14" style="2" hidden="1" customWidth="1"/>
    <col min="14" max="14" width="15.42578125" style="2" customWidth="1"/>
    <col min="15" max="15" width="13.85546875" style="2" hidden="1" customWidth="1"/>
    <col min="16" max="16" width="11.42578125" style="1"/>
    <col min="17" max="17" width="11.42578125" style="1" hidden="1" customWidth="1"/>
    <col min="18" max="16384" width="11.42578125" style="1"/>
  </cols>
  <sheetData>
    <row r="1" spans="1:17" ht="24.75" customHeight="1" x14ac:dyDescent="0.2">
      <c r="A1" s="114" t="s">
        <v>182</v>
      </c>
      <c r="B1" s="114"/>
      <c r="C1" s="114"/>
      <c r="D1" s="114"/>
      <c r="E1" s="114"/>
      <c r="F1" s="114"/>
      <c r="G1" s="114"/>
      <c r="H1" s="114"/>
    </row>
    <row r="2" spans="1:17" s="3" customFormat="1" ht="28.5" customHeight="1" thickBot="1" x14ac:dyDescent="0.3">
      <c r="A2" s="121" t="s">
        <v>183</v>
      </c>
      <c r="B2" s="121"/>
      <c r="C2" s="121"/>
      <c r="D2" s="121"/>
      <c r="E2" s="121"/>
    </row>
    <row r="3" spans="1:17" s="16" customFormat="1" ht="27.75" customHeight="1" thickBot="1" x14ac:dyDescent="0.4">
      <c r="A3" s="125" t="s">
        <v>0</v>
      </c>
      <c r="B3" s="125"/>
      <c r="C3" s="125"/>
      <c r="D3" s="125"/>
      <c r="E3" s="125"/>
      <c r="F3" s="125"/>
      <c r="G3" s="125"/>
      <c r="H3" s="125"/>
      <c r="I3" s="59" t="s">
        <v>1</v>
      </c>
      <c r="J3" s="59" t="s">
        <v>50</v>
      </c>
      <c r="K3" s="122" t="s">
        <v>58</v>
      </c>
      <c r="L3" s="122" t="s">
        <v>59</v>
      </c>
      <c r="M3" s="124" t="s">
        <v>60</v>
      </c>
      <c r="N3" s="122" t="s">
        <v>184</v>
      </c>
      <c r="O3" s="122" t="s">
        <v>62</v>
      </c>
    </row>
    <row r="4" spans="1:17" s="16" customFormat="1" ht="17.100000000000001" customHeight="1" thickBot="1" x14ac:dyDescent="0.25">
      <c r="A4" s="17" t="s">
        <v>51</v>
      </c>
      <c r="B4" s="17" t="s">
        <v>52</v>
      </c>
      <c r="C4" s="17" t="s">
        <v>2</v>
      </c>
      <c r="D4" s="17" t="s">
        <v>3</v>
      </c>
      <c r="E4" s="17" t="s">
        <v>4</v>
      </c>
      <c r="F4" s="18" t="s">
        <v>5</v>
      </c>
      <c r="G4" s="17" t="s">
        <v>6</v>
      </c>
      <c r="H4" s="75" t="s">
        <v>7</v>
      </c>
      <c r="I4" s="74" t="s">
        <v>8</v>
      </c>
      <c r="J4" s="76" t="s">
        <v>8</v>
      </c>
      <c r="K4" s="122"/>
      <c r="L4" s="122"/>
      <c r="M4" s="124"/>
      <c r="N4" s="122"/>
      <c r="O4" s="122"/>
    </row>
    <row r="5" spans="1:17" ht="17.100000000000001" customHeight="1" thickBot="1" x14ac:dyDescent="0.25">
      <c r="A5" s="8">
        <v>1</v>
      </c>
      <c r="B5" s="8">
        <v>1</v>
      </c>
      <c r="C5" s="8">
        <v>1</v>
      </c>
      <c r="D5" s="8" t="s">
        <v>9</v>
      </c>
      <c r="E5" s="8">
        <v>26001009815</v>
      </c>
      <c r="F5" s="9" t="s">
        <v>10</v>
      </c>
      <c r="G5" s="8" t="s">
        <v>11</v>
      </c>
      <c r="H5" s="71" t="s">
        <v>41</v>
      </c>
      <c r="I5" s="11">
        <v>23820</v>
      </c>
      <c r="J5" s="11">
        <v>25010</v>
      </c>
      <c r="K5" s="73">
        <f>+I5*(1+$M$15)</f>
        <v>30822.264457364341</v>
      </c>
      <c r="L5" s="12">
        <f>(J5-I5)/I5</f>
        <v>4.9958018471872374E-2</v>
      </c>
      <c r="M5" s="11"/>
      <c r="N5" s="80">
        <f>+J5</f>
        <v>25010</v>
      </c>
      <c r="O5" s="81">
        <f>(N5-I5)/I5</f>
        <v>4.9958018471872374E-2</v>
      </c>
    </row>
    <row r="6" spans="1:17" ht="17.100000000000001" customHeight="1" thickBot="1" x14ac:dyDescent="0.25">
      <c r="A6" s="8">
        <v>1</v>
      </c>
      <c r="B6" s="8">
        <v>2</v>
      </c>
      <c r="C6" s="8">
        <v>1</v>
      </c>
      <c r="D6" s="8" t="s">
        <v>9</v>
      </c>
      <c r="E6" s="8">
        <v>26001009815</v>
      </c>
      <c r="F6" s="9" t="s">
        <v>10</v>
      </c>
      <c r="G6" s="8" t="s">
        <v>11</v>
      </c>
      <c r="H6" s="71" t="s">
        <v>53</v>
      </c>
      <c r="I6" s="11">
        <v>25440</v>
      </c>
      <c r="J6" s="11">
        <v>26710</v>
      </c>
      <c r="K6" s="73">
        <f t="shared" ref="K6:K34" si="0">+I6*(1+$M$15)</f>
        <v>32918.488992248065</v>
      </c>
      <c r="L6" s="12">
        <f t="shared" ref="L6:L34" si="1">(J6-I6)/I6</f>
        <v>4.9921383647798745E-2</v>
      </c>
      <c r="M6" s="11"/>
      <c r="N6" s="80">
        <f t="shared" ref="N6:N34" si="2">+J6</f>
        <v>26710</v>
      </c>
      <c r="O6" s="81">
        <f t="shared" ref="O6:O34" si="3">(N6-I6)/I6</f>
        <v>4.9921383647798745E-2</v>
      </c>
    </row>
    <row r="7" spans="1:17" ht="17.100000000000001" customHeight="1" thickBot="1" x14ac:dyDescent="0.25">
      <c r="A7" s="8">
        <v>1</v>
      </c>
      <c r="B7" s="8">
        <v>3</v>
      </c>
      <c r="C7" s="8">
        <v>1</v>
      </c>
      <c r="D7" s="8" t="s">
        <v>9</v>
      </c>
      <c r="E7" s="8">
        <v>26001009815</v>
      </c>
      <c r="F7" s="9" t="s">
        <v>10</v>
      </c>
      <c r="G7" s="8" t="s">
        <v>11</v>
      </c>
      <c r="H7" s="71" t="s">
        <v>41</v>
      </c>
      <c r="I7" s="11">
        <v>23130</v>
      </c>
      <c r="J7" s="11">
        <v>24290</v>
      </c>
      <c r="K7" s="73">
        <f t="shared" si="0"/>
        <v>29929.428081395348</v>
      </c>
      <c r="L7" s="12">
        <f t="shared" si="1"/>
        <v>5.0151318633808908E-2</v>
      </c>
      <c r="M7" s="11"/>
      <c r="N7" s="80">
        <f t="shared" si="2"/>
        <v>24290</v>
      </c>
      <c r="O7" s="81">
        <f t="shared" si="3"/>
        <v>5.0151318633808908E-2</v>
      </c>
    </row>
    <row r="8" spans="1:17" ht="17.100000000000001" customHeight="1" thickBot="1" x14ac:dyDescent="0.25">
      <c r="A8" s="8">
        <v>1</v>
      </c>
      <c r="B8" s="8">
        <v>4</v>
      </c>
      <c r="C8" s="8">
        <v>1</v>
      </c>
      <c r="D8" s="8" t="s">
        <v>9</v>
      </c>
      <c r="E8" s="8">
        <v>26001009815</v>
      </c>
      <c r="F8" s="9" t="s">
        <v>10</v>
      </c>
      <c r="G8" s="8" t="s">
        <v>11</v>
      </c>
      <c r="H8" s="71" t="s">
        <v>53</v>
      </c>
      <c r="I8" s="11">
        <v>24700</v>
      </c>
      <c r="J8" s="11">
        <v>25935</v>
      </c>
      <c r="K8" s="73">
        <f t="shared" si="0"/>
        <v>31960.954328165375</v>
      </c>
      <c r="L8" s="12">
        <f t="shared" si="1"/>
        <v>0.05</v>
      </c>
      <c r="M8" s="11"/>
      <c r="N8" s="80">
        <f t="shared" si="2"/>
        <v>25935</v>
      </c>
      <c r="O8" s="81">
        <f t="shared" si="3"/>
        <v>0.05</v>
      </c>
    </row>
    <row r="9" spans="1:17" ht="17.100000000000001" customHeight="1" thickBot="1" x14ac:dyDescent="0.25">
      <c r="A9" s="8">
        <v>2</v>
      </c>
      <c r="B9" s="8">
        <v>1</v>
      </c>
      <c r="C9" s="8">
        <v>1</v>
      </c>
      <c r="D9" s="8" t="s">
        <v>9</v>
      </c>
      <c r="E9" s="13">
        <v>260010098162</v>
      </c>
      <c r="F9" s="9" t="s">
        <v>12</v>
      </c>
      <c r="G9" s="8" t="s">
        <v>11</v>
      </c>
      <c r="H9" s="71" t="s">
        <v>41</v>
      </c>
      <c r="I9" s="11">
        <v>21630</v>
      </c>
      <c r="J9" s="11">
        <v>22710</v>
      </c>
      <c r="K9" s="73">
        <f t="shared" si="0"/>
        <v>27988.479437984497</v>
      </c>
      <c r="L9" s="12">
        <f t="shared" si="1"/>
        <v>4.9930651872399444E-2</v>
      </c>
      <c r="M9" s="11"/>
      <c r="N9" s="80">
        <f t="shared" si="2"/>
        <v>22710</v>
      </c>
      <c r="O9" s="81">
        <f t="shared" si="3"/>
        <v>4.9930651872399444E-2</v>
      </c>
    </row>
    <row r="10" spans="1:17" ht="17.100000000000001" customHeight="1" thickBot="1" x14ac:dyDescent="0.25">
      <c r="A10" s="8">
        <v>2</v>
      </c>
      <c r="B10" s="8">
        <v>2</v>
      </c>
      <c r="C10" s="8">
        <v>1</v>
      </c>
      <c r="D10" s="8" t="s">
        <v>9</v>
      </c>
      <c r="E10" s="13">
        <v>260010098162</v>
      </c>
      <c r="F10" s="9" t="s">
        <v>12</v>
      </c>
      <c r="G10" s="8" t="s">
        <v>11</v>
      </c>
      <c r="H10" s="71" t="s">
        <v>53</v>
      </c>
      <c r="I10" s="11">
        <v>22990</v>
      </c>
      <c r="J10" s="11">
        <v>24140</v>
      </c>
      <c r="K10" s="73">
        <f t="shared" si="0"/>
        <v>29748.272874677001</v>
      </c>
      <c r="L10" s="12">
        <f t="shared" si="1"/>
        <v>5.002174858634189E-2</v>
      </c>
      <c r="M10" s="11"/>
      <c r="N10" s="80">
        <f t="shared" si="2"/>
        <v>24140</v>
      </c>
      <c r="O10" s="81">
        <f t="shared" si="3"/>
        <v>5.002174858634189E-2</v>
      </c>
    </row>
    <row r="11" spans="1:17" ht="17.100000000000001" customHeight="1" thickBot="1" x14ac:dyDescent="0.25">
      <c r="A11" s="8">
        <v>2</v>
      </c>
      <c r="B11" s="8">
        <v>3</v>
      </c>
      <c r="C11" s="8">
        <v>1</v>
      </c>
      <c r="D11" s="8" t="s">
        <v>9</v>
      </c>
      <c r="E11" s="13">
        <v>260010098162</v>
      </c>
      <c r="F11" s="9" t="s">
        <v>12</v>
      </c>
      <c r="G11" s="8" t="s">
        <v>11</v>
      </c>
      <c r="H11" s="71" t="s">
        <v>41</v>
      </c>
      <c r="I11" s="11">
        <v>20980</v>
      </c>
      <c r="J11" s="11">
        <v>22030</v>
      </c>
      <c r="K11" s="73">
        <f t="shared" si="0"/>
        <v>27147.401692506461</v>
      </c>
      <c r="L11" s="12">
        <f t="shared" si="1"/>
        <v>5.0047664442326022E-2</v>
      </c>
      <c r="M11" s="11"/>
      <c r="N11" s="80">
        <f t="shared" si="2"/>
        <v>22030</v>
      </c>
      <c r="O11" s="81">
        <f t="shared" si="3"/>
        <v>5.0047664442326022E-2</v>
      </c>
    </row>
    <row r="12" spans="1:17" ht="17.100000000000001" customHeight="1" thickBot="1" x14ac:dyDescent="0.25">
      <c r="A12" s="8">
        <v>2</v>
      </c>
      <c r="B12" s="8">
        <v>4</v>
      </c>
      <c r="C12" s="8">
        <v>1</v>
      </c>
      <c r="D12" s="8" t="s">
        <v>9</v>
      </c>
      <c r="E12" s="13">
        <v>260010098162</v>
      </c>
      <c r="F12" s="9" t="s">
        <v>12</v>
      </c>
      <c r="G12" s="8" t="s">
        <v>11</v>
      </c>
      <c r="H12" s="71" t="s">
        <v>53</v>
      </c>
      <c r="I12" s="11">
        <v>22310</v>
      </c>
      <c r="J12" s="11">
        <v>23425</v>
      </c>
      <c r="K12" s="73">
        <f t="shared" si="0"/>
        <v>28868.376156330749</v>
      </c>
      <c r="L12" s="12">
        <f t="shared" si="1"/>
        <v>4.9977588525324967E-2</v>
      </c>
      <c r="M12" s="11"/>
      <c r="N12" s="80">
        <f t="shared" si="2"/>
        <v>23425</v>
      </c>
      <c r="O12" s="81">
        <f t="shared" si="3"/>
        <v>4.9977588525324967E-2</v>
      </c>
    </row>
    <row r="13" spans="1:17" ht="17.100000000000001" customHeight="1" thickBot="1" x14ac:dyDescent="0.25">
      <c r="A13" s="8">
        <v>3</v>
      </c>
      <c r="B13" s="8">
        <v>1</v>
      </c>
      <c r="C13" s="8">
        <v>1</v>
      </c>
      <c r="D13" s="8" t="s">
        <v>9</v>
      </c>
      <c r="E13" s="8">
        <v>26001009871</v>
      </c>
      <c r="F13" s="9" t="s">
        <v>13</v>
      </c>
      <c r="G13" s="8" t="s">
        <v>11</v>
      </c>
      <c r="H13" s="71" t="s">
        <v>41</v>
      </c>
      <c r="I13" s="11">
        <v>18390</v>
      </c>
      <c r="J13" s="11">
        <v>19310</v>
      </c>
      <c r="K13" s="73">
        <f t="shared" si="0"/>
        <v>23796.030368217056</v>
      </c>
      <c r="L13" s="12">
        <f t="shared" si="1"/>
        <v>5.0027188689505168E-2</v>
      </c>
      <c r="M13" s="11"/>
      <c r="N13" s="80">
        <f t="shared" si="2"/>
        <v>19310</v>
      </c>
      <c r="O13" s="81">
        <f t="shared" si="3"/>
        <v>5.0027188689505168E-2</v>
      </c>
    </row>
    <row r="14" spans="1:17" ht="17.100000000000001" customHeight="1" thickBot="1" x14ac:dyDescent="0.25">
      <c r="A14" s="8">
        <v>3</v>
      </c>
      <c r="B14" s="8">
        <v>2</v>
      </c>
      <c r="C14" s="8">
        <v>1</v>
      </c>
      <c r="D14" s="8" t="s">
        <v>9</v>
      </c>
      <c r="E14" s="8">
        <v>26001009871</v>
      </c>
      <c r="F14" s="9" t="s">
        <v>13</v>
      </c>
      <c r="G14" s="8" t="s">
        <v>11</v>
      </c>
      <c r="H14" s="71" t="s">
        <v>41</v>
      </c>
      <c r="I14" s="11">
        <v>17860</v>
      </c>
      <c r="J14" s="11">
        <v>18750</v>
      </c>
      <c r="K14" s="73">
        <f t="shared" si="0"/>
        <v>23110.228514211885</v>
      </c>
      <c r="L14" s="12">
        <f t="shared" si="1"/>
        <v>4.9832026875699889E-2</v>
      </c>
      <c r="M14" s="11"/>
      <c r="N14" s="80">
        <f t="shared" si="2"/>
        <v>18750</v>
      </c>
      <c r="O14" s="81">
        <f t="shared" si="3"/>
        <v>4.9832026875699889E-2</v>
      </c>
    </row>
    <row r="15" spans="1:17" s="86" customFormat="1" ht="17.100000000000001" customHeight="1" thickBot="1" x14ac:dyDescent="0.25">
      <c r="A15" s="87">
        <v>4</v>
      </c>
      <c r="B15" s="87">
        <v>1</v>
      </c>
      <c r="C15" s="87">
        <v>1</v>
      </c>
      <c r="D15" s="87" t="s">
        <v>9</v>
      </c>
      <c r="E15" s="88">
        <v>260010098103</v>
      </c>
      <c r="F15" s="89" t="s">
        <v>14</v>
      </c>
      <c r="G15" s="87" t="s">
        <v>11</v>
      </c>
      <c r="H15" s="90" t="s">
        <v>41</v>
      </c>
      <c r="I15" s="91">
        <v>15480</v>
      </c>
      <c r="J15" s="91">
        <v>16250</v>
      </c>
      <c r="K15" s="92">
        <v>20030.59</v>
      </c>
      <c r="L15" s="93">
        <f t="shared" si="1"/>
        <v>4.9741602067183463E-2</v>
      </c>
      <c r="M15" s="94">
        <f>(K15-I15)/I15</f>
        <v>0.29396576227390181</v>
      </c>
      <c r="N15" s="95">
        <f t="shared" si="2"/>
        <v>16250</v>
      </c>
      <c r="O15" s="94">
        <f t="shared" si="3"/>
        <v>4.9741602067183463E-2</v>
      </c>
      <c r="P15" s="96" t="s">
        <v>15</v>
      </c>
      <c r="Q15" s="86" t="e">
        <f>#REF!/#REF!</f>
        <v>#REF!</v>
      </c>
    </row>
    <row r="16" spans="1:17" ht="17.100000000000001" customHeight="1" thickBot="1" x14ac:dyDescent="0.25">
      <c r="A16" s="8">
        <v>4</v>
      </c>
      <c r="B16" s="8">
        <v>2</v>
      </c>
      <c r="C16" s="8">
        <v>1</v>
      </c>
      <c r="D16" s="8" t="s">
        <v>9</v>
      </c>
      <c r="E16" s="13">
        <v>260010098103</v>
      </c>
      <c r="F16" s="9" t="s">
        <v>14</v>
      </c>
      <c r="G16" s="8" t="s">
        <v>11</v>
      </c>
      <c r="H16" s="72" t="s">
        <v>53</v>
      </c>
      <c r="I16" s="11">
        <v>17460</v>
      </c>
      <c r="J16" s="11">
        <v>18330</v>
      </c>
      <c r="K16" s="73">
        <f t="shared" si="0"/>
        <v>22592.642209302325</v>
      </c>
      <c r="L16" s="12">
        <f t="shared" si="1"/>
        <v>4.9828178694158079E-2</v>
      </c>
      <c r="M16" s="11"/>
      <c r="N16" s="80">
        <f t="shared" si="2"/>
        <v>18330</v>
      </c>
      <c r="O16" s="81">
        <f t="shared" si="3"/>
        <v>4.9828178694158079E-2</v>
      </c>
    </row>
    <row r="17" spans="1:17" ht="17.100000000000001" customHeight="1" thickBot="1" x14ac:dyDescent="0.25">
      <c r="A17" s="8">
        <v>4</v>
      </c>
      <c r="B17" s="8">
        <v>3</v>
      </c>
      <c r="C17" s="8">
        <v>1</v>
      </c>
      <c r="D17" s="8" t="s">
        <v>9</v>
      </c>
      <c r="E17" s="13">
        <v>260010098103</v>
      </c>
      <c r="F17" s="9" t="s">
        <v>14</v>
      </c>
      <c r="G17" s="8" t="s">
        <v>11</v>
      </c>
      <c r="H17" s="72" t="s">
        <v>41</v>
      </c>
      <c r="I17" s="11">
        <v>15040</v>
      </c>
      <c r="J17" s="11">
        <v>15800</v>
      </c>
      <c r="K17" s="73">
        <f t="shared" si="0"/>
        <v>19461.245064599483</v>
      </c>
      <c r="L17" s="12">
        <f t="shared" si="1"/>
        <v>5.0531914893617018E-2</v>
      </c>
      <c r="M17" s="11"/>
      <c r="N17" s="80">
        <f t="shared" si="2"/>
        <v>15800</v>
      </c>
      <c r="O17" s="81">
        <f t="shared" si="3"/>
        <v>5.0531914893617018E-2</v>
      </c>
    </row>
    <row r="18" spans="1:17" ht="17.100000000000001" customHeight="1" thickBot="1" x14ac:dyDescent="0.25">
      <c r="A18" s="8">
        <v>4</v>
      </c>
      <c r="B18" s="8">
        <v>4</v>
      </c>
      <c r="C18" s="8">
        <v>1</v>
      </c>
      <c r="D18" s="8" t="s">
        <v>9</v>
      </c>
      <c r="E18" s="13">
        <v>260010098103</v>
      </c>
      <c r="F18" s="9" t="s">
        <v>14</v>
      </c>
      <c r="G18" s="8" t="s">
        <v>11</v>
      </c>
      <c r="H18" s="72" t="s">
        <v>53</v>
      </c>
      <c r="I18" s="11">
        <v>16950</v>
      </c>
      <c r="J18" s="11">
        <v>17800</v>
      </c>
      <c r="K18" s="73">
        <f t="shared" si="0"/>
        <v>21932.719670542636</v>
      </c>
      <c r="L18" s="12">
        <f t="shared" si="1"/>
        <v>5.0147492625368731E-2</v>
      </c>
      <c r="M18" s="11"/>
      <c r="N18" s="80">
        <f t="shared" si="2"/>
        <v>17800</v>
      </c>
      <c r="O18" s="81">
        <f t="shared" si="3"/>
        <v>5.0147492625368731E-2</v>
      </c>
    </row>
    <row r="19" spans="1:17" ht="30" customHeight="1" thickBot="1" x14ac:dyDescent="0.25">
      <c r="A19" s="8">
        <v>5</v>
      </c>
      <c r="B19" s="8">
        <v>1</v>
      </c>
      <c r="C19" s="8">
        <v>1</v>
      </c>
      <c r="D19" s="8" t="s">
        <v>9</v>
      </c>
      <c r="E19" s="13">
        <v>260010098118</v>
      </c>
      <c r="F19" s="23" t="s">
        <v>16</v>
      </c>
      <c r="G19" s="8" t="s">
        <v>11</v>
      </c>
      <c r="H19" s="71" t="s">
        <v>41</v>
      </c>
      <c r="I19" s="11">
        <v>13345</v>
      </c>
      <c r="J19" s="11">
        <v>14010</v>
      </c>
      <c r="K19" s="73">
        <f t="shared" si="0"/>
        <v>17267.973097545218</v>
      </c>
      <c r="L19" s="12">
        <f t="shared" si="1"/>
        <v>4.9831397527163729E-2</v>
      </c>
      <c r="M19" s="11"/>
      <c r="N19" s="80">
        <f t="shared" si="2"/>
        <v>14010</v>
      </c>
      <c r="O19" s="81">
        <f t="shared" si="3"/>
        <v>4.9831397527163729E-2</v>
      </c>
    </row>
    <row r="20" spans="1:17" ht="30" customHeight="1" thickBot="1" x14ac:dyDescent="0.25">
      <c r="A20" s="8">
        <v>5</v>
      </c>
      <c r="B20" s="8">
        <v>2</v>
      </c>
      <c r="C20" s="8">
        <v>1</v>
      </c>
      <c r="D20" s="8" t="s">
        <v>9</v>
      </c>
      <c r="E20" s="13">
        <v>260010098118</v>
      </c>
      <c r="F20" s="23" t="s">
        <v>16</v>
      </c>
      <c r="G20" s="8" t="s">
        <v>11</v>
      </c>
      <c r="H20" s="71" t="s">
        <v>41</v>
      </c>
      <c r="I20" s="11">
        <v>12890</v>
      </c>
      <c r="J20" s="11">
        <v>13530</v>
      </c>
      <c r="K20" s="73">
        <f t="shared" si="0"/>
        <v>16679.218675710596</v>
      </c>
      <c r="L20" s="12">
        <f t="shared" si="1"/>
        <v>4.965089216446858E-2</v>
      </c>
      <c r="M20" s="11"/>
      <c r="N20" s="80">
        <f t="shared" si="2"/>
        <v>13530</v>
      </c>
      <c r="O20" s="81">
        <f t="shared" si="3"/>
        <v>4.965089216446858E-2</v>
      </c>
    </row>
    <row r="21" spans="1:17" ht="17.100000000000001" customHeight="1" thickBot="1" x14ac:dyDescent="0.25">
      <c r="A21" s="8">
        <v>6</v>
      </c>
      <c r="B21" s="8">
        <v>1</v>
      </c>
      <c r="C21" s="8">
        <v>1</v>
      </c>
      <c r="D21" s="8" t="s">
        <v>9</v>
      </c>
      <c r="E21" s="13">
        <v>260010098121</v>
      </c>
      <c r="F21" s="9" t="s">
        <v>17</v>
      </c>
      <c r="G21" s="8" t="s">
        <v>11</v>
      </c>
      <c r="H21" s="71" t="s">
        <v>41</v>
      </c>
      <c r="I21" s="11">
        <v>24120</v>
      </c>
      <c r="J21" s="11">
        <v>25330</v>
      </c>
      <c r="K21" s="73">
        <f t="shared" si="0"/>
        <v>31210.454186046511</v>
      </c>
      <c r="L21" s="12">
        <f t="shared" si="1"/>
        <v>5.0165837479270316E-2</v>
      </c>
      <c r="M21" s="11"/>
      <c r="N21" s="80">
        <f t="shared" si="2"/>
        <v>25330</v>
      </c>
      <c r="O21" s="81">
        <f t="shared" si="3"/>
        <v>5.0165837479270316E-2</v>
      </c>
    </row>
    <row r="22" spans="1:17" ht="17.100000000000001" customHeight="1" thickBot="1" x14ac:dyDescent="0.25">
      <c r="A22" s="8">
        <v>6</v>
      </c>
      <c r="B22" s="8">
        <v>2</v>
      </c>
      <c r="C22" s="8">
        <v>1</v>
      </c>
      <c r="D22" s="8" t="s">
        <v>9</v>
      </c>
      <c r="E22" s="13">
        <v>260010098121</v>
      </c>
      <c r="F22" s="9" t="s">
        <v>17</v>
      </c>
      <c r="G22" s="8" t="s">
        <v>11</v>
      </c>
      <c r="H22" s="71" t="s">
        <v>53</v>
      </c>
      <c r="I22" s="11">
        <v>25185</v>
      </c>
      <c r="J22" s="11">
        <v>26440</v>
      </c>
      <c r="K22" s="73">
        <f t="shared" si="0"/>
        <v>32588.527722868217</v>
      </c>
      <c r="L22" s="12">
        <f t="shared" si="1"/>
        <v>4.9831248759182052E-2</v>
      </c>
      <c r="M22" s="11"/>
      <c r="N22" s="80">
        <f t="shared" si="2"/>
        <v>26440</v>
      </c>
      <c r="O22" s="81">
        <f t="shared" si="3"/>
        <v>4.9831248759182052E-2</v>
      </c>
    </row>
    <row r="23" spans="1:17" ht="17.100000000000001" customHeight="1" thickBot="1" x14ac:dyDescent="0.25">
      <c r="A23" s="8">
        <v>6</v>
      </c>
      <c r="B23" s="8">
        <v>3</v>
      </c>
      <c r="C23" s="8">
        <v>1</v>
      </c>
      <c r="D23" s="8" t="s">
        <v>9</v>
      </c>
      <c r="E23" s="13">
        <v>260010098121</v>
      </c>
      <c r="F23" s="9" t="s">
        <v>17</v>
      </c>
      <c r="G23" s="8" t="s">
        <v>11</v>
      </c>
      <c r="H23" s="71" t="s">
        <v>41</v>
      </c>
      <c r="I23" s="11">
        <v>23370</v>
      </c>
      <c r="J23" s="11">
        <v>24540</v>
      </c>
      <c r="K23" s="73">
        <f t="shared" si="0"/>
        <v>30239.979864341087</v>
      </c>
      <c r="L23" s="12">
        <f>(J23-I23)/I23</f>
        <v>5.0064184852374842E-2</v>
      </c>
      <c r="M23" s="11"/>
      <c r="N23" s="80">
        <f t="shared" si="2"/>
        <v>24540</v>
      </c>
      <c r="O23" s="81">
        <f t="shared" si="3"/>
        <v>5.0064184852374842E-2</v>
      </c>
    </row>
    <row r="24" spans="1:17" ht="17.100000000000001" customHeight="1" thickBot="1" x14ac:dyDescent="0.25">
      <c r="A24" s="8">
        <v>6</v>
      </c>
      <c r="B24" s="8">
        <v>4</v>
      </c>
      <c r="C24" s="8">
        <v>1</v>
      </c>
      <c r="D24" s="8" t="s">
        <v>9</v>
      </c>
      <c r="E24" s="13">
        <v>260010098121</v>
      </c>
      <c r="F24" s="9" t="s">
        <v>17</v>
      </c>
      <c r="G24" s="8" t="s">
        <v>11</v>
      </c>
      <c r="H24" s="71" t="s">
        <v>53</v>
      </c>
      <c r="I24" s="11">
        <v>24430</v>
      </c>
      <c r="J24" s="11">
        <v>25650</v>
      </c>
      <c r="K24" s="73">
        <f t="shared" si="0"/>
        <v>31611.583572351421</v>
      </c>
      <c r="L24" s="12">
        <f>(J24-I24)/I24</f>
        <v>4.9938600081866555E-2</v>
      </c>
      <c r="M24" s="11"/>
      <c r="N24" s="80">
        <f t="shared" si="2"/>
        <v>25650</v>
      </c>
      <c r="O24" s="81">
        <f t="shared" si="3"/>
        <v>4.9938600081866555E-2</v>
      </c>
    </row>
    <row r="25" spans="1:17" ht="17.100000000000001" customHeight="1" thickBot="1" x14ac:dyDescent="0.25">
      <c r="A25" s="8">
        <v>7</v>
      </c>
      <c r="B25" s="8">
        <v>1</v>
      </c>
      <c r="C25" s="8">
        <v>1</v>
      </c>
      <c r="D25" s="8" t="s">
        <v>9</v>
      </c>
      <c r="E25" s="13">
        <v>260010098125</v>
      </c>
      <c r="F25" s="9" t="s">
        <v>44</v>
      </c>
      <c r="G25" s="8" t="s">
        <v>11</v>
      </c>
      <c r="H25" s="71" t="s">
        <v>41</v>
      </c>
      <c r="I25" s="11">
        <v>17650</v>
      </c>
      <c r="J25" s="11">
        <v>18530</v>
      </c>
      <c r="K25" s="73">
        <f t="shared" si="0"/>
        <v>22838.495704134366</v>
      </c>
      <c r="L25" s="12">
        <f t="shared" si="1"/>
        <v>4.9858356940509913E-2</v>
      </c>
      <c r="M25" s="11"/>
      <c r="N25" s="80">
        <f t="shared" si="2"/>
        <v>18530</v>
      </c>
      <c r="O25" s="81">
        <f t="shared" si="3"/>
        <v>4.9858356940509913E-2</v>
      </c>
    </row>
    <row r="26" spans="1:17" ht="17.100000000000001" customHeight="1" thickBot="1" x14ac:dyDescent="0.25">
      <c r="A26" s="8">
        <v>7</v>
      </c>
      <c r="B26" s="8">
        <v>2</v>
      </c>
      <c r="C26" s="8">
        <v>1</v>
      </c>
      <c r="D26" s="8" t="s">
        <v>9</v>
      </c>
      <c r="E26" s="13">
        <v>260010098125</v>
      </c>
      <c r="F26" s="9" t="s">
        <v>44</v>
      </c>
      <c r="G26" s="8" t="s">
        <v>11</v>
      </c>
      <c r="H26" s="71" t="s">
        <v>53</v>
      </c>
      <c r="I26" s="11">
        <v>19980</v>
      </c>
      <c r="J26" s="11">
        <v>20980</v>
      </c>
      <c r="K26" s="73">
        <f t="shared" si="0"/>
        <v>25853.435930232557</v>
      </c>
      <c r="L26" s="12">
        <f t="shared" si="1"/>
        <v>5.0050050050050053E-2</v>
      </c>
      <c r="M26" s="11"/>
      <c r="N26" s="80">
        <f t="shared" si="2"/>
        <v>20980</v>
      </c>
      <c r="O26" s="81">
        <f t="shared" si="3"/>
        <v>5.0050050050050053E-2</v>
      </c>
    </row>
    <row r="27" spans="1:17" ht="17.100000000000001" customHeight="1" thickBot="1" x14ac:dyDescent="0.25">
      <c r="A27" s="8">
        <v>7</v>
      </c>
      <c r="B27" s="8">
        <v>3</v>
      </c>
      <c r="C27" s="8">
        <v>1</v>
      </c>
      <c r="D27" s="8" t="s">
        <v>9</v>
      </c>
      <c r="E27" s="13">
        <v>260010098125</v>
      </c>
      <c r="F27" s="9" t="s">
        <v>44</v>
      </c>
      <c r="G27" s="8" t="s">
        <v>11</v>
      </c>
      <c r="H27" s="71" t="s">
        <v>41</v>
      </c>
      <c r="I27" s="11">
        <v>17150</v>
      </c>
      <c r="J27" s="11">
        <v>18000</v>
      </c>
      <c r="K27" s="73">
        <f t="shared" si="0"/>
        <v>22191.512822997414</v>
      </c>
      <c r="L27" s="12">
        <f t="shared" si="1"/>
        <v>4.9562682215743441E-2</v>
      </c>
      <c r="M27" s="11"/>
      <c r="N27" s="80">
        <f t="shared" si="2"/>
        <v>18000</v>
      </c>
      <c r="O27" s="81">
        <f t="shared" si="3"/>
        <v>4.9562682215743441E-2</v>
      </c>
    </row>
    <row r="28" spans="1:17" ht="17.100000000000001" customHeight="1" thickBot="1" x14ac:dyDescent="0.25">
      <c r="A28" s="8">
        <v>7</v>
      </c>
      <c r="B28" s="8">
        <v>4</v>
      </c>
      <c r="C28" s="8">
        <v>1</v>
      </c>
      <c r="D28" s="8" t="s">
        <v>9</v>
      </c>
      <c r="E28" s="13">
        <v>260010098125</v>
      </c>
      <c r="F28" s="9" t="s">
        <v>44</v>
      </c>
      <c r="G28" s="8" t="s">
        <v>11</v>
      </c>
      <c r="H28" s="71" t="s">
        <v>53</v>
      </c>
      <c r="I28" s="11">
        <v>19380</v>
      </c>
      <c r="J28" s="11">
        <v>20350</v>
      </c>
      <c r="K28" s="73">
        <f t="shared" si="0"/>
        <v>25077.056472868218</v>
      </c>
      <c r="L28" s="12">
        <f t="shared" si="1"/>
        <v>5.0051599587203302E-2</v>
      </c>
      <c r="M28" s="11"/>
      <c r="N28" s="80">
        <f t="shared" si="2"/>
        <v>20350</v>
      </c>
      <c r="O28" s="81">
        <f t="shared" si="3"/>
        <v>5.0051599587203302E-2</v>
      </c>
    </row>
    <row r="29" spans="1:17" ht="17.100000000000001" customHeight="1" thickBot="1" x14ac:dyDescent="0.25">
      <c r="A29" s="8">
        <v>8</v>
      </c>
      <c r="B29" s="8">
        <v>1</v>
      </c>
      <c r="C29" s="8">
        <v>1</v>
      </c>
      <c r="D29" s="8" t="s">
        <v>9</v>
      </c>
      <c r="E29" s="13">
        <v>260010098201</v>
      </c>
      <c r="F29" s="9" t="s">
        <v>18</v>
      </c>
      <c r="G29" s="8" t="s">
        <v>11</v>
      </c>
      <c r="H29" s="71" t="s">
        <v>41</v>
      </c>
      <c r="I29" s="11">
        <v>16345</v>
      </c>
      <c r="J29" s="11">
        <v>17160</v>
      </c>
      <c r="K29" s="73">
        <f t="shared" si="0"/>
        <v>21149.870384366925</v>
      </c>
      <c r="L29" s="12">
        <f t="shared" si="1"/>
        <v>4.9862343224227591E-2</v>
      </c>
      <c r="M29" s="11"/>
      <c r="N29" s="80">
        <f t="shared" si="2"/>
        <v>17160</v>
      </c>
      <c r="O29" s="81">
        <f t="shared" si="3"/>
        <v>4.9862343224227591E-2</v>
      </c>
    </row>
    <row r="30" spans="1:17" ht="17.100000000000001" customHeight="1" thickBot="1" x14ac:dyDescent="0.25">
      <c r="A30" s="8">
        <v>8</v>
      </c>
      <c r="B30" s="8">
        <v>2</v>
      </c>
      <c r="C30" s="8">
        <v>1</v>
      </c>
      <c r="D30" s="8" t="s">
        <v>9</v>
      </c>
      <c r="E30" s="13">
        <v>260010098201</v>
      </c>
      <c r="F30" s="9" t="s">
        <v>18</v>
      </c>
      <c r="G30" s="8" t="s">
        <v>11</v>
      </c>
      <c r="H30" s="71" t="s">
        <v>41</v>
      </c>
      <c r="I30" s="11">
        <v>15870</v>
      </c>
      <c r="J30" s="11">
        <v>16660</v>
      </c>
      <c r="K30" s="73">
        <f t="shared" si="0"/>
        <v>20535.236647286823</v>
      </c>
      <c r="L30" s="12">
        <f t="shared" si="1"/>
        <v>4.9779458097038438E-2</v>
      </c>
      <c r="M30" s="11"/>
      <c r="N30" s="80">
        <f t="shared" si="2"/>
        <v>16660</v>
      </c>
      <c r="O30" s="81">
        <f t="shared" si="3"/>
        <v>4.9779458097038438E-2</v>
      </c>
    </row>
    <row r="31" spans="1:17" ht="17.100000000000001" customHeight="1" thickBot="1" x14ac:dyDescent="0.25">
      <c r="A31" s="8">
        <v>9</v>
      </c>
      <c r="B31" s="8">
        <v>1</v>
      </c>
      <c r="C31" s="8">
        <v>1</v>
      </c>
      <c r="D31" s="8" t="s">
        <v>9</v>
      </c>
      <c r="E31" s="13">
        <v>260010098196</v>
      </c>
      <c r="F31" s="9" t="s">
        <v>19</v>
      </c>
      <c r="G31" s="8" t="s">
        <v>11</v>
      </c>
      <c r="H31" s="71" t="s">
        <v>41</v>
      </c>
      <c r="I31" s="11">
        <v>23800</v>
      </c>
      <c r="J31" s="11">
        <v>24990</v>
      </c>
      <c r="K31" s="73">
        <f t="shared" si="0"/>
        <v>30796.385142118863</v>
      </c>
      <c r="L31" s="12">
        <f t="shared" si="1"/>
        <v>0.05</v>
      </c>
      <c r="M31" s="11"/>
      <c r="N31" s="80">
        <f t="shared" si="2"/>
        <v>24990</v>
      </c>
      <c r="O31" s="81">
        <f t="shared" si="3"/>
        <v>0.05</v>
      </c>
      <c r="Q31" s="1" t="s">
        <v>20</v>
      </c>
    </row>
    <row r="32" spans="1:17" ht="17.100000000000001" customHeight="1" thickBot="1" x14ac:dyDescent="0.25">
      <c r="A32" s="8">
        <v>9</v>
      </c>
      <c r="B32" s="8">
        <v>2</v>
      </c>
      <c r="C32" s="8">
        <v>1</v>
      </c>
      <c r="D32" s="8" t="s">
        <v>9</v>
      </c>
      <c r="E32" s="13">
        <v>260010098196</v>
      </c>
      <c r="F32" s="9" t="s">
        <v>19</v>
      </c>
      <c r="G32" s="8" t="s">
        <v>11</v>
      </c>
      <c r="H32" s="71" t="s">
        <v>53</v>
      </c>
      <c r="I32" s="11">
        <v>24490</v>
      </c>
      <c r="J32" s="11">
        <v>26240</v>
      </c>
      <c r="K32" s="73">
        <f t="shared" si="0"/>
        <v>31689.221518087856</v>
      </c>
      <c r="L32" s="12">
        <f t="shared" si="1"/>
        <v>7.1457737852184566E-2</v>
      </c>
      <c r="M32" s="11"/>
      <c r="N32" s="80">
        <f t="shared" si="2"/>
        <v>26240</v>
      </c>
      <c r="O32" s="81">
        <f t="shared" si="3"/>
        <v>7.1457737852184566E-2</v>
      </c>
    </row>
    <row r="33" spans="1:17" ht="17.100000000000001" customHeight="1" thickBot="1" x14ac:dyDescent="0.25">
      <c r="A33" s="8">
        <v>9</v>
      </c>
      <c r="B33" s="8">
        <v>3</v>
      </c>
      <c r="C33" s="8">
        <v>1</v>
      </c>
      <c r="D33" s="8" t="s">
        <v>9</v>
      </c>
      <c r="E33" s="13">
        <v>260010098196</v>
      </c>
      <c r="F33" s="9" t="s">
        <v>19</v>
      </c>
      <c r="G33" s="8" t="s">
        <v>11</v>
      </c>
      <c r="H33" s="71" t="s">
        <v>41</v>
      </c>
      <c r="I33" s="11">
        <v>23045</v>
      </c>
      <c r="J33" s="11">
        <v>24200</v>
      </c>
      <c r="K33" s="73">
        <f t="shared" si="0"/>
        <v>29819.440991602067</v>
      </c>
      <c r="L33" s="12">
        <f t="shared" si="1"/>
        <v>5.0119331742243436E-2</v>
      </c>
      <c r="M33" s="11"/>
      <c r="N33" s="80">
        <f t="shared" si="2"/>
        <v>24200</v>
      </c>
      <c r="O33" s="81">
        <f t="shared" si="3"/>
        <v>5.0119331742243436E-2</v>
      </c>
    </row>
    <row r="34" spans="1:17" ht="17.100000000000001" customHeight="1" thickBot="1" x14ac:dyDescent="0.25">
      <c r="A34" s="8">
        <v>9</v>
      </c>
      <c r="B34" s="8">
        <v>4</v>
      </c>
      <c r="C34" s="8">
        <v>1</v>
      </c>
      <c r="D34" s="8" t="s">
        <v>9</v>
      </c>
      <c r="E34" s="13">
        <v>260010098196</v>
      </c>
      <c r="F34" s="9" t="s">
        <v>19</v>
      </c>
      <c r="G34" s="8" t="s">
        <v>11</v>
      </c>
      <c r="H34" s="71" t="s">
        <v>53</v>
      </c>
      <c r="I34" s="11">
        <v>23745</v>
      </c>
      <c r="J34" s="11">
        <v>24930</v>
      </c>
      <c r="K34" s="73">
        <f t="shared" si="0"/>
        <v>30725.217025193797</v>
      </c>
      <c r="L34" s="12">
        <f t="shared" si="1"/>
        <v>4.9905243209096652E-2</v>
      </c>
      <c r="M34" s="11"/>
      <c r="N34" s="80">
        <f t="shared" si="2"/>
        <v>24930</v>
      </c>
      <c r="O34" s="81">
        <f t="shared" si="3"/>
        <v>4.9905243209096652E-2</v>
      </c>
    </row>
    <row r="35" spans="1:17" ht="17.100000000000001" customHeight="1" x14ac:dyDescent="0.2">
      <c r="A35" s="6"/>
      <c r="B35" s="6"/>
      <c r="C35" s="6"/>
      <c r="D35" s="6"/>
      <c r="E35" s="26"/>
      <c r="F35" s="19"/>
      <c r="G35" s="6"/>
      <c r="H35" s="28"/>
      <c r="I35" s="30"/>
      <c r="J35" s="30"/>
      <c r="K35" s="30"/>
      <c r="L35" s="31"/>
      <c r="M35" s="30"/>
      <c r="N35" s="30"/>
      <c r="O35" s="31"/>
    </row>
    <row r="36" spans="1:17" ht="14.25" customHeight="1" thickBot="1" x14ac:dyDescent="0.25">
      <c r="N36" s="7"/>
    </row>
    <row r="37" spans="1:17" s="22" customFormat="1" ht="35.25" customHeight="1" thickBot="1" x14ac:dyDescent="0.25">
      <c r="A37" s="126" t="s">
        <v>21</v>
      </c>
      <c r="B37" s="126"/>
      <c r="C37" s="126"/>
      <c r="D37" s="126"/>
      <c r="E37" s="126"/>
      <c r="F37" s="126"/>
      <c r="G37" s="126"/>
      <c r="H37" s="126"/>
      <c r="I37" s="15" t="s">
        <v>1</v>
      </c>
      <c r="J37" s="15" t="s">
        <v>50</v>
      </c>
      <c r="K37" s="122" t="s">
        <v>58</v>
      </c>
      <c r="L37" s="122" t="s">
        <v>59</v>
      </c>
      <c r="M37" s="124" t="s">
        <v>60</v>
      </c>
      <c r="N37" s="122" t="s">
        <v>61</v>
      </c>
      <c r="O37" s="122" t="s">
        <v>62</v>
      </c>
      <c r="Q37" s="22" t="s">
        <v>20</v>
      </c>
    </row>
    <row r="38" spans="1:17" s="22" customFormat="1" ht="17.100000000000001" customHeight="1" thickBot="1" x14ac:dyDescent="0.25">
      <c r="A38" s="17" t="s">
        <v>63</v>
      </c>
      <c r="B38" s="17" t="s">
        <v>52</v>
      </c>
      <c r="C38" s="17" t="s">
        <v>2</v>
      </c>
      <c r="D38" s="17" t="s">
        <v>3</v>
      </c>
      <c r="E38" s="17" t="s">
        <v>4</v>
      </c>
      <c r="F38" s="18" t="s">
        <v>5</v>
      </c>
      <c r="G38" s="17" t="s">
        <v>6</v>
      </c>
      <c r="H38" s="75" t="s">
        <v>7</v>
      </c>
      <c r="I38" s="74" t="s">
        <v>8</v>
      </c>
      <c r="J38" s="74" t="s">
        <v>8</v>
      </c>
      <c r="K38" s="123"/>
      <c r="L38" s="122"/>
      <c r="M38" s="124"/>
      <c r="N38" s="122"/>
      <c r="O38" s="122"/>
    </row>
    <row r="39" spans="1:17" s="19" customFormat="1" ht="30" customHeight="1" thickBot="1" x14ac:dyDescent="0.25">
      <c r="A39" s="8">
        <v>10</v>
      </c>
      <c r="B39" s="8">
        <v>1</v>
      </c>
      <c r="C39" s="8">
        <v>2</v>
      </c>
      <c r="D39" s="8" t="s">
        <v>9</v>
      </c>
      <c r="E39" s="13" t="s">
        <v>22</v>
      </c>
      <c r="F39" s="23" t="s">
        <v>118</v>
      </c>
      <c r="G39" s="8" t="s">
        <v>11</v>
      </c>
      <c r="H39" s="71" t="s">
        <v>41</v>
      </c>
      <c r="I39" s="11">
        <v>29880</v>
      </c>
      <c r="J39" s="11">
        <v>31370</v>
      </c>
      <c r="K39" s="73">
        <f>+I39*(1+$M$51)</f>
        <v>40749.350547314571</v>
      </c>
      <c r="L39" s="12">
        <f>(J39-I39)/I39</f>
        <v>4.9866131191432399E-2</v>
      </c>
      <c r="M39" s="11"/>
      <c r="N39" s="80">
        <f>+J39</f>
        <v>31370</v>
      </c>
      <c r="O39" s="81">
        <f>(N39-I39)/I39</f>
        <v>4.9866131191432399E-2</v>
      </c>
    </row>
    <row r="40" spans="1:17" s="19" customFormat="1" ht="30" customHeight="1" thickBot="1" x14ac:dyDescent="0.25">
      <c r="A40" s="8">
        <v>10</v>
      </c>
      <c r="B40" s="8">
        <v>2</v>
      </c>
      <c r="C40" s="8">
        <v>2</v>
      </c>
      <c r="D40" s="8" t="s">
        <v>9</v>
      </c>
      <c r="E40" s="13" t="s">
        <v>22</v>
      </c>
      <c r="F40" s="23" t="s">
        <v>118</v>
      </c>
      <c r="G40" s="8" t="s">
        <v>11</v>
      </c>
      <c r="H40" s="71" t="s">
        <v>42</v>
      </c>
      <c r="I40" s="11">
        <v>32630</v>
      </c>
      <c r="J40" s="11">
        <v>34260</v>
      </c>
      <c r="K40" s="73">
        <f t="shared" ref="K40:K50" si="4">+I40*(1+$M$51)</f>
        <v>44499.709115089507</v>
      </c>
      <c r="L40" s="12">
        <f t="shared" ref="L40:L76" si="5">(J40-I40)/I40</f>
        <v>4.9954030033711308E-2</v>
      </c>
      <c r="M40" s="11"/>
      <c r="N40" s="80">
        <f t="shared" ref="N40:N76" si="6">+J40</f>
        <v>34260</v>
      </c>
      <c r="O40" s="81">
        <f t="shared" ref="O40:O76" si="7">(N40-I40)/I40</f>
        <v>4.9954030033711308E-2</v>
      </c>
    </row>
    <row r="41" spans="1:17" s="19" customFormat="1" ht="30" customHeight="1" thickBot="1" x14ac:dyDescent="0.25">
      <c r="A41" s="8">
        <v>10</v>
      </c>
      <c r="B41" s="8">
        <v>3</v>
      </c>
      <c r="C41" s="8">
        <v>2</v>
      </c>
      <c r="D41" s="8" t="s">
        <v>9</v>
      </c>
      <c r="E41" s="13" t="s">
        <v>22</v>
      </c>
      <c r="F41" s="23" t="s">
        <v>118</v>
      </c>
      <c r="G41" s="8" t="s">
        <v>11</v>
      </c>
      <c r="H41" s="71" t="s">
        <v>41</v>
      </c>
      <c r="I41" s="11">
        <v>29030</v>
      </c>
      <c r="J41" s="11">
        <v>30480</v>
      </c>
      <c r="K41" s="73">
        <f t="shared" si="4"/>
        <v>39590.148808184138</v>
      </c>
      <c r="L41" s="12">
        <f t="shared" si="5"/>
        <v>4.9948329314502236E-2</v>
      </c>
      <c r="M41" s="11"/>
      <c r="N41" s="80">
        <f t="shared" si="6"/>
        <v>30480</v>
      </c>
      <c r="O41" s="81">
        <f t="shared" si="7"/>
        <v>4.9948329314502236E-2</v>
      </c>
    </row>
    <row r="42" spans="1:17" s="19" customFormat="1" ht="30" customHeight="1" thickBot="1" x14ac:dyDescent="0.25">
      <c r="A42" s="8">
        <v>10</v>
      </c>
      <c r="B42" s="8">
        <v>4</v>
      </c>
      <c r="C42" s="8">
        <v>2</v>
      </c>
      <c r="D42" s="8" t="s">
        <v>9</v>
      </c>
      <c r="E42" s="13" t="s">
        <v>22</v>
      </c>
      <c r="F42" s="23" t="s">
        <v>118</v>
      </c>
      <c r="G42" s="8" t="s">
        <v>11</v>
      </c>
      <c r="H42" s="71" t="s">
        <v>42</v>
      </c>
      <c r="I42" s="11">
        <v>31640</v>
      </c>
      <c r="J42" s="11">
        <v>33220</v>
      </c>
      <c r="K42" s="73">
        <f t="shared" si="4"/>
        <v>43149.580030690529</v>
      </c>
      <c r="L42" s="12">
        <f t="shared" si="5"/>
        <v>4.9936788874841972E-2</v>
      </c>
      <c r="M42" s="11"/>
      <c r="N42" s="80">
        <f t="shared" si="6"/>
        <v>33220</v>
      </c>
      <c r="O42" s="81">
        <f t="shared" si="7"/>
        <v>4.9936788874841972E-2</v>
      </c>
    </row>
    <row r="43" spans="1:17" s="19" customFormat="1" ht="17.100000000000001" customHeight="1" thickBot="1" x14ac:dyDescent="0.25">
      <c r="A43" s="8">
        <v>11</v>
      </c>
      <c r="B43" s="8">
        <v>1</v>
      </c>
      <c r="C43" s="8">
        <v>2</v>
      </c>
      <c r="D43" s="8" t="s">
        <v>9</v>
      </c>
      <c r="E43" s="13" t="s">
        <v>23</v>
      </c>
      <c r="F43" s="9" t="s">
        <v>117</v>
      </c>
      <c r="G43" s="8" t="s">
        <v>11</v>
      </c>
      <c r="H43" s="71" t="s">
        <v>41</v>
      </c>
      <c r="I43" s="11">
        <v>35230</v>
      </c>
      <c r="J43" s="11">
        <v>36990</v>
      </c>
      <c r="K43" s="73">
        <f t="shared" si="4"/>
        <v>48045.502670076719</v>
      </c>
      <c r="L43" s="12">
        <f t="shared" si="5"/>
        <v>4.9957422651149587E-2</v>
      </c>
      <c r="M43" s="11"/>
      <c r="N43" s="80">
        <f t="shared" si="6"/>
        <v>36990</v>
      </c>
      <c r="O43" s="81">
        <f t="shared" si="7"/>
        <v>4.9957422651149587E-2</v>
      </c>
    </row>
    <row r="44" spans="1:17" s="19" customFormat="1" ht="17.100000000000001" customHeight="1" thickBot="1" x14ac:dyDescent="0.25">
      <c r="A44" s="8">
        <v>11</v>
      </c>
      <c r="B44" s="8">
        <v>2</v>
      </c>
      <c r="C44" s="8">
        <v>2</v>
      </c>
      <c r="D44" s="8" t="s">
        <v>9</v>
      </c>
      <c r="E44" s="13" t="s">
        <v>23</v>
      </c>
      <c r="F44" s="9" t="s">
        <v>117</v>
      </c>
      <c r="G44" s="8" t="s">
        <v>11</v>
      </c>
      <c r="H44" s="71" t="s">
        <v>42</v>
      </c>
      <c r="I44" s="11">
        <v>38785</v>
      </c>
      <c r="J44" s="11">
        <v>40720</v>
      </c>
      <c r="K44" s="73">
        <f t="shared" si="4"/>
        <v>52893.693473145773</v>
      </c>
      <c r="L44" s="12">
        <f t="shared" si="5"/>
        <v>4.9890421554724763E-2</v>
      </c>
      <c r="M44" s="11"/>
      <c r="N44" s="80">
        <f t="shared" si="6"/>
        <v>40720</v>
      </c>
      <c r="O44" s="81">
        <f t="shared" si="7"/>
        <v>4.9890421554724763E-2</v>
      </c>
    </row>
    <row r="45" spans="1:17" s="19" customFormat="1" ht="17.100000000000001" customHeight="1" thickBot="1" x14ac:dyDescent="0.25">
      <c r="A45" s="8">
        <v>11</v>
      </c>
      <c r="B45" s="8">
        <v>3</v>
      </c>
      <c r="C45" s="8">
        <v>2</v>
      </c>
      <c r="D45" s="8" t="s">
        <v>9</v>
      </c>
      <c r="E45" s="13" t="s">
        <v>23</v>
      </c>
      <c r="F45" s="9" t="s">
        <v>117</v>
      </c>
      <c r="G45" s="8" t="s">
        <v>11</v>
      </c>
      <c r="H45" s="71" t="s">
        <v>41</v>
      </c>
      <c r="I45" s="11">
        <v>34175</v>
      </c>
      <c r="J45" s="11">
        <v>35880</v>
      </c>
      <c r="K45" s="73">
        <f t="shared" si="4"/>
        <v>46606.728746803063</v>
      </c>
      <c r="L45" s="12">
        <f t="shared" si="5"/>
        <v>4.9890270665691294E-2</v>
      </c>
      <c r="M45" s="11"/>
      <c r="N45" s="80">
        <f t="shared" si="6"/>
        <v>35880</v>
      </c>
      <c r="O45" s="81">
        <f t="shared" si="7"/>
        <v>4.9890270665691294E-2</v>
      </c>
    </row>
    <row r="46" spans="1:17" s="19" customFormat="1" ht="17.100000000000001" customHeight="1" thickBot="1" x14ac:dyDescent="0.25">
      <c r="A46" s="8">
        <v>11</v>
      </c>
      <c r="B46" s="8">
        <v>4</v>
      </c>
      <c r="C46" s="8">
        <v>2</v>
      </c>
      <c r="D46" s="8" t="s">
        <v>9</v>
      </c>
      <c r="E46" s="13" t="s">
        <v>23</v>
      </c>
      <c r="F46" s="9" t="s">
        <v>117</v>
      </c>
      <c r="G46" s="8" t="s">
        <v>11</v>
      </c>
      <c r="H46" s="71" t="s">
        <v>42</v>
      </c>
      <c r="I46" s="11">
        <v>37620</v>
      </c>
      <c r="J46" s="11">
        <v>39500</v>
      </c>
      <c r="K46" s="73">
        <f t="shared" si="4"/>
        <v>51304.905207161122</v>
      </c>
      <c r="L46" s="12">
        <f t="shared" si="5"/>
        <v>4.9973418394471024E-2</v>
      </c>
      <c r="M46" s="11"/>
      <c r="N46" s="80">
        <f t="shared" si="6"/>
        <v>39500</v>
      </c>
      <c r="O46" s="81">
        <f t="shared" si="7"/>
        <v>4.9973418394471024E-2</v>
      </c>
    </row>
    <row r="47" spans="1:17" s="19" customFormat="1" ht="17.100000000000001" customHeight="1" thickBot="1" x14ac:dyDescent="0.25">
      <c r="A47" s="8">
        <v>12</v>
      </c>
      <c r="B47" s="8">
        <v>1</v>
      </c>
      <c r="C47" s="8">
        <v>2</v>
      </c>
      <c r="D47" s="8" t="s">
        <v>9</v>
      </c>
      <c r="E47" s="13">
        <v>260010098128</v>
      </c>
      <c r="F47" s="9" t="s">
        <v>116</v>
      </c>
      <c r="G47" s="8" t="s">
        <v>11</v>
      </c>
      <c r="H47" s="71" t="s">
        <v>41</v>
      </c>
      <c r="I47" s="11">
        <v>29800</v>
      </c>
      <c r="J47" s="11">
        <v>31290</v>
      </c>
      <c r="K47" s="73">
        <f t="shared" si="4"/>
        <v>40640.24920716112</v>
      </c>
      <c r="L47" s="12">
        <f t="shared" si="5"/>
        <v>0.05</v>
      </c>
      <c r="M47" s="11"/>
      <c r="N47" s="80">
        <f t="shared" si="6"/>
        <v>31290</v>
      </c>
      <c r="O47" s="81">
        <f t="shared" si="7"/>
        <v>0.05</v>
      </c>
    </row>
    <row r="48" spans="1:17" s="19" customFormat="1" ht="17.100000000000001" customHeight="1" thickBot="1" x14ac:dyDescent="0.25">
      <c r="A48" s="8">
        <v>12</v>
      </c>
      <c r="B48" s="8">
        <v>2</v>
      </c>
      <c r="C48" s="8">
        <v>2</v>
      </c>
      <c r="D48" s="8" t="s">
        <v>9</v>
      </c>
      <c r="E48" s="13">
        <v>260010098128</v>
      </c>
      <c r="F48" s="9" t="s">
        <v>116</v>
      </c>
      <c r="G48" s="8" t="s">
        <v>11</v>
      </c>
      <c r="H48" s="71" t="s">
        <v>42</v>
      </c>
      <c r="I48" s="11">
        <v>31205</v>
      </c>
      <c r="J48" s="11">
        <v>32765</v>
      </c>
      <c r="K48" s="73">
        <f t="shared" si="4"/>
        <v>42556.341493606131</v>
      </c>
      <c r="L48" s="12">
        <f t="shared" si="5"/>
        <v>4.9991988463387281E-2</v>
      </c>
      <c r="M48" s="11"/>
      <c r="N48" s="80">
        <f t="shared" si="6"/>
        <v>32765</v>
      </c>
      <c r="O48" s="81">
        <f t="shared" si="7"/>
        <v>4.9991988463387281E-2</v>
      </c>
    </row>
    <row r="49" spans="1:16" s="19" customFormat="1" ht="17.100000000000001" customHeight="1" thickBot="1" x14ac:dyDescent="0.25">
      <c r="A49" s="8">
        <v>12</v>
      </c>
      <c r="B49" s="8">
        <v>3</v>
      </c>
      <c r="C49" s="8">
        <v>2</v>
      </c>
      <c r="D49" s="8" t="s">
        <v>9</v>
      </c>
      <c r="E49" s="13">
        <v>260010098128</v>
      </c>
      <c r="F49" s="9" t="s">
        <v>116</v>
      </c>
      <c r="G49" s="8" t="s">
        <v>11</v>
      </c>
      <c r="H49" s="71" t="s">
        <v>41</v>
      </c>
      <c r="I49" s="11">
        <v>28885</v>
      </c>
      <c r="J49" s="11">
        <v>30330</v>
      </c>
      <c r="K49" s="73">
        <f t="shared" si="4"/>
        <v>39392.402629156008</v>
      </c>
      <c r="L49" s="12">
        <f t="shared" si="5"/>
        <v>5.0025965033754546E-2</v>
      </c>
      <c r="M49" s="11"/>
      <c r="N49" s="80">
        <f t="shared" si="6"/>
        <v>30330</v>
      </c>
      <c r="O49" s="81">
        <f t="shared" si="7"/>
        <v>5.0025965033754546E-2</v>
      </c>
    </row>
    <row r="50" spans="1:16" s="19" customFormat="1" ht="17.100000000000001" customHeight="1" thickBot="1" x14ac:dyDescent="0.25">
      <c r="A50" s="8">
        <v>12</v>
      </c>
      <c r="B50" s="8">
        <v>4</v>
      </c>
      <c r="C50" s="8">
        <v>2</v>
      </c>
      <c r="D50" s="8" t="s">
        <v>9</v>
      </c>
      <c r="E50" s="13">
        <v>260010098128</v>
      </c>
      <c r="F50" s="9" t="s">
        <v>116</v>
      </c>
      <c r="G50" s="8" t="s">
        <v>11</v>
      </c>
      <c r="H50" s="71" t="s">
        <v>42</v>
      </c>
      <c r="I50" s="11">
        <v>30270</v>
      </c>
      <c r="J50" s="11">
        <v>31780</v>
      </c>
      <c r="K50" s="73">
        <f t="shared" si="4"/>
        <v>41281.219580562654</v>
      </c>
      <c r="L50" s="12">
        <f t="shared" si="5"/>
        <v>4.9884373967624712E-2</v>
      </c>
      <c r="M50" s="11"/>
      <c r="N50" s="80">
        <f t="shared" si="6"/>
        <v>31780</v>
      </c>
      <c r="O50" s="81">
        <f t="shared" si="7"/>
        <v>4.9884373967624712E-2</v>
      </c>
    </row>
    <row r="51" spans="1:16" s="97" customFormat="1" ht="65.099999999999994" customHeight="1" thickBot="1" x14ac:dyDescent="0.25">
      <c r="A51" s="87">
        <v>13</v>
      </c>
      <c r="B51" s="87">
        <v>1</v>
      </c>
      <c r="C51" s="87">
        <v>2</v>
      </c>
      <c r="D51" s="87" t="s">
        <v>9</v>
      </c>
      <c r="E51" s="88">
        <v>260010098134</v>
      </c>
      <c r="F51" s="98" t="s">
        <v>114</v>
      </c>
      <c r="G51" s="87" t="s">
        <v>11</v>
      </c>
      <c r="H51" s="90" t="s">
        <v>41</v>
      </c>
      <c r="I51" s="91">
        <v>39100</v>
      </c>
      <c r="J51" s="91">
        <v>41055</v>
      </c>
      <c r="K51" s="92">
        <v>53323.28</v>
      </c>
      <c r="L51" s="93">
        <f t="shared" si="5"/>
        <v>0.05</v>
      </c>
      <c r="M51" s="94">
        <f>(K51-I51)/I51</f>
        <v>0.36376675191815855</v>
      </c>
      <c r="N51" s="95">
        <f t="shared" si="6"/>
        <v>41055</v>
      </c>
      <c r="O51" s="94">
        <f t="shared" si="7"/>
        <v>0.05</v>
      </c>
      <c r="P51" s="99" t="s">
        <v>15</v>
      </c>
    </row>
    <row r="52" spans="1:16" s="19" customFormat="1" ht="65.099999999999994" customHeight="1" thickBot="1" x14ac:dyDescent="0.25">
      <c r="A52" s="8">
        <v>13</v>
      </c>
      <c r="B52" s="8">
        <v>2</v>
      </c>
      <c r="C52" s="8">
        <v>2</v>
      </c>
      <c r="D52" s="8" t="s">
        <v>9</v>
      </c>
      <c r="E52" s="13">
        <v>260010098134</v>
      </c>
      <c r="F52" s="23" t="s">
        <v>115</v>
      </c>
      <c r="G52" s="8" t="s">
        <v>11</v>
      </c>
      <c r="H52" s="72" t="s">
        <v>42</v>
      </c>
      <c r="I52" s="11">
        <v>42880</v>
      </c>
      <c r="J52" s="11">
        <v>45020</v>
      </c>
      <c r="K52" s="73">
        <f>+I52*(1+$M$51)</f>
        <v>58478.318322250634</v>
      </c>
      <c r="L52" s="12">
        <f t="shared" si="5"/>
        <v>4.9906716417910446E-2</v>
      </c>
      <c r="M52" s="11"/>
      <c r="N52" s="80">
        <f t="shared" si="6"/>
        <v>45020</v>
      </c>
      <c r="O52" s="81">
        <f t="shared" si="7"/>
        <v>4.9906716417910446E-2</v>
      </c>
      <c r="P52" s="20"/>
    </row>
    <row r="53" spans="1:16" s="19" customFormat="1" ht="65.099999999999994" customHeight="1" thickBot="1" x14ac:dyDescent="0.25">
      <c r="A53" s="8">
        <v>13</v>
      </c>
      <c r="B53" s="8">
        <v>3</v>
      </c>
      <c r="C53" s="8">
        <v>2</v>
      </c>
      <c r="D53" s="8" t="s">
        <v>9</v>
      </c>
      <c r="E53" s="13">
        <v>260010098134</v>
      </c>
      <c r="F53" s="23" t="s">
        <v>115</v>
      </c>
      <c r="G53" s="8" t="s">
        <v>11</v>
      </c>
      <c r="H53" s="72" t="s">
        <v>41</v>
      </c>
      <c r="I53" s="11">
        <v>37930</v>
      </c>
      <c r="J53" s="11">
        <v>39830</v>
      </c>
      <c r="K53" s="73">
        <f t="shared" ref="K53:K76" si="8">+I53*(1+$M$51)</f>
        <v>51727.672900255748</v>
      </c>
      <c r="L53" s="12">
        <f t="shared" si="5"/>
        <v>5.0092275243870291E-2</v>
      </c>
      <c r="M53" s="11"/>
      <c r="N53" s="80">
        <f t="shared" si="6"/>
        <v>39830</v>
      </c>
      <c r="O53" s="81">
        <f t="shared" si="7"/>
        <v>5.0092275243870291E-2</v>
      </c>
      <c r="P53" s="20"/>
    </row>
    <row r="54" spans="1:16" s="19" customFormat="1" ht="65.099999999999994" customHeight="1" thickBot="1" x14ac:dyDescent="0.25">
      <c r="A54" s="8">
        <v>13</v>
      </c>
      <c r="B54" s="8">
        <v>4</v>
      </c>
      <c r="C54" s="8">
        <v>2</v>
      </c>
      <c r="D54" s="8" t="s">
        <v>9</v>
      </c>
      <c r="E54" s="13">
        <v>260010098134</v>
      </c>
      <c r="F54" s="23" t="s">
        <v>114</v>
      </c>
      <c r="G54" s="8" t="s">
        <v>11</v>
      </c>
      <c r="H54" s="72" t="s">
        <v>42</v>
      </c>
      <c r="I54" s="11">
        <v>41550</v>
      </c>
      <c r="J54" s="11">
        <v>43630</v>
      </c>
      <c r="K54" s="73">
        <f t="shared" si="8"/>
        <v>56664.508542199481</v>
      </c>
      <c r="L54" s="12">
        <f t="shared" si="5"/>
        <v>5.0060168471720817E-2</v>
      </c>
      <c r="M54" s="11"/>
      <c r="N54" s="80">
        <f t="shared" si="6"/>
        <v>43630</v>
      </c>
      <c r="O54" s="81">
        <f t="shared" si="7"/>
        <v>5.0060168471720817E-2</v>
      </c>
      <c r="P54" s="20"/>
    </row>
    <row r="55" spans="1:16" s="19" customFormat="1" ht="17.100000000000001" customHeight="1" thickBot="1" x14ac:dyDescent="0.25">
      <c r="A55" s="8">
        <v>14</v>
      </c>
      <c r="B55" s="8">
        <v>1</v>
      </c>
      <c r="C55" s="8">
        <v>2</v>
      </c>
      <c r="D55" s="8" t="s">
        <v>9</v>
      </c>
      <c r="E55" s="13">
        <v>260010098140</v>
      </c>
      <c r="F55" s="9" t="s">
        <v>113</v>
      </c>
      <c r="G55" s="8" t="s">
        <v>11</v>
      </c>
      <c r="H55" s="71" t="s">
        <v>41</v>
      </c>
      <c r="I55" s="11">
        <v>47870</v>
      </c>
      <c r="J55" s="11">
        <v>50260</v>
      </c>
      <c r="K55" s="73">
        <f t="shared" si="8"/>
        <v>65283.514414322242</v>
      </c>
      <c r="L55" s="12">
        <f t="shared" si="5"/>
        <v>4.9926885314393148E-2</v>
      </c>
      <c r="M55" s="11"/>
      <c r="N55" s="80">
        <f t="shared" si="6"/>
        <v>50260</v>
      </c>
      <c r="O55" s="81">
        <f t="shared" si="7"/>
        <v>4.9926885314393148E-2</v>
      </c>
    </row>
    <row r="56" spans="1:16" s="19" customFormat="1" ht="17.100000000000001" customHeight="1" thickBot="1" x14ac:dyDescent="0.25">
      <c r="A56" s="8">
        <v>14</v>
      </c>
      <c r="B56" s="8">
        <v>2</v>
      </c>
      <c r="C56" s="8">
        <v>2</v>
      </c>
      <c r="D56" s="8" t="s">
        <v>9</v>
      </c>
      <c r="E56" s="13">
        <v>260010098140</v>
      </c>
      <c r="F56" s="9" t="s">
        <v>113</v>
      </c>
      <c r="G56" s="8" t="s">
        <v>11</v>
      </c>
      <c r="H56" s="71" t="s">
        <v>41</v>
      </c>
      <c r="I56" s="11">
        <v>46420</v>
      </c>
      <c r="J56" s="11">
        <v>48740</v>
      </c>
      <c r="K56" s="73">
        <f t="shared" si="8"/>
        <v>63306.052624040916</v>
      </c>
      <c r="L56" s="12">
        <f t="shared" si="5"/>
        <v>4.9978457561395948E-2</v>
      </c>
      <c r="M56" s="11"/>
      <c r="N56" s="80">
        <f t="shared" si="6"/>
        <v>48740</v>
      </c>
      <c r="O56" s="81">
        <f t="shared" si="7"/>
        <v>4.9978457561395948E-2</v>
      </c>
    </row>
    <row r="57" spans="1:16" s="19" customFormat="1" ht="17.100000000000001" customHeight="1" thickBot="1" x14ac:dyDescent="0.25">
      <c r="A57" s="8">
        <v>15</v>
      </c>
      <c r="B57" s="8">
        <v>1</v>
      </c>
      <c r="C57" s="8">
        <v>2</v>
      </c>
      <c r="D57" s="8" t="s">
        <v>9</v>
      </c>
      <c r="E57" s="13">
        <v>26001009860</v>
      </c>
      <c r="F57" s="9" t="s">
        <v>112</v>
      </c>
      <c r="G57" s="8" t="s">
        <v>11</v>
      </c>
      <c r="H57" s="71" t="s">
        <v>41</v>
      </c>
      <c r="I57" s="11">
        <v>37995</v>
      </c>
      <c r="J57" s="11">
        <v>39900</v>
      </c>
      <c r="K57" s="73">
        <f t="shared" si="8"/>
        <v>51816.317739130427</v>
      </c>
      <c r="L57" s="12">
        <f t="shared" si="5"/>
        <v>5.013817607579945E-2</v>
      </c>
      <c r="M57" s="11"/>
      <c r="N57" s="80">
        <f t="shared" si="6"/>
        <v>39900</v>
      </c>
      <c r="O57" s="81">
        <f t="shared" si="7"/>
        <v>5.013817607579945E-2</v>
      </c>
    </row>
    <row r="58" spans="1:16" s="19" customFormat="1" ht="17.100000000000001" customHeight="1" thickBot="1" x14ac:dyDescent="0.25">
      <c r="A58" s="8">
        <v>15</v>
      </c>
      <c r="B58" s="8">
        <v>2</v>
      </c>
      <c r="C58" s="8">
        <v>2</v>
      </c>
      <c r="D58" s="8" t="s">
        <v>9</v>
      </c>
      <c r="E58" s="13">
        <v>26001009860</v>
      </c>
      <c r="F58" s="9" t="s">
        <v>112</v>
      </c>
      <c r="G58" s="8" t="s">
        <v>11</v>
      </c>
      <c r="H58" s="71" t="s">
        <v>41</v>
      </c>
      <c r="I58" s="11">
        <v>36810</v>
      </c>
      <c r="J58" s="11">
        <v>38650</v>
      </c>
      <c r="K58" s="73">
        <f t="shared" si="8"/>
        <v>50200.254138107412</v>
      </c>
      <c r="L58" s="12">
        <f t="shared" si="5"/>
        <v>4.998641673458299E-2</v>
      </c>
      <c r="M58" s="11"/>
      <c r="N58" s="80">
        <f t="shared" si="6"/>
        <v>38650</v>
      </c>
      <c r="O58" s="81">
        <f t="shared" si="7"/>
        <v>4.998641673458299E-2</v>
      </c>
    </row>
    <row r="59" spans="1:16" s="19" customFormat="1" ht="17.100000000000001" customHeight="1" thickBot="1" x14ac:dyDescent="0.25">
      <c r="A59" s="8">
        <v>16</v>
      </c>
      <c r="B59" s="8">
        <v>1</v>
      </c>
      <c r="C59" s="8">
        <v>2</v>
      </c>
      <c r="D59" s="8" t="s">
        <v>9</v>
      </c>
      <c r="E59" s="13">
        <v>260010098146</v>
      </c>
      <c r="F59" s="9" t="s">
        <v>111</v>
      </c>
      <c r="G59" s="8" t="s">
        <v>11</v>
      </c>
      <c r="H59" s="71" t="s">
        <v>41</v>
      </c>
      <c r="I59" s="11">
        <v>38320</v>
      </c>
      <c r="J59" s="11">
        <v>40240</v>
      </c>
      <c r="K59" s="73">
        <f t="shared" si="8"/>
        <v>52259.541933503831</v>
      </c>
      <c r="L59" s="12">
        <f t="shared" si="5"/>
        <v>5.0104384133611693E-2</v>
      </c>
      <c r="M59" s="11"/>
      <c r="N59" s="80">
        <f t="shared" si="6"/>
        <v>40240</v>
      </c>
      <c r="O59" s="81">
        <f t="shared" si="7"/>
        <v>5.0104384133611693E-2</v>
      </c>
    </row>
    <row r="60" spans="1:16" s="19" customFormat="1" ht="17.100000000000001" customHeight="1" thickBot="1" x14ac:dyDescent="0.25">
      <c r="A60" s="8">
        <v>16</v>
      </c>
      <c r="B60" s="8">
        <v>2</v>
      </c>
      <c r="C60" s="8">
        <v>2</v>
      </c>
      <c r="D60" s="8" t="s">
        <v>9</v>
      </c>
      <c r="E60" s="13">
        <v>260010098146</v>
      </c>
      <c r="F60" s="9" t="s">
        <v>111</v>
      </c>
      <c r="G60" s="8" t="s">
        <v>11</v>
      </c>
      <c r="H60" s="71" t="s">
        <v>41</v>
      </c>
      <c r="I60" s="11">
        <v>38230</v>
      </c>
      <c r="J60" s="11">
        <v>40140</v>
      </c>
      <c r="K60" s="73">
        <f t="shared" si="8"/>
        <v>52136.802925831194</v>
      </c>
      <c r="L60" s="12">
        <f t="shared" si="5"/>
        <v>4.9960763798064349E-2</v>
      </c>
      <c r="M60" s="11"/>
      <c r="N60" s="80">
        <f t="shared" si="6"/>
        <v>40140</v>
      </c>
      <c r="O60" s="81">
        <f t="shared" si="7"/>
        <v>4.9960763798064349E-2</v>
      </c>
    </row>
    <row r="61" spans="1:16" s="19" customFormat="1" ht="17.100000000000001" customHeight="1" thickBot="1" x14ac:dyDescent="0.25">
      <c r="A61" s="8">
        <v>17</v>
      </c>
      <c r="B61" s="8">
        <v>1</v>
      </c>
      <c r="C61" s="8">
        <v>2</v>
      </c>
      <c r="D61" s="8" t="s">
        <v>9</v>
      </c>
      <c r="E61" s="13">
        <v>260010098160</v>
      </c>
      <c r="F61" s="9" t="s">
        <v>119</v>
      </c>
      <c r="G61" s="8" t="s">
        <v>11</v>
      </c>
      <c r="H61" s="71" t="s">
        <v>41</v>
      </c>
      <c r="I61" s="11">
        <v>39610</v>
      </c>
      <c r="J61" s="11">
        <v>41590</v>
      </c>
      <c r="K61" s="73">
        <f t="shared" si="8"/>
        <v>54018.801043478255</v>
      </c>
      <c r="L61" s="12">
        <f t="shared" si="5"/>
        <v>4.9987376925018936E-2</v>
      </c>
      <c r="M61" s="11"/>
      <c r="N61" s="80">
        <f t="shared" si="6"/>
        <v>41590</v>
      </c>
      <c r="O61" s="81">
        <f t="shared" si="7"/>
        <v>4.9987376925018936E-2</v>
      </c>
    </row>
    <row r="62" spans="1:16" s="19" customFormat="1" ht="17.100000000000001" customHeight="1" thickBot="1" x14ac:dyDescent="0.25">
      <c r="A62" s="8">
        <v>17</v>
      </c>
      <c r="B62" s="8">
        <v>2</v>
      </c>
      <c r="C62" s="8">
        <v>2</v>
      </c>
      <c r="D62" s="8" t="s">
        <v>9</v>
      </c>
      <c r="E62" s="13">
        <v>260010098160</v>
      </c>
      <c r="F62" s="9" t="s">
        <v>119</v>
      </c>
      <c r="G62" s="8" t="s">
        <v>11</v>
      </c>
      <c r="H62" s="71" t="s">
        <v>41</v>
      </c>
      <c r="I62" s="11">
        <v>36240</v>
      </c>
      <c r="J62" s="11">
        <v>38050</v>
      </c>
      <c r="K62" s="73">
        <f t="shared" si="8"/>
        <v>49422.907089514061</v>
      </c>
      <c r="L62" s="12">
        <f t="shared" si="5"/>
        <v>4.9944812362030903E-2</v>
      </c>
      <c r="M62" s="11"/>
      <c r="N62" s="80">
        <f t="shared" si="6"/>
        <v>38050</v>
      </c>
      <c r="O62" s="81">
        <f t="shared" si="7"/>
        <v>4.9944812362030903E-2</v>
      </c>
    </row>
    <row r="63" spans="1:16" s="19" customFormat="1" ht="30" customHeight="1" thickBot="1" x14ac:dyDescent="0.25">
      <c r="A63" s="8">
        <v>18</v>
      </c>
      <c r="B63" s="8">
        <v>1</v>
      </c>
      <c r="C63" s="8">
        <v>2</v>
      </c>
      <c r="D63" s="8" t="s">
        <v>9</v>
      </c>
      <c r="E63" s="13">
        <v>260010098166</v>
      </c>
      <c r="F63" s="23" t="s">
        <v>120</v>
      </c>
      <c r="G63" s="8" t="s">
        <v>11</v>
      </c>
      <c r="H63" s="71" t="s">
        <v>41</v>
      </c>
      <c r="I63" s="11">
        <v>37970</v>
      </c>
      <c r="J63" s="11">
        <v>39870</v>
      </c>
      <c r="K63" s="73">
        <f t="shared" si="8"/>
        <v>51782.223570332477</v>
      </c>
      <c r="L63" s="12">
        <f t="shared" si="5"/>
        <v>5.0039504872267583E-2</v>
      </c>
      <c r="M63" s="11"/>
      <c r="N63" s="80">
        <f t="shared" si="6"/>
        <v>39870</v>
      </c>
      <c r="O63" s="81">
        <f t="shared" si="7"/>
        <v>5.0039504872267583E-2</v>
      </c>
    </row>
    <row r="64" spans="1:16" s="19" customFormat="1" ht="30" customHeight="1" thickBot="1" x14ac:dyDescent="0.25">
      <c r="A64" s="8">
        <v>18</v>
      </c>
      <c r="B64" s="8">
        <v>2</v>
      </c>
      <c r="C64" s="8">
        <v>2</v>
      </c>
      <c r="D64" s="8" t="s">
        <v>9</v>
      </c>
      <c r="E64" s="13">
        <v>260010098166</v>
      </c>
      <c r="F64" s="23" t="s">
        <v>120</v>
      </c>
      <c r="G64" s="8" t="s">
        <v>11</v>
      </c>
      <c r="H64" s="71" t="s">
        <v>41</v>
      </c>
      <c r="I64" s="11">
        <v>36880</v>
      </c>
      <c r="J64" s="11">
        <v>38730</v>
      </c>
      <c r="K64" s="73">
        <f t="shared" si="8"/>
        <v>50295.717810741684</v>
      </c>
      <c r="L64" s="12">
        <f t="shared" si="5"/>
        <v>5.0162689804772231E-2</v>
      </c>
      <c r="M64" s="11"/>
      <c r="N64" s="80">
        <f t="shared" si="6"/>
        <v>38730</v>
      </c>
      <c r="O64" s="81">
        <f t="shared" si="7"/>
        <v>5.0162689804772231E-2</v>
      </c>
    </row>
    <row r="65" spans="1:15" s="19" customFormat="1" ht="17.100000000000001" customHeight="1" thickBot="1" x14ac:dyDescent="0.25">
      <c r="A65" s="8">
        <v>19</v>
      </c>
      <c r="B65" s="8">
        <v>1</v>
      </c>
      <c r="C65" s="8">
        <v>2</v>
      </c>
      <c r="D65" s="8" t="s">
        <v>9</v>
      </c>
      <c r="E65" s="13">
        <v>260010098189</v>
      </c>
      <c r="F65" s="21" t="s">
        <v>45</v>
      </c>
      <c r="G65" s="8" t="s">
        <v>11</v>
      </c>
      <c r="H65" s="71" t="s">
        <v>42</v>
      </c>
      <c r="I65" s="11">
        <v>33580</v>
      </c>
      <c r="J65" s="11">
        <v>35260</v>
      </c>
      <c r="K65" s="73">
        <f t="shared" si="8"/>
        <v>45795.287529411762</v>
      </c>
      <c r="L65" s="12">
        <f t="shared" si="5"/>
        <v>5.0029779630732581E-2</v>
      </c>
      <c r="M65" s="11"/>
      <c r="N65" s="80">
        <f t="shared" si="6"/>
        <v>35260</v>
      </c>
      <c r="O65" s="81">
        <f t="shared" si="7"/>
        <v>5.0029779630732581E-2</v>
      </c>
    </row>
    <row r="66" spans="1:15" s="19" customFormat="1" ht="17.100000000000001" customHeight="1" thickBot="1" x14ac:dyDescent="0.25">
      <c r="A66" s="8">
        <v>19</v>
      </c>
      <c r="B66" s="8">
        <v>2</v>
      </c>
      <c r="C66" s="8">
        <v>2</v>
      </c>
      <c r="D66" s="8" t="s">
        <v>9</v>
      </c>
      <c r="E66" s="13">
        <v>260010098189</v>
      </c>
      <c r="F66" s="21" t="s">
        <v>45</v>
      </c>
      <c r="G66" s="8" t="s">
        <v>11</v>
      </c>
      <c r="H66" s="71" t="s">
        <v>42</v>
      </c>
      <c r="I66" s="11">
        <v>32580</v>
      </c>
      <c r="J66" s="11">
        <v>34210</v>
      </c>
      <c r="K66" s="73">
        <f t="shared" si="8"/>
        <v>44431.520777493599</v>
      </c>
      <c r="L66" s="12">
        <f t="shared" si="5"/>
        <v>5.0030693677102514E-2</v>
      </c>
      <c r="M66" s="11"/>
      <c r="N66" s="80">
        <f t="shared" si="6"/>
        <v>34210</v>
      </c>
      <c r="O66" s="81">
        <f t="shared" si="7"/>
        <v>5.0030693677102514E-2</v>
      </c>
    </row>
    <row r="67" spans="1:15" s="19" customFormat="1" ht="17.100000000000001" customHeight="1" thickBot="1" x14ac:dyDescent="0.25">
      <c r="A67" s="8">
        <v>20</v>
      </c>
      <c r="B67" s="8">
        <v>1</v>
      </c>
      <c r="C67" s="8">
        <v>2</v>
      </c>
      <c r="D67" s="8" t="s">
        <v>9</v>
      </c>
      <c r="E67" s="13">
        <v>260010098197</v>
      </c>
      <c r="F67" s="9" t="s">
        <v>46</v>
      </c>
      <c r="G67" s="8" t="s">
        <v>11</v>
      </c>
      <c r="H67" s="71" t="s">
        <v>42</v>
      </c>
      <c r="I67" s="11">
        <v>36585</v>
      </c>
      <c r="J67" s="11">
        <v>38410</v>
      </c>
      <c r="K67" s="73">
        <f t="shared" si="8"/>
        <v>49893.406618925823</v>
      </c>
      <c r="L67" s="12">
        <f t="shared" si="5"/>
        <v>4.9883832171655047E-2</v>
      </c>
      <c r="M67" s="11"/>
      <c r="N67" s="80">
        <f t="shared" si="6"/>
        <v>38410</v>
      </c>
      <c r="O67" s="81">
        <f t="shared" si="7"/>
        <v>4.9883832171655047E-2</v>
      </c>
    </row>
    <row r="68" spans="1:15" s="19" customFormat="1" ht="17.100000000000001" customHeight="1" thickBot="1" x14ac:dyDescent="0.25">
      <c r="A68" s="8">
        <v>20</v>
      </c>
      <c r="B68" s="8">
        <v>2</v>
      </c>
      <c r="C68" s="8">
        <v>2</v>
      </c>
      <c r="D68" s="8" t="s">
        <v>9</v>
      </c>
      <c r="E68" s="13">
        <v>260010098197</v>
      </c>
      <c r="F68" s="9" t="s">
        <v>46</v>
      </c>
      <c r="G68" s="8" t="s">
        <v>11</v>
      </c>
      <c r="H68" s="71" t="s">
        <v>42</v>
      </c>
      <c r="I68" s="11">
        <v>35490</v>
      </c>
      <c r="J68" s="11">
        <v>37260</v>
      </c>
      <c r="K68" s="73">
        <f t="shared" si="8"/>
        <v>48400.082025575444</v>
      </c>
      <c r="L68" s="12">
        <f t="shared" si="5"/>
        <v>4.9873203719357564E-2</v>
      </c>
      <c r="M68" s="11"/>
      <c r="N68" s="80">
        <f t="shared" si="6"/>
        <v>37260</v>
      </c>
      <c r="O68" s="81">
        <f t="shared" si="7"/>
        <v>4.9873203719357564E-2</v>
      </c>
    </row>
    <row r="69" spans="1:15" s="19" customFormat="1" ht="17.100000000000001" customHeight="1" thickBot="1" x14ac:dyDescent="0.25">
      <c r="A69" s="8">
        <v>21</v>
      </c>
      <c r="B69" s="8">
        <v>1</v>
      </c>
      <c r="C69" s="8">
        <v>2</v>
      </c>
      <c r="D69" s="8" t="s">
        <v>9</v>
      </c>
      <c r="E69" s="13">
        <v>260010098206</v>
      </c>
      <c r="F69" s="9" t="s">
        <v>121</v>
      </c>
      <c r="G69" s="8" t="s">
        <v>11</v>
      </c>
      <c r="H69" s="71" t="s">
        <v>41</v>
      </c>
      <c r="I69" s="11">
        <v>40110</v>
      </c>
      <c r="J69" s="11">
        <v>42115</v>
      </c>
      <c r="K69" s="73">
        <f t="shared" si="8"/>
        <v>54700.684419437333</v>
      </c>
      <c r="L69" s="12">
        <f t="shared" si="5"/>
        <v>4.9987534280727997E-2</v>
      </c>
      <c r="M69" s="11"/>
      <c r="N69" s="80">
        <f t="shared" si="6"/>
        <v>42115</v>
      </c>
      <c r="O69" s="81">
        <f t="shared" si="7"/>
        <v>4.9987534280727997E-2</v>
      </c>
    </row>
    <row r="70" spans="1:15" s="19" customFormat="1" ht="17.100000000000001" customHeight="1" thickBot="1" x14ac:dyDescent="0.25">
      <c r="A70" s="8">
        <v>21</v>
      </c>
      <c r="B70" s="8">
        <v>2</v>
      </c>
      <c r="C70" s="8">
        <v>2</v>
      </c>
      <c r="D70" s="8" t="s">
        <v>9</v>
      </c>
      <c r="E70" s="13">
        <v>260010098206</v>
      </c>
      <c r="F70" s="9" t="s">
        <v>122</v>
      </c>
      <c r="G70" s="8" t="s">
        <v>11</v>
      </c>
      <c r="H70" s="71" t="s">
        <v>41</v>
      </c>
      <c r="I70" s="11">
        <v>38890</v>
      </c>
      <c r="J70" s="11">
        <v>40830</v>
      </c>
      <c r="K70" s="73">
        <f t="shared" si="8"/>
        <v>53036.888982097182</v>
      </c>
      <c r="L70" s="12">
        <f t="shared" si="5"/>
        <v>4.9884289020313707E-2</v>
      </c>
      <c r="M70" s="11"/>
      <c r="N70" s="80">
        <f t="shared" si="6"/>
        <v>40830</v>
      </c>
      <c r="O70" s="81">
        <f t="shared" si="7"/>
        <v>4.9884289020313707E-2</v>
      </c>
    </row>
    <row r="71" spans="1:15" s="19" customFormat="1" ht="17.100000000000001" customHeight="1" thickBot="1" x14ac:dyDescent="0.25">
      <c r="A71" s="8">
        <v>22</v>
      </c>
      <c r="B71" s="8">
        <v>1</v>
      </c>
      <c r="C71" s="8">
        <v>2</v>
      </c>
      <c r="D71" s="8" t="s">
        <v>9</v>
      </c>
      <c r="E71" s="13">
        <v>260010098207</v>
      </c>
      <c r="F71" s="9" t="s">
        <v>110</v>
      </c>
      <c r="G71" s="8" t="s">
        <v>11</v>
      </c>
      <c r="H71" s="71" t="s">
        <v>41</v>
      </c>
      <c r="I71" s="11">
        <v>27240</v>
      </c>
      <c r="J71" s="11">
        <v>28600</v>
      </c>
      <c r="K71" s="73">
        <f t="shared" si="8"/>
        <v>37149.006322250636</v>
      </c>
      <c r="L71" s="12">
        <f t="shared" si="5"/>
        <v>4.9926578560939794E-2</v>
      </c>
      <c r="M71" s="11"/>
      <c r="N71" s="80">
        <f t="shared" si="6"/>
        <v>28600</v>
      </c>
      <c r="O71" s="81">
        <f t="shared" si="7"/>
        <v>4.9926578560939794E-2</v>
      </c>
    </row>
    <row r="72" spans="1:15" s="19" customFormat="1" ht="17.100000000000001" customHeight="1" thickBot="1" x14ac:dyDescent="0.25">
      <c r="A72" s="8">
        <v>22</v>
      </c>
      <c r="B72" s="8">
        <v>2</v>
      </c>
      <c r="C72" s="8">
        <v>2</v>
      </c>
      <c r="D72" s="8" t="s">
        <v>9</v>
      </c>
      <c r="E72" s="13">
        <v>260010098207</v>
      </c>
      <c r="F72" s="9" t="s">
        <v>110</v>
      </c>
      <c r="G72" s="8" t="s">
        <v>11</v>
      </c>
      <c r="H72" s="71" t="s">
        <v>41</v>
      </c>
      <c r="I72" s="11">
        <v>26410</v>
      </c>
      <c r="J72" s="11">
        <v>27730</v>
      </c>
      <c r="K72" s="73">
        <f t="shared" si="8"/>
        <v>36017.079918158561</v>
      </c>
      <c r="L72" s="12">
        <f t="shared" si="5"/>
        <v>4.9981067777357065E-2</v>
      </c>
      <c r="M72" s="11"/>
      <c r="N72" s="80">
        <f t="shared" si="6"/>
        <v>27730</v>
      </c>
      <c r="O72" s="81">
        <f t="shared" si="7"/>
        <v>4.9981067777357065E-2</v>
      </c>
    </row>
    <row r="73" spans="1:15" s="19" customFormat="1" ht="17.100000000000001" customHeight="1" thickBot="1" x14ac:dyDescent="0.25">
      <c r="A73" s="8">
        <v>23</v>
      </c>
      <c r="B73" s="8">
        <v>1</v>
      </c>
      <c r="C73" s="8">
        <v>2</v>
      </c>
      <c r="D73" s="8" t="s">
        <v>9</v>
      </c>
      <c r="E73" s="13">
        <v>260010098213</v>
      </c>
      <c r="F73" s="9" t="s">
        <v>108</v>
      </c>
      <c r="G73" s="8" t="s">
        <v>11</v>
      </c>
      <c r="H73" s="71" t="s">
        <v>42</v>
      </c>
      <c r="I73" s="11">
        <v>44040</v>
      </c>
      <c r="J73" s="11">
        <v>46240</v>
      </c>
      <c r="K73" s="73">
        <f t="shared" si="8"/>
        <v>60060.287754475699</v>
      </c>
      <c r="L73" s="12">
        <f t="shared" si="5"/>
        <v>4.9954586739327886E-2</v>
      </c>
      <c r="M73" s="11"/>
      <c r="N73" s="80">
        <f t="shared" si="6"/>
        <v>46240</v>
      </c>
      <c r="O73" s="81">
        <f t="shared" si="7"/>
        <v>4.9954586739327886E-2</v>
      </c>
    </row>
    <row r="74" spans="1:15" s="19" customFormat="1" ht="17.100000000000001" customHeight="1" thickBot="1" x14ac:dyDescent="0.25">
      <c r="A74" s="8">
        <v>23</v>
      </c>
      <c r="B74" s="8">
        <v>2</v>
      </c>
      <c r="C74" s="8">
        <v>2</v>
      </c>
      <c r="D74" s="8" t="s">
        <v>9</v>
      </c>
      <c r="E74" s="13">
        <v>260010098213</v>
      </c>
      <c r="F74" s="9" t="s">
        <v>109</v>
      </c>
      <c r="G74" s="8" t="s">
        <v>11</v>
      </c>
      <c r="H74" s="71" t="s">
        <v>42</v>
      </c>
      <c r="I74" s="11">
        <v>42700</v>
      </c>
      <c r="J74" s="11">
        <v>44835</v>
      </c>
      <c r="K74" s="73">
        <f t="shared" si="8"/>
        <v>58232.840306905367</v>
      </c>
      <c r="L74" s="12">
        <f t="shared" si="5"/>
        <v>0.05</v>
      </c>
      <c r="M74" s="11"/>
      <c r="N74" s="80">
        <f t="shared" si="6"/>
        <v>44835</v>
      </c>
      <c r="O74" s="81">
        <f t="shared" si="7"/>
        <v>0.05</v>
      </c>
    </row>
    <row r="75" spans="1:15" s="19" customFormat="1" ht="30" customHeight="1" thickBot="1" x14ac:dyDescent="0.25">
      <c r="A75" s="8">
        <v>24</v>
      </c>
      <c r="B75" s="8">
        <v>1</v>
      </c>
      <c r="C75" s="8">
        <v>2</v>
      </c>
      <c r="D75" s="8" t="s">
        <v>9</v>
      </c>
      <c r="E75" s="13">
        <v>260010098179</v>
      </c>
      <c r="F75" s="23" t="s">
        <v>107</v>
      </c>
      <c r="G75" s="8" t="s">
        <v>11</v>
      </c>
      <c r="H75" s="71" t="s">
        <v>42</v>
      </c>
      <c r="I75" s="11">
        <v>50720</v>
      </c>
      <c r="J75" s="11">
        <v>53260</v>
      </c>
      <c r="K75" s="73">
        <f t="shared" si="8"/>
        <v>69170.249657288994</v>
      </c>
      <c r="L75" s="12">
        <f t="shared" si="5"/>
        <v>5.0078864353312304E-2</v>
      </c>
      <c r="M75" s="11"/>
      <c r="N75" s="80">
        <f t="shared" si="6"/>
        <v>53260</v>
      </c>
      <c r="O75" s="81">
        <f t="shared" si="7"/>
        <v>5.0078864353312304E-2</v>
      </c>
    </row>
    <row r="76" spans="1:15" s="19" customFormat="1" ht="30" customHeight="1" thickBot="1" x14ac:dyDescent="0.25">
      <c r="A76" s="8">
        <v>24</v>
      </c>
      <c r="B76" s="8">
        <v>2</v>
      </c>
      <c r="C76" s="8">
        <v>2</v>
      </c>
      <c r="D76" s="8" t="s">
        <v>9</v>
      </c>
      <c r="E76" s="13">
        <v>260010098179</v>
      </c>
      <c r="F76" s="23" t="s">
        <v>106</v>
      </c>
      <c r="G76" s="8" t="s">
        <v>11</v>
      </c>
      <c r="H76" s="71" t="s">
        <v>42</v>
      </c>
      <c r="I76" s="11">
        <v>49215</v>
      </c>
      <c r="J76" s="11">
        <v>51675</v>
      </c>
      <c r="K76" s="73">
        <f t="shared" si="8"/>
        <v>67117.780695652167</v>
      </c>
      <c r="L76" s="12">
        <f t="shared" si="5"/>
        <v>4.9984760743675707E-2</v>
      </c>
      <c r="M76" s="11"/>
      <c r="N76" s="80">
        <f t="shared" si="6"/>
        <v>51675</v>
      </c>
      <c r="O76" s="81">
        <f t="shared" si="7"/>
        <v>4.9984760743675707E-2</v>
      </c>
    </row>
    <row r="77" spans="1:15" s="19" customFormat="1" ht="30" customHeight="1" x14ac:dyDescent="0.2">
      <c r="A77" s="6"/>
      <c r="B77" s="6"/>
      <c r="C77" s="6"/>
      <c r="D77" s="6"/>
      <c r="E77" s="26"/>
      <c r="F77" s="27"/>
      <c r="G77" s="6"/>
      <c r="H77" s="28"/>
      <c r="I77" s="29"/>
      <c r="J77" s="29"/>
      <c r="K77" s="30"/>
      <c r="L77" s="31"/>
      <c r="M77" s="30"/>
      <c r="N77" s="30"/>
      <c r="O77" s="31"/>
    </row>
    <row r="78" spans="1:15" ht="13.5" thickBot="1" x14ac:dyDescent="0.25"/>
    <row r="79" spans="1:15" s="22" customFormat="1" ht="39.75" customHeight="1" thickBot="1" x14ac:dyDescent="0.25">
      <c r="A79" s="126" t="s">
        <v>24</v>
      </c>
      <c r="B79" s="126"/>
      <c r="C79" s="126"/>
      <c r="D79" s="126"/>
      <c r="E79" s="126"/>
      <c r="F79" s="126"/>
      <c r="G79" s="126"/>
      <c r="H79" s="126"/>
      <c r="I79" s="15" t="s">
        <v>1</v>
      </c>
      <c r="J79" s="15" t="s">
        <v>50</v>
      </c>
      <c r="K79" s="122" t="s">
        <v>58</v>
      </c>
      <c r="L79" s="122" t="s">
        <v>59</v>
      </c>
      <c r="M79" s="124" t="s">
        <v>60</v>
      </c>
      <c r="N79" s="122" t="s">
        <v>61</v>
      </c>
      <c r="O79" s="122" t="s">
        <v>62</v>
      </c>
    </row>
    <row r="80" spans="1:15" s="22" customFormat="1" ht="17.100000000000001" customHeight="1" thickBot="1" x14ac:dyDescent="0.25">
      <c r="A80" s="17" t="s">
        <v>63</v>
      </c>
      <c r="B80" s="17" t="s">
        <v>52</v>
      </c>
      <c r="C80" s="17" t="s">
        <v>2</v>
      </c>
      <c r="D80" s="17" t="s">
        <v>3</v>
      </c>
      <c r="E80" s="17" t="s">
        <v>4</v>
      </c>
      <c r="F80" s="18" t="s">
        <v>5</v>
      </c>
      <c r="G80" s="17" t="s">
        <v>6</v>
      </c>
      <c r="H80" s="17" t="s">
        <v>7</v>
      </c>
      <c r="I80" s="74" t="s">
        <v>8</v>
      </c>
      <c r="J80" s="74" t="s">
        <v>8</v>
      </c>
      <c r="K80" s="122"/>
      <c r="L80" s="122"/>
      <c r="M80" s="124"/>
      <c r="N80" s="122"/>
      <c r="O80" s="122"/>
    </row>
    <row r="81" spans="1:16" s="19" customFormat="1" ht="17.100000000000001" customHeight="1" thickBot="1" x14ac:dyDescent="0.25">
      <c r="A81" s="8">
        <v>25</v>
      </c>
      <c r="B81" s="8">
        <v>1</v>
      </c>
      <c r="C81" s="8">
        <v>3</v>
      </c>
      <c r="D81" s="8" t="s">
        <v>9</v>
      </c>
      <c r="E81" s="13" t="s">
        <v>25</v>
      </c>
      <c r="F81" s="9" t="s">
        <v>104</v>
      </c>
      <c r="G81" s="8" t="s">
        <v>11</v>
      </c>
      <c r="H81" s="71" t="s">
        <v>43</v>
      </c>
      <c r="I81" s="11">
        <v>28720</v>
      </c>
      <c r="J81" s="11">
        <v>30160</v>
      </c>
      <c r="K81" s="73">
        <f>+I81*(1+$M$83)</f>
        <v>29662.321482675259</v>
      </c>
      <c r="L81" s="12">
        <f>+(J81-I81)/I81</f>
        <v>5.0139275766016712E-2</v>
      </c>
      <c r="M81" s="11"/>
      <c r="N81" s="80">
        <f>+K81</f>
        <v>29662.321482675259</v>
      </c>
      <c r="O81" s="81">
        <f>(N81-I81)/I81</f>
        <v>3.2810636583400388E-2</v>
      </c>
    </row>
    <row r="82" spans="1:16" s="19" customFormat="1" ht="17.100000000000001" customHeight="1" thickBot="1" x14ac:dyDescent="0.25">
      <c r="A82" s="8">
        <v>26</v>
      </c>
      <c r="B82" s="8">
        <v>1</v>
      </c>
      <c r="C82" s="8">
        <v>3</v>
      </c>
      <c r="D82" s="8" t="s">
        <v>9</v>
      </c>
      <c r="E82" s="13" t="s">
        <v>26</v>
      </c>
      <c r="F82" s="9" t="s">
        <v>105</v>
      </c>
      <c r="G82" s="8" t="s">
        <v>11</v>
      </c>
      <c r="H82" s="71" t="s">
        <v>43</v>
      </c>
      <c r="I82" s="11">
        <v>39270</v>
      </c>
      <c r="J82" s="11">
        <v>41230</v>
      </c>
      <c r="K82" s="73">
        <f>+I82*(1+$M$83)</f>
        <v>40558.473698630136</v>
      </c>
      <c r="L82" s="12">
        <f t="shared" ref="L82:L84" si="9">(J82-I82)/I82</f>
        <v>4.9910873440285206E-2</v>
      </c>
      <c r="M82" s="11"/>
      <c r="N82" s="80">
        <f t="shared" ref="N82:N84" si="10">+K82</f>
        <v>40558.473698630136</v>
      </c>
      <c r="O82" s="81">
        <f t="shared" ref="O82:O84" si="11">(N82-I82)/I82</f>
        <v>3.2810636583400457E-2</v>
      </c>
    </row>
    <row r="83" spans="1:16" s="97" customFormat="1" ht="17.100000000000001" customHeight="1" thickBot="1" x14ac:dyDescent="0.25">
      <c r="A83" s="87">
        <v>27</v>
      </c>
      <c r="B83" s="87">
        <v>1</v>
      </c>
      <c r="C83" s="87">
        <v>3</v>
      </c>
      <c r="D83" s="87" t="s">
        <v>9</v>
      </c>
      <c r="E83" s="88" t="s">
        <v>27</v>
      </c>
      <c r="F83" s="89" t="s">
        <v>123</v>
      </c>
      <c r="G83" s="87" t="s">
        <v>11</v>
      </c>
      <c r="H83" s="90" t="s">
        <v>43</v>
      </c>
      <c r="I83" s="91">
        <v>18615</v>
      </c>
      <c r="J83" s="91">
        <v>19545</v>
      </c>
      <c r="K83" s="92">
        <v>19225.77</v>
      </c>
      <c r="L83" s="93">
        <f t="shared" si="9"/>
        <v>4.9959709911361803E-2</v>
      </c>
      <c r="M83" s="94">
        <f>(K83-I83)/I83</f>
        <v>3.2810636583400506E-2</v>
      </c>
      <c r="N83" s="95">
        <f t="shared" si="10"/>
        <v>19225.77</v>
      </c>
      <c r="O83" s="94">
        <f t="shared" si="11"/>
        <v>3.2810636583400506E-2</v>
      </c>
      <c r="P83" s="99" t="s">
        <v>15</v>
      </c>
    </row>
    <row r="84" spans="1:16" s="19" customFormat="1" ht="39.950000000000003" customHeight="1" thickBot="1" x14ac:dyDescent="0.25">
      <c r="A84" s="8">
        <v>28</v>
      </c>
      <c r="B84" s="8">
        <v>1</v>
      </c>
      <c r="C84" s="8">
        <v>3</v>
      </c>
      <c r="D84" s="8" t="s">
        <v>9</v>
      </c>
      <c r="E84" s="13" t="s">
        <v>28</v>
      </c>
      <c r="F84" s="23" t="s">
        <v>124</v>
      </c>
      <c r="G84" s="8" t="s">
        <v>11</v>
      </c>
      <c r="H84" s="71" t="s">
        <v>43</v>
      </c>
      <c r="I84" s="11">
        <v>50755</v>
      </c>
      <c r="J84" s="11">
        <v>53300</v>
      </c>
      <c r="K84" s="73">
        <f>+I84*(1+$M$83)</f>
        <v>52420.303859790489</v>
      </c>
      <c r="L84" s="12">
        <f t="shared" si="9"/>
        <v>5.0142843069648307E-2</v>
      </c>
      <c r="M84" s="11"/>
      <c r="N84" s="80">
        <f t="shared" si="10"/>
        <v>52420.303859790489</v>
      </c>
      <c r="O84" s="81">
        <f t="shared" si="11"/>
        <v>3.2810636583400429E-2</v>
      </c>
    </row>
    <row r="85" spans="1:16" ht="15" x14ac:dyDescent="0.25">
      <c r="E85" s="24"/>
      <c r="H85" s="4"/>
      <c r="I85" s="5"/>
      <c r="J85" s="5"/>
      <c r="K85" s="7"/>
      <c r="L85" s="25"/>
      <c r="M85" s="7"/>
      <c r="N85" s="7"/>
      <c r="O85" s="25"/>
    </row>
    <row r="86" spans="1:16" ht="13.5" thickBot="1" x14ac:dyDescent="0.25"/>
    <row r="87" spans="1:16" s="16" customFormat="1" ht="26.25" thickBot="1" x14ac:dyDescent="0.35">
      <c r="A87" s="127" t="s">
        <v>29</v>
      </c>
      <c r="B87" s="127"/>
      <c r="C87" s="127"/>
      <c r="D87" s="127"/>
      <c r="E87" s="127"/>
      <c r="F87" s="127"/>
      <c r="G87" s="127"/>
      <c r="H87" s="127"/>
      <c r="I87" s="15" t="s">
        <v>1</v>
      </c>
      <c r="J87" s="15" t="s">
        <v>50</v>
      </c>
      <c r="K87" s="122" t="s">
        <v>58</v>
      </c>
      <c r="L87" s="122" t="s">
        <v>59</v>
      </c>
      <c r="M87" s="124" t="s">
        <v>60</v>
      </c>
      <c r="N87" s="122" t="s">
        <v>61</v>
      </c>
      <c r="O87" s="122" t="s">
        <v>62</v>
      </c>
    </row>
    <row r="88" spans="1:16" s="16" customFormat="1" ht="17.100000000000001" customHeight="1" thickBot="1" x14ac:dyDescent="0.25">
      <c r="A88" s="17" t="s">
        <v>63</v>
      </c>
      <c r="B88" s="17" t="s">
        <v>52</v>
      </c>
      <c r="C88" s="17" t="s">
        <v>2</v>
      </c>
      <c r="D88" s="17" t="s">
        <v>3</v>
      </c>
      <c r="E88" s="17" t="s">
        <v>4</v>
      </c>
      <c r="F88" s="18" t="s">
        <v>5</v>
      </c>
      <c r="G88" s="17" t="s">
        <v>6</v>
      </c>
      <c r="H88" s="17" t="s">
        <v>7</v>
      </c>
      <c r="I88" s="17" t="s">
        <v>8</v>
      </c>
      <c r="J88" s="17" t="s">
        <v>8</v>
      </c>
      <c r="K88" s="122"/>
      <c r="L88" s="122"/>
      <c r="M88" s="124"/>
      <c r="N88" s="122"/>
      <c r="O88" s="122"/>
    </row>
    <row r="89" spans="1:16" ht="17.100000000000001" customHeight="1" thickBot="1" x14ac:dyDescent="0.25">
      <c r="A89" s="8">
        <v>29</v>
      </c>
      <c r="B89" s="8">
        <v>1</v>
      </c>
      <c r="C89" s="8">
        <v>4</v>
      </c>
      <c r="D89" s="8" t="s">
        <v>9</v>
      </c>
      <c r="E89" s="13" t="s">
        <v>30</v>
      </c>
      <c r="F89" s="9" t="s">
        <v>125</v>
      </c>
      <c r="G89" s="8" t="s">
        <v>11</v>
      </c>
      <c r="H89" s="10" t="s">
        <v>54</v>
      </c>
      <c r="I89" s="11">
        <v>2940</v>
      </c>
      <c r="J89" s="11">
        <v>3090</v>
      </c>
      <c r="K89" s="11">
        <f>+I89*(1+$M$103)</f>
        <v>3447.8745564905507</v>
      </c>
      <c r="L89" s="12">
        <f>(J89-I89)/I89</f>
        <v>5.1020408163265307E-2</v>
      </c>
      <c r="M89" s="11"/>
      <c r="N89" s="80">
        <f>+J89</f>
        <v>3090</v>
      </c>
      <c r="O89" s="81">
        <f>(N89-I89)/I89</f>
        <v>5.1020408163265307E-2</v>
      </c>
    </row>
    <row r="90" spans="1:16" ht="17.100000000000001" customHeight="1" thickBot="1" x14ac:dyDescent="0.25">
      <c r="A90" s="8">
        <v>30</v>
      </c>
      <c r="B90" s="8">
        <v>1</v>
      </c>
      <c r="C90" s="8">
        <v>4</v>
      </c>
      <c r="D90" s="8" t="s">
        <v>9</v>
      </c>
      <c r="E90" s="13" t="s">
        <v>31</v>
      </c>
      <c r="F90" s="9" t="s">
        <v>126</v>
      </c>
      <c r="G90" s="8" t="s">
        <v>11</v>
      </c>
      <c r="H90" s="10" t="s">
        <v>41</v>
      </c>
      <c r="I90" s="11">
        <v>15600</v>
      </c>
      <c r="J90" s="11">
        <v>16380</v>
      </c>
      <c r="K90" s="11">
        <f t="shared" ref="K90:K110" si="12">+I90*(1+$M$103)</f>
        <v>18294.844585460065</v>
      </c>
      <c r="L90" s="12">
        <f t="shared" ref="L90:L110" si="13">(J90-I90)/I90</f>
        <v>0.05</v>
      </c>
      <c r="M90" s="11"/>
      <c r="N90" s="80">
        <f t="shared" ref="N90:N110" si="14">+J90</f>
        <v>16380</v>
      </c>
      <c r="O90" s="81">
        <f t="shared" ref="O90:O110" si="15">(N90-I90)/I90</f>
        <v>0.05</v>
      </c>
    </row>
    <row r="91" spans="1:16" ht="30" customHeight="1" thickBot="1" x14ac:dyDescent="0.25">
      <c r="A91" s="8">
        <v>31</v>
      </c>
      <c r="B91" s="8">
        <v>1</v>
      </c>
      <c r="C91" s="8">
        <v>4</v>
      </c>
      <c r="D91" s="8" t="s">
        <v>9</v>
      </c>
      <c r="E91" s="13" t="s">
        <v>32</v>
      </c>
      <c r="F91" s="23" t="s">
        <v>127</v>
      </c>
      <c r="G91" s="8" t="s">
        <v>11</v>
      </c>
      <c r="H91" s="10" t="s">
        <v>55</v>
      </c>
      <c r="I91" s="11">
        <v>192180</v>
      </c>
      <c r="J91" s="11">
        <v>201790</v>
      </c>
      <c r="K91" s="11">
        <f t="shared" si="12"/>
        <v>225378.41233549456</v>
      </c>
      <c r="L91" s="12">
        <f t="shared" si="13"/>
        <v>5.0005203455094183E-2</v>
      </c>
      <c r="M91" s="11"/>
      <c r="N91" s="80">
        <f t="shared" si="14"/>
        <v>201790</v>
      </c>
      <c r="O91" s="81">
        <f t="shared" si="15"/>
        <v>5.0005203455094183E-2</v>
      </c>
    </row>
    <row r="92" spans="1:16" ht="17.100000000000001" customHeight="1" thickBot="1" x14ac:dyDescent="0.25">
      <c r="A92" s="8">
        <v>32</v>
      </c>
      <c r="B92" s="8">
        <v>1</v>
      </c>
      <c r="C92" s="8">
        <v>4</v>
      </c>
      <c r="D92" s="8" t="s">
        <v>9</v>
      </c>
      <c r="E92" s="13" t="s">
        <v>33</v>
      </c>
      <c r="F92" s="9" t="s">
        <v>128</v>
      </c>
      <c r="G92" s="8" t="s">
        <v>11</v>
      </c>
      <c r="H92" s="10" t="s">
        <v>56</v>
      </c>
      <c r="I92" s="11">
        <v>209705</v>
      </c>
      <c r="J92" s="11">
        <v>220190</v>
      </c>
      <c r="K92" s="11">
        <f t="shared" si="12"/>
        <v>245930.79383294249</v>
      </c>
      <c r="L92" s="12">
        <f t="shared" si="13"/>
        <v>4.9998807849121384E-2</v>
      </c>
      <c r="M92" s="11"/>
      <c r="N92" s="80">
        <f t="shared" si="14"/>
        <v>220190</v>
      </c>
      <c r="O92" s="81">
        <f t="shared" si="15"/>
        <v>4.9998807849121384E-2</v>
      </c>
    </row>
    <row r="93" spans="1:16" ht="30" customHeight="1" thickBot="1" x14ac:dyDescent="0.25">
      <c r="A93" s="8">
        <v>33</v>
      </c>
      <c r="B93" s="8">
        <v>1</v>
      </c>
      <c r="C93" s="8">
        <v>4</v>
      </c>
      <c r="D93" s="8" t="s">
        <v>9</v>
      </c>
      <c r="E93" s="13" t="s">
        <v>34</v>
      </c>
      <c r="F93" s="23" t="s">
        <v>129</v>
      </c>
      <c r="G93" s="8" t="s">
        <v>11</v>
      </c>
      <c r="H93" s="10" t="s">
        <v>42</v>
      </c>
      <c r="I93" s="11">
        <v>91245</v>
      </c>
      <c r="J93" s="11">
        <v>95810</v>
      </c>
      <c r="K93" s="11">
        <f t="shared" si="12"/>
        <v>107007.24962822458</v>
      </c>
      <c r="L93" s="12">
        <f t="shared" si="13"/>
        <v>5.0030138637733576E-2</v>
      </c>
      <c r="M93" s="11"/>
      <c r="N93" s="80">
        <f t="shared" si="14"/>
        <v>95810</v>
      </c>
      <c r="O93" s="81">
        <f t="shared" si="15"/>
        <v>5.0030138637733576E-2</v>
      </c>
    </row>
    <row r="94" spans="1:16" ht="54.95" customHeight="1" thickBot="1" x14ac:dyDescent="0.25">
      <c r="A94" s="8">
        <v>34</v>
      </c>
      <c r="B94" s="8">
        <v>1</v>
      </c>
      <c r="C94" s="8">
        <v>4</v>
      </c>
      <c r="D94" s="8" t="s">
        <v>9</v>
      </c>
      <c r="E94" s="13" t="s">
        <v>35</v>
      </c>
      <c r="F94" s="23" t="s">
        <v>130</v>
      </c>
      <c r="G94" s="8" t="s">
        <v>11</v>
      </c>
      <c r="H94" s="10" t="s">
        <v>57</v>
      </c>
      <c r="I94" s="11">
        <v>175720</v>
      </c>
      <c r="J94" s="11">
        <v>184500</v>
      </c>
      <c r="K94" s="11">
        <f t="shared" si="12"/>
        <v>206075.00580493861</v>
      </c>
      <c r="L94" s="12">
        <f t="shared" si="13"/>
        <v>4.9965854768950602E-2</v>
      </c>
      <c r="M94" s="11"/>
      <c r="N94" s="80">
        <f t="shared" si="14"/>
        <v>184500</v>
      </c>
      <c r="O94" s="81">
        <f t="shared" si="15"/>
        <v>4.9965854768950602E-2</v>
      </c>
    </row>
    <row r="95" spans="1:16" ht="65.099999999999994" customHeight="1" thickBot="1" x14ac:dyDescent="0.25">
      <c r="A95" s="8">
        <v>35</v>
      </c>
      <c r="B95" s="8">
        <v>1</v>
      </c>
      <c r="C95" s="8">
        <v>4</v>
      </c>
      <c r="D95" s="8" t="s">
        <v>9</v>
      </c>
      <c r="E95" s="13" t="s">
        <v>36</v>
      </c>
      <c r="F95" s="23" t="s">
        <v>131</v>
      </c>
      <c r="G95" s="8" t="s">
        <v>11</v>
      </c>
      <c r="H95" s="10" t="s">
        <v>55</v>
      </c>
      <c r="I95" s="11">
        <v>157645</v>
      </c>
      <c r="J95" s="11">
        <v>165530</v>
      </c>
      <c r="K95" s="11">
        <f t="shared" si="12"/>
        <v>184877.61376120846</v>
      </c>
      <c r="L95" s="12">
        <f t="shared" si="13"/>
        <v>5.0017444257667541E-2</v>
      </c>
      <c r="M95" s="11"/>
      <c r="N95" s="80">
        <f t="shared" si="14"/>
        <v>165530</v>
      </c>
      <c r="O95" s="81">
        <f t="shared" si="15"/>
        <v>5.0017444257667541E-2</v>
      </c>
    </row>
    <row r="96" spans="1:16" ht="54.95" customHeight="1" thickBot="1" x14ac:dyDescent="0.25">
      <c r="A96" s="8">
        <v>36</v>
      </c>
      <c r="B96" s="8">
        <v>1</v>
      </c>
      <c r="C96" s="8">
        <v>4</v>
      </c>
      <c r="D96" s="8" t="s">
        <v>9</v>
      </c>
      <c r="E96" s="13" t="s">
        <v>37</v>
      </c>
      <c r="F96" s="23" t="s">
        <v>132</v>
      </c>
      <c r="G96" s="8" t="s">
        <v>11</v>
      </c>
      <c r="H96" s="10" t="s">
        <v>56</v>
      </c>
      <c r="I96" s="11">
        <v>206320</v>
      </c>
      <c r="J96" s="11">
        <v>216640</v>
      </c>
      <c r="K96" s="11">
        <f t="shared" si="12"/>
        <v>241961.04710718722</v>
      </c>
      <c r="L96" s="12">
        <f t="shared" si="13"/>
        <v>5.0019387359441642E-2</v>
      </c>
      <c r="M96" s="11"/>
      <c r="N96" s="80">
        <f t="shared" si="14"/>
        <v>216640</v>
      </c>
      <c r="O96" s="81">
        <f t="shared" si="15"/>
        <v>5.0019387359441642E-2</v>
      </c>
    </row>
    <row r="97" spans="1:16" ht="54.95" customHeight="1" thickBot="1" x14ac:dyDescent="0.25">
      <c r="A97" s="8">
        <v>37</v>
      </c>
      <c r="B97" s="8">
        <v>1</v>
      </c>
      <c r="C97" s="8">
        <v>4</v>
      </c>
      <c r="D97" s="8" t="s">
        <v>9</v>
      </c>
      <c r="E97" s="13" t="s">
        <v>38</v>
      </c>
      <c r="F97" s="23" t="s">
        <v>133</v>
      </c>
      <c r="G97" s="8" t="s">
        <v>11</v>
      </c>
      <c r="H97" s="10" t="s">
        <v>56</v>
      </c>
      <c r="I97" s="11">
        <v>217410</v>
      </c>
      <c r="J97" s="11">
        <v>228280</v>
      </c>
      <c r="K97" s="11">
        <f t="shared" si="12"/>
        <v>254966.80521313284</v>
      </c>
      <c r="L97" s="12">
        <f t="shared" si="13"/>
        <v>4.999770019778299E-2</v>
      </c>
      <c r="M97" s="11"/>
      <c r="N97" s="80">
        <f t="shared" si="14"/>
        <v>228280</v>
      </c>
      <c r="O97" s="81">
        <f t="shared" si="15"/>
        <v>4.999770019778299E-2</v>
      </c>
    </row>
    <row r="98" spans="1:16" ht="17.100000000000001" customHeight="1" thickBot="1" x14ac:dyDescent="0.25">
      <c r="A98" s="8">
        <v>38</v>
      </c>
      <c r="B98" s="8">
        <v>1</v>
      </c>
      <c r="C98" s="8">
        <v>4</v>
      </c>
      <c r="D98" s="8" t="s">
        <v>9</v>
      </c>
      <c r="E98" s="13" t="s">
        <v>39</v>
      </c>
      <c r="F98" s="9" t="s">
        <v>134</v>
      </c>
      <c r="G98" s="8" t="s">
        <v>11</v>
      </c>
      <c r="H98" s="10" t="s">
        <v>56</v>
      </c>
      <c r="I98" s="11">
        <v>13765</v>
      </c>
      <c r="J98" s="11">
        <v>14450</v>
      </c>
      <c r="K98" s="11">
        <f t="shared" si="12"/>
        <v>16142.854853772935</v>
      </c>
      <c r="L98" s="12">
        <f t="shared" si="13"/>
        <v>4.9763893933890302E-2</v>
      </c>
      <c r="M98" s="11"/>
      <c r="N98" s="80">
        <f t="shared" si="14"/>
        <v>14450</v>
      </c>
      <c r="O98" s="81">
        <f t="shared" si="15"/>
        <v>4.9763893933890302E-2</v>
      </c>
    </row>
    <row r="99" spans="1:16" ht="17.100000000000001" customHeight="1" thickBot="1" x14ac:dyDescent="0.25">
      <c r="A99" s="8">
        <v>39</v>
      </c>
      <c r="B99" s="8">
        <v>1</v>
      </c>
      <c r="C99" s="8">
        <v>4</v>
      </c>
      <c r="D99" s="8" t="s">
        <v>9</v>
      </c>
      <c r="E99" s="13" t="s">
        <v>40</v>
      </c>
      <c r="F99" s="9" t="s">
        <v>135</v>
      </c>
      <c r="G99" s="8" t="s">
        <v>11</v>
      </c>
      <c r="H99" s="10" t="s">
        <v>56</v>
      </c>
      <c r="I99" s="11">
        <v>20040</v>
      </c>
      <c r="J99" s="11">
        <v>21040</v>
      </c>
      <c r="K99" s="11">
        <f t="shared" si="12"/>
        <v>23501.838813629467</v>
      </c>
      <c r="L99" s="12">
        <f t="shared" si="13"/>
        <v>4.9900199600798403E-2</v>
      </c>
      <c r="M99" s="11"/>
      <c r="N99" s="80">
        <f t="shared" si="14"/>
        <v>21040</v>
      </c>
      <c r="O99" s="81">
        <f t="shared" si="15"/>
        <v>4.9900199600798403E-2</v>
      </c>
    </row>
    <row r="100" spans="1:16" ht="39.950000000000003" customHeight="1" thickBot="1" x14ac:dyDescent="0.25">
      <c r="A100" s="8">
        <v>40</v>
      </c>
      <c r="B100" s="8">
        <v>1</v>
      </c>
      <c r="C100" s="8">
        <v>4</v>
      </c>
      <c r="D100" s="8" t="s">
        <v>9</v>
      </c>
      <c r="E100" s="13">
        <v>260010098105</v>
      </c>
      <c r="F100" s="23" t="s">
        <v>136</v>
      </c>
      <c r="G100" s="8" t="s">
        <v>11</v>
      </c>
      <c r="H100" s="10" t="s">
        <v>55</v>
      </c>
      <c r="I100" s="11">
        <v>46560</v>
      </c>
      <c r="J100" s="11">
        <v>48890</v>
      </c>
      <c r="K100" s="11">
        <f t="shared" si="12"/>
        <v>54603.074608911578</v>
      </c>
      <c r="L100" s="12">
        <f t="shared" si="13"/>
        <v>5.0042955326460484E-2</v>
      </c>
      <c r="M100" s="11"/>
      <c r="N100" s="80">
        <f t="shared" si="14"/>
        <v>48890</v>
      </c>
      <c r="O100" s="81">
        <f t="shared" si="15"/>
        <v>5.0042955326460484E-2</v>
      </c>
    </row>
    <row r="101" spans="1:16" ht="17.100000000000001" customHeight="1" thickBot="1" x14ac:dyDescent="0.25">
      <c r="A101" s="8">
        <v>41</v>
      </c>
      <c r="B101" s="8">
        <v>1</v>
      </c>
      <c r="C101" s="8">
        <v>4</v>
      </c>
      <c r="D101" s="8" t="s">
        <v>9</v>
      </c>
      <c r="E101" s="13">
        <v>260010098108</v>
      </c>
      <c r="F101" s="9" t="s">
        <v>137</v>
      </c>
      <c r="G101" s="8" t="s">
        <v>11</v>
      </c>
      <c r="H101" s="10" t="s">
        <v>55</v>
      </c>
      <c r="I101" s="11">
        <v>62150</v>
      </c>
      <c r="J101" s="11">
        <v>65260</v>
      </c>
      <c r="K101" s="11">
        <f t="shared" si="12"/>
        <v>72886.191729893777</v>
      </c>
      <c r="L101" s="12">
        <f t="shared" si="13"/>
        <v>5.0040225261464198E-2</v>
      </c>
      <c r="M101" s="11"/>
      <c r="N101" s="80">
        <f t="shared" si="14"/>
        <v>65260</v>
      </c>
      <c r="O101" s="81">
        <f t="shared" si="15"/>
        <v>5.0040225261464198E-2</v>
      </c>
    </row>
    <row r="102" spans="1:16" ht="17.100000000000001" customHeight="1" thickBot="1" x14ac:dyDescent="0.25">
      <c r="A102" s="8">
        <v>42</v>
      </c>
      <c r="B102" s="8">
        <v>1</v>
      </c>
      <c r="C102" s="8">
        <v>4</v>
      </c>
      <c r="D102" s="8" t="s">
        <v>9</v>
      </c>
      <c r="E102" s="13">
        <v>260010098109</v>
      </c>
      <c r="F102" s="23" t="s">
        <v>138</v>
      </c>
      <c r="G102" s="8" t="s">
        <v>11</v>
      </c>
      <c r="H102" s="10" t="s">
        <v>55</v>
      </c>
      <c r="I102" s="11">
        <v>128330</v>
      </c>
      <c r="J102" s="11">
        <v>134750</v>
      </c>
      <c r="K102" s="11">
        <f t="shared" si="12"/>
        <v>150498.55164436475</v>
      </c>
      <c r="L102" s="12">
        <f t="shared" si="13"/>
        <v>5.0027273435673654E-2</v>
      </c>
      <c r="M102" s="11"/>
      <c r="N102" s="80">
        <f t="shared" si="14"/>
        <v>134750</v>
      </c>
      <c r="O102" s="81">
        <f t="shared" si="15"/>
        <v>5.0027273435673654E-2</v>
      </c>
    </row>
    <row r="103" spans="1:16" s="86" customFormat="1" ht="65.099999999999994" customHeight="1" thickBot="1" x14ac:dyDescent="0.25">
      <c r="A103" s="87">
        <v>43</v>
      </c>
      <c r="B103" s="87">
        <v>1</v>
      </c>
      <c r="C103" s="87">
        <v>4</v>
      </c>
      <c r="D103" s="87" t="s">
        <v>9</v>
      </c>
      <c r="E103" s="88">
        <v>260010098111</v>
      </c>
      <c r="F103" s="98" t="s">
        <v>139</v>
      </c>
      <c r="G103" s="87" t="s">
        <v>11</v>
      </c>
      <c r="H103" s="100" t="s">
        <v>42</v>
      </c>
      <c r="I103" s="91">
        <v>144980</v>
      </c>
      <c r="J103" s="91">
        <v>152230</v>
      </c>
      <c r="K103" s="91">
        <v>170024.78</v>
      </c>
      <c r="L103" s="93">
        <f t="shared" si="13"/>
        <v>5.000689750310388E-2</v>
      </c>
      <c r="M103" s="94">
        <f>(K103-I103)/I103</f>
        <v>0.17274644778590151</v>
      </c>
      <c r="N103" s="95">
        <f t="shared" si="14"/>
        <v>152230</v>
      </c>
      <c r="O103" s="94">
        <f t="shared" si="15"/>
        <v>5.000689750310388E-2</v>
      </c>
      <c r="P103" s="96" t="s">
        <v>15</v>
      </c>
    </row>
    <row r="104" spans="1:16" ht="60" customHeight="1" thickBot="1" x14ac:dyDescent="0.25">
      <c r="A104" s="8">
        <v>45</v>
      </c>
      <c r="B104" s="8">
        <v>1</v>
      </c>
      <c r="C104" s="8">
        <v>4</v>
      </c>
      <c r="D104" s="8" t="s">
        <v>9</v>
      </c>
      <c r="E104" s="13">
        <v>260010098136</v>
      </c>
      <c r="F104" s="23" t="s">
        <v>140</v>
      </c>
      <c r="G104" s="8" t="s">
        <v>11</v>
      </c>
      <c r="H104" s="10" t="s">
        <v>55</v>
      </c>
      <c r="I104" s="11">
        <v>136930</v>
      </c>
      <c r="J104" s="11">
        <v>143780</v>
      </c>
      <c r="K104" s="11">
        <f t="shared" si="12"/>
        <v>160584.17109532349</v>
      </c>
      <c r="L104" s="12">
        <f t="shared" si="13"/>
        <v>5.0025560505367703E-2</v>
      </c>
      <c r="M104" s="11"/>
      <c r="N104" s="80">
        <f t="shared" si="14"/>
        <v>143780</v>
      </c>
      <c r="O104" s="81">
        <f t="shared" si="15"/>
        <v>5.0025560505367703E-2</v>
      </c>
    </row>
    <row r="105" spans="1:16" s="86" customFormat="1" ht="65.099999999999994" customHeight="1" thickBot="1" x14ac:dyDescent="0.25">
      <c r="A105" s="87">
        <v>46</v>
      </c>
      <c r="B105" s="87">
        <v>1</v>
      </c>
      <c r="C105" s="87">
        <v>4</v>
      </c>
      <c r="D105" s="87" t="s">
        <v>9</v>
      </c>
      <c r="E105" s="88">
        <v>260010098137</v>
      </c>
      <c r="F105" s="98" t="s">
        <v>141</v>
      </c>
      <c r="G105" s="87" t="s">
        <v>11</v>
      </c>
      <c r="H105" s="100" t="s">
        <v>42</v>
      </c>
      <c r="I105" s="91">
        <v>137820</v>
      </c>
      <c r="J105" s="91">
        <v>144710</v>
      </c>
      <c r="K105" s="91">
        <f t="shared" si="12"/>
        <v>161627.91543385296</v>
      </c>
      <c r="L105" s="93">
        <f t="shared" si="13"/>
        <v>4.999274415904803E-2</v>
      </c>
      <c r="M105" s="93"/>
      <c r="N105" s="95">
        <f t="shared" si="14"/>
        <v>144710</v>
      </c>
      <c r="O105" s="94">
        <f t="shared" si="15"/>
        <v>4.999274415904803E-2</v>
      </c>
      <c r="P105" s="96" t="s">
        <v>15</v>
      </c>
    </row>
    <row r="106" spans="1:16" ht="65.099999999999994" customHeight="1" thickBot="1" x14ac:dyDescent="0.25">
      <c r="A106" s="8">
        <v>47</v>
      </c>
      <c r="B106" s="8">
        <v>1</v>
      </c>
      <c r="C106" s="8">
        <v>4</v>
      </c>
      <c r="D106" s="8" t="s">
        <v>9</v>
      </c>
      <c r="E106" s="13">
        <v>260010098184</v>
      </c>
      <c r="F106" s="23" t="s">
        <v>142</v>
      </c>
      <c r="G106" s="8" t="s">
        <v>11</v>
      </c>
      <c r="H106" s="10" t="s">
        <v>42</v>
      </c>
      <c r="I106" s="11">
        <v>125255</v>
      </c>
      <c r="J106" s="11">
        <v>131520</v>
      </c>
      <c r="K106" s="11">
        <f t="shared" si="12"/>
        <v>146892.35631742311</v>
      </c>
      <c r="L106" s="12">
        <f t="shared" si="13"/>
        <v>5.0017963354756299E-2</v>
      </c>
      <c r="M106" s="11"/>
      <c r="N106" s="80">
        <f t="shared" si="14"/>
        <v>131520</v>
      </c>
      <c r="O106" s="81">
        <f t="shared" si="15"/>
        <v>5.0017963354756299E-2</v>
      </c>
    </row>
    <row r="107" spans="1:16" ht="39.950000000000003" customHeight="1" thickBot="1" x14ac:dyDescent="0.25">
      <c r="A107" s="8">
        <v>48</v>
      </c>
      <c r="B107" s="8">
        <v>1</v>
      </c>
      <c r="C107" s="8">
        <v>4</v>
      </c>
      <c r="D107" s="8" t="s">
        <v>9</v>
      </c>
      <c r="E107" s="13">
        <v>260010098185</v>
      </c>
      <c r="F107" s="23" t="s">
        <v>143</v>
      </c>
      <c r="G107" s="8" t="s">
        <v>11</v>
      </c>
      <c r="H107" s="32" t="s">
        <v>55</v>
      </c>
      <c r="I107" s="11">
        <v>62120</v>
      </c>
      <c r="J107" s="11">
        <v>65230</v>
      </c>
      <c r="K107" s="11">
        <f t="shared" si="12"/>
        <v>72851.009336460207</v>
      </c>
      <c r="L107" s="12">
        <f t="shared" si="13"/>
        <v>5.0064391500321957E-2</v>
      </c>
      <c r="M107" s="11"/>
      <c r="N107" s="80">
        <f t="shared" si="14"/>
        <v>65230</v>
      </c>
      <c r="O107" s="81">
        <f t="shared" si="15"/>
        <v>5.0064391500321957E-2</v>
      </c>
    </row>
    <row r="108" spans="1:16" ht="99.95" customHeight="1" thickBot="1" x14ac:dyDescent="0.25">
      <c r="A108" s="8">
        <v>49</v>
      </c>
      <c r="B108" s="8">
        <v>1</v>
      </c>
      <c r="C108" s="8">
        <v>4</v>
      </c>
      <c r="D108" s="8" t="s">
        <v>9</v>
      </c>
      <c r="E108" s="13">
        <v>260010098188</v>
      </c>
      <c r="F108" s="23" t="s">
        <v>47</v>
      </c>
      <c r="G108" s="8" t="s">
        <v>11</v>
      </c>
      <c r="H108" s="14" t="s">
        <v>55</v>
      </c>
      <c r="I108" s="11">
        <v>112840</v>
      </c>
      <c r="J108" s="11">
        <v>118480</v>
      </c>
      <c r="K108" s="11">
        <f t="shared" si="12"/>
        <v>132332.70916816112</v>
      </c>
      <c r="L108" s="12">
        <f t="shared" si="13"/>
        <v>4.9982275788727402E-2</v>
      </c>
      <c r="M108" s="11"/>
      <c r="N108" s="80">
        <f t="shared" si="14"/>
        <v>118480</v>
      </c>
      <c r="O108" s="81">
        <f t="shared" si="15"/>
        <v>4.9982275788727402E-2</v>
      </c>
    </row>
    <row r="109" spans="1:16" ht="17.100000000000001" customHeight="1" thickBot="1" x14ac:dyDescent="0.25">
      <c r="A109" s="8">
        <v>50</v>
      </c>
      <c r="B109" s="8">
        <v>1</v>
      </c>
      <c r="C109" s="8">
        <v>4</v>
      </c>
      <c r="D109" s="8" t="s">
        <v>9</v>
      </c>
      <c r="E109" s="13">
        <v>260010098219</v>
      </c>
      <c r="F109" s="34" t="s">
        <v>48</v>
      </c>
      <c r="G109" s="8" t="s">
        <v>11</v>
      </c>
      <c r="H109" s="14" t="s">
        <v>42</v>
      </c>
      <c r="I109" s="11">
        <v>168600</v>
      </c>
      <c r="J109" s="11">
        <v>177030</v>
      </c>
      <c r="K109" s="11">
        <f t="shared" si="12"/>
        <v>197725.05109670301</v>
      </c>
      <c r="L109" s="12">
        <f t="shared" si="13"/>
        <v>0.05</v>
      </c>
      <c r="M109" s="11"/>
      <c r="N109" s="80">
        <f t="shared" si="14"/>
        <v>177030</v>
      </c>
      <c r="O109" s="81">
        <f t="shared" si="15"/>
        <v>0.05</v>
      </c>
    </row>
    <row r="110" spans="1:16" ht="17.100000000000001" customHeight="1" thickBot="1" x14ac:dyDescent="0.25">
      <c r="A110" s="8">
        <v>51</v>
      </c>
      <c r="B110" s="8">
        <v>1</v>
      </c>
      <c r="C110" s="8">
        <v>4</v>
      </c>
      <c r="D110" s="8" t="s">
        <v>9</v>
      </c>
      <c r="E110" s="13">
        <v>260010098220</v>
      </c>
      <c r="F110" s="33" t="s">
        <v>49</v>
      </c>
      <c r="G110" s="8" t="s">
        <v>11</v>
      </c>
      <c r="H110" s="14" t="s">
        <v>57</v>
      </c>
      <c r="I110" s="11">
        <v>496190</v>
      </c>
      <c r="J110" s="11">
        <v>521000</v>
      </c>
      <c r="K110" s="11">
        <f t="shared" si="12"/>
        <v>581905.05992688646</v>
      </c>
      <c r="L110" s="12">
        <f t="shared" si="13"/>
        <v>5.0001007678510248E-2</v>
      </c>
      <c r="M110" s="11"/>
      <c r="N110" s="80">
        <f t="shared" si="14"/>
        <v>521000</v>
      </c>
      <c r="O110" s="81">
        <f t="shared" si="15"/>
        <v>5.0001007678510248E-2</v>
      </c>
    </row>
    <row r="111" spans="1:16" ht="17.100000000000001" customHeight="1" x14ac:dyDescent="0.2">
      <c r="A111" s="6"/>
      <c r="B111" s="6"/>
      <c r="C111" s="6"/>
      <c r="D111" s="6"/>
      <c r="E111" s="26"/>
      <c r="F111" s="69"/>
      <c r="G111" s="6"/>
      <c r="H111" s="70"/>
      <c r="I111" s="5"/>
      <c r="J111" s="5"/>
      <c r="K111" s="30"/>
      <c r="L111" s="31"/>
      <c r="M111" s="30"/>
      <c r="N111" s="30"/>
      <c r="O111" s="31"/>
    </row>
    <row r="113" spans="1:15" ht="15" x14ac:dyDescent="0.25">
      <c r="A113" s="121" t="s">
        <v>152</v>
      </c>
      <c r="B113" s="121"/>
      <c r="C113" s="121"/>
      <c r="D113" s="121"/>
      <c r="E113" s="121"/>
    </row>
    <row r="114" spans="1:15" ht="13.5" thickBot="1" x14ac:dyDescent="0.25"/>
    <row r="115" spans="1:15" ht="26.25" thickBot="1" x14ac:dyDescent="0.35">
      <c r="A115" s="144" t="s">
        <v>0</v>
      </c>
      <c r="B115" s="145"/>
      <c r="C115" s="145"/>
      <c r="D115" s="145"/>
      <c r="E115" s="145"/>
      <c r="F115" s="145"/>
      <c r="G115" s="145"/>
      <c r="H115" s="146"/>
      <c r="I115" s="68" t="s">
        <v>1</v>
      </c>
      <c r="J115" s="68" t="s">
        <v>50</v>
      </c>
      <c r="K115" s="115" t="s">
        <v>58</v>
      </c>
      <c r="L115" s="115" t="s">
        <v>59</v>
      </c>
      <c r="M115" s="117" t="s">
        <v>60</v>
      </c>
      <c r="N115" s="115" t="s">
        <v>61</v>
      </c>
      <c r="O115" s="115" t="s">
        <v>62</v>
      </c>
    </row>
    <row r="116" spans="1:15" ht="13.5" thickBot="1" x14ac:dyDescent="0.25">
      <c r="A116" s="17" t="s">
        <v>63</v>
      </c>
      <c r="B116" s="17" t="s">
        <v>52</v>
      </c>
      <c r="C116" s="17" t="s">
        <v>2</v>
      </c>
      <c r="D116" s="17" t="s">
        <v>3</v>
      </c>
      <c r="E116" s="17" t="s">
        <v>4</v>
      </c>
      <c r="F116" s="18" t="s">
        <v>5</v>
      </c>
      <c r="G116" s="17" t="s">
        <v>6</v>
      </c>
      <c r="H116" s="17" t="s">
        <v>7</v>
      </c>
      <c r="I116" s="17" t="s">
        <v>8</v>
      </c>
      <c r="J116" s="17" t="s">
        <v>8</v>
      </c>
      <c r="K116" s="116"/>
      <c r="L116" s="116"/>
      <c r="M116" s="118"/>
      <c r="N116" s="116"/>
      <c r="O116" s="116"/>
    </row>
    <row r="117" spans="1:15" ht="13.5" thickBot="1" x14ac:dyDescent="0.25">
      <c r="A117" s="44">
        <v>55</v>
      </c>
      <c r="B117" s="44">
        <v>1</v>
      </c>
      <c r="C117" s="44">
        <v>1</v>
      </c>
      <c r="D117" s="34" t="s">
        <v>64</v>
      </c>
      <c r="E117" s="48" t="s">
        <v>101</v>
      </c>
      <c r="F117" s="45" t="s">
        <v>102</v>
      </c>
      <c r="G117" s="34" t="s">
        <v>11</v>
      </c>
      <c r="H117" s="46" t="s">
        <v>103</v>
      </c>
      <c r="I117" s="82">
        <v>45100</v>
      </c>
      <c r="J117" s="82">
        <v>49610</v>
      </c>
      <c r="K117" s="64">
        <f>+I117*(1+$M$139)</f>
        <v>58167.653022906496</v>
      </c>
      <c r="L117" s="49">
        <f>(J117-I117)/I117</f>
        <v>0.1</v>
      </c>
      <c r="M117" s="38"/>
      <c r="N117" s="80">
        <f>+J117</f>
        <v>49610</v>
      </c>
      <c r="O117" s="83">
        <f>(N117-I117)/I117</f>
        <v>0.1</v>
      </c>
    </row>
    <row r="118" spans="1:15" ht="13.5" thickBot="1" x14ac:dyDescent="0.25">
      <c r="A118" s="44">
        <v>55</v>
      </c>
      <c r="B118" s="44">
        <v>2</v>
      </c>
      <c r="C118" s="44">
        <v>1</v>
      </c>
      <c r="D118" s="34" t="s">
        <v>64</v>
      </c>
      <c r="E118" s="48" t="s">
        <v>101</v>
      </c>
      <c r="F118" s="45" t="s">
        <v>102</v>
      </c>
      <c r="G118" s="34" t="s">
        <v>11</v>
      </c>
      <c r="H118" s="46" t="s">
        <v>103</v>
      </c>
      <c r="I118" s="82">
        <v>43290</v>
      </c>
      <c r="J118" s="82">
        <v>47620</v>
      </c>
      <c r="K118" s="64">
        <f t="shared" ref="K118:K144" si="16">+I118*(1+$M$139)</f>
        <v>55833.208411565902</v>
      </c>
      <c r="L118" s="49">
        <f t="shared" ref="L118:L144" si="17">(J118-I118)/I118</f>
        <v>0.10002310002310003</v>
      </c>
      <c r="M118" s="38"/>
      <c r="N118" s="80">
        <f t="shared" ref="N118:N144" si="18">+J118</f>
        <v>47620</v>
      </c>
      <c r="O118" s="83">
        <f t="shared" ref="O118:O144" si="19">(N118-I118)/I118</f>
        <v>0.10002310002310003</v>
      </c>
    </row>
    <row r="119" spans="1:15" ht="13.5" thickBot="1" x14ac:dyDescent="0.25">
      <c r="A119" s="39">
        <v>56</v>
      </c>
      <c r="B119" s="44">
        <v>1</v>
      </c>
      <c r="C119" s="39">
        <v>1</v>
      </c>
      <c r="D119" s="34" t="s">
        <v>64</v>
      </c>
      <c r="E119" s="40" t="s">
        <v>65</v>
      </c>
      <c r="F119" s="34" t="s">
        <v>66</v>
      </c>
      <c r="G119" s="34" t="s">
        <v>11</v>
      </c>
      <c r="H119" s="34" t="s">
        <v>103</v>
      </c>
      <c r="I119" s="82">
        <v>45100</v>
      </c>
      <c r="J119" s="82">
        <v>49610</v>
      </c>
      <c r="K119" s="64">
        <f t="shared" si="16"/>
        <v>58167.653022906496</v>
      </c>
      <c r="L119" s="49">
        <f t="shared" si="17"/>
        <v>0.1</v>
      </c>
      <c r="M119" s="8"/>
      <c r="N119" s="80">
        <f t="shared" si="18"/>
        <v>49610</v>
      </c>
      <c r="O119" s="83">
        <f t="shared" si="19"/>
        <v>0.1</v>
      </c>
    </row>
    <row r="120" spans="1:15" ht="13.5" thickBot="1" x14ac:dyDescent="0.25">
      <c r="A120" s="39">
        <v>56</v>
      </c>
      <c r="B120" s="44">
        <v>2</v>
      </c>
      <c r="C120" s="39">
        <v>1</v>
      </c>
      <c r="D120" s="34" t="s">
        <v>64</v>
      </c>
      <c r="E120" s="40" t="s">
        <v>65</v>
      </c>
      <c r="F120" s="34" t="s">
        <v>66</v>
      </c>
      <c r="G120" s="34" t="s">
        <v>11</v>
      </c>
      <c r="H120" s="34" t="s">
        <v>103</v>
      </c>
      <c r="I120" s="82">
        <v>43290</v>
      </c>
      <c r="J120" s="82">
        <v>47620</v>
      </c>
      <c r="K120" s="64">
        <f t="shared" si="16"/>
        <v>55833.208411565902</v>
      </c>
      <c r="L120" s="49">
        <f t="shared" si="17"/>
        <v>0.10002310002310003</v>
      </c>
      <c r="M120" s="8"/>
      <c r="N120" s="80">
        <f t="shared" si="18"/>
        <v>47620</v>
      </c>
      <c r="O120" s="83">
        <f t="shared" si="19"/>
        <v>0.10002310002310003</v>
      </c>
    </row>
    <row r="121" spans="1:15" ht="13.5" thickBot="1" x14ac:dyDescent="0.25">
      <c r="A121" s="39">
        <v>57</v>
      </c>
      <c r="B121" s="44">
        <v>1</v>
      </c>
      <c r="C121" s="39">
        <v>1</v>
      </c>
      <c r="D121" s="34" t="s">
        <v>64</v>
      </c>
      <c r="E121" s="40" t="s">
        <v>67</v>
      </c>
      <c r="F121" s="34" t="s">
        <v>68</v>
      </c>
      <c r="G121" s="34" t="s">
        <v>11</v>
      </c>
      <c r="H121" s="34" t="s">
        <v>103</v>
      </c>
      <c r="I121" s="82">
        <v>12760</v>
      </c>
      <c r="J121" s="82">
        <v>14040</v>
      </c>
      <c r="K121" s="64">
        <f t="shared" si="16"/>
        <v>16457.189635749157</v>
      </c>
      <c r="L121" s="49">
        <f t="shared" si="17"/>
        <v>0.10031347962382445</v>
      </c>
      <c r="M121" s="8"/>
      <c r="N121" s="80">
        <f t="shared" si="18"/>
        <v>14040</v>
      </c>
      <c r="O121" s="83">
        <f t="shared" si="19"/>
        <v>0.10031347962382445</v>
      </c>
    </row>
    <row r="122" spans="1:15" ht="13.5" thickBot="1" x14ac:dyDescent="0.25">
      <c r="A122" s="39">
        <v>57</v>
      </c>
      <c r="B122" s="44">
        <v>2</v>
      </c>
      <c r="C122" s="39">
        <v>1</v>
      </c>
      <c r="D122" s="34" t="s">
        <v>64</v>
      </c>
      <c r="E122" s="40" t="s">
        <v>67</v>
      </c>
      <c r="F122" s="34" t="s">
        <v>68</v>
      </c>
      <c r="G122" s="34" t="s">
        <v>11</v>
      </c>
      <c r="H122" s="34" t="s">
        <v>103</v>
      </c>
      <c r="I122" s="82">
        <v>12230</v>
      </c>
      <c r="J122" s="82">
        <v>13450</v>
      </c>
      <c r="K122" s="64">
        <f t="shared" si="16"/>
        <v>15773.622981599699</v>
      </c>
      <c r="L122" s="49">
        <f t="shared" si="17"/>
        <v>9.9754701553556827E-2</v>
      </c>
      <c r="M122" s="8"/>
      <c r="N122" s="80">
        <f t="shared" si="18"/>
        <v>13450</v>
      </c>
      <c r="O122" s="83">
        <f t="shared" si="19"/>
        <v>9.9754701553556827E-2</v>
      </c>
    </row>
    <row r="123" spans="1:15" ht="13.5" thickBot="1" x14ac:dyDescent="0.25">
      <c r="A123" s="39">
        <v>58</v>
      </c>
      <c r="B123" s="44">
        <v>1</v>
      </c>
      <c r="C123" s="39">
        <v>1</v>
      </c>
      <c r="D123" s="34" t="s">
        <v>64</v>
      </c>
      <c r="E123" s="40" t="s">
        <v>69</v>
      </c>
      <c r="F123" s="34" t="s">
        <v>70</v>
      </c>
      <c r="G123" s="34" t="s">
        <v>11</v>
      </c>
      <c r="H123" s="34" t="s">
        <v>103</v>
      </c>
      <c r="I123" s="82">
        <v>12760</v>
      </c>
      <c r="J123" s="82">
        <v>14040</v>
      </c>
      <c r="K123" s="64">
        <f t="shared" si="16"/>
        <v>16457.189635749157</v>
      </c>
      <c r="L123" s="49">
        <f t="shared" si="17"/>
        <v>0.10031347962382445</v>
      </c>
      <c r="M123" s="8"/>
      <c r="N123" s="80">
        <f t="shared" si="18"/>
        <v>14040</v>
      </c>
      <c r="O123" s="83">
        <f t="shared" si="19"/>
        <v>0.10031347962382445</v>
      </c>
    </row>
    <row r="124" spans="1:15" ht="13.5" thickBot="1" x14ac:dyDescent="0.25">
      <c r="A124" s="39">
        <v>58</v>
      </c>
      <c r="B124" s="44">
        <v>2</v>
      </c>
      <c r="C124" s="39">
        <v>1</v>
      </c>
      <c r="D124" s="34" t="s">
        <v>64</v>
      </c>
      <c r="E124" s="40" t="s">
        <v>69</v>
      </c>
      <c r="F124" s="34" t="s">
        <v>70</v>
      </c>
      <c r="G124" s="34" t="s">
        <v>11</v>
      </c>
      <c r="H124" s="34" t="s">
        <v>103</v>
      </c>
      <c r="I124" s="82">
        <v>12230</v>
      </c>
      <c r="J124" s="82">
        <v>13450</v>
      </c>
      <c r="K124" s="64">
        <f t="shared" si="16"/>
        <v>15773.622981599699</v>
      </c>
      <c r="L124" s="49">
        <f t="shared" si="17"/>
        <v>9.9754701553556827E-2</v>
      </c>
      <c r="M124" s="8"/>
      <c r="N124" s="80">
        <f t="shared" si="18"/>
        <v>13450</v>
      </c>
      <c r="O124" s="83">
        <f t="shared" si="19"/>
        <v>9.9754701553556827E-2</v>
      </c>
    </row>
    <row r="125" spans="1:15" ht="14.25" customHeight="1" thickBot="1" x14ac:dyDescent="0.25">
      <c r="A125" s="39">
        <v>59</v>
      </c>
      <c r="B125" s="44">
        <v>1</v>
      </c>
      <c r="C125" s="39">
        <v>1</v>
      </c>
      <c r="D125" s="34" t="s">
        <v>64</v>
      </c>
      <c r="E125" s="40" t="s">
        <v>71</v>
      </c>
      <c r="F125" s="34" t="s">
        <v>72</v>
      </c>
      <c r="G125" s="34" t="s">
        <v>11</v>
      </c>
      <c r="H125" s="34" t="s">
        <v>103</v>
      </c>
      <c r="I125" s="82">
        <v>12760</v>
      </c>
      <c r="J125" s="82">
        <v>14040</v>
      </c>
      <c r="K125" s="64">
        <f t="shared" si="16"/>
        <v>16457.189635749157</v>
      </c>
      <c r="L125" s="49">
        <f t="shared" si="17"/>
        <v>0.10031347962382445</v>
      </c>
      <c r="M125" s="8"/>
      <c r="N125" s="80">
        <f t="shared" si="18"/>
        <v>14040</v>
      </c>
      <c r="O125" s="83">
        <f t="shared" si="19"/>
        <v>0.10031347962382445</v>
      </c>
    </row>
    <row r="126" spans="1:15" ht="14.25" customHeight="1" thickBot="1" x14ac:dyDescent="0.25">
      <c r="A126" s="39">
        <v>59</v>
      </c>
      <c r="B126" s="44">
        <v>2</v>
      </c>
      <c r="C126" s="39">
        <v>1</v>
      </c>
      <c r="D126" s="34" t="s">
        <v>64</v>
      </c>
      <c r="E126" s="40" t="s">
        <v>71</v>
      </c>
      <c r="F126" s="34" t="s">
        <v>72</v>
      </c>
      <c r="G126" s="34" t="s">
        <v>11</v>
      </c>
      <c r="H126" s="34" t="s">
        <v>103</v>
      </c>
      <c r="I126" s="82">
        <v>10930</v>
      </c>
      <c r="J126" s="82">
        <v>12020</v>
      </c>
      <c r="K126" s="64">
        <f t="shared" si="16"/>
        <v>14096.950056327451</v>
      </c>
      <c r="L126" s="49">
        <f t="shared" si="17"/>
        <v>9.9725526075022872E-2</v>
      </c>
      <c r="M126" s="78"/>
      <c r="N126" s="80">
        <f t="shared" si="18"/>
        <v>12020</v>
      </c>
      <c r="O126" s="83">
        <f t="shared" si="19"/>
        <v>9.9725526075022872E-2</v>
      </c>
    </row>
    <row r="127" spans="1:15" ht="13.5" thickBot="1" x14ac:dyDescent="0.25">
      <c r="A127" s="39">
        <v>60</v>
      </c>
      <c r="B127" s="44">
        <v>1</v>
      </c>
      <c r="C127" s="39">
        <v>1</v>
      </c>
      <c r="D127" s="34" t="s">
        <v>64</v>
      </c>
      <c r="E127" s="40" t="s">
        <v>73</v>
      </c>
      <c r="F127" s="34" t="s">
        <v>74</v>
      </c>
      <c r="G127" s="34" t="s">
        <v>11</v>
      </c>
      <c r="H127" s="34" t="s">
        <v>103</v>
      </c>
      <c r="I127" s="82">
        <v>15595</v>
      </c>
      <c r="J127" s="82">
        <v>17150</v>
      </c>
      <c r="K127" s="64">
        <f t="shared" si="16"/>
        <v>20113.626361246716</v>
      </c>
      <c r="L127" s="49">
        <f t="shared" si="17"/>
        <v>9.9711445976274446E-2</v>
      </c>
      <c r="M127" s="8"/>
      <c r="N127" s="80">
        <f t="shared" si="18"/>
        <v>17150</v>
      </c>
      <c r="O127" s="83">
        <f t="shared" si="19"/>
        <v>9.9711445976274446E-2</v>
      </c>
    </row>
    <row r="128" spans="1:15" ht="13.5" thickBot="1" x14ac:dyDescent="0.25">
      <c r="A128" s="39">
        <v>60</v>
      </c>
      <c r="B128" s="44">
        <v>2</v>
      </c>
      <c r="C128" s="39">
        <v>1</v>
      </c>
      <c r="D128" s="34" t="s">
        <v>64</v>
      </c>
      <c r="E128" s="40" t="s">
        <v>73</v>
      </c>
      <c r="F128" s="34" t="s">
        <v>74</v>
      </c>
      <c r="G128" s="34" t="s">
        <v>11</v>
      </c>
      <c r="H128" s="34" t="s">
        <v>103</v>
      </c>
      <c r="I128" s="82">
        <v>14975</v>
      </c>
      <c r="J128" s="82">
        <v>16470</v>
      </c>
      <c r="K128" s="64">
        <f t="shared" si="16"/>
        <v>19313.982350732258</v>
      </c>
      <c r="L128" s="49">
        <f t="shared" si="17"/>
        <v>9.9833055091819695E-2</v>
      </c>
      <c r="M128" s="8"/>
      <c r="N128" s="80">
        <f t="shared" si="18"/>
        <v>16470</v>
      </c>
      <c r="O128" s="83">
        <f t="shared" si="19"/>
        <v>9.9833055091819695E-2</v>
      </c>
    </row>
    <row r="129" spans="1:16" ht="13.5" thickBot="1" x14ac:dyDescent="0.25">
      <c r="A129" s="39">
        <v>61</v>
      </c>
      <c r="B129" s="44">
        <v>1</v>
      </c>
      <c r="C129" s="39">
        <v>1</v>
      </c>
      <c r="D129" s="34" t="s">
        <v>64</v>
      </c>
      <c r="E129" s="40" t="s">
        <v>75</v>
      </c>
      <c r="F129" s="34" t="s">
        <v>76</v>
      </c>
      <c r="G129" s="34" t="s">
        <v>11</v>
      </c>
      <c r="H129" s="34" t="s">
        <v>103</v>
      </c>
      <c r="I129" s="82">
        <v>19565</v>
      </c>
      <c r="J129" s="82">
        <v>21520</v>
      </c>
      <c r="K129" s="64">
        <f t="shared" si="16"/>
        <v>25233.927525347353</v>
      </c>
      <c r="L129" s="49">
        <f t="shared" si="17"/>
        <v>9.9923332481472019E-2</v>
      </c>
      <c r="M129" s="8"/>
      <c r="N129" s="80">
        <f t="shared" si="18"/>
        <v>21520</v>
      </c>
      <c r="O129" s="83">
        <f t="shared" si="19"/>
        <v>9.9923332481472019E-2</v>
      </c>
    </row>
    <row r="130" spans="1:16" ht="13.5" thickBot="1" x14ac:dyDescent="0.25">
      <c r="A130" s="39">
        <v>61</v>
      </c>
      <c r="B130" s="44">
        <v>2</v>
      </c>
      <c r="C130" s="39">
        <v>1</v>
      </c>
      <c r="D130" s="34" t="s">
        <v>64</v>
      </c>
      <c r="E130" s="40" t="s">
        <v>75</v>
      </c>
      <c r="F130" s="34" t="s">
        <v>76</v>
      </c>
      <c r="G130" s="34" t="s">
        <v>11</v>
      </c>
      <c r="H130" s="34" t="s">
        <v>103</v>
      </c>
      <c r="I130" s="82">
        <v>18770</v>
      </c>
      <c r="J130" s="82">
        <v>20650</v>
      </c>
      <c r="K130" s="64">
        <f t="shared" si="16"/>
        <v>24208.577544123171</v>
      </c>
      <c r="L130" s="49">
        <f t="shared" si="17"/>
        <v>0.1001598295151838</v>
      </c>
      <c r="M130" s="8"/>
      <c r="N130" s="80">
        <f t="shared" si="18"/>
        <v>20650</v>
      </c>
      <c r="O130" s="83">
        <f t="shared" si="19"/>
        <v>0.1001598295151838</v>
      </c>
    </row>
    <row r="131" spans="1:16" ht="13.5" thickBot="1" x14ac:dyDescent="0.25">
      <c r="A131" s="39">
        <v>62</v>
      </c>
      <c r="B131" s="44">
        <v>1</v>
      </c>
      <c r="C131" s="39">
        <v>1</v>
      </c>
      <c r="D131" s="34" t="s">
        <v>64</v>
      </c>
      <c r="E131" s="40" t="s">
        <v>77</v>
      </c>
      <c r="F131" s="34" t="s">
        <v>78</v>
      </c>
      <c r="G131" s="34" t="s">
        <v>11</v>
      </c>
      <c r="H131" s="34" t="s">
        <v>103</v>
      </c>
      <c r="I131" s="82">
        <v>27500</v>
      </c>
      <c r="J131" s="82">
        <v>30250</v>
      </c>
      <c r="K131" s="64">
        <f t="shared" si="16"/>
        <v>35468.08111152835</v>
      </c>
      <c r="L131" s="49">
        <f t="shared" si="17"/>
        <v>0.1</v>
      </c>
      <c r="M131" s="8"/>
      <c r="N131" s="80">
        <f t="shared" si="18"/>
        <v>30250</v>
      </c>
      <c r="O131" s="83">
        <f t="shared" si="19"/>
        <v>0.1</v>
      </c>
    </row>
    <row r="132" spans="1:16" ht="13.5" thickBot="1" x14ac:dyDescent="0.25">
      <c r="A132" s="39">
        <v>62</v>
      </c>
      <c r="B132" s="44">
        <v>2</v>
      </c>
      <c r="C132" s="39">
        <v>1</v>
      </c>
      <c r="D132" s="34" t="s">
        <v>64</v>
      </c>
      <c r="E132" s="40" t="s">
        <v>77</v>
      </c>
      <c r="F132" s="34" t="s">
        <v>78</v>
      </c>
      <c r="G132" s="34" t="s">
        <v>11</v>
      </c>
      <c r="H132" s="34" t="s">
        <v>103</v>
      </c>
      <c r="I132" s="82">
        <v>26400</v>
      </c>
      <c r="J132" s="82">
        <v>29040</v>
      </c>
      <c r="K132" s="64">
        <f t="shared" si="16"/>
        <v>34049.357867067221</v>
      </c>
      <c r="L132" s="49">
        <f t="shared" si="17"/>
        <v>0.1</v>
      </c>
      <c r="M132" s="8"/>
      <c r="N132" s="80">
        <f t="shared" si="18"/>
        <v>29040</v>
      </c>
      <c r="O132" s="83">
        <f t="shared" si="19"/>
        <v>0.1</v>
      </c>
    </row>
    <row r="133" spans="1:16" ht="13.5" thickBot="1" x14ac:dyDescent="0.25">
      <c r="A133" s="47">
        <v>63</v>
      </c>
      <c r="B133" s="44">
        <v>1</v>
      </c>
      <c r="C133" s="47">
        <v>1</v>
      </c>
      <c r="D133" s="41" t="s">
        <v>64</v>
      </c>
      <c r="E133" s="42" t="s">
        <v>79</v>
      </c>
      <c r="F133" s="41" t="s">
        <v>80</v>
      </c>
      <c r="G133" s="41" t="s">
        <v>11</v>
      </c>
      <c r="H133" s="41" t="s">
        <v>103</v>
      </c>
      <c r="I133" s="82">
        <v>27500</v>
      </c>
      <c r="J133" s="82">
        <v>30250</v>
      </c>
      <c r="K133" s="64">
        <f t="shared" si="16"/>
        <v>35468.08111152835</v>
      </c>
      <c r="L133" s="49">
        <f t="shared" si="17"/>
        <v>0.1</v>
      </c>
      <c r="M133" s="79"/>
      <c r="N133" s="84">
        <f t="shared" si="18"/>
        <v>30250</v>
      </c>
      <c r="O133" s="83">
        <f t="shared" si="19"/>
        <v>0.1</v>
      </c>
    </row>
    <row r="134" spans="1:16" ht="13.5" thickBot="1" x14ac:dyDescent="0.25">
      <c r="A134" s="39">
        <v>63</v>
      </c>
      <c r="B134" s="44">
        <v>2</v>
      </c>
      <c r="C134" s="39">
        <v>1</v>
      </c>
      <c r="D134" s="34" t="s">
        <v>64</v>
      </c>
      <c r="E134" s="40" t="s">
        <v>79</v>
      </c>
      <c r="F134" s="34" t="s">
        <v>80</v>
      </c>
      <c r="G134" s="34" t="s">
        <v>11</v>
      </c>
      <c r="H134" s="34" t="s">
        <v>103</v>
      </c>
      <c r="I134" s="82">
        <v>26400</v>
      </c>
      <c r="J134" s="82">
        <v>29040</v>
      </c>
      <c r="K134" s="64">
        <f t="shared" si="16"/>
        <v>34049.357867067221</v>
      </c>
      <c r="L134" s="49">
        <f t="shared" si="17"/>
        <v>0.1</v>
      </c>
      <c r="M134" s="8"/>
      <c r="N134" s="80">
        <f t="shared" si="18"/>
        <v>29040</v>
      </c>
      <c r="O134" s="83">
        <f t="shared" si="19"/>
        <v>0.1</v>
      </c>
    </row>
    <row r="135" spans="1:16" ht="13.5" thickBot="1" x14ac:dyDescent="0.25">
      <c r="A135" s="39">
        <v>64</v>
      </c>
      <c r="B135" s="44">
        <v>1</v>
      </c>
      <c r="C135" s="39">
        <v>1</v>
      </c>
      <c r="D135" s="34" t="s">
        <v>64</v>
      </c>
      <c r="E135" s="40" t="s">
        <v>81</v>
      </c>
      <c r="F135" s="34" t="s">
        <v>82</v>
      </c>
      <c r="G135" s="34" t="s">
        <v>11</v>
      </c>
      <c r="H135" s="34" t="s">
        <v>103</v>
      </c>
      <c r="I135" s="82">
        <v>27500</v>
      </c>
      <c r="J135" s="82">
        <v>30250</v>
      </c>
      <c r="K135" s="64">
        <f t="shared" si="16"/>
        <v>35468.08111152835</v>
      </c>
      <c r="L135" s="49">
        <f t="shared" si="17"/>
        <v>0.1</v>
      </c>
      <c r="M135" s="8"/>
      <c r="N135" s="80">
        <f t="shared" si="18"/>
        <v>30250</v>
      </c>
      <c r="O135" s="83">
        <f t="shared" si="19"/>
        <v>0.1</v>
      </c>
    </row>
    <row r="136" spans="1:16" ht="13.5" thickBot="1" x14ac:dyDescent="0.25">
      <c r="A136" s="39">
        <v>64</v>
      </c>
      <c r="B136" s="44">
        <v>2</v>
      </c>
      <c r="C136" s="39">
        <v>1</v>
      </c>
      <c r="D136" s="34" t="s">
        <v>64</v>
      </c>
      <c r="E136" s="40" t="s">
        <v>81</v>
      </c>
      <c r="F136" s="34" t="s">
        <v>82</v>
      </c>
      <c r="G136" s="34" t="s">
        <v>11</v>
      </c>
      <c r="H136" s="34" t="s">
        <v>103</v>
      </c>
      <c r="I136" s="82">
        <v>26400</v>
      </c>
      <c r="J136" s="82">
        <v>29040</v>
      </c>
      <c r="K136" s="64">
        <f t="shared" si="16"/>
        <v>34049.357867067221</v>
      </c>
      <c r="L136" s="49">
        <f t="shared" si="17"/>
        <v>0.1</v>
      </c>
      <c r="M136" s="8"/>
      <c r="N136" s="80">
        <f t="shared" si="18"/>
        <v>29040</v>
      </c>
      <c r="O136" s="83">
        <f t="shared" si="19"/>
        <v>0.1</v>
      </c>
    </row>
    <row r="137" spans="1:16" ht="13.5" thickBot="1" x14ac:dyDescent="0.25">
      <c r="A137" s="39">
        <v>65</v>
      </c>
      <c r="B137" s="44">
        <v>1</v>
      </c>
      <c r="C137" s="39">
        <v>1</v>
      </c>
      <c r="D137" s="34" t="s">
        <v>64</v>
      </c>
      <c r="E137" s="40" t="s">
        <v>83</v>
      </c>
      <c r="F137" s="34" t="s">
        <v>84</v>
      </c>
      <c r="G137" s="34" t="s">
        <v>11</v>
      </c>
      <c r="H137" s="34" t="s">
        <v>103</v>
      </c>
      <c r="I137" s="82">
        <v>15595</v>
      </c>
      <c r="J137" s="82">
        <v>17150</v>
      </c>
      <c r="K137" s="64">
        <f t="shared" si="16"/>
        <v>20113.626361246716</v>
      </c>
      <c r="L137" s="49">
        <f t="shared" si="17"/>
        <v>9.9711445976274446E-2</v>
      </c>
      <c r="M137" s="8"/>
      <c r="N137" s="80">
        <f t="shared" si="18"/>
        <v>17150</v>
      </c>
      <c r="O137" s="83">
        <f t="shared" si="19"/>
        <v>9.9711445976274446E-2</v>
      </c>
    </row>
    <row r="138" spans="1:16" ht="13.5" thickBot="1" x14ac:dyDescent="0.25">
      <c r="A138" s="47">
        <v>65</v>
      </c>
      <c r="B138" s="44">
        <v>2</v>
      </c>
      <c r="C138" s="47">
        <v>1</v>
      </c>
      <c r="D138" s="41" t="s">
        <v>64</v>
      </c>
      <c r="E138" s="42" t="s">
        <v>83</v>
      </c>
      <c r="F138" s="41" t="s">
        <v>84</v>
      </c>
      <c r="G138" s="41" t="s">
        <v>11</v>
      </c>
      <c r="H138" s="41" t="s">
        <v>103</v>
      </c>
      <c r="I138" s="82">
        <v>14975</v>
      </c>
      <c r="J138" s="82">
        <v>16470</v>
      </c>
      <c r="K138" s="64">
        <f t="shared" si="16"/>
        <v>19313.982350732258</v>
      </c>
      <c r="L138" s="49">
        <f t="shared" si="17"/>
        <v>9.9833055091819695E-2</v>
      </c>
      <c r="M138" s="8"/>
      <c r="N138" s="80">
        <f t="shared" si="18"/>
        <v>16470</v>
      </c>
      <c r="O138" s="83">
        <f t="shared" si="19"/>
        <v>9.9833055091819695E-2</v>
      </c>
    </row>
    <row r="139" spans="1:16" s="86" customFormat="1" ht="24.75" thickBot="1" x14ac:dyDescent="0.25">
      <c r="A139" s="101">
        <v>66</v>
      </c>
      <c r="B139" s="102">
        <v>1</v>
      </c>
      <c r="C139" s="101">
        <v>1</v>
      </c>
      <c r="D139" s="103" t="s">
        <v>64</v>
      </c>
      <c r="E139" s="104" t="s">
        <v>85</v>
      </c>
      <c r="F139" s="105" t="s">
        <v>86</v>
      </c>
      <c r="G139" s="103" t="s">
        <v>11</v>
      </c>
      <c r="H139" s="103" t="s">
        <v>103</v>
      </c>
      <c r="I139" s="106">
        <v>13315</v>
      </c>
      <c r="J139" s="106">
        <v>14650</v>
      </c>
      <c r="K139" s="107">
        <v>17173</v>
      </c>
      <c r="L139" s="108">
        <f t="shared" si="17"/>
        <v>0.1002628614344724</v>
      </c>
      <c r="M139" s="109">
        <f>(K139-I139)/I139</f>
        <v>0.28974840405557639</v>
      </c>
      <c r="N139" s="95">
        <f t="shared" si="18"/>
        <v>14650</v>
      </c>
      <c r="O139" s="110">
        <f t="shared" si="19"/>
        <v>0.1002628614344724</v>
      </c>
      <c r="P139" s="96" t="s">
        <v>15</v>
      </c>
    </row>
    <row r="140" spans="1:16" ht="24.75" thickBot="1" x14ac:dyDescent="0.25">
      <c r="A140" s="47">
        <v>66</v>
      </c>
      <c r="B140" s="44">
        <v>2</v>
      </c>
      <c r="C140" s="47">
        <v>1</v>
      </c>
      <c r="D140" s="41" t="s">
        <v>64</v>
      </c>
      <c r="E140" s="42" t="s">
        <v>85</v>
      </c>
      <c r="F140" s="50" t="s">
        <v>86</v>
      </c>
      <c r="G140" s="41" t="s">
        <v>11</v>
      </c>
      <c r="H140" s="41" t="s">
        <v>103</v>
      </c>
      <c r="I140" s="82">
        <v>12765</v>
      </c>
      <c r="J140" s="82">
        <v>14040</v>
      </c>
      <c r="K140" s="64">
        <f t="shared" si="16"/>
        <v>16463.638377769432</v>
      </c>
      <c r="L140" s="49">
        <f t="shared" si="17"/>
        <v>9.9882491186839006E-2</v>
      </c>
      <c r="M140" s="8"/>
      <c r="N140" s="80">
        <f t="shared" si="18"/>
        <v>14040</v>
      </c>
      <c r="O140" s="83">
        <f t="shared" si="19"/>
        <v>9.9882491186839006E-2</v>
      </c>
    </row>
    <row r="141" spans="1:16" s="43" customFormat="1" ht="30" customHeight="1" thickBot="1" x14ac:dyDescent="0.25">
      <c r="A141" s="39">
        <v>67</v>
      </c>
      <c r="B141" s="44">
        <v>1</v>
      </c>
      <c r="C141" s="39">
        <v>1</v>
      </c>
      <c r="D141" s="34" t="s">
        <v>64</v>
      </c>
      <c r="E141" s="40" t="s">
        <v>87</v>
      </c>
      <c r="F141" s="34" t="s">
        <v>88</v>
      </c>
      <c r="G141" s="34" t="s">
        <v>11</v>
      </c>
      <c r="H141" s="34" t="s">
        <v>103</v>
      </c>
      <c r="I141" s="82">
        <v>27500</v>
      </c>
      <c r="J141" s="82">
        <v>30250</v>
      </c>
      <c r="K141" s="64">
        <f t="shared" si="16"/>
        <v>35468.08111152835</v>
      </c>
      <c r="L141" s="49">
        <f t="shared" si="17"/>
        <v>0.1</v>
      </c>
      <c r="M141" s="8"/>
      <c r="N141" s="80">
        <f t="shared" si="18"/>
        <v>30250</v>
      </c>
      <c r="O141" s="83">
        <f t="shared" si="19"/>
        <v>0.1</v>
      </c>
    </row>
    <row r="142" spans="1:16" s="43" customFormat="1" ht="17.100000000000001" customHeight="1" thickBot="1" x14ac:dyDescent="0.25">
      <c r="A142" s="39">
        <v>67</v>
      </c>
      <c r="B142" s="44">
        <v>2</v>
      </c>
      <c r="C142" s="39">
        <v>1</v>
      </c>
      <c r="D142" s="34" t="s">
        <v>64</v>
      </c>
      <c r="E142" s="40" t="s">
        <v>87</v>
      </c>
      <c r="F142" s="34" t="s">
        <v>88</v>
      </c>
      <c r="G142" s="34" t="s">
        <v>11</v>
      </c>
      <c r="H142" s="34" t="s">
        <v>103</v>
      </c>
      <c r="I142" s="82">
        <v>26400</v>
      </c>
      <c r="J142" s="82">
        <v>29040</v>
      </c>
      <c r="K142" s="64">
        <f t="shared" si="16"/>
        <v>34049.357867067221</v>
      </c>
      <c r="L142" s="49">
        <f t="shared" si="17"/>
        <v>0.1</v>
      </c>
      <c r="M142" s="8"/>
      <c r="N142" s="80">
        <f t="shared" si="18"/>
        <v>29040</v>
      </c>
      <c r="O142" s="83">
        <f t="shared" si="19"/>
        <v>0.1</v>
      </c>
    </row>
    <row r="143" spans="1:16" ht="13.5" thickBot="1" x14ac:dyDescent="0.25">
      <c r="A143" s="39">
        <v>68</v>
      </c>
      <c r="B143" s="44">
        <v>1</v>
      </c>
      <c r="C143" s="39">
        <v>1</v>
      </c>
      <c r="D143" s="34" t="s">
        <v>64</v>
      </c>
      <c r="E143" s="40" t="s">
        <v>89</v>
      </c>
      <c r="F143" s="34" t="s">
        <v>90</v>
      </c>
      <c r="G143" s="34" t="s">
        <v>11</v>
      </c>
      <c r="H143" s="34" t="s">
        <v>103</v>
      </c>
      <c r="I143" s="82">
        <v>74860</v>
      </c>
      <c r="J143" s="82">
        <v>82350</v>
      </c>
      <c r="K143" s="64">
        <f t="shared" si="16"/>
        <v>96550.565527600455</v>
      </c>
      <c r="L143" s="49">
        <f t="shared" si="17"/>
        <v>0.10005343307507347</v>
      </c>
      <c r="M143" s="8"/>
      <c r="N143" s="80">
        <f t="shared" si="18"/>
        <v>82350</v>
      </c>
      <c r="O143" s="83">
        <f t="shared" si="19"/>
        <v>0.10005343307507347</v>
      </c>
    </row>
    <row r="144" spans="1:16" ht="13.5" thickBot="1" x14ac:dyDescent="0.25">
      <c r="A144" s="39">
        <v>68</v>
      </c>
      <c r="B144" s="44">
        <v>2</v>
      </c>
      <c r="C144" s="39">
        <v>1</v>
      </c>
      <c r="D144" s="34" t="s">
        <v>64</v>
      </c>
      <c r="E144" s="40" t="s">
        <v>89</v>
      </c>
      <c r="F144" s="34" t="s">
        <v>90</v>
      </c>
      <c r="G144" s="34" t="s">
        <v>11</v>
      </c>
      <c r="H144" s="34" t="s">
        <v>103</v>
      </c>
      <c r="I144" s="82">
        <v>71855</v>
      </c>
      <c r="J144" s="82">
        <v>79040</v>
      </c>
      <c r="K144" s="64">
        <f t="shared" si="16"/>
        <v>92674.871573413446</v>
      </c>
      <c r="L144" s="49">
        <f t="shared" si="17"/>
        <v>9.9993041541994288E-2</v>
      </c>
      <c r="M144" s="8"/>
      <c r="N144" s="80">
        <f t="shared" si="18"/>
        <v>79040</v>
      </c>
      <c r="O144" s="83">
        <f t="shared" si="19"/>
        <v>9.9993041541994288E-2</v>
      </c>
    </row>
    <row r="146" spans="1:15" ht="13.5" thickBot="1" x14ac:dyDescent="0.25"/>
    <row r="147" spans="1:15" ht="26.25" thickBot="1" x14ac:dyDescent="0.35">
      <c r="A147" s="147" t="s">
        <v>21</v>
      </c>
      <c r="B147" s="148"/>
      <c r="C147" s="148"/>
      <c r="D147" s="148"/>
      <c r="E147" s="148"/>
      <c r="F147" s="148"/>
      <c r="G147" s="148"/>
      <c r="H147" s="149"/>
      <c r="I147" s="55" t="s">
        <v>1</v>
      </c>
      <c r="J147" s="55" t="s">
        <v>50</v>
      </c>
      <c r="K147" s="119" t="s">
        <v>58</v>
      </c>
      <c r="L147" s="119" t="s">
        <v>59</v>
      </c>
      <c r="M147" s="120" t="s">
        <v>60</v>
      </c>
      <c r="N147" s="119" t="s">
        <v>61</v>
      </c>
      <c r="O147" s="119" t="s">
        <v>62</v>
      </c>
    </row>
    <row r="148" spans="1:15" ht="13.5" thickBot="1" x14ac:dyDescent="0.25">
      <c r="A148" s="56" t="s">
        <v>63</v>
      </c>
      <c r="B148" s="56" t="s">
        <v>52</v>
      </c>
      <c r="C148" s="56" t="s">
        <v>2</v>
      </c>
      <c r="D148" s="56" t="s">
        <v>3</v>
      </c>
      <c r="E148" s="56" t="s">
        <v>4</v>
      </c>
      <c r="F148" s="57" t="s">
        <v>5</v>
      </c>
      <c r="G148" s="56" t="s">
        <v>6</v>
      </c>
      <c r="H148" s="56" t="s">
        <v>7</v>
      </c>
      <c r="I148" s="56" t="s">
        <v>8</v>
      </c>
      <c r="J148" s="56" t="s">
        <v>8</v>
      </c>
      <c r="K148" s="119"/>
      <c r="L148" s="119"/>
      <c r="M148" s="120"/>
      <c r="N148" s="119"/>
      <c r="O148" s="119"/>
    </row>
    <row r="149" spans="1:15" ht="13.5" thickBot="1" x14ac:dyDescent="0.25">
      <c r="A149" s="52">
        <v>69</v>
      </c>
      <c r="B149" s="44">
        <v>1</v>
      </c>
      <c r="C149" s="53">
        <v>2</v>
      </c>
      <c r="D149" s="53" t="s">
        <v>64</v>
      </c>
      <c r="E149" s="54" t="s">
        <v>91</v>
      </c>
      <c r="F149" s="53" t="s">
        <v>92</v>
      </c>
      <c r="G149" s="53" t="s">
        <v>11</v>
      </c>
      <c r="H149" s="53" t="s">
        <v>103</v>
      </c>
      <c r="I149" s="11">
        <v>9594.06</v>
      </c>
      <c r="J149" s="11">
        <v>10550</v>
      </c>
      <c r="K149" s="77">
        <f>+I149*(1+$M$151)</f>
        <v>10073.762999999999</v>
      </c>
      <c r="L149" s="58">
        <f>(J149-I149)/I149</f>
        <v>9.9638734800491194E-2</v>
      </c>
      <c r="M149" s="44"/>
      <c r="N149" s="11">
        <f>+K149</f>
        <v>10073.762999999999</v>
      </c>
      <c r="O149" s="65">
        <f>(N149-I149)/I149</f>
        <v>4.9999999999999954E-2</v>
      </c>
    </row>
    <row r="150" spans="1:15" ht="13.5" thickBot="1" x14ac:dyDescent="0.25">
      <c r="A150" s="39">
        <v>70</v>
      </c>
      <c r="B150" s="44">
        <v>1</v>
      </c>
      <c r="C150" s="34">
        <v>2</v>
      </c>
      <c r="D150" s="34" t="s">
        <v>64</v>
      </c>
      <c r="E150" s="40" t="s">
        <v>93</v>
      </c>
      <c r="F150" s="34" t="s">
        <v>94</v>
      </c>
      <c r="G150" s="34" t="s">
        <v>11</v>
      </c>
      <c r="H150" s="34" t="s">
        <v>103</v>
      </c>
      <c r="I150" s="11">
        <v>5609.52</v>
      </c>
      <c r="J150" s="11">
        <v>6170</v>
      </c>
      <c r="K150" s="77">
        <f>+I150*(1+$M$151)</f>
        <v>5889.996000000001</v>
      </c>
      <c r="L150" s="58">
        <f t="shared" ref="L150:L153" si="20">(J150-I150)/I150</f>
        <v>9.9915857328256169E-2</v>
      </c>
      <c r="M150" s="44"/>
      <c r="N150" s="11">
        <f t="shared" ref="N150:N153" si="21">+K150</f>
        <v>5889.996000000001</v>
      </c>
      <c r="O150" s="65">
        <f t="shared" ref="O150:O153" si="22">(N150-I150)/I150</f>
        <v>5.00000000000001E-2</v>
      </c>
    </row>
    <row r="151" spans="1:15" s="86" customFormat="1" ht="13.5" thickBot="1" x14ac:dyDescent="0.25">
      <c r="A151" s="101">
        <v>71</v>
      </c>
      <c r="B151" s="102">
        <v>1</v>
      </c>
      <c r="C151" s="103">
        <v>2</v>
      </c>
      <c r="D151" s="103" t="s">
        <v>64</v>
      </c>
      <c r="E151" s="104" t="s">
        <v>95</v>
      </c>
      <c r="F151" s="103" t="s">
        <v>96</v>
      </c>
      <c r="G151" s="103" t="s">
        <v>11</v>
      </c>
      <c r="H151" s="103" t="s">
        <v>103</v>
      </c>
      <c r="I151" s="91">
        <v>4400</v>
      </c>
      <c r="J151" s="91">
        <v>4840</v>
      </c>
      <c r="K151" s="107">
        <v>4620</v>
      </c>
      <c r="L151" s="111">
        <f t="shared" si="20"/>
        <v>0.1</v>
      </c>
      <c r="M151" s="112">
        <f>(K151-I151)/I151</f>
        <v>0.05</v>
      </c>
      <c r="N151" s="85">
        <f t="shared" si="21"/>
        <v>4620</v>
      </c>
      <c r="O151" s="113">
        <f t="shared" si="22"/>
        <v>0.05</v>
      </c>
    </row>
    <row r="152" spans="1:15" ht="13.5" thickBot="1" x14ac:dyDescent="0.25">
      <c r="A152" s="39">
        <v>72</v>
      </c>
      <c r="B152" s="44">
        <v>1</v>
      </c>
      <c r="C152" s="34">
        <v>2</v>
      </c>
      <c r="D152" s="34" t="s">
        <v>64</v>
      </c>
      <c r="E152" s="40" t="s">
        <v>97</v>
      </c>
      <c r="F152" s="34" t="s">
        <v>98</v>
      </c>
      <c r="G152" s="34" t="s">
        <v>11</v>
      </c>
      <c r="H152" s="34" t="s">
        <v>103</v>
      </c>
      <c r="I152" s="11">
        <v>8762.82</v>
      </c>
      <c r="J152" s="11">
        <v>9640</v>
      </c>
      <c r="K152" s="77">
        <f>+I152*(1+$M$151)</f>
        <v>9200.9609999999993</v>
      </c>
      <c r="L152" s="58">
        <f t="shared" si="20"/>
        <v>0.1001024784258949</v>
      </c>
      <c r="M152" s="44"/>
      <c r="N152" s="11">
        <f t="shared" si="21"/>
        <v>9200.9609999999993</v>
      </c>
      <c r="O152" s="65">
        <f t="shared" si="22"/>
        <v>4.9999999999999961E-2</v>
      </c>
    </row>
    <row r="153" spans="1:15" ht="13.5" thickBot="1" x14ac:dyDescent="0.25">
      <c r="A153" s="39">
        <v>73</v>
      </c>
      <c r="B153" s="44">
        <v>1</v>
      </c>
      <c r="C153" s="34">
        <v>2</v>
      </c>
      <c r="D153" s="34" t="s">
        <v>64</v>
      </c>
      <c r="E153" s="40" t="s">
        <v>99</v>
      </c>
      <c r="F153" s="34" t="s">
        <v>100</v>
      </c>
      <c r="G153" s="34" t="s">
        <v>11</v>
      </c>
      <c r="H153" s="34" t="s">
        <v>103</v>
      </c>
      <c r="I153" s="11">
        <v>13151.21</v>
      </c>
      <c r="J153" s="11">
        <v>14460</v>
      </c>
      <c r="K153" s="77">
        <f>+I153*(1+$M$151)</f>
        <v>13808.770500000001</v>
      </c>
      <c r="L153" s="58">
        <f t="shared" si="20"/>
        <v>9.9518599429254118E-2</v>
      </c>
      <c r="M153" s="44"/>
      <c r="N153" s="11">
        <f t="shared" si="21"/>
        <v>13808.770500000001</v>
      </c>
      <c r="O153" s="65">
        <f t="shared" si="22"/>
        <v>5.0000000000000114E-2</v>
      </c>
    </row>
    <row r="154" spans="1:15" ht="30" customHeight="1" x14ac:dyDescent="0.2">
      <c r="A154" s="36"/>
      <c r="B154" s="51"/>
      <c r="C154" s="37"/>
      <c r="D154" s="37"/>
      <c r="E154" s="61"/>
      <c r="F154" s="37"/>
      <c r="G154" s="37"/>
      <c r="H154" s="37"/>
      <c r="I154" s="62"/>
      <c r="J154" s="62"/>
      <c r="K154" s="51"/>
      <c r="L154" s="63"/>
      <c r="M154" s="51"/>
      <c r="N154" s="51"/>
      <c r="O154" s="51"/>
    </row>
    <row r="155" spans="1:15" ht="63.75" customHeight="1" thickBot="1" x14ac:dyDescent="0.25"/>
    <row r="156" spans="1:15" ht="30" customHeight="1" thickBot="1" x14ac:dyDescent="0.25">
      <c r="A156" s="143" t="s">
        <v>149</v>
      </c>
      <c r="B156" s="143"/>
      <c r="C156" s="143"/>
      <c r="D156" s="143"/>
      <c r="E156" s="143"/>
      <c r="F156" s="143"/>
      <c r="G156" s="142" t="s">
        <v>162</v>
      </c>
    </row>
    <row r="157" spans="1:15" ht="30" customHeight="1" thickBot="1" x14ac:dyDescent="0.25">
      <c r="A157" s="143"/>
      <c r="B157" s="143"/>
      <c r="C157" s="143"/>
      <c r="D157" s="143"/>
      <c r="E157" s="143"/>
      <c r="F157" s="143"/>
      <c r="G157" s="142"/>
    </row>
    <row r="158" spans="1:15" ht="13.5" thickBot="1" x14ac:dyDescent="0.25">
      <c r="A158" s="150" t="s">
        <v>14</v>
      </c>
      <c r="B158" s="150"/>
      <c r="C158" s="150"/>
      <c r="D158" s="150"/>
      <c r="E158" s="150"/>
      <c r="F158" s="150"/>
    </row>
    <row r="159" spans="1:15" ht="13.5" thickBot="1" x14ac:dyDescent="0.25">
      <c r="A159" s="128"/>
      <c r="B159" s="128"/>
      <c r="C159" s="128" t="s">
        <v>144</v>
      </c>
      <c r="D159" s="128"/>
      <c r="E159" s="128" t="s">
        <v>150</v>
      </c>
      <c r="F159" s="128"/>
    </row>
    <row r="160" spans="1:15" s="60" customFormat="1" ht="30" customHeight="1" thickBot="1" x14ac:dyDescent="0.25">
      <c r="A160" s="130" t="s">
        <v>167</v>
      </c>
      <c r="B160" s="130"/>
      <c r="C160" s="131">
        <v>16961.169999999998</v>
      </c>
      <c r="D160" s="131"/>
      <c r="E160" s="132" t="s">
        <v>168</v>
      </c>
      <c r="F160" s="133"/>
      <c r="G160" s="137" t="s">
        <v>155</v>
      </c>
      <c r="H160" s="141"/>
      <c r="I160" s="141"/>
      <c r="J160" s="141"/>
      <c r="K160" s="2"/>
      <c r="L160" s="2"/>
      <c r="M160" s="2"/>
      <c r="N160" s="2"/>
      <c r="O160" s="2"/>
    </row>
    <row r="161" spans="1:20" ht="60" customHeight="1" thickBot="1" x14ac:dyDescent="0.25">
      <c r="A161" s="130" t="s">
        <v>169</v>
      </c>
      <c r="B161" s="130"/>
      <c r="C161" s="131">
        <v>23100</v>
      </c>
      <c r="D161" s="131"/>
      <c r="E161" s="134" t="s">
        <v>170</v>
      </c>
      <c r="F161" s="133"/>
      <c r="G161" s="137"/>
      <c r="H161" s="141"/>
      <c r="I161" s="141"/>
      <c r="J161" s="141"/>
    </row>
    <row r="162" spans="1:20" ht="30" customHeight="1" thickBot="1" x14ac:dyDescent="0.25">
      <c r="A162" s="128"/>
      <c r="B162" s="128"/>
      <c r="C162" s="128"/>
      <c r="D162" s="128"/>
      <c r="E162" s="128"/>
      <c r="F162" s="128"/>
    </row>
    <row r="163" spans="1:20" ht="47.25" customHeight="1" thickBot="1" x14ac:dyDescent="0.25">
      <c r="A163" s="128" t="s">
        <v>153</v>
      </c>
      <c r="B163" s="128"/>
      <c r="C163" s="129">
        <f>+(C160+C161)/2</f>
        <v>20030.584999999999</v>
      </c>
      <c r="D163" s="129"/>
      <c r="E163" s="128"/>
      <c r="F163" s="128"/>
    </row>
    <row r="164" spans="1:20" ht="30" customHeight="1" x14ac:dyDescent="0.2"/>
    <row r="165" spans="1:20" ht="12.75" customHeight="1" thickBot="1" x14ac:dyDescent="0.25"/>
    <row r="166" spans="1:20" ht="30" customHeight="1" thickBot="1" x14ac:dyDescent="0.25">
      <c r="A166" s="135" t="s">
        <v>114</v>
      </c>
      <c r="B166" s="135"/>
      <c r="C166" s="135"/>
      <c r="D166" s="135"/>
      <c r="E166" s="135"/>
      <c r="F166" s="135"/>
      <c r="G166" s="67" t="s">
        <v>147</v>
      </c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</row>
    <row r="167" spans="1:20" ht="13.5" thickBot="1" x14ac:dyDescent="0.25">
      <c r="A167" s="128"/>
      <c r="B167" s="128"/>
      <c r="C167" s="128" t="s">
        <v>144</v>
      </c>
      <c r="D167" s="128"/>
      <c r="E167" s="128" t="s">
        <v>150</v>
      </c>
      <c r="F167" s="128"/>
    </row>
    <row r="168" spans="1:20" ht="50.1" customHeight="1" thickBot="1" x14ac:dyDescent="0.25">
      <c r="A168" s="136" t="s">
        <v>172</v>
      </c>
      <c r="B168" s="136"/>
      <c r="C168" s="136">
        <v>53650</v>
      </c>
      <c r="D168" s="136"/>
      <c r="E168" s="134" t="s">
        <v>173</v>
      </c>
      <c r="F168" s="133"/>
      <c r="G168" s="137" t="s">
        <v>163</v>
      </c>
      <c r="H168" s="138"/>
      <c r="I168" s="138"/>
      <c r="J168" s="138"/>
    </row>
    <row r="169" spans="1:20" ht="50.1" customHeight="1" thickBot="1" x14ac:dyDescent="0.25">
      <c r="A169" s="136" t="s">
        <v>174</v>
      </c>
      <c r="B169" s="136"/>
      <c r="C169" s="136">
        <v>52996.56</v>
      </c>
      <c r="D169" s="136"/>
      <c r="E169" s="132" t="s">
        <v>179</v>
      </c>
      <c r="F169" s="133"/>
      <c r="G169" s="139"/>
      <c r="H169" s="138"/>
      <c r="I169" s="138"/>
      <c r="J169" s="138"/>
    </row>
    <row r="170" spans="1:20" ht="39.950000000000003" customHeight="1" thickBot="1" x14ac:dyDescent="0.25">
      <c r="A170" s="128"/>
      <c r="B170" s="128"/>
      <c r="C170" s="128"/>
      <c r="D170" s="128"/>
      <c r="E170" s="128"/>
      <c r="F170" s="128"/>
    </row>
    <row r="171" spans="1:20" ht="48" customHeight="1" thickBot="1" x14ac:dyDescent="0.25">
      <c r="A171" s="128" t="s">
        <v>153</v>
      </c>
      <c r="B171" s="128"/>
      <c r="C171" s="129">
        <f>(C168+C169)/2</f>
        <v>53323.28</v>
      </c>
      <c r="D171" s="129"/>
      <c r="E171" s="128"/>
      <c r="F171" s="128"/>
    </row>
    <row r="172" spans="1:20" ht="30" customHeight="1" x14ac:dyDescent="0.2"/>
    <row r="173" spans="1:20" ht="30" customHeight="1" thickBot="1" x14ac:dyDescent="0.25"/>
    <row r="174" spans="1:20" ht="13.5" thickBot="1" x14ac:dyDescent="0.25">
      <c r="A174" s="150" t="s">
        <v>123</v>
      </c>
      <c r="B174" s="150"/>
      <c r="C174" s="150"/>
      <c r="D174" s="150"/>
      <c r="E174" s="150"/>
      <c r="F174" s="150"/>
      <c r="G174" s="66" t="s">
        <v>148</v>
      </c>
    </row>
    <row r="175" spans="1:20" ht="13.5" thickBot="1" x14ac:dyDescent="0.25">
      <c r="A175" s="128"/>
      <c r="B175" s="128"/>
      <c r="C175" s="128" t="s">
        <v>144</v>
      </c>
      <c r="D175" s="128"/>
      <c r="E175" s="128" t="s">
        <v>150</v>
      </c>
      <c r="F175" s="128"/>
    </row>
    <row r="176" spans="1:20" s="60" customFormat="1" ht="61.5" customHeight="1" thickBot="1" x14ac:dyDescent="0.25">
      <c r="A176" s="131" t="s">
        <v>145</v>
      </c>
      <c r="B176" s="131"/>
      <c r="C176" s="131">
        <v>17741</v>
      </c>
      <c r="D176" s="131"/>
      <c r="E176" s="132" t="s">
        <v>171</v>
      </c>
      <c r="F176" s="133"/>
      <c r="G176" s="137" t="s">
        <v>156</v>
      </c>
      <c r="H176" s="141"/>
      <c r="I176" s="141"/>
      <c r="J176" s="141"/>
      <c r="K176" s="2" t="s">
        <v>20</v>
      </c>
      <c r="L176" s="2"/>
      <c r="M176" s="2"/>
      <c r="N176" s="2"/>
      <c r="O176" s="2"/>
    </row>
    <row r="177" spans="1:15" ht="50.1" customHeight="1" thickBot="1" x14ac:dyDescent="0.25">
      <c r="A177" s="131" t="s">
        <v>180</v>
      </c>
      <c r="B177" s="131"/>
      <c r="C177" s="131">
        <v>20710.53</v>
      </c>
      <c r="D177" s="131"/>
      <c r="E177" s="132" t="s">
        <v>166</v>
      </c>
      <c r="F177" s="133"/>
      <c r="G177" s="137"/>
      <c r="H177" s="141"/>
      <c r="I177" s="141"/>
      <c r="J177" s="141"/>
    </row>
    <row r="178" spans="1:15" ht="50.1" customHeight="1" thickBot="1" x14ac:dyDescent="0.25">
      <c r="A178" s="128"/>
      <c r="B178" s="128"/>
      <c r="C178" s="128"/>
      <c r="D178" s="128"/>
      <c r="E178" s="128"/>
      <c r="F178" s="128"/>
    </row>
    <row r="179" spans="1:15" ht="30" customHeight="1" thickBot="1" x14ac:dyDescent="0.25">
      <c r="A179" s="128" t="s">
        <v>153</v>
      </c>
      <c r="B179" s="128"/>
      <c r="C179" s="129">
        <f>(C176+C177)/2</f>
        <v>19225.764999999999</v>
      </c>
      <c r="D179" s="129"/>
      <c r="E179" s="128"/>
      <c r="F179" s="128"/>
    </row>
    <row r="180" spans="1:15" ht="30" customHeight="1" x14ac:dyDescent="0.2"/>
    <row r="181" spans="1:15" ht="30" customHeight="1" thickBot="1" x14ac:dyDescent="0.25"/>
    <row r="182" spans="1:15" ht="37.5" customHeight="1" thickBot="1" x14ac:dyDescent="0.25">
      <c r="A182" s="135" t="s">
        <v>139</v>
      </c>
      <c r="B182" s="135"/>
      <c r="C182" s="135"/>
      <c r="D182" s="135"/>
      <c r="E182" s="135"/>
      <c r="F182" s="135"/>
      <c r="G182" s="67" t="s">
        <v>146</v>
      </c>
      <c r="H182" s="35"/>
      <c r="I182" s="35"/>
      <c r="J182" s="35"/>
      <c r="K182" s="35"/>
      <c r="L182" s="35"/>
      <c r="M182" s="35"/>
      <c r="N182" s="35"/>
      <c r="O182" s="35"/>
    </row>
    <row r="183" spans="1:15" ht="13.5" thickBot="1" x14ac:dyDescent="0.25">
      <c r="A183" s="128"/>
      <c r="B183" s="128"/>
      <c r="C183" s="128" t="s">
        <v>144</v>
      </c>
      <c r="D183" s="128"/>
      <c r="E183" s="128" t="s">
        <v>150</v>
      </c>
      <c r="F183" s="128"/>
    </row>
    <row r="184" spans="1:15" ht="50.1" customHeight="1" thickBot="1" x14ac:dyDescent="0.25">
      <c r="A184" s="136" t="s">
        <v>145</v>
      </c>
      <c r="B184" s="136"/>
      <c r="C184" s="136">
        <v>160194.56</v>
      </c>
      <c r="D184" s="136"/>
      <c r="E184" s="132" t="s">
        <v>176</v>
      </c>
      <c r="F184" s="133"/>
      <c r="G184" s="137" t="s">
        <v>157</v>
      </c>
      <c r="H184" s="141"/>
      <c r="I184" s="141"/>
      <c r="J184" s="141"/>
    </row>
    <row r="185" spans="1:15" ht="50.1" customHeight="1" thickBot="1" x14ac:dyDescent="0.25">
      <c r="A185" s="136" t="s">
        <v>151</v>
      </c>
      <c r="B185" s="136"/>
      <c r="C185" s="136">
        <v>179855</v>
      </c>
      <c r="D185" s="136"/>
      <c r="E185" s="132" t="s">
        <v>175</v>
      </c>
      <c r="F185" s="133"/>
      <c r="G185" s="137"/>
      <c r="H185" s="141"/>
      <c r="I185" s="141"/>
      <c r="J185" s="141"/>
    </row>
    <row r="186" spans="1:15" ht="50.1" customHeight="1" thickBot="1" x14ac:dyDescent="0.25">
      <c r="A186" s="128"/>
      <c r="B186" s="128"/>
      <c r="C186" s="128"/>
      <c r="D186" s="128"/>
      <c r="E186" s="128"/>
      <c r="F186" s="128"/>
    </row>
    <row r="187" spans="1:15" ht="30" customHeight="1" thickBot="1" x14ac:dyDescent="0.25">
      <c r="A187" s="128" t="s">
        <v>153</v>
      </c>
      <c r="B187" s="128"/>
      <c r="C187" s="129">
        <f>(C184+C185)/2</f>
        <v>170024.78</v>
      </c>
      <c r="D187" s="129"/>
      <c r="E187" s="128"/>
      <c r="F187" s="128"/>
    </row>
    <row r="188" spans="1:15" ht="30" customHeight="1" x14ac:dyDescent="0.2"/>
    <row r="189" spans="1:15" ht="30" customHeight="1" thickBot="1" x14ac:dyDescent="0.25"/>
    <row r="190" spans="1:15" ht="25.5" customHeight="1" thickBot="1" x14ac:dyDescent="0.25">
      <c r="A190" s="150" t="s">
        <v>86</v>
      </c>
      <c r="B190" s="150"/>
      <c r="C190" s="150"/>
      <c r="D190" s="150"/>
      <c r="E190" s="150"/>
      <c r="F190" s="150"/>
      <c r="G190" s="66" t="s">
        <v>159</v>
      </c>
    </row>
    <row r="191" spans="1:15" ht="13.5" thickBot="1" x14ac:dyDescent="0.25">
      <c r="A191" s="128"/>
      <c r="B191" s="128"/>
      <c r="C191" s="128" t="s">
        <v>144</v>
      </c>
      <c r="D191" s="128"/>
      <c r="E191" s="128" t="s">
        <v>150</v>
      </c>
      <c r="F191" s="128"/>
    </row>
    <row r="192" spans="1:15" ht="50.1" customHeight="1" thickBot="1" x14ac:dyDescent="0.25">
      <c r="A192" s="131" t="s">
        <v>145</v>
      </c>
      <c r="B192" s="131"/>
      <c r="C192" s="131">
        <v>16490</v>
      </c>
      <c r="D192" s="131"/>
      <c r="E192" s="132" t="s">
        <v>178</v>
      </c>
      <c r="F192" s="133"/>
      <c r="G192" s="137" t="s">
        <v>158</v>
      </c>
      <c r="H192" s="141"/>
      <c r="I192" s="141"/>
      <c r="J192" s="141"/>
    </row>
    <row r="193" spans="1:10" ht="50.1" customHeight="1" thickBot="1" x14ac:dyDescent="0.25">
      <c r="A193" s="131" t="s">
        <v>165</v>
      </c>
      <c r="B193" s="131"/>
      <c r="C193" s="131">
        <v>17856</v>
      </c>
      <c r="D193" s="131"/>
      <c r="E193" s="151" t="s">
        <v>164</v>
      </c>
      <c r="F193" s="152"/>
      <c r="G193" s="137"/>
      <c r="H193" s="141"/>
      <c r="I193" s="141"/>
      <c r="J193" s="141"/>
    </row>
    <row r="194" spans="1:10" ht="50.1" customHeight="1" thickBot="1" x14ac:dyDescent="0.3">
      <c r="A194" s="131"/>
      <c r="B194" s="131"/>
      <c r="C194" s="131"/>
      <c r="D194" s="131"/>
      <c r="E194" s="153"/>
      <c r="F194" s="133"/>
    </row>
    <row r="195" spans="1:10" ht="20.100000000000001" customHeight="1" thickBot="1" x14ac:dyDescent="0.25">
      <c r="A195" s="128" t="s">
        <v>154</v>
      </c>
      <c r="B195" s="128"/>
      <c r="C195" s="129">
        <f>(C192+C193)/2</f>
        <v>17173</v>
      </c>
      <c r="D195" s="129"/>
      <c r="E195" s="128"/>
      <c r="F195" s="128"/>
    </row>
    <row r="196" spans="1:10" ht="30" customHeight="1" x14ac:dyDescent="0.2"/>
    <row r="197" spans="1:10" ht="30" customHeight="1" thickBot="1" x14ac:dyDescent="0.25"/>
    <row r="198" spans="1:10" ht="13.5" thickBot="1" x14ac:dyDescent="0.25">
      <c r="A198" s="150" t="s">
        <v>96</v>
      </c>
      <c r="B198" s="150"/>
      <c r="C198" s="150"/>
      <c r="D198" s="150"/>
      <c r="E198" s="150"/>
      <c r="F198" s="150"/>
      <c r="G198" s="66" t="s">
        <v>160</v>
      </c>
    </row>
    <row r="199" spans="1:10" ht="13.5" thickBot="1" x14ac:dyDescent="0.25">
      <c r="A199" s="128"/>
      <c r="B199" s="128"/>
      <c r="C199" s="128" t="s">
        <v>144</v>
      </c>
      <c r="D199" s="128"/>
      <c r="E199" s="128" t="s">
        <v>150</v>
      </c>
      <c r="F199" s="128"/>
    </row>
    <row r="200" spans="1:10" ht="72" customHeight="1" thickBot="1" x14ac:dyDescent="0.25">
      <c r="A200" s="131" t="s">
        <v>145</v>
      </c>
      <c r="B200" s="131"/>
      <c r="C200" s="131">
        <v>4620</v>
      </c>
      <c r="D200" s="131"/>
      <c r="E200" s="132" t="s">
        <v>181</v>
      </c>
      <c r="F200" s="133"/>
      <c r="G200" s="137" t="s">
        <v>161</v>
      </c>
      <c r="H200" s="141"/>
      <c r="I200" s="141"/>
      <c r="J200" s="141"/>
    </row>
    <row r="201" spans="1:10" ht="81" customHeight="1" thickBot="1" x14ac:dyDescent="0.25">
      <c r="A201" s="131" t="s">
        <v>145</v>
      </c>
      <c r="B201" s="131"/>
      <c r="C201" s="131">
        <v>4620</v>
      </c>
      <c r="D201" s="131"/>
      <c r="E201" s="132" t="s">
        <v>177</v>
      </c>
      <c r="F201" s="133"/>
      <c r="G201" s="137"/>
      <c r="H201" s="141"/>
      <c r="I201" s="141"/>
      <c r="J201" s="141"/>
    </row>
    <row r="202" spans="1:10" ht="50.1" customHeight="1" thickBot="1" x14ac:dyDescent="0.25">
      <c r="A202" s="128"/>
      <c r="B202" s="128"/>
      <c r="C202" s="128"/>
      <c r="D202" s="128"/>
      <c r="E202" s="128"/>
      <c r="F202" s="128"/>
    </row>
    <row r="203" spans="1:10" ht="13.5" thickBot="1" x14ac:dyDescent="0.25">
      <c r="A203" s="128" t="s">
        <v>153</v>
      </c>
      <c r="B203" s="128"/>
      <c r="C203" s="129">
        <f>(C200+C201)/2</f>
        <v>4620</v>
      </c>
      <c r="D203" s="129"/>
      <c r="E203" s="128"/>
      <c r="F203" s="128"/>
    </row>
  </sheetData>
  <mergeCells count="144">
    <mergeCell ref="A203:B203"/>
    <mergeCell ref="C203:D203"/>
    <mergeCell ref="E203:F203"/>
    <mergeCell ref="G176:J177"/>
    <mergeCell ref="G184:J185"/>
    <mergeCell ref="G192:J193"/>
    <mergeCell ref="G200:J201"/>
    <mergeCell ref="A201:B201"/>
    <mergeCell ref="C201:D201"/>
    <mergeCell ref="E201:F201"/>
    <mergeCell ref="A202:B202"/>
    <mergeCell ref="C202:D202"/>
    <mergeCell ref="E202:F202"/>
    <mergeCell ref="A198:F198"/>
    <mergeCell ref="A199:B199"/>
    <mergeCell ref="C199:D199"/>
    <mergeCell ref="E199:F199"/>
    <mergeCell ref="A200:B200"/>
    <mergeCell ref="C200:D200"/>
    <mergeCell ref="E200:F200"/>
    <mergeCell ref="A194:B194"/>
    <mergeCell ref="C194:D194"/>
    <mergeCell ref="E194:F194"/>
    <mergeCell ref="A195:B195"/>
    <mergeCell ref="C195:D195"/>
    <mergeCell ref="E195:F195"/>
    <mergeCell ref="A192:B192"/>
    <mergeCell ref="C192:D192"/>
    <mergeCell ref="A193:B193"/>
    <mergeCell ref="C193:D193"/>
    <mergeCell ref="E192:F192"/>
    <mergeCell ref="A187:B187"/>
    <mergeCell ref="C187:D187"/>
    <mergeCell ref="E187:F187"/>
    <mergeCell ref="A190:F190"/>
    <mergeCell ref="A191:B191"/>
    <mergeCell ref="C191:D191"/>
    <mergeCell ref="E191:F191"/>
    <mergeCell ref="E193:F193"/>
    <mergeCell ref="A185:B185"/>
    <mergeCell ref="C185:D185"/>
    <mergeCell ref="E185:F185"/>
    <mergeCell ref="A186:B186"/>
    <mergeCell ref="C186:D186"/>
    <mergeCell ref="E186:F186"/>
    <mergeCell ref="A182:F182"/>
    <mergeCell ref="A183:B183"/>
    <mergeCell ref="C183:D183"/>
    <mergeCell ref="E183:F183"/>
    <mergeCell ref="A184:B184"/>
    <mergeCell ref="C184:D184"/>
    <mergeCell ref="E184:F184"/>
    <mergeCell ref="A178:B178"/>
    <mergeCell ref="C178:D178"/>
    <mergeCell ref="E178:F178"/>
    <mergeCell ref="A179:B179"/>
    <mergeCell ref="C179:D179"/>
    <mergeCell ref="E179:F179"/>
    <mergeCell ref="A176:B176"/>
    <mergeCell ref="C176:D176"/>
    <mergeCell ref="E176:F176"/>
    <mergeCell ref="A177:B177"/>
    <mergeCell ref="C177:D177"/>
    <mergeCell ref="E177:F177"/>
    <mergeCell ref="A171:B171"/>
    <mergeCell ref="C171:D171"/>
    <mergeCell ref="E171:F171"/>
    <mergeCell ref="A174:F174"/>
    <mergeCell ref="A175:B175"/>
    <mergeCell ref="C175:D175"/>
    <mergeCell ref="E175:F175"/>
    <mergeCell ref="A170:B170"/>
    <mergeCell ref="C170:D170"/>
    <mergeCell ref="E170:F170"/>
    <mergeCell ref="A166:F166"/>
    <mergeCell ref="A167:B167"/>
    <mergeCell ref="C167:D167"/>
    <mergeCell ref="E167:F167"/>
    <mergeCell ref="A168:B168"/>
    <mergeCell ref="C168:D168"/>
    <mergeCell ref="E168:F168"/>
    <mergeCell ref="M79:M80"/>
    <mergeCell ref="K87:K88"/>
    <mergeCell ref="L87:L88"/>
    <mergeCell ref="M87:M88"/>
    <mergeCell ref="G168:J169"/>
    <mergeCell ref="A169:B169"/>
    <mergeCell ref="C169:D169"/>
    <mergeCell ref="E169:F169"/>
    <mergeCell ref="H166:T166"/>
    <mergeCell ref="G160:J161"/>
    <mergeCell ref="G156:G157"/>
    <mergeCell ref="A156:F157"/>
    <mergeCell ref="A115:H115"/>
    <mergeCell ref="A147:H147"/>
    <mergeCell ref="A158:F158"/>
    <mergeCell ref="C159:D159"/>
    <mergeCell ref="E159:F159"/>
    <mergeCell ref="A159:B159"/>
    <mergeCell ref="A162:B162"/>
    <mergeCell ref="C162:D162"/>
    <mergeCell ref="E162:F162"/>
    <mergeCell ref="A163:B163"/>
    <mergeCell ref="C163:D163"/>
    <mergeCell ref="E163:F163"/>
    <mergeCell ref="A160:B160"/>
    <mergeCell ref="C160:D160"/>
    <mergeCell ref="E160:F160"/>
    <mergeCell ref="A161:B161"/>
    <mergeCell ref="C161:D161"/>
    <mergeCell ref="E161:F161"/>
    <mergeCell ref="A3:H3"/>
    <mergeCell ref="A37:H37"/>
    <mergeCell ref="A79:H79"/>
    <mergeCell ref="A87:H87"/>
    <mergeCell ref="M3:M4"/>
    <mergeCell ref="K3:K4"/>
    <mergeCell ref="L3:L4"/>
    <mergeCell ref="K79:K80"/>
    <mergeCell ref="L79:L80"/>
    <mergeCell ref="A1:H1"/>
    <mergeCell ref="O115:O116"/>
    <mergeCell ref="K115:K116"/>
    <mergeCell ref="L115:L116"/>
    <mergeCell ref="M115:M116"/>
    <mergeCell ref="N147:N148"/>
    <mergeCell ref="O147:O148"/>
    <mergeCell ref="K147:K148"/>
    <mergeCell ref="L147:L148"/>
    <mergeCell ref="M147:M148"/>
    <mergeCell ref="N115:N116"/>
    <mergeCell ref="A2:E2"/>
    <mergeCell ref="A113:E113"/>
    <mergeCell ref="O79:O80"/>
    <mergeCell ref="N3:N4"/>
    <mergeCell ref="O3:O4"/>
    <mergeCell ref="K37:K38"/>
    <mergeCell ref="L37:L38"/>
    <mergeCell ref="M37:M38"/>
    <mergeCell ref="N37:N38"/>
    <mergeCell ref="O37:O38"/>
    <mergeCell ref="N87:N88"/>
    <mergeCell ref="O87:O88"/>
    <mergeCell ref="N79:N80"/>
  </mergeCells>
  <hyperlinks>
    <hyperlink ref="E184" r:id="rId1" location="searchVariation=MLA15479917&amp;position=2&amp;search_layout=stack&amp;type=product&amp;tracking_id=cf025a0b-d064-4c60-ac82-0da88940612e"/>
    <hyperlink ref="E200" display="https://articulo.mercadolibre.com.ar/MLA-885801652-bateria-moto-110-de-gel-bronco-libre-de-mantenimiento-_JM#position=1&amp;search_layout=stack&amp;type=pad&amp;tracking_id=b9479876-9a3b-45e9-b146-391bc4bfb104&amp;is_advertising=true&amp;ad_domain=VQCATCORE_LST&amp;ad_position=1"/>
    <hyperlink ref="E185" r:id="rId2"/>
    <hyperlink ref="E192" r:id="rId3" location="position=3&amp;search_layout=stack&amp;type=item&amp;tracking_id=026d53b0-00c4-42d8-9e2f-22039f6c3e0d"/>
    <hyperlink ref="E160" r:id="rId4"/>
    <hyperlink ref="E161" r:id="rId5" location="searchVariation=MLA14793765&amp;position=1&amp;type=product&amp;tracking_id=dfe3b27c-836b-4159-a8ab-ef22316c535b" display="https://www.mercadolibre.com.ar/neumatico-firestone-f-series-f-600-17565-r14-82t/p/MLA14793765?pdp_filters=category:MLA5725#searchVariation=MLA14793765&amp;position=1&amp;type=product&amp;tracking_id=dfe3b27c-836b-4159-a8ab-ef22316c535b"/>
    <hyperlink ref="E168" r:id="rId6" display="https://www.mantelloneumaticos.com.ar/page/product_detail/12785/245-70-16-111t-destination-a-t"/>
    <hyperlink ref="E193" r:id="rId7"/>
    <hyperlink ref="E176" display="https://www.mercadolibre.com.ar/cubierta-delantera-para-moto-metzeler-enduro-3-sahara-para-uso-con-camara-9090-21-s-54/p/MLA15831733?pdp_filters=category:MLA45529#searchVariation=MLA15831733&amp;position=1&amp;search_layout=stack&amp;type=product&amp;tracking_id=b2d308f8"/>
    <hyperlink ref="E177" r:id="rId8"/>
    <hyperlink ref="E201" display="https://articulo.mercadolibre.com.ar/MLA-901128159-bateria-de-gel-moto-12n5-3b-keller-110-motomel-envio-_JM#reco_item_pos=0&amp;reco_backend=machinalis-v2p-hybrid-cruella-cs&amp;reco_backend_type=low_level&amp;reco_client=vip-v2p&amp;reco_id=2451cb69-e1d0-4a86-af29-f3ee9"/>
    <hyperlink ref="E169" r:id="rId9"/>
  </hyperlinks>
  <pageMargins left="0.7" right="0.7" top="0.75" bottom="0.75" header="0.3" footer="0.3"/>
  <pageSetup paperSize="9" scale="31" fitToHeight="0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Roberto Cabaña</cp:lastModifiedBy>
  <cp:lastPrinted>2022-04-20T16:32:11Z</cp:lastPrinted>
  <dcterms:created xsi:type="dcterms:W3CDTF">2020-04-25T13:37:49Z</dcterms:created>
  <dcterms:modified xsi:type="dcterms:W3CDTF">2022-05-04T16:28:44Z</dcterms:modified>
</cp:coreProperties>
</file>