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activeTab="1"/>
  </bookViews>
  <sheets>
    <sheet name="precios seguros NOVIEMBRE 2021 " sheetId="1" r:id="rId1"/>
    <sheet name=" precios seguros MAYO 202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IMP7" localSheetId="1">#REF!</definedName>
    <definedName name="_IMP7">#REF!</definedName>
    <definedName name="_IMP8" localSheetId="1">#REF!</definedName>
    <definedName name="_IMP8">#REF!</definedName>
    <definedName name="_Order1" hidden="1">255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localSheetId="1" hidden="1">#REF!</definedName>
    <definedName name="BLPH11" hidden="1">#REF!</definedName>
    <definedName name="BLPH12" localSheetId="1" hidden="1">#REF!</definedName>
    <definedName name="BLPH12" hidden="1">#REF!</definedName>
    <definedName name="BLPH13" localSheetId="1" hidden="1">#REF!</definedName>
    <definedName name="BLPH13" hidden="1">#REF!</definedName>
    <definedName name="BLPH14" localSheetId="1" hidden="1">#REF!</definedName>
    <definedName name="BLPH14" hidden="1">#REF!</definedName>
    <definedName name="BLPH15" localSheetId="1" hidden="1">#REF!</definedName>
    <definedName name="BLPH15" hidden="1">#REF!</definedName>
    <definedName name="BLPH16" localSheetId="1" hidden="1">#REF!</definedName>
    <definedName name="BLPH16" hidden="1">#REF!</definedName>
    <definedName name="BLPH17" localSheetId="1" hidden="1">#REF!</definedName>
    <definedName name="BLPH17" hidden="1">#REF!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#REF!</definedName>
    <definedName name="BLPH2" hidden="1">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localSheetId="1" hidden="1">#REF!</definedName>
    <definedName name="BLPH23" hidden="1">#REF!</definedName>
    <definedName name="BLPH3" localSheetId="1" hidden="1">#REF!</definedName>
    <definedName name="BLPH3" hidden="1">#REF!</definedName>
    <definedName name="BLPH4" localSheetId="1" hidden="1">#REF!</definedName>
    <definedName name="BLPH4" hidden="1">#REF!</definedName>
    <definedName name="BLPH5" localSheetId="1" hidden="1">#REF!</definedName>
    <definedName name="BLPH5" hidden="1">#REF!</definedName>
    <definedName name="BLPH6" localSheetId="1" hidden="1">#REF!</definedName>
    <definedName name="BLPH6" hidden="1">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CAJAVALORES">[1]!RESUMEN</definedName>
    <definedName name="Coef">[2]CoefStocks!$A$4:$AT$260</definedName>
    <definedName name="CUADRO1" localSheetId="1">#REF!</definedName>
    <definedName name="CUADRO1">#REF!</definedName>
    <definedName name="CUADRO2" localSheetId="1">#REF!</definedName>
    <definedName name="CUADRO2">#REF!</definedName>
    <definedName name="CUADRO3" localSheetId="1">#REF!</definedName>
    <definedName name="CUADRO3">#REF!</definedName>
    <definedName name="CUADRO7" localSheetId="1">#REF!</definedName>
    <definedName name="CUADRO7">#REF!</definedName>
    <definedName name="CVAL">[3]Resumen!$A$2:$AU$262</definedName>
    <definedName name="eee" hidden="1">{#N/A,#N/A,FALSE,"SimInp1";#N/A,#N/A,FALSE,"SimInp2";#N/A,#N/A,FALSE,"SimOut1";#N/A,#N/A,FALSE,"SimOut2";#N/A,#N/A,FALSE,"SimOut3";#N/A,#N/A,FALSE,"SimOut4";#N/A,#N/A,FALSE,"SimOut5"}</definedName>
    <definedName name="FECHA" localSheetId="1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1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1">[17]CUADRO12!#REF!</definedName>
    <definedName name="largo">[17]CUADRO12!#REF!</definedName>
    <definedName name="letra" localSheetId="1">#REF!</definedName>
    <definedName name="letra">#REF!</definedName>
    <definedName name="PUBLICO" localSheetId="1">#REF!</definedName>
    <definedName name="PUBLICO">#REF!</definedName>
    <definedName name="RESIDENTES">[18]!RESIDENTES</definedName>
    <definedName name="sencount" hidden="1">2</definedName>
    <definedName name="SIGADERD" localSheetId="1">[19]!SIGADERED</definedName>
    <definedName name="SIGADERD">[19]!SIGADERED</definedName>
    <definedName name="TOTAL">[2]SIGADE!$A$2:$AU$306</definedName>
    <definedName name="TRANS" localSheetId="1">#REF!</definedName>
    <definedName name="TRANS">#REF!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Output._.tables." hidden="1">{#N/A,#N/A,FALSE,"I";#N/A,#N/A,FALSE,"J";#N/A,#N/A,FALSE,"K";#N/A,#N/A,FALSE,"L";#N/A,#N/A,FALSE,"M";#N/A,#N/A,FALSE,"N";#N/A,#N/A,FALSE,"O"}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2" l="1"/>
  <c r="AW8" i="2"/>
  <c r="AW10" i="2"/>
  <c r="AW12" i="2"/>
  <c r="AW13" i="2"/>
  <c r="AW15" i="2"/>
  <c r="AW16" i="2"/>
  <c r="AW17" i="2"/>
  <c r="AW6" i="2"/>
  <c r="AU7" i="2"/>
  <c r="AU8" i="2"/>
  <c r="AU12" i="2"/>
  <c r="AU13" i="2"/>
  <c r="AU15" i="2"/>
  <c r="AU16" i="2"/>
  <c r="AU17" i="2"/>
  <c r="AU6" i="2"/>
  <c r="AS8" i="2"/>
  <c r="AS10" i="2"/>
  <c r="AS12" i="2"/>
  <c r="AS13" i="2"/>
  <c r="AS15" i="2"/>
  <c r="AS16" i="2"/>
  <c r="AS17" i="2"/>
  <c r="AS7" i="2"/>
  <c r="AQ8" i="2"/>
  <c r="AQ12" i="2"/>
  <c r="AQ13" i="2"/>
  <c r="AQ15" i="2"/>
  <c r="AQ16" i="2"/>
  <c r="AQ17" i="2"/>
  <c r="AQ7" i="2"/>
  <c r="AO7" i="2"/>
  <c r="AO8" i="2"/>
  <c r="AO9" i="2"/>
  <c r="AO11" i="2"/>
  <c r="AO12" i="2"/>
  <c r="AO13" i="2"/>
  <c r="AO15" i="2"/>
  <c r="AO16" i="2"/>
  <c r="AO17" i="2"/>
  <c r="AO6" i="2"/>
  <c r="AM7" i="2"/>
  <c r="AM8" i="2"/>
  <c r="AM11" i="2"/>
  <c r="AM12" i="2"/>
  <c r="AM13" i="2"/>
  <c r="AM15" i="2"/>
  <c r="AM16" i="2"/>
  <c r="AM17" i="2"/>
  <c r="AM6" i="2"/>
  <c r="AK8" i="2"/>
  <c r="AK10" i="2"/>
  <c r="AK12" i="2"/>
  <c r="AK13" i="2"/>
  <c r="AK15" i="2"/>
  <c r="AK16" i="2"/>
  <c r="AK17" i="2"/>
  <c r="AK6" i="2"/>
  <c r="AI8" i="2"/>
  <c r="AI12" i="2"/>
  <c r="AI13" i="2"/>
  <c r="AI14" i="2"/>
  <c r="AI15" i="2"/>
  <c r="AI16" i="2"/>
  <c r="AI17" i="2"/>
  <c r="AI6" i="2"/>
  <c r="AG7" i="2"/>
  <c r="AG8" i="2"/>
  <c r="AG10" i="2"/>
  <c r="AG12" i="2"/>
  <c r="AG13" i="2"/>
  <c r="AG15" i="2"/>
  <c r="AG16" i="2"/>
  <c r="AG17" i="2"/>
  <c r="AG6" i="2"/>
  <c r="AE7" i="2"/>
  <c r="AE8" i="2"/>
  <c r="AE12" i="2"/>
  <c r="AE13" i="2"/>
  <c r="AE15" i="2"/>
  <c r="AE16" i="2"/>
  <c r="AE17" i="2"/>
  <c r="AE6" i="2"/>
  <c r="AC7" i="2"/>
  <c r="AC8" i="2"/>
  <c r="AC9" i="2"/>
  <c r="AC10" i="2"/>
  <c r="AC13" i="2"/>
  <c r="AC15" i="2"/>
  <c r="AC16" i="2"/>
  <c r="AC17" i="2"/>
  <c r="AC6" i="2"/>
  <c r="AA7" i="2"/>
  <c r="AA8" i="2"/>
  <c r="AA10" i="2"/>
  <c r="AA13" i="2"/>
  <c r="AA15" i="2"/>
  <c r="AA16" i="2"/>
  <c r="AA17" i="2"/>
  <c r="AA6" i="2"/>
  <c r="Y7" i="2"/>
  <c r="Y8" i="2"/>
  <c r="Y10" i="2"/>
  <c r="Y12" i="2"/>
  <c r="Y13" i="2"/>
  <c r="Y15" i="2"/>
  <c r="Y16" i="2"/>
  <c r="Y17" i="2"/>
  <c r="Y6" i="2"/>
  <c r="W7" i="2"/>
  <c r="W8" i="2"/>
  <c r="W12" i="2"/>
  <c r="W13" i="2"/>
  <c r="W14" i="2"/>
  <c r="W15" i="2"/>
  <c r="W16" i="2"/>
  <c r="W17" i="2"/>
  <c r="W6" i="2"/>
  <c r="U7" i="2"/>
  <c r="U8" i="2"/>
  <c r="U10" i="2"/>
  <c r="U12" i="2"/>
  <c r="U13" i="2"/>
  <c r="U15" i="2"/>
  <c r="U16" i="2"/>
  <c r="U17" i="2"/>
  <c r="U6" i="2"/>
  <c r="S7" i="2"/>
  <c r="S8" i="2"/>
  <c r="S12" i="2"/>
  <c r="S13" i="2"/>
  <c r="S14" i="2"/>
  <c r="S15" i="2"/>
  <c r="S16" i="2"/>
  <c r="S17" i="2"/>
  <c r="S6" i="2"/>
  <c r="Q7" i="2"/>
  <c r="Q8" i="2"/>
  <c r="Q10" i="2"/>
  <c r="Q13" i="2"/>
  <c r="Q15" i="2"/>
  <c r="Q16" i="2"/>
  <c r="Q17" i="2"/>
  <c r="Q6" i="2"/>
  <c r="O7" i="2"/>
  <c r="O8" i="2"/>
  <c r="O13" i="2"/>
  <c r="O14" i="2"/>
  <c r="O15" i="2"/>
  <c r="O16" i="2"/>
  <c r="O17" i="2"/>
  <c r="O6" i="2"/>
  <c r="M7" i="2"/>
  <c r="M8" i="2"/>
  <c r="M10" i="2"/>
  <c r="M12" i="2"/>
  <c r="M13" i="2"/>
  <c r="M15" i="2"/>
  <c r="M16" i="2"/>
  <c r="M17" i="2"/>
  <c r="M6" i="2"/>
  <c r="K7" i="2"/>
  <c r="K8" i="2"/>
  <c r="K12" i="2"/>
  <c r="K13" i="2"/>
  <c r="K15" i="2"/>
  <c r="K16" i="2"/>
  <c r="K17" i="2"/>
  <c r="K6" i="2"/>
  <c r="I7" i="2"/>
  <c r="I8" i="2"/>
  <c r="I10" i="2"/>
  <c r="I12" i="2"/>
  <c r="I13" i="2"/>
  <c r="I15" i="2"/>
  <c r="I17" i="2"/>
  <c r="I6" i="2"/>
  <c r="G7" i="2"/>
  <c r="G8" i="2"/>
  <c r="G12" i="2"/>
  <c r="G13" i="2"/>
  <c r="G14" i="2"/>
  <c r="G15" i="2"/>
  <c r="G17" i="2"/>
  <c r="G6" i="2"/>
  <c r="E7" i="2"/>
  <c r="E8" i="2"/>
  <c r="E10" i="2"/>
  <c r="E11" i="2"/>
  <c r="E12" i="2"/>
  <c r="E13" i="2"/>
  <c r="E15" i="2"/>
  <c r="E16" i="2"/>
  <c r="E17" i="2"/>
  <c r="E6" i="2"/>
  <c r="C11" i="2"/>
  <c r="C12" i="2"/>
  <c r="C13" i="2"/>
  <c r="C15" i="2"/>
  <c r="C16" i="2"/>
  <c r="C17" i="2"/>
  <c r="C10" i="2"/>
  <c r="C7" i="2"/>
  <c r="C8" i="2"/>
  <c r="C6" i="2"/>
  <c r="Y19" i="2" l="1"/>
  <c r="Y20" i="2" s="1"/>
  <c r="X19" i="2"/>
  <c r="X20" i="2" s="1"/>
  <c r="W19" i="2"/>
  <c r="W20" i="2" s="1"/>
  <c r="V19" i="2"/>
  <c r="V20" i="2" s="1"/>
  <c r="U19" i="2"/>
  <c r="U20" i="2" s="1"/>
  <c r="T19" i="2"/>
  <c r="T20" i="2" s="1"/>
  <c r="S19" i="2"/>
  <c r="S20" i="2" s="1"/>
  <c r="R19" i="2"/>
  <c r="R20" i="2" s="1"/>
  <c r="Q19" i="2"/>
  <c r="Q20" i="2" s="1"/>
  <c r="P19" i="2"/>
  <c r="P20" i="2" s="1"/>
  <c r="K19" i="2"/>
  <c r="K20" i="2" s="1"/>
  <c r="J19" i="2"/>
  <c r="J20" i="2" s="1"/>
  <c r="I19" i="2"/>
  <c r="I20" i="2" s="1"/>
  <c r="H19" i="2"/>
  <c r="H20" i="2" s="1"/>
  <c r="G19" i="2"/>
  <c r="F19" i="2"/>
  <c r="E19" i="2"/>
  <c r="D19" i="2"/>
  <c r="C19" i="2"/>
  <c r="B19" i="2"/>
  <c r="U19" i="1" l="1"/>
  <c r="U20" i="1" s="1"/>
  <c r="V19" i="1"/>
  <c r="V20" i="1" s="1"/>
  <c r="W19" i="1"/>
  <c r="W20" i="1" s="1"/>
  <c r="X19" i="1"/>
  <c r="X20" i="1" s="1"/>
  <c r="Y19" i="1"/>
  <c r="Y20" i="1" s="1"/>
  <c r="Z19" i="1"/>
  <c r="Z20" i="1"/>
  <c r="C19" i="1" l="1"/>
  <c r="D19" i="1"/>
  <c r="E19" i="1"/>
  <c r="F19" i="1"/>
  <c r="G19" i="1"/>
  <c r="H19" i="1"/>
  <c r="I19" i="1"/>
  <c r="I20" i="1" s="1"/>
  <c r="K19" i="1"/>
  <c r="K20" i="1" s="1"/>
  <c r="L19" i="1"/>
  <c r="L20" i="1" s="1"/>
  <c r="Q19" i="1"/>
  <c r="Q20" i="1" s="1"/>
  <c r="R19" i="1"/>
  <c r="R20" i="1" s="1"/>
  <c r="S19" i="1"/>
  <c r="S20" i="1" s="1"/>
  <c r="T19" i="1"/>
  <c r="T20" i="1" s="1"/>
  <c r="J19" i="1"/>
  <c r="J20" i="1" s="1"/>
</calcChain>
</file>

<file path=xl/sharedStrings.xml><?xml version="1.0" encoding="utf-8"?>
<sst xmlns="http://schemas.openxmlformats.org/spreadsheetml/2006/main" count="132" uniqueCount="34">
  <si>
    <t>GALENO</t>
  </si>
  <si>
    <t>ORBIS</t>
  </si>
  <si>
    <t>PROVINCIA</t>
  </si>
  <si>
    <t>SURA</t>
  </si>
  <si>
    <t>SAN CRISTOBAL</t>
  </si>
  <si>
    <t>LIBRA</t>
  </si>
  <si>
    <t>Toyota Etios 1.5 4 Ptas X 2015</t>
  </si>
  <si>
    <t>SANCOR</t>
  </si>
  <si>
    <t>EXPERTA</t>
  </si>
  <si>
    <t>REP. CIVIL</t>
  </si>
  <si>
    <t>TERCEROS BASICO</t>
  </si>
  <si>
    <t>RUS</t>
  </si>
  <si>
    <t>PARANA</t>
  </si>
  <si>
    <t>MERCANTIL ANDINA</t>
  </si>
  <si>
    <t>ALLIANZ</t>
  </si>
  <si>
    <t>Promedio</t>
  </si>
  <si>
    <t>Toyota Etios 1.5 4 Ptas X 6Mt L/18 2021</t>
  </si>
  <si>
    <t>HILUX L/05 2.5 DC 4X2 TD DX - 2010</t>
  </si>
  <si>
    <t>HILUX L/05 2.5 DC 4X2 TD DX - 2015</t>
  </si>
  <si>
    <t>HILUX L/21 2.4 CHASIS 4X2 TDI DX - 2021</t>
  </si>
  <si>
    <t>https://www.webdelseguro.com.ar/resultados/</t>
  </si>
  <si>
    <t>SEGUROS</t>
  </si>
  <si>
    <t>COMPAÑÍA</t>
  </si>
  <si>
    <t>COROLLA 1.8 XEI L/14 - 2015</t>
  </si>
  <si>
    <t>COROLLA 2.0 XEI L/20 - 2021</t>
  </si>
  <si>
    <t>PARTNER 1.9 D PLC CONFORT - 2010</t>
  </si>
  <si>
    <t>PARTNER 1.6 D HDI CON PLC - 2015</t>
  </si>
  <si>
    <t>PARTNER 1.6 CONFORT 5 PLAZAS- 2020</t>
  </si>
  <si>
    <t>COROLLA 1.8 XLI L/08 - 2010</t>
  </si>
  <si>
    <t>CRONOS 1.8 PRECISION L/21 - 2021</t>
  </si>
  <si>
    <t>COTIZACIONES DE SEGUROS AUTOMOTOR AL DIA 16 DE NOVIEMBRE DE 2021</t>
  </si>
  <si>
    <t>PORTAL WEB DE CONSULTA</t>
  </si>
  <si>
    <t>COTIZACIONES DE SEGUROS AUTOMOTOR AL DIA 12 DE MAYO DE 2022</t>
  </si>
  <si>
    <t>% NOV 21 - MAY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</si>
</sst>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[$€-2]\ * #,##0.00_ ;_ [$€-2]\ * \-#,##0.00_ ;_ [$€-2]\ * &quot;-&quot;??_ "/>
    <numFmt numFmtId="167" formatCode="_-* #,##0.00\ _p_t_a_-;\-* #,##0.00\ _p_t_a_-;_-* &quot;-&quot;??\ _p_t_a_-;_-@_-"/>
    <numFmt numFmtId="168" formatCode="_-* #,##0.00\ _€_-;\-* #,##0.00\ _€_-;_-* &quot;-&quot;??\ _€_-;_-@_-"/>
    <numFmt numFmtId="169" formatCode="_-* #,##0.00\ _P_t_s_-;\-* #,##0.00\ _P_t_s_-;_-* &quot;-&quot;??\ _P_t_s_-;_-@_-"/>
    <numFmt numFmtId="170" formatCode="_-* #,##0.00\ &quot;Pts&quot;_-;\-* #,##0.00\ &quot;Pts&quot;_-;_-* &quot;-&quot;??\ &quot;Pts&quot;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30"/>
      <name val="Arial"/>
      <family val="2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Arial"/>
      <family val="2"/>
    </font>
    <font>
      <u/>
      <sz val="18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6" fillId="5" borderId="0" applyNumberFormat="0" applyBorder="0" applyAlignment="0" applyProtection="0"/>
    <xf numFmtId="0" fontId="8" fillId="21" borderId="0" applyNumberFormat="0" applyBorder="0" applyAlignment="0" applyProtection="0"/>
    <xf numFmtId="0" fontId="6" fillId="6" borderId="0" applyNumberFormat="0" applyBorder="0" applyAlignment="0" applyProtection="0"/>
    <xf numFmtId="0" fontId="8" fillId="18" borderId="0" applyNumberFormat="0" applyBorder="0" applyAlignment="0" applyProtection="0"/>
    <xf numFmtId="0" fontId="6" fillId="7" borderId="0" applyNumberFormat="0" applyBorder="0" applyAlignment="0" applyProtection="0"/>
    <xf numFmtId="0" fontId="8" fillId="19" borderId="0" applyNumberFormat="0" applyBorder="0" applyAlignment="0" applyProtection="0"/>
    <xf numFmtId="0" fontId="6" fillId="8" borderId="0" applyNumberFormat="0" applyBorder="0" applyAlignment="0" applyProtection="0"/>
    <xf numFmtId="0" fontId="8" fillId="22" borderId="0" applyNumberFormat="0" applyBorder="0" applyAlignment="0" applyProtection="0"/>
    <xf numFmtId="0" fontId="6" fillId="9" borderId="0" applyNumberFormat="0" applyBorder="0" applyAlignment="0" applyProtection="0"/>
    <xf numFmtId="0" fontId="8" fillId="23" borderId="0" applyNumberFormat="0" applyBorder="0" applyAlignment="0" applyProtection="0"/>
    <xf numFmtId="0" fontId="6" fillId="10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9" applyNumberFormat="0" applyAlignment="0" applyProtection="0"/>
    <xf numFmtId="0" fontId="10" fillId="26" borderId="10" applyNumberFormat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14" fillId="16" borderId="9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/>
    <xf numFmtId="167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4" fillId="31" borderId="0" applyNumberFormat="0" applyBorder="0" applyAlignment="0" applyProtection="0"/>
    <xf numFmtId="0" fontId="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3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4" borderId="8" applyNumberFormat="0" applyFont="0" applyAlignment="0" applyProtection="0"/>
    <xf numFmtId="0" fontId="15" fillId="32" borderId="13" applyNumberFormat="0" applyFon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25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13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4" fillId="0" borderId="0" applyNumberFormat="0" applyFill="0" applyBorder="0" applyAlignment="0" applyProtection="0"/>
  </cellStyleXfs>
  <cellXfs count="89">
    <xf numFmtId="0" fontId="0" fillId="0" borderId="0" xfId="0"/>
    <xf numFmtId="164" fontId="3" fillId="0" borderId="3" xfId="1" applyFont="1" applyBorder="1"/>
    <xf numFmtId="164" fontId="3" fillId="0" borderId="4" xfId="1" applyFont="1" applyBorder="1"/>
    <xf numFmtId="164" fontId="3" fillId="0" borderId="2" xfId="1" applyFont="1" applyBorder="1"/>
    <xf numFmtId="0" fontId="0" fillId="2" borderId="0" xfId="0" applyFill="1"/>
    <xf numFmtId="164" fontId="0" fillId="0" borderId="0" xfId="0" applyNumberFormat="1"/>
    <xf numFmtId="0" fontId="4" fillId="0" borderId="0" xfId="0" applyFont="1" applyFill="1" applyBorder="1"/>
    <xf numFmtId="164" fontId="3" fillId="2" borderId="3" xfId="1" applyFont="1" applyFill="1" applyBorder="1"/>
    <xf numFmtId="164" fontId="3" fillId="33" borderId="3" xfId="1" applyFont="1" applyFill="1" applyBorder="1"/>
    <xf numFmtId="0" fontId="4" fillId="35" borderId="1" xfId="0" applyFont="1" applyFill="1" applyBorder="1" applyAlignment="1">
      <alignment horizontal="center" vertical="center"/>
    </xf>
    <xf numFmtId="0" fontId="4" fillId="34" borderId="7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 wrapText="1"/>
    </xf>
    <xf numFmtId="164" fontId="3" fillId="0" borderId="18" xfId="1" applyFont="1" applyBorder="1"/>
    <xf numFmtId="164" fontId="3" fillId="0" borderId="19" xfId="1" applyFont="1" applyBorder="1"/>
    <xf numFmtId="164" fontId="3" fillId="33" borderId="19" xfId="1" applyFont="1" applyFill="1" applyBorder="1"/>
    <xf numFmtId="164" fontId="3" fillId="0" borderId="20" xfId="1" applyFont="1" applyBorder="1"/>
    <xf numFmtId="164" fontId="3" fillId="2" borderId="4" xfId="1" applyFont="1" applyFill="1" applyBorder="1"/>
    <xf numFmtId="164" fontId="3" fillId="2" borderId="19" xfId="1" applyFont="1" applyFill="1" applyBorder="1"/>
    <xf numFmtId="164" fontId="3" fillId="2" borderId="20" xfId="1" applyFont="1" applyFill="1" applyBorder="1"/>
    <xf numFmtId="164" fontId="3" fillId="2" borderId="18" xfId="1" applyFont="1" applyFill="1" applyBorder="1"/>
    <xf numFmtId="164" fontId="3" fillId="2" borderId="2" xfId="1" applyFont="1" applyFill="1" applyBorder="1"/>
    <xf numFmtId="164" fontId="3" fillId="0" borderId="18" xfId="1" applyFont="1" applyFill="1" applyBorder="1"/>
    <xf numFmtId="164" fontId="3" fillId="0" borderId="2" xfId="1" applyFont="1" applyFill="1" applyBorder="1"/>
    <xf numFmtId="164" fontId="3" fillId="0" borderId="19" xfId="1" applyFont="1" applyFill="1" applyBorder="1"/>
    <xf numFmtId="164" fontId="3" fillId="0" borderId="3" xfId="1" applyFont="1" applyFill="1" applyBorder="1"/>
    <xf numFmtId="0" fontId="4" fillId="34" borderId="24" xfId="0" applyFont="1" applyFill="1" applyBorder="1"/>
    <xf numFmtId="0" fontId="4" fillId="34" borderId="25" xfId="0" applyFont="1" applyFill="1" applyBorder="1"/>
    <xf numFmtId="0" fontId="4" fillId="34" borderId="26" xfId="0" applyFont="1" applyFill="1" applyBorder="1"/>
    <xf numFmtId="0" fontId="36" fillId="0" borderId="28" xfId="0" applyFont="1" applyBorder="1"/>
    <xf numFmtId="0" fontId="0" fillId="0" borderId="29" xfId="0" applyBorder="1"/>
    <xf numFmtId="0" fontId="0" fillId="0" borderId="27" xfId="0" applyBorder="1"/>
    <xf numFmtId="0" fontId="35" fillId="0" borderId="30" xfId="100" applyFont="1" applyBorder="1"/>
    <xf numFmtId="0" fontId="0" fillId="0" borderId="0" xfId="0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22" xfId="0" applyBorder="1"/>
    <xf numFmtId="0" fontId="0" fillId="0" borderId="23" xfId="0" applyBorder="1"/>
    <xf numFmtId="164" fontId="3" fillId="33" borderId="32" xfId="1" applyFont="1" applyFill="1" applyBorder="1"/>
    <xf numFmtId="10" fontId="3" fillId="0" borderId="35" xfId="1" applyNumberFormat="1" applyFont="1" applyFill="1" applyBorder="1"/>
    <xf numFmtId="10" fontId="3" fillId="0" borderId="36" xfId="1" applyNumberFormat="1" applyFont="1" applyFill="1" applyBorder="1"/>
    <xf numFmtId="164" fontId="3" fillId="33" borderId="36" xfId="1" applyFont="1" applyFill="1" applyBorder="1"/>
    <xf numFmtId="10" fontId="3" fillId="0" borderId="37" xfId="1" applyNumberFormat="1" applyFont="1" applyFill="1" applyBorder="1"/>
    <xf numFmtId="164" fontId="3" fillId="0" borderId="35" xfId="1" applyFont="1" applyBorder="1"/>
    <xf numFmtId="164" fontId="3" fillId="0" borderId="36" xfId="1" applyFont="1" applyBorder="1"/>
    <xf numFmtId="164" fontId="3" fillId="2" borderId="36" xfId="1" applyFont="1" applyFill="1" applyBorder="1"/>
    <xf numFmtId="164" fontId="3" fillId="2" borderId="37" xfId="1" applyFont="1" applyFill="1" applyBorder="1"/>
    <xf numFmtId="10" fontId="3" fillId="0" borderId="2" xfId="1" applyNumberFormat="1" applyFont="1" applyFill="1" applyBorder="1"/>
    <xf numFmtId="10" fontId="3" fillId="0" borderId="3" xfId="1" applyNumberFormat="1" applyFont="1" applyFill="1" applyBorder="1"/>
    <xf numFmtId="10" fontId="3" fillId="0" borderId="4" xfId="1" applyNumberFormat="1" applyFont="1" applyFill="1" applyBorder="1"/>
    <xf numFmtId="10" fontId="37" fillId="0" borderId="3" xfId="1" applyNumberFormat="1" applyFont="1" applyFill="1" applyBorder="1"/>
    <xf numFmtId="10" fontId="3" fillId="33" borderId="36" xfId="1" applyNumberFormat="1" applyFont="1" applyFill="1" applyBorder="1"/>
    <xf numFmtId="10" fontId="3" fillId="33" borderId="3" xfId="1" applyNumberFormat="1" applyFont="1" applyFill="1" applyBorder="1"/>
    <xf numFmtId="10" fontId="3" fillId="0" borderId="38" xfId="1" applyNumberFormat="1" applyFont="1" applyFill="1" applyBorder="1"/>
    <xf numFmtId="10" fontId="3" fillId="0" borderId="39" xfId="1" applyNumberFormat="1" applyFont="1" applyFill="1" applyBorder="1"/>
    <xf numFmtId="10" fontId="3" fillId="33" borderId="39" xfId="1" applyNumberFormat="1" applyFont="1" applyFill="1" applyBorder="1"/>
    <xf numFmtId="10" fontId="37" fillId="0" borderId="39" xfId="1" applyNumberFormat="1" applyFont="1" applyFill="1" applyBorder="1"/>
    <xf numFmtId="10" fontId="3" fillId="0" borderId="33" xfId="1" applyNumberFormat="1" applyFont="1" applyFill="1" applyBorder="1"/>
    <xf numFmtId="164" fontId="3" fillId="2" borderId="35" xfId="1" applyFont="1" applyFill="1" applyBorder="1"/>
    <xf numFmtId="164" fontId="3" fillId="0" borderId="37" xfId="1" applyFont="1" applyBorder="1"/>
    <xf numFmtId="164" fontId="3" fillId="0" borderId="35" xfId="1" applyFont="1" applyFill="1" applyBorder="1"/>
    <xf numFmtId="164" fontId="3" fillId="0" borderId="36" xfId="1" applyFont="1" applyFill="1" applyBorder="1"/>
    <xf numFmtId="164" fontId="3" fillId="33" borderId="40" xfId="1" applyFont="1" applyFill="1" applyBorder="1"/>
    <xf numFmtId="164" fontId="3" fillId="33" borderId="41" xfId="1" applyFont="1" applyFill="1" applyBorder="1"/>
    <xf numFmtId="164" fontId="3" fillId="33" borderId="35" xfId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32" fillId="35" borderId="5" xfId="0" applyFont="1" applyFill="1" applyBorder="1" applyAlignment="1">
      <alignment horizontal="center" vertical="center" wrapText="1"/>
    </xf>
    <xf numFmtId="0" fontId="32" fillId="35" borderId="6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center" vertical="center" wrapText="1"/>
    </xf>
    <xf numFmtId="0" fontId="2" fillId="35" borderId="6" xfId="0" applyFont="1" applyFill="1" applyBorder="1" applyAlignment="1">
      <alignment horizontal="center" vertical="center" wrapText="1"/>
    </xf>
    <xf numFmtId="0" fontId="33" fillId="34" borderId="28" xfId="0" applyFont="1" applyFill="1" applyBorder="1" applyAlignment="1">
      <alignment horizontal="center" vertical="center"/>
    </xf>
    <xf numFmtId="0" fontId="33" fillId="34" borderId="29" xfId="0" applyFont="1" applyFill="1" applyBorder="1" applyAlignment="1">
      <alignment horizontal="center" vertical="center"/>
    </xf>
    <xf numFmtId="0" fontId="33" fillId="34" borderId="27" xfId="0" applyFont="1" applyFill="1" applyBorder="1" applyAlignment="1">
      <alignment horizontal="center" vertical="center"/>
    </xf>
    <xf numFmtId="0" fontId="33" fillId="34" borderId="31" xfId="0" applyFont="1" applyFill="1" applyBorder="1" applyAlignment="1">
      <alignment horizontal="center" vertical="center"/>
    </xf>
    <xf numFmtId="0" fontId="33" fillId="34" borderId="22" xfId="0" applyFont="1" applyFill="1" applyBorder="1" applyAlignment="1">
      <alignment horizontal="center" vertical="center"/>
    </xf>
    <xf numFmtId="0" fontId="33" fillId="34" borderId="23" xfId="0" applyFont="1" applyFill="1" applyBorder="1" applyAlignment="1">
      <alignment horizontal="center" vertical="center"/>
    </xf>
    <xf numFmtId="0" fontId="40" fillId="35" borderId="5" xfId="0" applyFont="1" applyFill="1" applyBorder="1" applyAlignment="1">
      <alignment horizontal="center" vertical="center" wrapText="1"/>
    </xf>
    <xf numFmtId="0" fontId="40" fillId="35" borderId="34" xfId="0" applyFont="1" applyFill="1" applyBorder="1" applyAlignment="1">
      <alignment horizontal="center" vertical="center" wrapText="1"/>
    </xf>
    <xf numFmtId="0" fontId="40" fillId="35" borderId="6" xfId="0" applyFont="1" applyFill="1" applyBorder="1" applyAlignment="1">
      <alignment horizontal="center" vertical="center" wrapText="1"/>
    </xf>
    <xf numFmtId="0" fontId="38" fillId="0" borderId="30" xfId="100" applyFont="1" applyBorder="1" applyAlignment="1">
      <alignment horizontal="center"/>
    </xf>
    <xf numFmtId="0" fontId="38" fillId="0" borderId="0" xfId="100" applyFont="1" applyBorder="1" applyAlignment="1">
      <alignment horizontal="center"/>
    </xf>
    <xf numFmtId="0" fontId="39" fillId="34" borderId="28" xfId="0" applyFont="1" applyFill="1" applyBorder="1" applyAlignment="1">
      <alignment horizontal="center" vertical="center"/>
    </xf>
    <xf numFmtId="0" fontId="39" fillId="34" borderId="29" xfId="0" applyFont="1" applyFill="1" applyBorder="1" applyAlignment="1">
      <alignment horizontal="center" vertical="center"/>
    </xf>
    <xf numFmtId="0" fontId="39" fillId="34" borderId="27" xfId="0" applyFont="1" applyFill="1" applyBorder="1" applyAlignment="1">
      <alignment horizontal="center" vertical="center"/>
    </xf>
    <xf numFmtId="0" fontId="39" fillId="34" borderId="31" xfId="0" applyFont="1" applyFill="1" applyBorder="1" applyAlignment="1">
      <alignment horizontal="center" vertical="center"/>
    </xf>
    <xf numFmtId="0" fontId="39" fillId="34" borderId="22" xfId="0" applyFont="1" applyFill="1" applyBorder="1" applyAlignment="1">
      <alignment horizontal="center" vertical="center"/>
    </xf>
    <xf numFmtId="0" fontId="39" fillId="34" borderId="23" xfId="0" applyFont="1" applyFill="1" applyBorder="1" applyAlignment="1">
      <alignment horizontal="center" vertical="center"/>
    </xf>
  </cellXfs>
  <cellStyles count="10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1 3" xfId="15"/>
    <cellStyle name="60% - Énfasis2 2" xfId="16"/>
    <cellStyle name="60% - Énfasis2 3" xfId="17"/>
    <cellStyle name="60% - Énfasis3 2" xfId="18"/>
    <cellStyle name="60% - Énfasis3 3" xfId="19"/>
    <cellStyle name="60% - Énfasis4 2" xfId="20"/>
    <cellStyle name="60% - Énfasis4 3" xfId="21"/>
    <cellStyle name="60% - Énfasis5 2" xfId="22"/>
    <cellStyle name="60% - Énfasis5 3" xfId="23"/>
    <cellStyle name="60% - Énfasis6 2" xfId="24"/>
    <cellStyle name="60% - Énfasis6 3" xfId="25"/>
    <cellStyle name="Cálculo 2" xfId="26"/>
    <cellStyle name="Celda de comprobación 2" xfId="27"/>
    <cellStyle name="Celda vinculada 2" xfId="28"/>
    <cellStyle name="Encabezado 1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uro 2" xfId="39"/>
    <cellStyle name="F2" xfId="40"/>
    <cellStyle name="F3" xfId="41"/>
    <cellStyle name="F4" xfId="42"/>
    <cellStyle name="F5" xfId="43"/>
    <cellStyle name="F6" xfId="44"/>
    <cellStyle name="F7" xfId="45"/>
    <cellStyle name="F8" xfId="46"/>
    <cellStyle name="Hipervínculo" xfId="100" builtinId="8"/>
    <cellStyle name="Hipervínculo 2" xfId="47"/>
    <cellStyle name="Hipervínculo 2 2" xfId="48"/>
    <cellStyle name="Hipervínculo 3" xfId="49"/>
    <cellStyle name="Hipervínculo 4" xfId="50"/>
    <cellStyle name="Hyperlink 2" xfId="51"/>
    <cellStyle name="Incorrecto 2" xfId="52"/>
    <cellStyle name="Millares 2" xfId="53"/>
    <cellStyle name="Millares 2 2" xfId="54"/>
    <cellStyle name="Millares 2 2 2" xfId="55"/>
    <cellStyle name="Millares 2 3" xfId="56"/>
    <cellStyle name="Millares 2 4" xfId="57"/>
    <cellStyle name="Millares 2 5" xfId="58"/>
    <cellStyle name="Millares 2 6" xfId="59"/>
    <cellStyle name="Millares 3" xfId="60"/>
    <cellStyle name="Millares 3 2" xfId="61"/>
    <cellStyle name="Millares 4" xfId="62"/>
    <cellStyle name="Millares 5" xfId="63"/>
    <cellStyle name="Millares 6" xfId="64"/>
    <cellStyle name="Moneda" xfId="1" builtinId="4"/>
    <cellStyle name="Moneda 2" xfId="65"/>
    <cellStyle name="Neutral 2" xfId="66"/>
    <cellStyle name="Neutral 3" xfId="67"/>
    <cellStyle name="Normal" xfId="0" builtinId="0"/>
    <cellStyle name="Normal 10" xfId="68"/>
    <cellStyle name="Normal 2" xfId="69"/>
    <cellStyle name="Normal 2 2" xfId="70"/>
    <cellStyle name="Normal 2 3" xfId="71"/>
    <cellStyle name="Normal 2 4" xfId="72"/>
    <cellStyle name="Normal 3" xfId="73"/>
    <cellStyle name="Normal 3 2" xfId="74"/>
    <cellStyle name="Normal 3 2 2" xfId="75"/>
    <cellStyle name="Normal 3 3" xfId="76"/>
    <cellStyle name="Normal 3 4" xfId="77"/>
    <cellStyle name="Normal 4" xfId="78"/>
    <cellStyle name="Normal 4 2" xfId="79"/>
    <cellStyle name="Normal 5" xfId="80"/>
    <cellStyle name="Normal 6" xfId="81"/>
    <cellStyle name="Normal 7" xfId="82"/>
    <cellStyle name="Normal 8" xfId="83"/>
    <cellStyle name="Notas 2" xfId="84"/>
    <cellStyle name="Notas 3" xfId="85"/>
    <cellStyle name="Porcentaje 2" xfId="86"/>
    <cellStyle name="Porcentaje 3" xfId="87"/>
    <cellStyle name="Porcentual 2" xfId="88"/>
    <cellStyle name="Porcentual 2 2" xfId="89"/>
    <cellStyle name="Porcentual 2 3" xfId="90"/>
    <cellStyle name="Porcentual 3" xfId="91"/>
    <cellStyle name="Salida 2" xfId="92"/>
    <cellStyle name="Texto de advertencia 2" xfId="93"/>
    <cellStyle name="Texto explicativo 2" xfId="94"/>
    <cellStyle name="Título 2 2" xfId="95"/>
    <cellStyle name="Título 3 2" xfId="96"/>
    <cellStyle name="Título 4" xfId="97"/>
    <cellStyle name="Título 5" xfId="98"/>
    <cellStyle name="Total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6\lll2006\PERFILES\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AN%20PABLO\PARA%20PASAR\III2008\PERFILES\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09\SETIEMBRE%202009\PERFILES\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0\III%202010\TRABAJO\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II%202011\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jedajo\Deuda%20externa\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delseguro.com.ar/resultado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ebdelseguro.com.ar/result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zoomScale="90" zoomScaleNormal="90" workbookViewId="0">
      <selection activeCell="H22" sqref="H22"/>
    </sheetView>
  </sheetViews>
  <sheetFormatPr baseColWidth="10" defaultColWidth="10.7109375" defaultRowHeight="15" x14ac:dyDescent="0.25"/>
  <cols>
    <col min="2" max="2" width="22.28515625" customWidth="1"/>
    <col min="3" max="12" width="14.5703125" customWidth="1"/>
    <col min="13" max="13" width="17" customWidth="1"/>
    <col min="14" max="14" width="15.42578125" customWidth="1"/>
    <col min="15" max="15" width="13.85546875" customWidth="1"/>
    <col min="16" max="16" width="15" customWidth="1"/>
    <col min="17" max="17" width="14.5703125" customWidth="1"/>
    <col min="18" max="18" width="13.28515625" customWidth="1"/>
    <col min="19" max="19" width="14.5703125" customWidth="1"/>
    <col min="20" max="20" width="13.42578125" customWidth="1"/>
    <col min="21" max="26" width="13.42578125" bestFit="1" customWidth="1"/>
  </cols>
  <sheetData>
    <row r="1" spans="2:26" ht="15.75" thickBot="1" x14ac:dyDescent="0.3"/>
    <row r="2" spans="2:26" ht="57.75" customHeight="1" x14ac:dyDescent="0.25">
      <c r="F2" s="72" t="s">
        <v>30</v>
      </c>
      <c r="G2" s="73"/>
      <c r="H2" s="73"/>
      <c r="I2" s="73"/>
      <c r="J2" s="73"/>
      <c r="K2" s="73"/>
      <c r="L2" s="73"/>
      <c r="M2" s="73"/>
      <c r="N2" s="73"/>
      <c r="O2" s="74"/>
    </row>
    <row r="3" spans="2:26" ht="31.5" customHeight="1" thickBot="1" x14ac:dyDescent="0.3">
      <c r="F3" s="75"/>
      <c r="G3" s="76"/>
      <c r="H3" s="76"/>
      <c r="I3" s="76"/>
      <c r="J3" s="76"/>
      <c r="K3" s="76"/>
      <c r="L3" s="76"/>
      <c r="M3" s="76"/>
      <c r="N3" s="76"/>
      <c r="O3" s="77"/>
    </row>
    <row r="4" spans="2:26" ht="79.5" customHeight="1" thickBot="1" x14ac:dyDescent="0.3">
      <c r="B4" s="9" t="s">
        <v>21</v>
      </c>
      <c r="C4" s="68" t="s">
        <v>17</v>
      </c>
      <c r="D4" s="69"/>
      <c r="E4" s="68" t="s">
        <v>18</v>
      </c>
      <c r="F4" s="69"/>
      <c r="G4" s="68" t="s">
        <v>19</v>
      </c>
      <c r="H4" s="69"/>
      <c r="I4" s="70" t="s">
        <v>6</v>
      </c>
      <c r="J4" s="71"/>
      <c r="K4" s="70" t="s">
        <v>16</v>
      </c>
      <c r="L4" s="71"/>
      <c r="M4" s="68" t="s">
        <v>29</v>
      </c>
      <c r="N4" s="69"/>
      <c r="O4" s="68" t="s">
        <v>28</v>
      </c>
      <c r="P4" s="69"/>
      <c r="Q4" s="68" t="s">
        <v>23</v>
      </c>
      <c r="R4" s="69"/>
      <c r="S4" s="68" t="s">
        <v>24</v>
      </c>
      <c r="T4" s="69"/>
      <c r="U4" s="70" t="s">
        <v>25</v>
      </c>
      <c r="V4" s="71"/>
      <c r="W4" s="70" t="s">
        <v>26</v>
      </c>
      <c r="X4" s="71"/>
      <c r="Y4" s="70" t="s">
        <v>27</v>
      </c>
      <c r="Z4" s="71"/>
    </row>
    <row r="5" spans="2:26" ht="46.5" customHeight="1" thickBot="1" x14ac:dyDescent="0.3">
      <c r="B5" s="10" t="s">
        <v>22</v>
      </c>
      <c r="C5" s="11" t="s">
        <v>9</v>
      </c>
      <c r="D5" s="11" t="s">
        <v>10</v>
      </c>
      <c r="E5" s="11" t="s">
        <v>9</v>
      </c>
      <c r="F5" s="11" t="s">
        <v>10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1" t="s">
        <v>10</v>
      </c>
      <c r="M5" s="11" t="s">
        <v>9</v>
      </c>
      <c r="N5" s="11" t="s">
        <v>10</v>
      </c>
      <c r="O5" s="11" t="s">
        <v>9</v>
      </c>
      <c r="P5" s="11" t="s">
        <v>10</v>
      </c>
      <c r="Q5" s="11" t="s">
        <v>9</v>
      </c>
      <c r="R5" s="11" t="s">
        <v>10</v>
      </c>
      <c r="S5" s="11" t="s">
        <v>9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11" t="s">
        <v>9</v>
      </c>
      <c r="Z5" s="11" t="s">
        <v>10</v>
      </c>
    </row>
    <row r="6" spans="2:26" ht="25.5" customHeight="1" x14ac:dyDescent="0.25">
      <c r="B6" s="25" t="s">
        <v>0</v>
      </c>
      <c r="C6" s="12">
        <v>690</v>
      </c>
      <c r="D6" s="3">
        <v>1664</v>
      </c>
      <c r="E6" s="12">
        <v>690</v>
      </c>
      <c r="F6" s="3">
        <v>2079</v>
      </c>
      <c r="G6" s="12">
        <v>690</v>
      </c>
      <c r="H6" s="3">
        <v>2222</v>
      </c>
      <c r="I6" s="19">
        <v>812</v>
      </c>
      <c r="J6" s="20">
        <v>1546</v>
      </c>
      <c r="K6" s="19">
        <v>794</v>
      </c>
      <c r="L6" s="20">
        <v>1674</v>
      </c>
      <c r="M6" s="19">
        <v>794</v>
      </c>
      <c r="N6" s="20">
        <v>1906</v>
      </c>
      <c r="O6" s="19">
        <v>874</v>
      </c>
      <c r="P6" s="20">
        <v>1949</v>
      </c>
      <c r="Q6" s="19">
        <v>812</v>
      </c>
      <c r="R6" s="20">
        <v>1914</v>
      </c>
      <c r="S6" s="12">
        <v>794</v>
      </c>
      <c r="T6" s="3">
        <v>2287</v>
      </c>
      <c r="U6" s="21">
        <v>690</v>
      </c>
      <c r="V6" s="22">
        <v>1036</v>
      </c>
      <c r="W6" s="12">
        <v>690</v>
      </c>
      <c r="X6" s="3">
        <v>1354</v>
      </c>
      <c r="Y6" s="12">
        <v>690</v>
      </c>
      <c r="Z6" s="3">
        <v>1759</v>
      </c>
    </row>
    <row r="7" spans="2:26" ht="25.5" customHeight="1" x14ac:dyDescent="0.25">
      <c r="B7" s="26" t="s">
        <v>5</v>
      </c>
      <c r="C7" s="13">
        <v>1433</v>
      </c>
      <c r="D7" s="1">
        <v>4019</v>
      </c>
      <c r="E7" s="17">
        <v>1433</v>
      </c>
      <c r="F7" s="7">
        <v>3930</v>
      </c>
      <c r="G7" s="17">
        <v>1433</v>
      </c>
      <c r="H7" s="7">
        <v>3533</v>
      </c>
      <c r="I7" s="17">
        <v>1303</v>
      </c>
      <c r="J7" s="7">
        <v>2592</v>
      </c>
      <c r="K7" s="17">
        <v>1303</v>
      </c>
      <c r="L7" s="7">
        <v>4469</v>
      </c>
      <c r="M7" s="17">
        <v>1303</v>
      </c>
      <c r="N7" s="7">
        <v>5104</v>
      </c>
      <c r="O7" s="17">
        <v>1303</v>
      </c>
      <c r="P7" s="7">
        <v>2731</v>
      </c>
      <c r="Q7" s="17">
        <v>1303</v>
      </c>
      <c r="R7" s="7">
        <v>3181</v>
      </c>
      <c r="S7" s="13">
        <v>1303</v>
      </c>
      <c r="T7" s="1">
        <v>7617</v>
      </c>
      <c r="U7" s="23">
        <v>1368</v>
      </c>
      <c r="V7" s="24">
        <v>2245</v>
      </c>
      <c r="W7" s="13">
        <v>1368</v>
      </c>
      <c r="X7" s="1">
        <v>2512</v>
      </c>
      <c r="Y7" s="13">
        <v>1368</v>
      </c>
      <c r="Z7" s="1">
        <v>5585</v>
      </c>
    </row>
    <row r="8" spans="2:26" ht="25.5" customHeight="1" x14ac:dyDescent="0.25">
      <c r="B8" s="26" t="s">
        <v>1</v>
      </c>
      <c r="C8" s="13">
        <v>1359</v>
      </c>
      <c r="D8" s="7">
        <v>5664</v>
      </c>
      <c r="E8" s="17">
        <v>1184</v>
      </c>
      <c r="F8" s="7">
        <v>4572</v>
      </c>
      <c r="G8" s="17">
        <v>1316</v>
      </c>
      <c r="H8" s="7">
        <v>2047</v>
      </c>
      <c r="I8" s="17">
        <v>1057</v>
      </c>
      <c r="J8" s="7">
        <v>2504</v>
      </c>
      <c r="K8" s="17">
        <v>1175</v>
      </c>
      <c r="L8" s="7">
        <v>1761</v>
      </c>
      <c r="M8" s="17">
        <v>1175</v>
      </c>
      <c r="N8" s="7">
        <v>1906</v>
      </c>
      <c r="O8" s="17">
        <v>1057</v>
      </c>
      <c r="P8" s="7">
        <v>2925</v>
      </c>
      <c r="Q8" s="17">
        <v>1057</v>
      </c>
      <c r="R8" s="7">
        <v>3203</v>
      </c>
      <c r="S8" s="13">
        <v>1175</v>
      </c>
      <c r="T8" s="1">
        <v>2143</v>
      </c>
      <c r="U8" s="23">
        <v>1057</v>
      </c>
      <c r="V8" s="24">
        <v>2952</v>
      </c>
      <c r="W8" s="13">
        <v>1057</v>
      </c>
      <c r="X8" s="1">
        <v>3039</v>
      </c>
      <c r="Y8" s="13">
        <v>1175</v>
      </c>
      <c r="Z8" s="1">
        <v>1942</v>
      </c>
    </row>
    <row r="9" spans="2:26" ht="25.5" customHeight="1" x14ac:dyDescent="0.25">
      <c r="B9" s="26" t="s">
        <v>2</v>
      </c>
      <c r="C9" s="14"/>
      <c r="D9" s="8"/>
      <c r="E9" s="14"/>
      <c r="F9" s="8"/>
      <c r="G9" s="14"/>
      <c r="H9" s="8"/>
      <c r="I9" s="14"/>
      <c r="J9" s="8"/>
      <c r="K9" s="14"/>
      <c r="L9" s="8"/>
      <c r="M9" s="14"/>
      <c r="N9" s="8"/>
      <c r="O9" s="14"/>
      <c r="P9" s="7">
        <v>2320</v>
      </c>
      <c r="Q9" s="14"/>
      <c r="R9" s="8"/>
      <c r="S9" s="14"/>
      <c r="T9" s="8"/>
      <c r="U9" s="14"/>
      <c r="V9" s="24">
        <v>2125</v>
      </c>
      <c r="W9" s="14"/>
      <c r="X9" s="8"/>
      <c r="Y9" s="14"/>
      <c r="Z9" s="8"/>
    </row>
    <row r="10" spans="2:26" ht="25.5" customHeight="1" x14ac:dyDescent="0.25">
      <c r="B10" s="26" t="s">
        <v>3</v>
      </c>
      <c r="C10" s="13">
        <v>2141</v>
      </c>
      <c r="D10" s="7">
        <v>4102</v>
      </c>
      <c r="E10" s="14"/>
      <c r="F10" s="7">
        <v>3747</v>
      </c>
      <c r="G10" s="14"/>
      <c r="H10" s="7">
        <v>3673</v>
      </c>
      <c r="I10" s="14"/>
      <c r="J10" s="7">
        <v>2963</v>
      </c>
      <c r="K10" s="14"/>
      <c r="L10" s="7">
        <v>3093</v>
      </c>
      <c r="M10" s="14"/>
      <c r="N10" s="7">
        <v>3706</v>
      </c>
      <c r="O10" s="17">
        <v>2141</v>
      </c>
      <c r="P10" s="7">
        <v>3286</v>
      </c>
      <c r="Q10" s="14"/>
      <c r="R10" s="7">
        <v>3343</v>
      </c>
      <c r="S10" s="14"/>
      <c r="T10" s="7">
        <v>4110</v>
      </c>
      <c r="U10" s="14"/>
      <c r="V10" s="8"/>
      <c r="W10" s="14"/>
      <c r="X10" s="1">
        <v>3487</v>
      </c>
      <c r="Y10" s="14"/>
      <c r="Z10" s="1">
        <v>3611</v>
      </c>
    </row>
    <row r="11" spans="2:26" ht="25.5" customHeight="1" x14ac:dyDescent="0.25">
      <c r="B11" s="26" t="s">
        <v>11</v>
      </c>
      <c r="C11" s="13">
        <v>1533</v>
      </c>
      <c r="D11" s="7">
        <v>2751</v>
      </c>
      <c r="E11" s="14"/>
      <c r="F11" s="8"/>
      <c r="G11" s="14"/>
      <c r="H11" s="8"/>
      <c r="I11" s="14"/>
      <c r="J11" s="8"/>
      <c r="K11" s="14"/>
      <c r="L11" s="8"/>
      <c r="M11" s="14"/>
      <c r="N11" s="8"/>
      <c r="O11" s="14"/>
      <c r="P11" s="8"/>
      <c r="Q11" s="14"/>
      <c r="R11" s="8"/>
      <c r="S11" s="14"/>
      <c r="T11" s="8"/>
      <c r="U11" s="13">
        <v>1533</v>
      </c>
      <c r="V11" s="7">
        <v>2880</v>
      </c>
      <c r="W11" s="14"/>
      <c r="X11" s="8"/>
      <c r="Y11" s="14"/>
      <c r="Z11" s="8"/>
    </row>
    <row r="12" spans="2:26" ht="25.5" customHeight="1" x14ac:dyDescent="0.25">
      <c r="B12" s="26" t="s">
        <v>4</v>
      </c>
      <c r="C12" s="13">
        <v>1407</v>
      </c>
      <c r="D12" s="7">
        <v>2828</v>
      </c>
      <c r="E12" s="17">
        <v>1479</v>
      </c>
      <c r="F12" s="7">
        <v>2963</v>
      </c>
      <c r="G12" s="17">
        <v>1570</v>
      </c>
      <c r="H12" s="7">
        <v>3304</v>
      </c>
      <c r="I12" s="14"/>
      <c r="J12" s="8"/>
      <c r="K12" s="17">
        <v>1426</v>
      </c>
      <c r="L12" s="7">
        <v>2319</v>
      </c>
      <c r="M12" s="17">
        <v>1426</v>
      </c>
      <c r="N12" s="7">
        <v>2518</v>
      </c>
      <c r="O12" s="14"/>
      <c r="P12" s="8"/>
      <c r="Q12" s="17">
        <v>1343</v>
      </c>
      <c r="R12" s="7">
        <v>2258</v>
      </c>
      <c r="S12" s="13">
        <v>1426</v>
      </c>
      <c r="T12" s="7">
        <v>3147</v>
      </c>
      <c r="U12" s="13">
        <v>1606</v>
      </c>
      <c r="V12" s="7">
        <v>2209</v>
      </c>
      <c r="W12" s="17">
        <v>1688</v>
      </c>
      <c r="X12" s="7">
        <v>2462</v>
      </c>
      <c r="Y12" s="17">
        <v>1707</v>
      </c>
      <c r="Z12" s="7">
        <v>2821</v>
      </c>
    </row>
    <row r="13" spans="2:26" ht="25.5" customHeight="1" x14ac:dyDescent="0.25">
      <c r="B13" s="26" t="s">
        <v>12</v>
      </c>
      <c r="C13" s="13">
        <v>1905</v>
      </c>
      <c r="D13" s="7">
        <v>4155</v>
      </c>
      <c r="E13" s="17">
        <v>1905</v>
      </c>
      <c r="F13" s="7">
        <v>5036</v>
      </c>
      <c r="G13" s="17">
        <v>1905</v>
      </c>
      <c r="H13" s="7">
        <v>5514</v>
      </c>
      <c r="I13" s="17">
        <v>1812</v>
      </c>
      <c r="J13" s="7">
        <v>2957</v>
      </c>
      <c r="K13" s="17">
        <v>1812</v>
      </c>
      <c r="L13" s="7">
        <v>3441</v>
      </c>
      <c r="M13" s="17">
        <v>1812</v>
      </c>
      <c r="N13" s="7">
        <v>3756</v>
      </c>
      <c r="O13" s="17">
        <v>1812</v>
      </c>
      <c r="P13" s="7">
        <v>2776</v>
      </c>
      <c r="Q13" s="17">
        <v>1812</v>
      </c>
      <c r="R13" s="7">
        <v>3489</v>
      </c>
      <c r="S13" s="13">
        <v>1812</v>
      </c>
      <c r="T13" s="7">
        <v>5034</v>
      </c>
      <c r="U13" s="13">
        <v>1905</v>
      </c>
      <c r="V13" s="7">
        <v>2679</v>
      </c>
      <c r="W13" s="17">
        <v>1905</v>
      </c>
      <c r="X13" s="7">
        <v>3248</v>
      </c>
      <c r="Y13" s="17">
        <v>1812</v>
      </c>
      <c r="Z13" s="7">
        <v>3786</v>
      </c>
    </row>
    <row r="14" spans="2:26" ht="25.5" customHeight="1" x14ac:dyDescent="0.25">
      <c r="B14" s="26" t="s">
        <v>8</v>
      </c>
      <c r="C14" s="14"/>
      <c r="D14" s="8"/>
      <c r="E14" s="17">
        <v>1785</v>
      </c>
      <c r="F14" s="8"/>
      <c r="G14" s="14"/>
      <c r="H14" s="8"/>
      <c r="I14" s="17">
        <v>1342</v>
      </c>
      <c r="J14" s="7"/>
      <c r="K14" s="17">
        <v>1178</v>
      </c>
      <c r="L14" s="8"/>
      <c r="M14" s="17">
        <v>1178</v>
      </c>
      <c r="N14" s="8"/>
      <c r="O14" s="14"/>
      <c r="P14" s="8"/>
      <c r="Q14" s="14"/>
      <c r="R14" s="8"/>
      <c r="S14" s="13">
        <v>1178</v>
      </c>
      <c r="T14" s="8"/>
      <c r="U14" s="14"/>
      <c r="V14" s="8"/>
      <c r="W14" s="14"/>
      <c r="X14" s="8"/>
      <c r="Y14" s="14"/>
      <c r="Z14" s="8"/>
    </row>
    <row r="15" spans="2:26" ht="25.5" customHeight="1" x14ac:dyDescent="0.25">
      <c r="B15" s="26" t="s">
        <v>7</v>
      </c>
      <c r="C15" s="13">
        <v>2854</v>
      </c>
      <c r="D15" s="7">
        <v>4059</v>
      </c>
      <c r="E15" s="17">
        <v>2894</v>
      </c>
      <c r="F15" s="7">
        <v>4842</v>
      </c>
      <c r="G15" s="17">
        <v>2894</v>
      </c>
      <c r="H15" s="7">
        <v>5005</v>
      </c>
      <c r="I15" s="17">
        <v>2069</v>
      </c>
      <c r="J15" s="7">
        <v>2739</v>
      </c>
      <c r="K15" s="17">
        <v>2069</v>
      </c>
      <c r="L15" s="7">
        <v>3192</v>
      </c>
      <c r="M15" s="17">
        <v>2069</v>
      </c>
      <c r="N15" s="7">
        <v>3504</v>
      </c>
      <c r="O15" s="17">
        <v>2069</v>
      </c>
      <c r="P15" s="7">
        <v>2635</v>
      </c>
      <c r="Q15" s="17">
        <v>2069</v>
      </c>
      <c r="R15" s="7">
        <v>3182</v>
      </c>
      <c r="S15" s="13">
        <v>2069</v>
      </c>
      <c r="T15" s="7">
        <v>4179</v>
      </c>
      <c r="U15" s="13">
        <v>2069</v>
      </c>
      <c r="V15" s="7">
        <v>2520</v>
      </c>
      <c r="W15" s="17">
        <v>2069</v>
      </c>
      <c r="X15" s="7">
        <v>2891</v>
      </c>
      <c r="Y15" s="17">
        <v>2069</v>
      </c>
      <c r="Z15" s="7">
        <v>3516</v>
      </c>
    </row>
    <row r="16" spans="2:26" ht="25.5" customHeight="1" x14ac:dyDescent="0.25">
      <c r="B16" s="26" t="s">
        <v>13</v>
      </c>
      <c r="C16" s="13">
        <v>2153</v>
      </c>
      <c r="D16" s="7">
        <v>5306</v>
      </c>
      <c r="E16" s="14"/>
      <c r="F16" s="8"/>
      <c r="G16" s="17">
        <v>2061</v>
      </c>
      <c r="H16" s="7">
        <v>7980</v>
      </c>
      <c r="I16" s="17">
        <v>1856</v>
      </c>
      <c r="J16" s="7">
        <v>3980</v>
      </c>
      <c r="K16" s="17">
        <v>1856</v>
      </c>
      <c r="L16" s="7">
        <v>4807</v>
      </c>
      <c r="M16" s="17">
        <v>1856</v>
      </c>
      <c r="N16" s="7">
        <v>5678</v>
      </c>
      <c r="O16" s="17">
        <v>1856</v>
      </c>
      <c r="P16" s="7">
        <v>3554</v>
      </c>
      <c r="Q16" s="17">
        <v>1853</v>
      </c>
      <c r="R16" s="7">
        <v>5233</v>
      </c>
      <c r="S16" s="13">
        <v>1856</v>
      </c>
      <c r="T16" s="7">
        <v>7107</v>
      </c>
      <c r="U16" s="13">
        <v>1921</v>
      </c>
      <c r="V16" s="7">
        <v>3250</v>
      </c>
      <c r="W16" s="17">
        <v>1921</v>
      </c>
      <c r="X16" s="7">
        <v>4672</v>
      </c>
      <c r="Y16" s="17">
        <v>1856</v>
      </c>
      <c r="Z16" s="7">
        <v>5710</v>
      </c>
    </row>
    <row r="17" spans="2:26" ht="25.5" customHeight="1" thickBot="1" x14ac:dyDescent="0.3">
      <c r="B17" s="27" t="s">
        <v>14</v>
      </c>
      <c r="C17" s="15">
        <v>2141</v>
      </c>
      <c r="D17" s="16">
        <v>3114</v>
      </c>
      <c r="E17" s="18">
        <v>2141</v>
      </c>
      <c r="F17" s="16">
        <v>3126</v>
      </c>
      <c r="G17" s="18">
        <v>1897</v>
      </c>
      <c r="H17" s="16">
        <v>2954</v>
      </c>
      <c r="I17" s="18">
        <v>1659</v>
      </c>
      <c r="J17" s="16">
        <v>2071</v>
      </c>
      <c r="K17" s="18">
        <v>1489</v>
      </c>
      <c r="L17" s="16">
        <v>1907</v>
      </c>
      <c r="M17" s="18">
        <v>1489</v>
      </c>
      <c r="N17" s="16">
        <v>1958</v>
      </c>
      <c r="O17" s="18">
        <v>1676</v>
      </c>
      <c r="P17" s="16">
        <v>2399</v>
      </c>
      <c r="Q17" s="15">
        <v>1679</v>
      </c>
      <c r="R17" s="2">
        <v>2157</v>
      </c>
      <c r="S17" s="15">
        <v>1489</v>
      </c>
      <c r="T17" s="16">
        <v>2135</v>
      </c>
      <c r="U17" s="15">
        <v>1647</v>
      </c>
      <c r="V17" s="2">
        <v>2619</v>
      </c>
      <c r="W17" s="15">
        <v>1948</v>
      </c>
      <c r="X17" s="2">
        <v>2673</v>
      </c>
      <c r="Y17" s="15">
        <v>1726</v>
      </c>
      <c r="Z17" s="2">
        <v>2167</v>
      </c>
    </row>
    <row r="19" spans="2:26" hidden="1" x14ac:dyDescent="0.25">
      <c r="C19" s="5">
        <f t="shared" ref="C19:L19" si="0">SUM(C6:C17)</f>
        <v>17616</v>
      </c>
      <c r="D19" s="5">
        <f t="shared" si="0"/>
        <v>37662</v>
      </c>
      <c r="E19" s="5">
        <f t="shared" si="0"/>
        <v>13511</v>
      </c>
      <c r="F19" s="5">
        <f t="shared" si="0"/>
        <v>30295</v>
      </c>
      <c r="G19" s="5">
        <f t="shared" si="0"/>
        <v>13766</v>
      </c>
      <c r="H19" s="5">
        <f t="shared" si="0"/>
        <v>36232</v>
      </c>
      <c r="I19" s="5">
        <f t="shared" si="0"/>
        <v>11910</v>
      </c>
      <c r="J19" s="5">
        <f t="shared" si="0"/>
        <v>21352</v>
      </c>
      <c r="K19" s="5">
        <f t="shared" si="0"/>
        <v>13102</v>
      </c>
      <c r="L19" s="5">
        <f t="shared" si="0"/>
        <v>26663</v>
      </c>
      <c r="M19" s="5"/>
      <c r="N19" s="5"/>
      <c r="O19" s="5"/>
      <c r="P19" s="5"/>
      <c r="Q19" s="5">
        <f t="shared" ref="Q19:Z19" si="1">SUM(Q6:Q17)</f>
        <v>11928</v>
      </c>
      <c r="R19" s="5">
        <f t="shared" si="1"/>
        <v>27960</v>
      </c>
      <c r="S19" s="5">
        <f t="shared" si="1"/>
        <v>13102</v>
      </c>
      <c r="T19" s="5">
        <f t="shared" si="1"/>
        <v>37759</v>
      </c>
      <c r="U19" s="5">
        <f t="shared" si="1"/>
        <v>13796</v>
      </c>
      <c r="V19" s="5">
        <f t="shared" si="1"/>
        <v>24515</v>
      </c>
      <c r="W19" s="5">
        <f t="shared" si="1"/>
        <v>12646</v>
      </c>
      <c r="X19" s="5">
        <f t="shared" si="1"/>
        <v>26338</v>
      </c>
      <c r="Y19" s="5">
        <f t="shared" si="1"/>
        <v>12403</v>
      </c>
      <c r="Z19" s="5">
        <f t="shared" si="1"/>
        <v>30897</v>
      </c>
    </row>
    <row r="20" spans="2:26" ht="15.75" hidden="1" x14ac:dyDescent="0.25">
      <c r="B20" s="6" t="s">
        <v>15</v>
      </c>
      <c r="I20">
        <f>+I19/17</f>
        <v>700.58823529411768</v>
      </c>
      <c r="J20">
        <f>+J19/17</f>
        <v>1256</v>
      </c>
      <c r="K20">
        <f>+K19/17</f>
        <v>770.70588235294122</v>
      </c>
      <c r="L20">
        <f>+L19/19</f>
        <v>1403.3157894736842</v>
      </c>
      <c r="Q20">
        <f>+Q19/17</f>
        <v>701.64705882352939</v>
      </c>
      <c r="R20">
        <f>+R19/16</f>
        <v>1747.5</v>
      </c>
      <c r="S20">
        <f>+S19/18</f>
        <v>727.88888888888891</v>
      </c>
      <c r="T20">
        <f>+T19/14</f>
        <v>2697.0714285714284</v>
      </c>
      <c r="U20">
        <f t="shared" ref="U20:Z20" si="2">+U19/14</f>
        <v>985.42857142857144</v>
      </c>
      <c r="V20">
        <f t="shared" si="2"/>
        <v>1751.0714285714287</v>
      </c>
      <c r="W20">
        <f t="shared" si="2"/>
        <v>903.28571428571433</v>
      </c>
      <c r="X20">
        <f t="shared" si="2"/>
        <v>1881.2857142857142</v>
      </c>
      <c r="Y20">
        <f t="shared" si="2"/>
        <v>885.92857142857144</v>
      </c>
      <c r="Z20">
        <f t="shared" si="2"/>
        <v>2206.9285714285716</v>
      </c>
    </row>
    <row r="21" spans="2:26" ht="15.75" thickBot="1" x14ac:dyDescent="0.3">
      <c r="C21" s="4"/>
    </row>
    <row r="22" spans="2:26" ht="23.25" x14ac:dyDescent="0.35">
      <c r="B22" s="28" t="s">
        <v>31</v>
      </c>
      <c r="C22" s="29"/>
      <c r="D22" s="29"/>
      <c r="E22" s="29"/>
      <c r="F22" s="30"/>
      <c r="G22" s="4"/>
    </row>
    <row r="23" spans="2:26" ht="26.25" x14ac:dyDescent="0.4">
      <c r="B23" s="31" t="s">
        <v>20</v>
      </c>
      <c r="C23" s="32"/>
      <c r="D23" s="32"/>
      <c r="E23" s="32"/>
      <c r="F23" s="33"/>
    </row>
    <row r="24" spans="2:26" x14ac:dyDescent="0.25">
      <c r="B24" s="34"/>
      <c r="C24" s="32"/>
      <c r="D24" s="32"/>
      <c r="E24" s="32"/>
      <c r="F24" s="33"/>
    </row>
    <row r="25" spans="2:26" ht="15.75" thickBot="1" x14ac:dyDescent="0.3">
      <c r="B25" s="35"/>
      <c r="C25" s="36"/>
      <c r="D25" s="36"/>
      <c r="E25" s="36"/>
      <c r="F25" s="37"/>
    </row>
  </sheetData>
  <mergeCells count="13">
    <mergeCell ref="F2:O3"/>
    <mergeCell ref="U4:V4"/>
    <mergeCell ref="W4:X4"/>
    <mergeCell ref="Y4:Z4"/>
    <mergeCell ref="O4:P4"/>
    <mergeCell ref="M4:N4"/>
    <mergeCell ref="Q4:R4"/>
    <mergeCell ref="S4:T4"/>
    <mergeCell ref="C4:D4"/>
    <mergeCell ref="E4:F4"/>
    <mergeCell ref="G4:H4"/>
    <mergeCell ref="I4:J4"/>
    <mergeCell ref="K4:L4"/>
  </mergeCells>
  <hyperlinks>
    <hyperlink ref="B2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zoomScale="80" zoomScaleNormal="80" workbookViewId="0">
      <pane xSplit="1" topLeftCell="B1" activePane="topRight" state="frozen"/>
      <selection pane="topRight" activeCell="C6" sqref="C6"/>
    </sheetView>
  </sheetViews>
  <sheetFormatPr baseColWidth="10" defaultColWidth="10.7109375" defaultRowHeight="15" x14ac:dyDescent="0.25"/>
  <cols>
    <col min="1" max="1" width="22.28515625" customWidth="1"/>
    <col min="2" max="2" width="14.5703125" customWidth="1"/>
    <col min="3" max="3" width="9.5703125" customWidth="1"/>
    <col min="4" max="4" width="14.5703125" customWidth="1"/>
    <col min="5" max="5" width="10" customWidth="1"/>
    <col min="6" max="6" width="14.5703125" customWidth="1"/>
    <col min="7" max="7" width="10" customWidth="1"/>
    <col min="8" max="8" width="14.5703125" customWidth="1"/>
    <col min="9" max="9" width="10.28515625" customWidth="1"/>
    <col min="10" max="10" width="14.5703125" customWidth="1"/>
    <col min="11" max="11" width="10.42578125" customWidth="1"/>
    <col min="12" max="12" width="17" customWidth="1"/>
    <col min="13" max="13" width="10.42578125" customWidth="1"/>
    <col min="14" max="14" width="13.85546875" customWidth="1"/>
    <col min="15" max="15" width="10.42578125" customWidth="1"/>
    <col min="16" max="16" width="14.5703125" customWidth="1"/>
    <col min="17" max="17" width="10.42578125" customWidth="1"/>
    <col min="18" max="18" width="14.5703125" customWidth="1"/>
    <col min="19" max="19" width="10.42578125" customWidth="1"/>
    <col min="20" max="20" width="13.42578125" bestFit="1" customWidth="1"/>
    <col min="21" max="21" width="10.42578125" customWidth="1"/>
    <col min="22" max="22" width="13.42578125" bestFit="1" customWidth="1"/>
    <col min="23" max="23" width="10.42578125" customWidth="1"/>
    <col min="24" max="24" width="13.42578125" bestFit="1" customWidth="1"/>
    <col min="25" max="25" width="10.42578125" customWidth="1"/>
    <col min="26" max="26" width="14" customWidth="1"/>
    <col min="27" max="27" width="10.42578125" customWidth="1"/>
    <col min="28" max="28" width="15.42578125" customWidth="1"/>
    <col min="29" max="29" width="10.42578125" customWidth="1"/>
    <col min="30" max="30" width="14" customWidth="1"/>
    <col min="31" max="31" width="12.140625" customWidth="1"/>
    <col min="32" max="32" width="13.7109375" customWidth="1"/>
    <col min="33" max="33" width="11.85546875" customWidth="1"/>
    <col min="34" max="34" width="13.85546875" bestFit="1" customWidth="1"/>
    <col min="35" max="35" width="12.85546875" bestFit="1" customWidth="1"/>
    <col min="36" max="36" width="14.85546875" bestFit="1" customWidth="1"/>
    <col min="37" max="37" width="12.85546875" bestFit="1" customWidth="1"/>
    <col min="38" max="38" width="13.140625" bestFit="1" customWidth="1"/>
    <col min="39" max="39" width="12.28515625" bestFit="1" customWidth="1"/>
    <col min="40" max="40" width="13.140625" bestFit="1" customWidth="1"/>
    <col min="41" max="41" width="12.85546875" bestFit="1" customWidth="1"/>
    <col min="42" max="42" width="13.140625" bestFit="1" customWidth="1"/>
    <col min="43" max="43" width="12.28515625" bestFit="1" customWidth="1"/>
    <col min="44" max="44" width="13.140625" bestFit="1" customWidth="1"/>
    <col min="45" max="45" width="12.28515625" bestFit="1" customWidth="1"/>
    <col min="46" max="46" width="13.140625" bestFit="1" customWidth="1"/>
    <col min="47" max="47" width="12.28515625" bestFit="1" customWidth="1"/>
    <col min="48" max="48" width="13.140625" bestFit="1" customWidth="1"/>
    <col min="49" max="49" width="12.85546875" bestFit="1" customWidth="1"/>
  </cols>
  <sheetData>
    <row r="1" spans="1:49" ht="15.75" thickBot="1" x14ac:dyDescent="0.3"/>
    <row r="2" spans="1:49" ht="57.75" customHeight="1" x14ac:dyDescent="0.25">
      <c r="E2" s="83" t="s">
        <v>32</v>
      </c>
      <c r="F2" s="84"/>
      <c r="G2" s="84"/>
      <c r="H2" s="84"/>
      <c r="I2" s="84"/>
      <c r="J2" s="84"/>
      <c r="K2" s="84"/>
      <c r="L2" s="84"/>
      <c r="M2" s="84"/>
      <c r="N2" s="85"/>
    </row>
    <row r="3" spans="1:49" ht="31.5" customHeight="1" thickBot="1" x14ac:dyDescent="0.3">
      <c r="E3" s="86"/>
      <c r="F3" s="87"/>
      <c r="G3" s="87"/>
      <c r="H3" s="87"/>
      <c r="I3" s="87"/>
      <c r="J3" s="87"/>
      <c r="K3" s="87"/>
      <c r="L3" s="87"/>
      <c r="M3" s="87"/>
      <c r="N3" s="88"/>
      <c r="V3" s="36"/>
      <c r="W3" s="36"/>
      <c r="AP3" s="36"/>
      <c r="AQ3" s="36"/>
      <c r="AR3" s="36"/>
      <c r="AS3" s="36"/>
    </row>
    <row r="4" spans="1:49" ht="79.5" customHeight="1" thickBot="1" x14ac:dyDescent="0.3">
      <c r="A4" s="9" t="s">
        <v>21</v>
      </c>
      <c r="B4" s="78" t="s">
        <v>17</v>
      </c>
      <c r="C4" s="79"/>
      <c r="D4" s="79"/>
      <c r="E4" s="80"/>
      <c r="F4" s="78" t="s">
        <v>18</v>
      </c>
      <c r="G4" s="79"/>
      <c r="H4" s="79"/>
      <c r="I4" s="80"/>
      <c r="J4" s="78" t="s">
        <v>19</v>
      </c>
      <c r="K4" s="79"/>
      <c r="L4" s="79"/>
      <c r="M4" s="80"/>
      <c r="N4" s="78" t="s">
        <v>6</v>
      </c>
      <c r="O4" s="79"/>
      <c r="P4" s="79"/>
      <c r="Q4" s="80"/>
      <c r="R4" s="78" t="s">
        <v>16</v>
      </c>
      <c r="S4" s="79"/>
      <c r="T4" s="79"/>
      <c r="U4" s="80"/>
      <c r="V4" s="78" t="s">
        <v>29</v>
      </c>
      <c r="W4" s="79"/>
      <c r="X4" s="79"/>
      <c r="Y4" s="80"/>
      <c r="Z4" s="78" t="s">
        <v>28</v>
      </c>
      <c r="AA4" s="79"/>
      <c r="AB4" s="79"/>
      <c r="AC4" s="80"/>
      <c r="AD4" s="78" t="s">
        <v>23</v>
      </c>
      <c r="AE4" s="79"/>
      <c r="AF4" s="79"/>
      <c r="AG4" s="80"/>
      <c r="AH4" s="78" t="s">
        <v>24</v>
      </c>
      <c r="AI4" s="79"/>
      <c r="AJ4" s="79"/>
      <c r="AK4" s="80"/>
      <c r="AL4" s="78" t="s">
        <v>25</v>
      </c>
      <c r="AM4" s="79"/>
      <c r="AN4" s="79"/>
      <c r="AO4" s="80"/>
      <c r="AP4" s="78" t="s">
        <v>26</v>
      </c>
      <c r="AQ4" s="79"/>
      <c r="AR4" s="79"/>
      <c r="AS4" s="80"/>
      <c r="AT4" s="78" t="s">
        <v>27</v>
      </c>
      <c r="AU4" s="79"/>
      <c r="AV4" s="79"/>
      <c r="AW4" s="80"/>
    </row>
    <row r="5" spans="1:49" ht="46.5" customHeight="1" thickBot="1" x14ac:dyDescent="0.3">
      <c r="A5" s="10" t="s">
        <v>22</v>
      </c>
      <c r="B5" s="65" t="s">
        <v>9</v>
      </c>
      <c r="C5" s="65" t="s">
        <v>33</v>
      </c>
      <c r="D5" s="65" t="s">
        <v>10</v>
      </c>
      <c r="E5" s="65" t="s">
        <v>33</v>
      </c>
      <c r="F5" s="65" t="s">
        <v>9</v>
      </c>
      <c r="G5" s="65" t="s">
        <v>33</v>
      </c>
      <c r="H5" s="65" t="s">
        <v>10</v>
      </c>
      <c r="I5" s="65" t="s">
        <v>33</v>
      </c>
      <c r="J5" s="65" t="s">
        <v>9</v>
      </c>
      <c r="K5" s="65" t="s">
        <v>33</v>
      </c>
      <c r="L5" s="65" t="s">
        <v>10</v>
      </c>
      <c r="M5" s="65" t="s">
        <v>33</v>
      </c>
      <c r="N5" s="65" t="s">
        <v>9</v>
      </c>
      <c r="O5" s="65" t="s">
        <v>33</v>
      </c>
      <c r="P5" s="65" t="s">
        <v>10</v>
      </c>
      <c r="Q5" s="65" t="s">
        <v>33</v>
      </c>
      <c r="R5" s="65" t="s">
        <v>9</v>
      </c>
      <c r="S5" s="65" t="s">
        <v>33</v>
      </c>
      <c r="T5" s="65" t="s">
        <v>10</v>
      </c>
      <c r="U5" s="65" t="s">
        <v>33</v>
      </c>
      <c r="V5" s="65" t="s">
        <v>9</v>
      </c>
      <c r="W5" s="65" t="s">
        <v>33</v>
      </c>
      <c r="X5" s="65" t="s">
        <v>10</v>
      </c>
      <c r="Y5" s="65" t="s">
        <v>33</v>
      </c>
      <c r="Z5" s="65" t="s">
        <v>9</v>
      </c>
      <c r="AA5" s="65" t="s">
        <v>33</v>
      </c>
      <c r="AB5" s="65" t="s">
        <v>10</v>
      </c>
      <c r="AC5" s="65" t="s">
        <v>33</v>
      </c>
      <c r="AD5" s="65" t="s">
        <v>9</v>
      </c>
      <c r="AE5" s="65" t="s">
        <v>33</v>
      </c>
      <c r="AF5" s="65" t="s">
        <v>10</v>
      </c>
      <c r="AG5" s="65" t="s">
        <v>33</v>
      </c>
      <c r="AH5" s="65" t="s">
        <v>9</v>
      </c>
      <c r="AI5" s="65" t="s">
        <v>33</v>
      </c>
      <c r="AJ5" s="65" t="s">
        <v>10</v>
      </c>
      <c r="AK5" s="65" t="s">
        <v>33</v>
      </c>
      <c r="AL5" s="65" t="s">
        <v>9</v>
      </c>
      <c r="AM5" s="65" t="s">
        <v>33</v>
      </c>
      <c r="AN5" s="65" t="s">
        <v>10</v>
      </c>
      <c r="AO5" s="65" t="s">
        <v>33</v>
      </c>
      <c r="AP5" s="66" t="s">
        <v>9</v>
      </c>
      <c r="AQ5" s="66" t="s">
        <v>33</v>
      </c>
      <c r="AR5" s="66" t="s">
        <v>10</v>
      </c>
      <c r="AS5" s="66" t="s">
        <v>33</v>
      </c>
      <c r="AT5" s="65" t="s">
        <v>9</v>
      </c>
      <c r="AU5" s="65" t="s">
        <v>33</v>
      </c>
      <c r="AV5" s="65" t="s">
        <v>10</v>
      </c>
      <c r="AW5" s="65" t="s">
        <v>33</v>
      </c>
    </row>
    <row r="6" spans="1:49" ht="25.5" customHeight="1" x14ac:dyDescent="0.25">
      <c r="A6" s="25" t="s">
        <v>0</v>
      </c>
      <c r="B6" s="21">
        <v>1019</v>
      </c>
      <c r="C6" s="39">
        <f>+(B6-'precios seguros NOVIEMBRE 2021 '!C6)/'precios seguros NOVIEMBRE 2021 '!C6</f>
        <v>0.47681159420289854</v>
      </c>
      <c r="D6" s="43">
        <v>2856</v>
      </c>
      <c r="E6" s="47">
        <f>+(D6-'precios seguros NOVIEMBRE 2021 '!D6)/'precios seguros NOVIEMBRE 2021 '!D6</f>
        <v>0.71634615384615385</v>
      </c>
      <c r="F6" s="12">
        <v>1019</v>
      </c>
      <c r="G6" s="39">
        <f>+(F6-'precios seguros NOVIEMBRE 2021 '!E6)/'precios seguros NOVIEMBRE 2021 '!E6</f>
        <v>0.47681159420289854</v>
      </c>
      <c r="H6" s="43">
        <v>3527</v>
      </c>
      <c r="I6" s="53">
        <f>+(H6-'precios seguros NOVIEMBRE 2021 '!F6)/'precios seguros NOVIEMBRE 2021 '!F6</f>
        <v>0.69648869648869649</v>
      </c>
      <c r="J6" s="12">
        <v>1019</v>
      </c>
      <c r="K6" s="39">
        <f>+(J6-'precios seguros NOVIEMBRE 2021 '!G6)/'precios seguros NOVIEMBRE 2021 '!G6</f>
        <v>0.47681159420289854</v>
      </c>
      <c r="L6" s="43">
        <v>4245</v>
      </c>
      <c r="M6" s="47">
        <f>+(L6-'precios seguros NOVIEMBRE 2021 '!H6)/'precios seguros NOVIEMBRE 2021 '!H6</f>
        <v>0.9104410441044104</v>
      </c>
      <c r="N6" s="19">
        <v>1199</v>
      </c>
      <c r="O6" s="39">
        <f>+(N6-'precios seguros NOVIEMBRE 2021 '!I6)/'precios seguros NOVIEMBRE 2021 '!I6</f>
        <v>0.47660098522167488</v>
      </c>
      <c r="P6" s="58">
        <v>2518</v>
      </c>
      <c r="Q6" s="47">
        <f>+(P6-'precios seguros NOVIEMBRE 2021 '!J6)/'precios seguros NOVIEMBRE 2021 '!J6</f>
        <v>0.628719275549806</v>
      </c>
      <c r="R6" s="19">
        <v>1174</v>
      </c>
      <c r="S6" s="39">
        <f>+(R6-'precios seguros NOVIEMBRE 2021 '!K6)/'precios seguros NOVIEMBRE 2021 '!K6</f>
        <v>0.47858942065491183</v>
      </c>
      <c r="T6" s="58">
        <v>2877</v>
      </c>
      <c r="U6" s="47">
        <f>+(T6-'precios seguros NOVIEMBRE 2021 '!L6)/'precios seguros NOVIEMBRE 2021 '!L6</f>
        <v>0.71863799283154117</v>
      </c>
      <c r="V6" s="19">
        <v>1174</v>
      </c>
      <c r="W6" s="39">
        <f>+(V6-'precios seguros NOVIEMBRE 2021 '!M6)/'precios seguros NOVIEMBRE 2021 '!M6</f>
        <v>0.47858942065491183</v>
      </c>
      <c r="X6" s="58">
        <v>2896</v>
      </c>
      <c r="Y6" s="47">
        <f>+(X6-'precios seguros NOVIEMBRE 2021 '!N6)/'precios seguros NOVIEMBRE 2021 '!N6</f>
        <v>0.51941238195173134</v>
      </c>
      <c r="Z6" s="19">
        <v>1292</v>
      </c>
      <c r="AA6" s="39">
        <f>+(Z6-'precios seguros NOVIEMBRE 2021 '!O6)/'precios seguros NOVIEMBRE 2021 '!O6</f>
        <v>0.47826086956521741</v>
      </c>
      <c r="AB6" s="58">
        <v>2915</v>
      </c>
      <c r="AC6" s="53">
        <f>+(AB6-'precios seguros NOVIEMBRE 2021 '!P6)/'precios seguros NOVIEMBRE 2021 '!P6</f>
        <v>0.49563878912262699</v>
      </c>
      <c r="AD6" s="19">
        <v>1199</v>
      </c>
      <c r="AE6" s="39">
        <f>+(AD6-'precios seguros NOVIEMBRE 2021 '!Q6)/'precios seguros NOVIEMBRE 2021 '!Q6</f>
        <v>0.47660098522167488</v>
      </c>
      <c r="AF6" s="58">
        <v>3088</v>
      </c>
      <c r="AG6" s="53">
        <f>+(AF6-'precios seguros NOVIEMBRE 2021 '!R6)/'precios seguros NOVIEMBRE 2021 '!R6</f>
        <v>0.61337513061650994</v>
      </c>
      <c r="AH6" s="12">
        <v>1174</v>
      </c>
      <c r="AI6" s="39">
        <f>+(AH6-'precios seguros NOVIEMBRE 2021 '!S6)/'precios seguros NOVIEMBRE 2021 '!S6</f>
        <v>0.47858942065491183</v>
      </c>
      <c r="AJ6" s="43">
        <v>4244</v>
      </c>
      <c r="AK6" s="47">
        <f>+(AJ6-'precios seguros NOVIEMBRE 2021 '!T6)/'precios seguros NOVIEMBRE 2021 '!T6</f>
        <v>0.85570616528202881</v>
      </c>
      <c r="AL6" s="21">
        <v>1019</v>
      </c>
      <c r="AM6" s="39">
        <f>+(AL6-'precios seguros NOVIEMBRE 2021 '!U6)/'precios seguros NOVIEMBRE 2021 '!U6</f>
        <v>0.47681159420289854</v>
      </c>
      <c r="AN6" s="60">
        <v>1693</v>
      </c>
      <c r="AO6" s="47">
        <f>+(AN6-'precios seguros NOVIEMBRE 2021 '!V6)/'precios seguros NOVIEMBRE 2021 '!V6</f>
        <v>0.63416988416988418</v>
      </c>
      <c r="AP6" s="38"/>
      <c r="AQ6" s="62"/>
      <c r="AR6" s="64"/>
      <c r="AS6" s="63"/>
      <c r="AT6" s="12">
        <v>1019</v>
      </c>
      <c r="AU6" s="39">
        <f>+(AT6-'precios seguros NOVIEMBRE 2021 '!Y6)/'precios seguros NOVIEMBRE 2021 '!Y6</f>
        <v>0.47681159420289854</v>
      </c>
      <c r="AV6" s="43">
        <v>2842</v>
      </c>
      <c r="AW6" s="47">
        <f>+(AV6-'precios seguros NOVIEMBRE 2021 '!Z6)/'precios seguros NOVIEMBRE 2021 '!Z6</f>
        <v>0.6156907333712337</v>
      </c>
    </row>
    <row r="7" spans="1:49" ht="25.5" customHeight="1" x14ac:dyDescent="0.25">
      <c r="A7" s="26" t="s">
        <v>5</v>
      </c>
      <c r="B7" s="13">
        <v>1734</v>
      </c>
      <c r="C7" s="40">
        <f>+(B7-'precios seguros NOVIEMBRE 2021 '!C7)/'precios seguros NOVIEMBRE 2021 '!C7</f>
        <v>0.21004884856943476</v>
      </c>
      <c r="D7" s="44">
        <v>5647</v>
      </c>
      <c r="E7" s="48">
        <f>+(D7-'precios seguros NOVIEMBRE 2021 '!D7)/'precios seguros NOVIEMBRE 2021 '!D7</f>
        <v>0.40507588952475743</v>
      </c>
      <c r="F7" s="17">
        <v>1734</v>
      </c>
      <c r="G7" s="40">
        <f>+(F7-'precios seguros NOVIEMBRE 2021 '!E7)/'precios seguros NOVIEMBRE 2021 '!E7</f>
        <v>0.21004884856943476</v>
      </c>
      <c r="H7" s="45">
        <v>6103</v>
      </c>
      <c r="I7" s="54">
        <f>+(H7-'precios seguros NOVIEMBRE 2021 '!F7)/'precios seguros NOVIEMBRE 2021 '!F7</f>
        <v>0.55292620865139952</v>
      </c>
      <c r="J7" s="17">
        <v>1734</v>
      </c>
      <c r="K7" s="40">
        <f>+(J7-'precios seguros NOVIEMBRE 2021 '!G7)/'precios seguros NOVIEMBRE 2021 '!G7</f>
        <v>0.21004884856943476</v>
      </c>
      <c r="L7" s="45">
        <v>5406</v>
      </c>
      <c r="M7" s="48">
        <f>+(L7-'precios seguros NOVIEMBRE 2021 '!H7)/'precios seguros NOVIEMBRE 2021 '!H7</f>
        <v>0.53014435324087184</v>
      </c>
      <c r="N7" s="17">
        <v>1576</v>
      </c>
      <c r="O7" s="40">
        <f>+(N7-'precios seguros NOVIEMBRE 2021 '!I7)/'precios seguros NOVIEMBRE 2021 '!I7</f>
        <v>0.20951650038372985</v>
      </c>
      <c r="P7" s="45">
        <v>3769</v>
      </c>
      <c r="Q7" s="48">
        <f>+(P7-'precios seguros NOVIEMBRE 2021 '!J7)/'precios seguros NOVIEMBRE 2021 '!J7</f>
        <v>0.4540895061728395</v>
      </c>
      <c r="R7" s="17">
        <v>1576</v>
      </c>
      <c r="S7" s="40">
        <f>+(R7-'precios seguros NOVIEMBRE 2021 '!K7)/'precios seguros NOVIEMBRE 2021 '!K7</f>
        <v>0.20951650038372985</v>
      </c>
      <c r="T7" s="45">
        <v>3908</v>
      </c>
      <c r="U7" s="50">
        <f>+(T7-'precios seguros NOVIEMBRE 2021 '!L7)/'precios seguros NOVIEMBRE 2021 '!L7</f>
        <v>-0.12553143880062653</v>
      </c>
      <c r="V7" s="17">
        <v>1576</v>
      </c>
      <c r="W7" s="40">
        <f>+(V7-'precios seguros NOVIEMBRE 2021 '!M7)/'precios seguros NOVIEMBRE 2021 '!M7</f>
        <v>0.20951650038372985</v>
      </c>
      <c r="X7" s="45">
        <v>3933</v>
      </c>
      <c r="Y7" s="50">
        <f>+(X7-'precios seguros NOVIEMBRE 2021 '!N7)/'precios seguros NOVIEMBRE 2021 '!N7</f>
        <v>-0.22942789968652039</v>
      </c>
      <c r="Z7" s="17">
        <v>1576</v>
      </c>
      <c r="AA7" s="40">
        <f>+(Z7-'precios seguros NOVIEMBRE 2021 '!O7)/'precios seguros NOVIEMBRE 2021 '!O7</f>
        <v>0.20951650038372985</v>
      </c>
      <c r="AB7" s="45">
        <v>3465</v>
      </c>
      <c r="AC7" s="54">
        <f>+(AB7-'precios seguros NOVIEMBRE 2021 '!P7)/'precios seguros NOVIEMBRE 2021 '!P7</f>
        <v>0.26876601977297693</v>
      </c>
      <c r="AD7" s="17">
        <v>1576</v>
      </c>
      <c r="AE7" s="40">
        <f>+(AD7-'precios seguros NOVIEMBRE 2021 '!Q7)/'precios seguros NOVIEMBRE 2021 '!Q7</f>
        <v>0.20951650038372985</v>
      </c>
      <c r="AF7" s="45">
        <v>4647</v>
      </c>
      <c r="AG7" s="54">
        <f>+(AF7-'precios seguros NOVIEMBRE 2021 '!R7)/'precios seguros NOVIEMBRE 2021 '!R7</f>
        <v>0.46086136435083308</v>
      </c>
      <c r="AH7" s="14"/>
      <c r="AI7" s="51"/>
      <c r="AJ7" s="41"/>
      <c r="AK7" s="52"/>
      <c r="AL7" s="23">
        <v>1655</v>
      </c>
      <c r="AM7" s="40">
        <f>+(AL7-'precios seguros NOVIEMBRE 2021 '!U7)/'precios seguros NOVIEMBRE 2021 '!U7</f>
        <v>0.2097953216374269</v>
      </c>
      <c r="AN7" s="61">
        <v>2976</v>
      </c>
      <c r="AO7" s="48">
        <f>+(AN7-'precios seguros NOVIEMBRE 2021 '!V7)/'precios seguros NOVIEMBRE 2021 '!V7</f>
        <v>0.32561247216035633</v>
      </c>
      <c r="AP7" s="13">
        <v>1655</v>
      </c>
      <c r="AQ7" s="40">
        <f>+(AP7-'precios seguros NOVIEMBRE 2021 '!W7)/'precios seguros NOVIEMBRE 2021 '!W7</f>
        <v>0.2097953216374269</v>
      </c>
      <c r="AR7" s="44">
        <v>3560</v>
      </c>
      <c r="AS7" s="54">
        <f>+(AR7-'precios seguros NOVIEMBRE 2021 '!X7)/'precios seguros NOVIEMBRE 2021 '!X7</f>
        <v>0.41719745222929938</v>
      </c>
      <c r="AT7" s="13">
        <v>1655</v>
      </c>
      <c r="AU7" s="40">
        <f>+(AT7-'precios seguros NOVIEMBRE 2021 '!Y7)/'precios seguros NOVIEMBRE 2021 '!Y7</f>
        <v>0.2097953216374269</v>
      </c>
      <c r="AV7" s="44">
        <v>7643</v>
      </c>
      <c r="AW7" s="48">
        <f>+(AV7-'precios seguros NOVIEMBRE 2021 '!Z7)/'precios seguros NOVIEMBRE 2021 '!Z7</f>
        <v>0.36848701880035811</v>
      </c>
    </row>
    <row r="8" spans="1:49" ht="25.5" customHeight="1" x14ac:dyDescent="0.25">
      <c r="A8" s="26" t="s">
        <v>1</v>
      </c>
      <c r="B8" s="13">
        <v>1791</v>
      </c>
      <c r="C8" s="40">
        <f>+(B8-'precios seguros NOVIEMBRE 2021 '!C8)/'precios seguros NOVIEMBRE 2021 '!C8</f>
        <v>0.31788079470198677</v>
      </c>
      <c r="D8" s="45">
        <v>7622</v>
      </c>
      <c r="E8" s="48">
        <f>+(D8-'precios seguros NOVIEMBRE 2021 '!D8)/'precios seguros NOVIEMBRE 2021 '!D8</f>
        <v>0.34569209039548021</v>
      </c>
      <c r="F8" s="17">
        <v>1561</v>
      </c>
      <c r="G8" s="40">
        <f>+(F8-'precios seguros NOVIEMBRE 2021 '!E8)/'precios seguros NOVIEMBRE 2021 '!E8</f>
        <v>0.31841216216216217</v>
      </c>
      <c r="H8" s="45">
        <v>5982</v>
      </c>
      <c r="I8" s="54">
        <f>+(H8-'precios seguros NOVIEMBRE 2021 '!F8)/'precios seguros NOVIEMBRE 2021 '!F8</f>
        <v>0.30839895013123358</v>
      </c>
      <c r="J8" s="17">
        <v>1734</v>
      </c>
      <c r="K8" s="40">
        <f>+(J8-'precios seguros NOVIEMBRE 2021 '!G8)/'precios seguros NOVIEMBRE 2021 '!G8</f>
        <v>0.31762917933130697</v>
      </c>
      <c r="L8" s="45">
        <v>2842</v>
      </c>
      <c r="M8" s="48">
        <f>+(L8-'precios seguros NOVIEMBRE 2021 '!H8)/'precios seguros NOVIEMBRE 2021 '!H8</f>
        <v>0.38837322911577921</v>
      </c>
      <c r="N8" s="17">
        <v>1394</v>
      </c>
      <c r="O8" s="40">
        <f>+(N8-'precios seguros NOVIEMBRE 2021 '!I8)/'precios seguros NOVIEMBRE 2021 '!I8</f>
        <v>0.31882686849574265</v>
      </c>
      <c r="P8" s="45">
        <v>3410</v>
      </c>
      <c r="Q8" s="48">
        <f>+(P8-'precios seguros NOVIEMBRE 2021 '!J8)/'precios seguros NOVIEMBRE 2021 '!J8</f>
        <v>0.36182108626198084</v>
      </c>
      <c r="R8" s="17">
        <v>1549</v>
      </c>
      <c r="S8" s="40">
        <f>+(R8-'precios seguros NOVIEMBRE 2021 '!K8)/'precios seguros NOVIEMBRE 2021 '!K8</f>
        <v>0.31829787234042556</v>
      </c>
      <c r="T8" s="45">
        <v>2425</v>
      </c>
      <c r="U8" s="48">
        <f>+(T8-'precios seguros NOVIEMBRE 2021 '!L8)/'precios seguros NOVIEMBRE 2021 '!L8</f>
        <v>0.37705848949460535</v>
      </c>
      <c r="V8" s="17">
        <v>1549</v>
      </c>
      <c r="W8" s="40">
        <f>+(V8-'precios seguros NOVIEMBRE 2021 '!M8)/'precios seguros NOVIEMBRE 2021 '!M8</f>
        <v>0.31829787234042556</v>
      </c>
      <c r="X8" s="45">
        <v>2435</v>
      </c>
      <c r="Y8" s="48">
        <f>+(X8-'precios seguros NOVIEMBRE 2021 '!N8)/'precios seguros NOVIEMBRE 2021 '!N8</f>
        <v>0.27754459601259179</v>
      </c>
      <c r="Z8" s="17">
        <v>1394</v>
      </c>
      <c r="AA8" s="40">
        <f>+(Z8-'precios seguros NOVIEMBRE 2021 '!O8)/'precios seguros NOVIEMBRE 2021 '!O8</f>
        <v>0.31882686849574265</v>
      </c>
      <c r="AB8" s="45">
        <v>3595</v>
      </c>
      <c r="AC8" s="54">
        <f>+(AB8-'precios seguros NOVIEMBRE 2021 '!P8)/'precios seguros NOVIEMBRE 2021 '!P8</f>
        <v>0.22905982905982905</v>
      </c>
      <c r="AD8" s="17">
        <v>1394</v>
      </c>
      <c r="AE8" s="40">
        <f>+(AD8-'precios seguros NOVIEMBRE 2021 '!Q8)/'precios seguros NOVIEMBRE 2021 '!Q8</f>
        <v>0.31882686849574265</v>
      </c>
      <c r="AF8" s="45">
        <v>4257</v>
      </c>
      <c r="AG8" s="54">
        <f>+(AF8-'precios seguros NOVIEMBRE 2021 '!R8)/'precios seguros NOVIEMBRE 2021 '!R8</f>
        <v>0.32906650015610367</v>
      </c>
      <c r="AH8" s="13">
        <v>1549</v>
      </c>
      <c r="AI8" s="40">
        <f>+(AH8-'precios seguros NOVIEMBRE 2021 '!S8)/'precios seguros NOVIEMBRE 2021 '!S8</f>
        <v>0.31829787234042556</v>
      </c>
      <c r="AJ8" s="44">
        <v>3094</v>
      </c>
      <c r="AK8" s="48">
        <f>+(AJ8-'precios seguros NOVIEMBRE 2021 '!T8)/'precios seguros NOVIEMBRE 2021 '!T8</f>
        <v>0.44377041530564632</v>
      </c>
      <c r="AL8" s="23">
        <v>1394</v>
      </c>
      <c r="AM8" s="40">
        <f>+(AL8-'precios seguros NOVIEMBRE 2021 '!U8)/'precios seguros NOVIEMBRE 2021 '!U8</f>
        <v>0.31882686849574265</v>
      </c>
      <c r="AN8" s="61">
        <v>2958</v>
      </c>
      <c r="AO8" s="48">
        <f>+(AN8-'precios seguros NOVIEMBRE 2021 '!V8)/'precios seguros NOVIEMBRE 2021 '!V8</f>
        <v>2.0325203252032522E-3</v>
      </c>
      <c r="AP8" s="13">
        <v>1394</v>
      </c>
      <c r="AQ8" s="40">
        <f>+(AP8-'precios seguros NOVIEMBRE 2021 '!W8)/'precios seguros NOVIEMBRE 2021 '!W8</f>
        <v>0.31882686849574265</v>
      </c>
      <c r="AR8" s="44">
        <v>3968</v>
      </c>
      <c r="AS8" s="54">
        <f>+(AR8-'precios seguros NOVIEMBRE 2021 '!X8)/'precios seguros NOVIEMBRE 2021 '!X8</f>
        <v>0.3056926620598881</v>
      </c>
      <c r="AT8" s="13">
        <v>1394</v>
      </c>
      <c r="AU8" s="40">
        <f>+(AT8-'precios seguros NOVIEMBRE 2021 '!Y8)/'precios seguros NOVIEMBRE 2021 '!Y8</f>
        <v>0.18638297872340426</v>
      </c>
      <c r="AV8" s="44">
        <v>4000</v>
      </c>
      <c r="AW8" s="48">
        <f>+(AV8-'precios seguros NOVIEMBRE 2021 '!Z8)/'precios seguros NOVIEMBRE 2021 '!Z8</f>
        <v>1.0597322348094749</v>
      </c>
    </row>
    <row r="9" spans="1:49" ht="25.5" customHeight="1" x14ac:dyDescent="0.25">
      <c r="A9" s="26" t="s">
        <v>2</v>
      </c>
      <c r="B9" s="14"/>
      <c r="C9" s="41"/>
      <c r="D9" s="41"/>
      <c r="E9" s="41"/>
      <c r="F9" s="14"/>
      <c r="G9" s="51"/>
      <c r="H9" s="41"/>
      <c r="I9" s="55"/>
      <c r="J9" s="14"/>
      <c r="K9" s="51"/>
      <c r="L9" s="41"/>
      <c r="M9" s="52"/>
      <c r="N9" s="14"/>
      <c r="O9" s="51"/>
      <c r="P9" s="41"/>
      <c r="Q9" s="52"/>
      <c r="R9" s="14"/>
      <c r="S9" s="51"/>
      <c r="T9" s="41"/>
      <c r="U9" s="52"/>
      <c r="V9" s="14"/>
      <c r="W9" s="51"/>
      <c r="X9" s="41"/>
      <c r="Y9" s="52"/>
      <c r="Z9" s="14"/>
      <c r="AA9" s="51"/>
      <c r="AB9" s="45">
        <v>2986</v>
      </c>
      <c r="AC9" s="54">
        <f>+(AB9-'precios seguros NOVIEMBRE 2021 '!P9)/'precios seguros NOVIEMBRE 2021 '!P9</f>
        <v>0.28706896551724137</v>
      </c>
      <c r="AD9" s="14"/>
      <c r="AE9" s="51"/>
      <c r="AF9" s="41"/>
      <c r="AG9" s="55"/>
      <c r="AH9" s="14"/>
      <c r="AI9" s="51"/>
      <c r="AJ9" s="41"/>
      <c r="AK9" s="52"/>
      <c r="AL9" s="14"/>
      <c r="AM9" s="51"/>
      <c r="AN9" s="61">
        <v>2880</v>
      </c>
      <c r="AO9" s="48">
        <f>+(AN9-'precios seguros NOVIEMBRE 2021 '!V9)/'precios seguros NOVIEMBRE 2021 '!V9</f>
        <v>0.35529411764705882</v>
      </c>
      <c r="AP9" s="14"/>
      <c r="AQ9" s="51"/>
      <c r="AR9" s="41"/>
      <c r="AS9" s="55"/>
      <c r="AT9" s="14"/>
      <c r="AU9" s="51"/>
      <c r="AV9" s="41"/>
      <c r="AW9" s="52"/>
    </row>
    <row r="10" spans="1:49" ht="25.5" customHeight="1" x14ac:dyDescent="0.25">
      <c r="A10" s="26" t="s">
        <v>3</v>
      </c>
      <c r="B10" s="13">
        <v>3171</v>
      </c>
      <c r="C10" s="40">
        <f>+(B10-'precios seguros NOVIEMBRE 2021 '!C10)/'precios seguros NOVIEMBRE 2021 '!C10</f>
        <v>0.48108360579168613</v>
      </c>
      <c r="D10" s="45">
        <v>5696</v>
      </c>
      <c r="E10" s="48">
        <f>+(D10-'precios seguros NOVIEMBRE 2021 '!D10)/'precios seguros NOVIEMBRE 2021 '!D10</f>
        <v>0.38859093125304728</v>
      </c>
      <c r="F10" s="14"/>
      <c r="G10" s="51"/>
      <c r="H10" s="45">
        <v>5170</v>
      </c>
      <c r="I10" s="54">
        <f>+(H10-'precios seguros NOVIEMBRE 2021 '!F10)/'precios seguros NOVIEMBRE 2021 '!F10</f>
        <v>0.37977048305310918</v>
      </c>
      <c r="J10" s="14"/>
      <c r="K10" s="51"/>
      <c r="L10" s="45">
        <v>5091</v>
      </c>
      <c r="M10" s="48">
        <f>+(L10-'precios seguros NOVIEMBRE 2021 '!H10)/'precios seguros NOVIEMBRE 2021 '!H10</f>
        <v>0.38606044105635723</v>
      </c>
      <c r="N10" s="14"/>
      <c r="O10" s="51"/>
      <c r="P10" s="45">
        <v>4368</v>
      </c>
      <c r="Q10" s="48">
        <f>+(P10-'precios seguros NOVIEMBRE 2021 '!J10)/'precios seguros NOVIEMBRE 2021 '!J10</f>
        <v>0.47418157273034089</v>
      </c>
      <c r="R10" s="14"/>
      <c r="S10" s="51"/>
      <c r="T10" s="45">
        <v>4626</v>
      </c>
      <c r="U10" s="48">
        <f>+(T10-'precios seguros NOVIEMBRE 2021 '!L10)/'precios seguros NOVIEMBRE 2021 '!L10</f>
        <v>0.49563530552861301</v>
      </c>
      <c r="V10" s="14"/>
      <c r="W10" s="51"/>
      <c r="X10" s="45">
        <v>5179</v>
      </c>
      <c r="Y10" s="48">
        <f>+(X10-'precios seguros NOVIEMBRE 2021 '!N10)/'precios seguros NOVIEMBRE 2021 '!N10</f>
        <v>0.39746357258499732</v>
      </c>
      <c r="Z10" s="17">
        <v>3171</v>
      </c>
      <c r="AA10" s="40">
        <f>+(Z10-'precios seguros NOVIEMBRE 2021 '!O10)/'precios seguros NOVIEMBRE 2021 '!O10</f>
        <v>0.48108360579168613</v>
      </c>
      <c r="AB10" s="45">
        <v>4577</v>
      </c>
      <c r="AC10" s="54">
        <f>+(AB10-'precios seguros NOVIEMBRE 2021 '!P10)/'precios seguros NOVIEMBRE 2021 '!P10</f>
        <v>0.39287888009738281</v>
      </c>
      <c r="AD10" s="14"/>
      <c r="AE10" s="40"/>
      <c r="AF10" s="45">
        <v>4864</v>
      </c>
      <c r="AG10" s="54">
        <f>+(AF10-'precios seguros NOVIEMBRE 2021 '!R10)/'precios seguros NOVIEMBRE 2021 '!R10</f>
        <v>0.45498055638647922</v>
      </c>
      <c r="AH10" s="14"/>
      <c r="AI10" s="51"/>
      <c r="AJ10" s="45">
        <v>5839</v>
      </c>
      <c r="AK10" s="48">
        <f>+(AJ10-'precios seguros NOVIEMBRE 2021 '!T10)/'precios seguros NOVIEMBRE 2021 '!T10</f>
        <v>0.42068126520681265</v>
      </c>
      <c r="AL10" s="13">
        <v>3171</v>
      </c>
      <c r="AM10" s="51"/>
      <c r="AN10" s="45">
        <v>4819</v>
      </c>
      <c r="AO10" s="52"/>
      <c r="AP10" s="14"/>
      <c r="AQ10" s="51"/>
      <c r="AR10" s="44">
        <v>4834</v>
      </c>
      <c r="AS10" s="54">
        <f>+(AR10-'precios seguros NOVIEMBRE 2021 '!X10)/'precios seguros NOVIEMBRE 2021 '!X10</f>
        <v>0.38629194149698881</v>
      </c>
      <c r="AT10" s="14"/>
      <c r="AU10" s="51"/>
      <c r="AV10" s="44">
        <v>5232</v>
      </c>
      <c r="AW10" s="48">
        <f>+(AV10-'precios seguros NOVIEMBRE 2021 '!Z10)/'precios seguros NOVIEMBRE 2021 '!Z10</f>
        <v>0.4489061201883135</v>
      </c>
    </row>
    <row r="11" spans="1:49" ht="25.5" customHeight="1" x14ac:dyDescent="0.25">
      <c r="A11" s="26" t="s">
        <v>11</v>
      </c>
      <c r="B11" s="13">
        <v>2156</v>
      </c>
      <c r="C11" s="40">
        <f>+(B11-'precios seguros NOVIEMBRE 2021 '!C11)/'precios seguros NOVIEMBRE 2021 '!C11</f>
        <v>0.40639269406392692</v>
      </c>
      <c r="D11" s="45">
        <v>3879</v>
      </c>
      <c r="E11" s="48">
        <f>+(D11-'precios seguros NOVIEMBRE 2021 '!D11)/'precios seguros NOVIEMBRE 2021 '!D11</f>
        <v>0.41003271537622682</v>
      </c>
      <c r="F11" s="14"/>
      <c r="G11" s="51"/>
      <c r="H11" s="45">
        <v>4318</v>
      </c>
      <c r="I11" s="54"/>
      <c r="J11" s="17">
        <v>2044</v>
      </c>
      <c r="K11" s="40"/>
      <c r="L11" s="45">
        <v>3695</v>
      </c>
      <c r="M11" s="48"/>
      <c r="N11" s="17">
        <v>2156</v>
      </c>
      <c r="O11" s="40"/>
      <c r="P11" s="45">
        <v>3198</v>
      </c>
      <c r="Q11" s="48"/>
      <c r="R11" s="17">
        <v>2044</v>
      </c>
      <c r="S11" s="40"/>
      <c r="T11" s="45">
        <v>3440</v>
      </c>
      <c r="U11" s="48"/>
      <c r="V11" s="17">
        <v>2044</v>
      </c>
      <c r="W11" s="40"/>
      <c r="X11" s="45">
        <v>3455</v>
      </c>
      <c r="Y11" s="48"/>
      <c r="Z11" s="17">
        <v>2156</v>
      </c>
      <c r="AA11" s="40"/>
      <c r="AB11" s="45">
        <v>3097</v>
      </c>
      <c r="AC11" s="54"/>
      <c r="AD11" s="17">
        <v>2156</v>
      </c>
      <c r="AE11" s="40"/>
      <c r="AF11" s="45">
        <v>3588</v>
      </c>
      <c r="AG11" s="54"/>
      <c r="AH11" s="13">
        <v>2044</v>
      </c>
      <c r="AI11" s="40"/>
      <c r="AJ11" s="45">
        <v>4361</v>
      </c>
      <c r="AK11" s="48"/>
      <c r="AL11" s="13">
        <v>2156</v>
      </c>
      <c r="AM11" s="40">
        <f>+(AL11-'precios seguros NOVIEMBRE 2021 '!U11)/'precios seguros NOVIEMBRE 2021 '!U11</f>
        <v>0.40639269406392692</v>
      </c>
      <c r="AN11" s="45">
        <v>3023</v>
      </c>
      <c r="AO11" s="48">
        <f>+(AN11-'precios seguros NOVIEMBRE 2021 '!V11)/'precios seguros NOVIEMBRE 2021 '!V11</f>
        <v>4.9652777777777775E-2</v>
      </c>
      <c r="AP11" s="17">
        <v>2156</v>
      </c>
      <c r="AQ11" s="51"/>
      <c r="AR11" s="45">
        <v>3290</v>
      </c>
      <c r="AS11" s="55"/>
      <c r="AT11" s="17">
        <v>2044</v>
      </c>
      <c r="AU11" s="51"/>
      <c r="AV11" s="45">
        <v>3065</v>
      </c>
      <c r="AW11" s="52"/>
    </row>
    <row r="12" spans="1:49" ht="25.5" customHeight="1" x14ac:dyDescent="0.25">
      <c r="A12" s="26" t="s">
        <v>4</v>
      </c>
      <c r="B12" s="13">
        <v>1561</v>
      </c>
      <c r="C12" s="40">
        <f>+(B12-'precios seguros NOVIEMBRE 2021 '!C12)/'precios seguros NOVIEMBRE 2021 '!C12</f>
        <v>0.10945273631840796</v>
      </c>
      <c r="D12" s="45">
        <v>3223</v>
      </c>
      <c r="E12" s="48">
        <f>+(D12-'precios seguros NOVIEMBRE 2021 '!D12)/'precios seguros NOVIEMBRE 2021 '!D12</f>
        <v>0.13967468175388967</v>
      </c>
      <c r="F12" s="17">
        <v>1640</v>
      </c>
      <c r="G12" s="40">
        <f>+(F12-'precios seguros NOVIEMBRE 2021 '!E12)/'precios seguros NOVIEMBRE 2021 '!E12</f>
        <v>0.10885733603786342</v>
      </c>
      <c r="H12" s="45">
        <v>3260</v>
      </c>
      <c r="I12" s="54">
        <f>+(H12-'precios seguros NOVIEMBRE 2021 '!F12)/'precios seguros NOVIEMBRE 2021 '!F12</f>
        <v>0.10023624704691192</v>
      </c>
      <c r="J12" s="17">
        <v>1741</v>
      </c>
      <c r="K12" s="40">
        <f>+(J12-'precios seguros NOVIEMBRE 2021 '!G12)/'precios seguros NOVIEMBRE 2021 '!G12</f>
        <v>0.1089171974522293</v>
      </c>
      <c r="L12" s="45">
        <v>3588</v>
      </c>
      <c r="M12" s="48">
        <f>+(L12-'precios seguros NOVIEMBRE 2021 '!H12)/'precios seguros NOVIEMBRE 2021 '!H12</f>
        <v>8.5956416464891036E-2</v>
      </c>
      <c r="N12" s="17">
        <v>1490</v>
      </c>
      <c r="O12" s="40"/>
      <c r="P12" s="45">
        <v>2225</v>
      </c>
      <c r="Q12" s="48"/>
      <c r="R12" s="17">
        <v>1581</v>
      </c>
      <c r="S12" s="40">
        <f>+(R12-'precios seguros NOVIEMBRE 2021 '!K12)/'precios seguros NOVIEMBRE 2021 '!K12</f>
        <v>0.10869565217391304</v>
      </c>
      <c r="T12" s="45">
        <v>2588</v>
      </c>
      <c r="U12" s="48">
        <f>+(T12-'precios seguros NOVIEMBRE 2021 '!L12)/'precios seguros NOVIEMBRE 2021 '!L12</f>
        <v>0.1159982751185856</v>
      </c>
      <c r="V12" s="17">
        <v>1581</v>
      </c>
      <c r="W12" s="40">
        <f>+(V12-'precios seguros NOVIEMBRE 2021 '!M12)/'precios seguros NOVIEMBRE 2021 '!M12</f>
        <v>0.10869565217391304</v>
      </c>
      <c r="X12" s="45">
        <v>2598</v>
      </c>
      <c r="Y12" s="48">
        <f>+(X12-'precios seguros NOVIEMBRE 2021 '!N12)/'precios seguros NOVIEMBRE 2021 '!N12</f>
        <v>3.1771247021445591E-2</v>
      </c>
      <c r="Z12" s="17">
        <v>1417</v>
      </c>
      <c r="AA12" s="40"/>
      <c r="AB12" s="45">
        <v>2144</v>
      </c>
      <c r="AC12" s="54"/>
      <c r="AD12" s="17">
        <v>1490</v>
      </c>
      <c r="AE12" s="40">
        <f>+(AD12-'precios seguros NOVIEMBRE 2021 '!Q12)/'precios seguros NOVIEMBRE 2021 '!Q12</f>
        <v>0.10945644080416977</v>
      </c>
      <c r="AF12" s="45">
        <v>2507</v>
      </c>
      <c r="AG12" s="54">
        <f>+(AF12-'precios seguros NOVIEMBRE 2021 '!R12)/'precios seguros NOVIEMBRE 2021 '!R12</f>
        <v>0.11027457927369354</v>
      </c>
      <c r="AH12" s="13">
        <v>1581</v>
      </c>
      <c r="AI12" s="40">
        <f>+(AH12-'precios seguros NOVIEMBRE 2021 '!S12)/'precios seguros NOVIEMBRE 2021 '!S12</f>
        <v>0.10869565217391304</v>
      </c>
      <c r="AJ12" s="45">
        <v>3326</v>
      </c>
      <c r="AK12" s="48">
        <f>+(AJ12-'precios seguros NOVIEMBRE 2021 '!T12)/'precios seguros NOVIEMBRE 2021 '!T12</f>
        <v>5.6879567842389581E-2</v>
      </c>
      <c r="AL12" s="13">
        <v>1781</v>
      </c>
      <c r="AM12" s="40">
        <f>+(AL12-'precios seguros NOVIEMBRE 2021 '!U12)/'precios seguros NOVIEMBRE 2021 '!U12</f>
        <v>0.10896637608966377</v>
      </c>
      <c r="AN12" s="45">
        <v>2483</v>
      </c>
      <c r="AO12" s="48">
        <f>+(AN12-'precios seguros NOVIEMBRE 2021 '!V12)/'precios seguros NOVIEMBRE 2021 '!V12</f>
        <v>0.12403802625622454</v>
      </c>
      <c r="AP12" s="17">
        <v>1872</v>
      </c>
      <c r="AQ12" s="40">
        <f>+(AP12-'precios seguros NOVIEMBRE 2021 '!W12)/'precios seguros NOVIEMBRE 2021 '!W12</f>
        <v>0.10900473933649289</v>
      </c>
      <c r="AR12" s="45">
        <v>2712</v>
      </c>
      <c r="AS12" s="54">
        <f>+(AR12-'precios seguros NOVIEMBRE 2021 '!X12)/'precios seguros NOVIEMBRE 2021 '!X12</f>
        <v>0.10154346060113728</v>
      </c>
      <c r="AT12" s="17">
        <v>1875</v>
      </c>
      <c r="AU12" s="40">
        <f>+(AT12-'precios seguros NOVIEMBRE 2021 '!Y12)/'precios seguros NOVIEMBRE 2021 '!Y12</f>
        <v>9.8418277680140595E-2</v>
      </c>
      <c r="AV12" s="45">
        <v>2909</v>
      </c>
      <c r="AW12" s="48">
        <f>+(AV12-'precios seguros NOVIEMBRE 2021 '!Z12)/'precios seguros NOVIEMBRE 2021 '!Z12</f>
        <v>3.119461183977313E-2</v>
      </c>
    </row>
    <row r="13" spans="1:49" ht="25.5" customHeight="1" x14ac:dyDescent="0.25">
      <c r="A13" s="26" t="s">
        <v>12</v>
      </c>
      <c r="B13" s="13">
        <v>2239</v>
      </c>
      <c r="C13" s="40">
        <f>+(B13-'precios seguros NOVIEMBRE 2021 '!C13)/'precios seguros NOVIEMBRE 2021 '!C13</f>
        <v>0.17532808398950131</v>
      </c>
      <c r="D13" s="45">
        <v>5285</v>
      </c>
      <c r="E13" s="48">
        <f>+(D13-'precios seguros NOVIEMBRE 2021 '!D13)/'precios seguros NOVIEMBRE 2021 '!D13</f>
        <v>0.27196149217809867</v>
      </c>
      <c r="F13" s="17">
        <v>2239</v>
      </c>
      <c r="G13" s="40">
        <f>+(F13-'precios seguros NOVIEMBRE 2021 '!E13)/'precios seguros NOVIEMBRE 2021 '!E13</f>
        <v>0.17532808398950131</v>
      </c>
      <c r="H13" s="45">
        <v>6325</v>
      </c>
      <c r="I13" s="54">
        <f>+(H13-'precios seguros NOVIEMBRE 2021 '!F13)/'precios seguros NOVIEMBRE 2021 '!F13</f>
        <v>0.25595710881652106</v>
      </c>
      <c r="J13" s="17">
        <v>2239</v>
      </c>
      <c r="K13" s="40">
        <f>+(J13-'precios seguros NOVIEMBRE 2021 '!G13)/'precios seguros NOVIEMBRE 2021 '!G13</f>
        <v>0.17532808398950131</v>
      </c>
      <c r="L13" s="45">
        <v>7440</v>
      </c>
      <c r="M13" s="48">
        <f>+(L13-'precios seguros NOVIEMBRE 2021 '!H13)/'precios seguros NOVIEMBRE 2021 '!H13</f>
        <v>0.34929270946681173</v>
      </c>
      <c r="N13" s="17">
        <v>2132</v>
      </c>
      <c r="O13" s="40">
        <f>+(N13-'precios seguros NOVIEMBRE 2021 '!I13)/'precios seguros NOVIEMBRE 2021 '!I13</f>
        <v>0.17660044150110377</v>
      </c>
      <c r="P13" s="45">
        <v>3725</v>
      </c>
      <c r="Q13" s="48">
        <f>+(P13-'precios seguros NOVIEMBRE 2021 '!J13)/'precios seguros NOVIEMBRE 2021 '!J13</f>
        <v>0.25972269191748393</v>
      </c>
      <c r="R13" s="17">
        <v>2132</v>
      </c>
      <c r="S13" s="40">
        <f>+(R13-'precios seguros NOVIEMBRE 2021 '!K13)/'precios seguros NOVIEMBRE 2021 '!K13</f>
        <v>0.17660044150110377</v>
      </c>
      <c r="T13" s="45">
        <v>4593</v>
      </c>
      <c r="U13" s="48">
        <f>+(T13-'precios seguros NOVIEMBRE 2021 '!L13)/'precios seguros NOVIEMBRE 2021 '!L13</f>
        <v>0.33478639930252835</v>
      </c>
      <c r="V13" s="17">
        <v>2132</v>
      </c>
      <c r="W13" s="40">
        <f>+(V13-'precios seguros NOVIEMBRE 2021 '!M13)/'precios seguros NOVIEMBRE 2021 '!M13</f>
        <v>0.17660044150110377</v>
      </c>
      <c r="X13" s="45">
        <v>4626</v>
      </c>
      <c r="Y13" s="48">
        <f>+(X13-'precios seguros NOVIEMBRE 2021 '!N13)/'precios seguros NOVIEMBRE 2021 '!N13</f>
        <v>0.23162939297124602</v>
      </c>
      <c r="Z13" s="17">
        <v>2132</v>
      </c>
      <c r="AA13" s="40">
        <f>+(Z13-'precios seguros NOVIEMBRE 2021 '!O13)/'precios seguros NOVIEMBRE 2021 '!O13</f>
        <v>0.17660044150110377</v>
      </c>
      <c r="AB13" s="45">
        <v>3273</v>
      </c>
      <c r="AC13" s="54">
        <f>+(AB13-'precios seguros NOVIEMBRE 2021 '!P13)/'precios seguros NOVIEMBRE 2021 '!P13</f>
        <v>0.17903458213256485</v>
      </c>
      <c r="AD13" s="17">
        <v>2132</v>
      </c>
      <c r="AE13" s="40">
        <f>+(AD13-'precios seguros NOVIEMBRE 2021 '!Q13)/'precios seguros NOVIEMBRE 2021 '!Q13</f>
        <v>0.17660044150110377</v>
      </c>
      <c r="AF13" s="45">
        <v>4369</v>
      </c>
      <c r="AG13" s="54">
        <f>+(AF13-'precios seguros NOVIEMBRE 2021 '!R13)/'precios seguros NOVIEMBRE 2021 '!R13</f>
        <v>0.25222126683863572</v>
      </c>
      <c r="AH13" s="13">
        <v>2132</v>
      </c>
      <c r="AI13" s="40">
        <f>+(AH13-'precios seguros NOVIEMBRE 2021 '!S13)/'precios seguros NOVIEMBRE 2021 '!S13</f>
        <v>0.17660044150110377</v>
      </c>
      <c r="AJ13" s="45">
        <v>6473</v>
      </c>
      <c r="AK13" s="48">
        <f>+(AJ13-'precios seguros NOVIEMBRE 2021 '!T13)/'precios seguros NOVIEMBRE 2021 '!T13</f>
        <v>0.28585617798967022</v>
      </c>
      <c r="AL13" s="13">
        <v>2239</v>
      </c>
      <c r="AM13" s="40">
        <f>+(AL13-'precios seguros NOVIEMBRE 2021 '!U13)/'precios seguros NOVIEMBRE 2021 '!U13</f>
        <v>0.17532808398950131</v>
      </c>
      <c r="AN13" s="45">
        <v>3286</v>
      </c>
      <c r="AO13" s="48">
        <f>+(AN13-'precios seguros NOVIEMBRE 2021 '!V13)/'precios seguros NOVIEMBRE 2021 '!V13</f>
        <v>0.22657708100037327</v>
      </c>
      <c r="AP13" s="17">
        <v>2239</v>
      </c>
      <c r="AQ13" s="40">
        <f>+(AP13-'precios seguros NOVIEMBRE 2021 '!W13)/'precios seguros NOVIEMBRE 2021 '!W13</f>
        <v>0.17532808398950131</v>
      </c>
      <c r="AR13" s="45">
        <v>3985</v>
      </c>
      <c r="AS13" s="54">
        <f>+(AR13-'precios seguros NOVIEMBRE 2021 '!X13)/'precios seguros NOVIEMBRE 2021 '!X13</f>
        <v>0.2269088669950739</v>
      </c>
      <c r="AT13" s="17">
        <v>2132</v>
      </c>
      <c r="AU13" s="40">
        <f>+(AT13-'precios seguros NOVIEMBRE 2021 '!Y13)/'precios seguros NOVIEMBRE 2021 '!Y13</f>
        <v>0.17660044150110377</v>
      </c>
      <c r="AV13" s="45">
        <v>4683</v>
      </c>
      <c r="AW13" s="48">
        <f>+(AV13-'precios seguros NOVIEMBRE 2021 '!Z13)/'precios seguros NOVIEMBRE 2021 '!Z13</f>
        <v>0.23692551505546752</v>
      </c>
    </row>
    <row r="14" spans="1:49" ht="25.5" customHeight="1" x14ac:dyDescent="0.25">
      <c r="A14" s="26" t="s">
        <v>8</v>
      </c>
      <c r="B14" s="13">
        <v>2795</v>
      </c>
      <c r="C14" s="51"/>
      <c r="D14" s="41"/>
      <c r="E14" s="52"/>
      <c r="F14" s="17">
        <v>1785</v>
      </c>
      <c r="G14" s="40">
        <f>+(F14-'precios seguros NOVIEMBRE 2021 '!E14)/'precios seguros NOVIEMBRE 2021 '!E14</f>
        <v>0</v>
      </c>
      <c r="H14" s="41"/>
      <c r="I14" s="55"/>
      <c r="J14" s="17">
        <v>2236</v>
      </c>
      <c r="K14" s="40"/>
      <c r="L14" s="41"/>
      <c r="M14" s="52"/>
      <c r="N14" s="17">
        <v>1992</v>
      </c>
      <c r="O14" s="40">
        <f>+(N14-'precios seguros NOVIEMBRE 2021 '!I14)/'precios seguros NOVIEMBRE 2021 '!I14</f>
        <v>0.4843517138599106</v>
      </c>
      <c r="P14" s="41"/>
      <c r="Q14" s="52"/>
      <c r="R14" s="17">
        <v>1722</v>
      </c>
      <c r="S14" s="40">
        <f>+(R14-'precios seguros NOVIEMBRE 2021 '!K14)/'precios seguros NOVIEMBRE 2021 '!K14</f>
        <v>0.46179966044142612</v>
      </c>
      <c r="T14" s="41"/>
      <c r="U14" s="52"/>
      <c r="V14" s="17">
        <v>1722</v>
      </c>
      <c r="W14" s="40">
        <f>+(V14-'precios seguros NOVIEMBRE 2021 '!M14)/'precios seguros NOVIEMBRE 2021 '!M14</f>
        <v>0.46179966044142612</v>
      </c>
      <c r="X14" s="41"/>
      <c r="Y14" s="52"/>
      <c r="Z14" s="17">
        <v>2194</v>
      </c>
      <c r="AA14" s="51"/>
      <c r="AB14" s="41"/>
      <c r="AC14" s="55"/>
      <c r="AD14" s="17">
        <v>1992</v>
      </c>
      <c r="AE14" s="51"/>
      <c r="AF14" s="41"/>
      <c r="AG14" s="55"/>
      <c r="AH14" s="13">
        <v>1918</v>
      </c>
      <c r="AI14" s="40">
        <f>+(AH14-'precios seguros NOVIEMBRE 2021 '!S14)/'precios seguros NOVIEMBRE 2021 '!S14</f>
        <v>0.6281833616298812</v>
      </c>
      <c r="AJ14" s="41"/>
      <c r="AK14" s="52"/>
      <c r="AL14" s="14"/>
      <c r="AM14" s="51"/>
      <c r="AN14" s="41"/>
      <c r="AO14" s="52"/>
      <c r="AP14" s="14"/>
      <c r="AQ14" s="51"/>
      <c r="AR14" s="41"/>
      <c r="AS14" s="55"/>
      <c r="AT14" s="14"/>
      <c r="AU14" s="51"/>
      <c r="AV14" s="41"/>
      <c r="AW14" s="52"/>
    </row>
    <row r="15" spans="1:49" ht="25.5" customHeight="1" x14ac:dyDescent="0.25">
      <c r="A15" s="26" t="s">
        <v>7</v>
      </c>
      <c r="B15" s="13">
        <v>3474</v>
      </c>
      <c r="C15" s="40">
        <f>+(B15-'precios seguros NOVIEMBRE 2021 '!C15)/'precios seguros NOVIEMBRE 2021 '!C15</f>
        <v>0.21723896285914507</v>
      </c>
      <c r="D15" s="45">
        <v>3993</v>
      </c>
      <c r="E15" s="50">
        <f>+(D15-'precios seguros NOVIEMBRE 2021 '!D15)/'precios seguros NOVIEMBRE 2021 '!D15</f>
        <v>-1.6260162601626018E-2</v>
      </c>
      <c r="F15" s="17">
        <v>3474</v>
      </c>
      <c r="G15" s="40">
        <f>+(F15-'precios seguros NOVIEMBRE 2021 '!E15)/'precios seguros NOVIEMBRE 2021 '!E15</f>
        <v>0.20041465100207326</v>
      </c>
      <c r="H15" s="45">
        <v>4563</v>
      </c>
      <c r="I15" s="56">
        <f>+(H15-'precios seguros NOVIEMBRE 2021 '!F15)/'precios seguros NOVIEMBRE 2021 '!F15</f>
        <v>-5.7620817843866169E-2</v>
      </c>
      <c r="J15" s="17">
        <v>3474</v>
      </c>
      <c r="K15" s="40">
        <f>+(J15-'precios seguros NOVIEMBRE 2021 '!G15)/'precios seguros NOVIEMBRE 2021 '!G15</f>
        <v>0.20041465100207326</v>
      </c>
      <c r="L15" s="45">
        <v>5347</v>
      </c>
      <c r="M15" s="48">
        <f>+(L15-'precios seguros NOVIEMBRE 2021 '!H15)/'precios seguros NOVIEMBRE 2021 '!H15</f>
        <v>6.833166833166833E-2</v>
      </c>
      <c r="N15" s="17">
        <v>2483</v>
      </c>
      <c r="O15" s="40">
        <f>+(N15-'precios seguros NOVIEMBRE 2021 '!I15)/'precios seguros NOVIEMBRE 2021 '!I15</f>
        <v>0.20009666505558241</v>
      </c>
      <c r="P15" s="45">
        <v>2737</v>
      </c>
      <c r="Q15" s="50">
        <f>+(P15-'precios seguros NOVIEMBRE 2021 '!J15)/'precios seguros NOVIEMBRE 2021 '!J15</f>
        <v>-7.3019350127783865E-4</v>
      </c>
      <c r="R15" s="17">
        <v>2483</v>
      </c>
      <c r="S15" s="40">
        <f>+(R15-'precios seguros NOVIEMBRE 2021 '!K15)/'precios seguros NOVIEMBRE 2021 '!K15</f>
        <v>0.20009666505558241</v>
      </c>
      <c r="T15" s="45">
        <v>3261</v>
      </c>
      <c r="U15" s="48">
        <f>+(T15-'precios seguros NOVIEMBRE 2021 '!L15)/'precios seguros NOVIEMBRE 2021 '!L15</f>
        <v>2.1616541353383457E-2</v>
      </c>
      <c r="V15" s="17">
        <v>2483</v>
      </c>
      <c r="W15" s="40">
        <f>+(V15-'precios seguros NOVIEMBRE 2021 '!M15)/'precios seguros NOVIEMBRE 2021 '!M15</f>
        <v>0.20009666505558241</v>
      </c>
      <c r="X15" s="45">
        <v>3304</v>
      </c>
      <c r="Y15" s="50">
        <f>+(X15-'precios seguros NOVIEMBRE 2021 '!N15)/'precios seguros NOVIEMBRE 2021 '!N15</f>
        <v>-5.7077625570776253E-2</v>
      </c>
      <c r="Z15" s="17">
        <v>2483</v>
      </c>
      <c r="AA15" s="40">
        <f>+(Z15-'precios seguros NOVIEMBRE 2021 '!O15)/'precios seguros NOVIEMBRE 2021 '!O15</f>
        <v>0.20009666505558241</v>
      </c>
      <c r="AB15" s="45">
        <v>2470</v>
      </c>
      <c r="AC15" s="56">
        <f>+(AB15-'precios seguros NOVIEMBRE 2021 '!P15)/'precios seguros NOVIEMBRE 2021 '!P15</f>
        <v>-6.2618595825426948E-2</v>
      </c>
      <c r="AD15" s="17">
        <v>2483</v>
      </c>
      <c r="AE15" s="40">
        <f>+(AD15-'precios seguros NOVIEMBRE 2021 '!Q15)/'precios seguros NOVIEMBRE 2021 '!Q15</f>
        <v>0.20009666505558241</v>
      </c>
      <c r="AF15" s="45">
        <v>3124</v>
      </c>
      <c r="AG15" s="56">
        <f>+(AF15-'precios seguros NOVIEMBRE 2021 '!R15)/'precios seguros NOVIEMBRE 2021 '!R15</f>
        <v>-1.8227529855436832E-2</v>
      </c>
      <c r="AH15" s="13">
        <v>2483</v>
      </c>
      <c r="AI15" s="40">
        <f>+(AH15-'precios seguros NOVIEMBRE 2021 '!S15)/'precios seguros NOVIEMBRE 2021 '!S15</f>
        <v>0.20009666505558241</v>
      </c>
      <c r="AJ15" s="45">
        <v>4464</v>
      </c>
      <c r="AK15" s="48">
        <f>+(AJ15-'precios seguros NOVIEMBRE 2021 '!T15)/'precios seguros NOVIEMBRE 2021 '!T15</f>
        <v>6.8198133524766696E-2</v>
      </c>
      <c r="AL15" s="13">
        <v>2483</v>
      </c>
      <c r="AM15" s="40">
        <f>+(AL15-'precios seguros NOVIEMBRE 2021 '!U15)/'precios seguros NOVIEMBRE 2021 '!U15</f>
        <v>0.20009666505558241</v>
      </c>
      <c r="AN15" s="45">
        <v>2387</v>
      </c>
      <c r="AO15" s="50">
        <f>+(AN15-'precios seguros NOVIEMBRE 2021 '!V15)/'precios seguros NOVIEMBRE 2021 '!V15</f>
        <v>-5.2777777777777778E-2</v>
      </c>
      <c r="AP15" s="17">
        <v>2483</v>
      </c>
      <c r="AQ15" s="40">
        <f>+(AP15-'precios seguros NOVIEMBRE 2021 '!W15)/'precios seguros NOVIEMBRE 2021 '!W15</f>
        <v>0.20009666505558241</v>
      </c>
      <c r="AR15" s="45">
        <v>2804</v>
      </c>
      <c r="AS15" s="56">
        <f>+(AR15-'precios seguros NOVIEMBRE 2021 '!X15)/'precios seguros NOVIEMBRE 2021 '!X15</f>
        <v>-3.0093393289519196E-2</v>
      </c>
      <c r="AT15" s="17">
        <v>2483</v>
      </c>
      <c r="AU15" s="40">
        <f>+(AT15-'precios seguros NOVIEMBRE 2021 '!Y15)/'precios seguros NOVIEMBRE 2021 '!Y15</f>
        <v>0.20009666505558241</v>
      </c>
      <c r="AV15" s="45">
        <v>3285</v>
      </c>
      <c r="AW15" s="50">
        <f>+(AV15-'precios seguros NOVIEMBRE 2021 '!Z15)/'precios seguros NOVIEMBRE 2021 '!Z15</f>
        <v>-6.5699658703071678E-2</v>
      </c>
    </row>
    <row r="16" spans="1:49" ht="25.5" customHeight="1" x14ac:dyDescent="0.25">
      <c r="A16" s="26" t="s">
        <v>13</v>
      </c>
      <c r="B16" s="13">
        <v>2682</v>
      </c>
      <c r="C16" s="40">
        <f>+(B16-'precios seguros NOVIEMBRE 2021 '!C16)/'precios seguros NOVIEMBRE 2021 '!C16</f>
        <v>0.24570366929865303</v>
      </c>
      <c r="D16" s="45">
        <v>7052</v>
      </c>
      <c r="E16" s="48">
        <f>+(D16-'precios seguros NOVIEMBRE 2021 '!D16)/'precios seguros NOVIEMBRE 2021 '!D16</f>
        <v>0.32906143987938186</v>
      </c>
      <c r="F16" s="17">
        <v>2682</v>
      </c>
      <c r="G16" s="40"/>
      <c r="H16" s="45">
        <v>8824</v>
      </c>
      <c r="I16" s="54"/>
      <c r="J16" s="17">
        <v>2566</v>
      </c>
      <c r="K16" s="40">
        <f>+(J16-'precios seguros NOVIEMBRE 2021 '!G16)/'precios seguros NOVIEMBRE 2021 '!G16</f>
        <v>0.245026686074721</v>
      </c>
      <c r="L16" s="45">
        <v>12775</v>
      </c>
      <c r="M16" s="48">
        <f>+(L16-'precios seguros NOVIEMBRE 2021 '!H16)/'precios seguros NOVIEMBRE 2021 '!H16</f>
        <v>0.60087719298245612</v>
      </c>
      <c r="N16" s="17">
        <v>2311</v>
      </c>
      <c r="O16" s="40">
        <f>+(N16-'precios seguros NOVIEMBRE 2021 '!I16)/'precios seguros NOVIEMBRE 2021 '!I16</f>
        <v>0.24515086206896552</v>
      </c>
      <c r="P16" s="45">
        <v>5371</v>
      </c>
      <c r="Q16" s="48">
        <f>+(P16-'precios seguros NOVIEMBRE 2021 '!J16)/'precios seguros NOVIEMBRE 2021 '!J16</f>
        <v>0.34949748743718595</v>
      </c>
      <c r="R16" s="17">
        <v>2311</v>
      </c>
      <c r="S16" s="40">
        <f>+(R16-'precios seguros NOVIEMBRE 2021 '!K16)/'precios seguros NOVIEMBRE 2021 '!K16</f>
        <v>0.24515086206896552</v>
      </c>
      <c r="T16" s="45">
        <v>7431</v>
      </c>
      <c r="U16" s="48">
        <f>+(T16-'precios seguros NOVIEMBRE 2021 '!L16)/'precios seguros NOVIEMBRE 2021 '!L16</f>
        <v>0.54587060536717291</v>
      </c>
      <c r="V16" s="17">
        <v>2311</v>
      </c>
      <c r="W16" s="40">
        <f>+(V16-'precios seguros NOVIEMBRE 2021 '!M16)/'precios seguros NOVIEMBRE 2021 '!M16</f>
        <v>0.24515086206896552</v>
      </c>
      <c r="X16" s="45">
        <v>7494</v>
      </c>
      <c r="Y16" s="48">
        <f>+(X16-'precios seguros NOVIEMBRE 2021 '!N16)/'precios seguros NOVIEMBRE 2021 '!N16</f>
        <v>0.31983092638252908</v>
      </c>
      <c r="Z16" s="17">
        <v>2311</v>
      </c>
      <c r="AA16" s="40">
        <f>+(Z16-'precios seguros NOVIEMBRE 2021 '!O16)/'precios seguros NOVIEMBRE 2021 '!O16</f>
        <v>0.24515086206896552</v>
      </c>
      <c r="AB16" s="45">
        <v>4299</v>
      </c>
      <c r="AC16" s="54">
        <f>+(AB16-'precios seguros NOVIEMBRE 2021 '!P16)/'precios seguros NOVIEMBRE 2021 '!P16</f>
        <v>0.20962296004501971</v>
      </c>
      <c r="AD16" s="17">
        <v>2311</v>
      </c>
      <c r="AE16" s="40">
        <f>+(AD16-'precios seguros NOVIEMBRE 2021 '!Q16)/'precios seguros NOVIEMBRE 2021 '!Q16</f>
        <v>0.24716675661090123</v>
      </c>
      <c r="AF16" s="45">
        <v>6900</v>
      </c>
      <c r="AG16" s="54">
        <f>+(AF16-'precios seguros NOVIEMBRE 2021 '!R16)/'precios seguros NOVIEMBRE 2021 '!R16</f>
        <v>0.3185553219950315</v>
      </c>
      <c r="AH16" s="13">
        <v>2311</v>
      </c>
      <c r="AI16" s="40">
        <f>+(AH16-'precios seguros NOVIEMBRE 2021 '!S16)/'precios seguros NOVIEMBRE 2021 '!S16</f>
        <v>0.24515086206896552</v>
      </c>
      <c r="AJ16" s="45">
        <v>11889</v>
      </c>
      <c r="AK16" s="48">
        <f>+(AJ16-'precios seguros NOVIEMBRE 2021 '!T16)/'precios seguros NOVIEMBRE 2021 '!T16</f>
        <v>0.67285774588433933</v>
      </c>
      <c r="AL16" s="13">
        <v>2393</v>
      </c>
      <c r="AM16" s="40">
        <f>+(AL16-'precios seguros NOVIEMBRE 2021 '!U16)/'precios seguros NOVIEMBRE 2021 '!U16</f>
        <v>0.24570536179073399</v>
      </c>
      <c r="AN16" s="45">
        <v>4271</v>
      </c>
      <c r="AO16" s="48">
        <f>+(AN16-'precios seguros NOVIEMBRE 2021 '!V16)/'precios seguros NOVIEMBRE 2021 '!V16</f>
        <v>0.31415384615384617</v>
      </c>
      <c r="AP16" s="17">
        <v>2393</v>
      </c>
      <c r="AQ16" s="40">
        <f>+(AP16-'precios seguros NOVIEMBRE 2021 '!W16)/'precios seguros NOVIEMBRE 2021 '!W16</f>
        <v>0.24570536179073399</v>
      </c>
      <c r="AR16" s="45">
        <v>6028</v>
      </c>
      <c r="AS16" s="54">
        <f>+(AR16-'precios seguros NOVIEMBRE 2021 '!X16)/'precios seguros NOVIEMBRE 2021 '!X16</f>
        <v>0.29023972602739728</v>
      </c>
      <c r="AT16" s="17">
        <v>2311</v>
      </c>
      <c r="AU16" s="40">
        <f>+(AT16-'precios seguros NOVIEMBRE 2021 '!Y16)/'precios seguros NOVIEMBRE 2021 '!Y16</f>
        <v>0.24515086206896552</v>
      </c>
      <c r="AV16" s="45">
        <v>7643</v>
      </c>
      <c r="AW16" s="48">
        <f>+(AV16-'precios seguros NOVIEMBRE 2021 '!Z16)/'precios seguros NOVIEMBRE 2021 '!Z16</f>
        <v>0.33852889667250435</v>
      </c>
    </row>
    <row r="17" spans="1:49" ht="25.5" customHeight="1" thickBot="1" x14ac:dyDescent="0.3">
      <c r="A17" s="27" t="s">
        <v>14</v>
      </c>
      <c r="B17" s="15">
        <v>3338</v>
      </c>
      <c r="C17" s="42">
        <f>+(B17-'precios seguros NOVIEMBRE 2021 '!C17)/'precios seguros NOVIEMBRE 2021 '!C17</f>
        <v>0.55908453993461005</v>
      </c>
      <c r="D17" s="46">
        <v>5079</v>
      </c>
      <c r="E17" s="49">
        <f>+(D17-'precios seguros NOVIEMBRE 2021 '!D17)/'precios seguros NOVIEMBRE 2021 '!D17</f>
        <v>0.63102119460500961</v>
      </c>
      <c r="F17" s="18">
        <v>3248</v>
      </c>
      <c r="G17" s="42">
        <f>+(F17-'precios seguros NOVIEMBRE 2021 '!E17)/'precios seguros NOVIEMBRE 2021 '!E17</f>
        <v>0.51704810836057913</v>
      </c>
      <c r="H17" s="46">
        <v>4302</v>
      </c>
      <c r="I17" s="57">
        <f>+(H17-'precios seguros NOVIEMBRE 2021 '!F17)/'precios seguros NOVIEMBRE 2021 '!F17</f>
        <v>0.3761996161228407</v>
      </c>
      <c r="J17" s="18">
        <v>2833</v>
      </c>
      <c r="K17" s="42">
        <f>+(J17-'precios seguros NOVIEMBRE 2021 '!G17)/'precios seguros NOVIEMBRE 2021 '!G17</f>
        <v>0.49341064839219823</v>
      </c>
      <c r="L17" s="46">
        <v>3841</v>
      </c>
      <c r="M17" s="49">
        <f>+(L17-'precios seguros NOVIEMBRE 2021 '!H17)/'precios seguros NOVIEMBRE 2021 '!H17</f>
        <v>0.30027081922816518</v>
      </c>
      <c r="N17" s="18">
        <v>2548</v>
      </c>
      <c r="O17" s="42">
        <f>+(N17-'precios seguros NOVIEMBRE 2021 '!I17)/'precios seguros NOVIEMBRE 2021 '!I17</f>
        <v>0.53586497890295359</v>
      </c>
      <c r="P17" s="46">
        <v>3008</v>
      </c>
      <c r="Q17" s="49">
        <f>+(P17-'precios seguros NOVIEMBRE 2021 '!J17)/'precios seguros NOVIEMBRE 2021 '!J17</f>
        <v>0.45243843553838725</v>
      </c>
      <c r="R17" s="18">
        <v>2223</v>
      </c>
      <c r="S17" s="42">
        <f>+(R17-'precios seguros NOVIEMBRE 2021 '!K17)/'precios seguros NOVIEMBRE 2021 '!K17</f>
        <v>0.49294828744123576</v>
      </c>
      <c r="T17" s="46">
        <v>2680</v>
      </c>
      <c r="U17" s="49">
        <f>+(T17-'precios seguros NOVIEMBRE 2021 '!L17)/'precios seguros NOVIEMBRE 2021 '!L17</f>
        <v>0.40534871525957</v>
      </c>
      <c r="V17" s="18">
        <v>2223</v>
      </c>
      <c r="W17" s="42">
        <f>+(V17-'precios seguros NOVIEMBRE 2021 '!M17)/'precios seguros NOVIEMBRE 2021 '!M17</f>
        <v>0.49294828744123576</v>
      </c>
      <c r="X17" s="46">
        <v>2704</v>
      </c>
      <c r="Y17" s="49">
        <f>+(X17-'precios seguros NOVIEMBRE 2021 '!N17)/'precios seguros NOVIEMBRE 2021 '!N17</f>
        <v>0.38100102145045966</v>
      </c>
      <c r="Z17" s="18">
        <v>2619</v>
      </c>
      <c r="AA17" s="42">
        <f>+(Z17-'precios seguros NOVIEMBRE 2021 '!O17)/'precios seguros NOVIEMBRE 2021 '!O17</f>
        <v>0.56264916467780435</v>
      </c>
      <c r="AB17" s="46">
        <v>3352</v>
      </c>
      <c r="AC17" s="57">
        <f>+(AB17-'precios seguros NOVIEMBRE 2021 '!P17)/'precios seguros NOVIEMBRE 2021 '!P17</f>
        <v>0.39724885368903712</v>
      </c>
      <c r="AD17" s="15">
        <v>2548</v>
      </c>
      <c r="AE17" s="42">
        <f>+(AD17-'precios seguros NOVIEMBRE 2021 '!Q17)/'precios seguros NOVIEMBRE 2021 '!Q17</f>
        <v>0.51756998213222161</v>
      </c>
      <c r="AF17" s="59">
        <v>3088</v>
      </c>
      <c r="AG17" s="57">
        <f>+(AF17-'precios seguros NOVIEMBRE 2021 '!R17)/'precios seguros NOVIEMBRE 2021 '!R17</f>
        <v>0.43161798794622158</v>
      </c>
      <c r="AH17" s="15">
        <v>2223</v>
      </c>
      <c r="AI17" s="42">
        <f>+(AH17-'precios seguros NOVIEMBRE 2021 '!S17)/'precios seguros NOVIEMBRE 2021 '!S17</f>
        <v>0.49294828744123576</v>
      </c>
      <c r="AJ17" s="46">
        <v>2851</v>
      </c>
      <c r="AK17" s="49">
        <f>+(AJ17-'precios seguros NOVIEMBRE 2021 '!T17)/'precios seguros NOVIEMBRE 2021 '!T17</f>
        <v>0.33536299765807964</v>
      </c>
      <c r="AL17" s="15">
        <v>2567</v>
      </c>
      <c r="AM17" s="42">
        <f>+(AL17-'precios seguros NOVIEMBRE 2021 '!U17)/'precios seguros NOVIEMBRE 2021 '!U17</f>
        <v>0.55859137826350946</v>
      </c>
      <c r="AN17" s="59">
        <v>3690</v>
      </c>
      <c r="AO17" s="49">
        <f>+(AN17-'precios seguros NOVIEMBRE 2021 '!V17)/'precios seguros NOVIEMBRE 2021 '!V17</f>
        <v>0.40893470790378006</v>
      </c>
      <c r="AP17" s="15">
        <v>2955</v>
      </c>
      <c r="AQ17" s="42">
        <f>+(AP17-'precios seguros NOVIEMBRE 2021 '!W17)/'precios seguros NOVIEMBRE 2021 '!W17</f>
        <v>0.51694045174537984</v>
      </c>
      <c r="AR17" s="59">
        <v>3716</v>
      </c>
      <c r="AS17" s="57">
        <f>+(AR17-'precios seguros NOVIEMBRE 2021 '!X17)/'precios seguros NOVIEMBRE 2021 '!X17</f>
        <v>0.39019827908716798</v>
      </c>
      <c r="AT17" s="15">
        <v>2603</v>
      </c>
      <c r="AU17" s="42">
        <f>+(AT17-'precios seguros NOVIEMBRE 2021 '!Y17)/'precios seguros NOVIEMBRE 2021 '!Y17</f>
        <v>0.50811123986095019</v>
      </c>
      <c r="AV17" s="59">
        <v>3085</v>
      </c>
      <c r="AW17" s="49">
        <f>+(AV17-'precios seguros NOVIEMBRE 2021 '!Z17)/'precios seguros NOVIEMBRE 2021 '!Z17</f>
        <v>0.42362713428703275</v>
      </c>
    </row>
    <row r="19" spans="1:49" hidden="1" x14ac:dyDescent="0.25">
      <c r="B19" s="5">
        <f t="shared" ref="B19" si="0">SUM(B6:B17)</f>
        <v>25960</v>
      </c>
      <c r="C19" s="5">
        <f>SUM(E6:E17)</f>
        <v>3.6211964262104197</v>
      </c>
      <c r="D19" s="5">
        <f>SUM(F6:F17)</f>
        <v>19382</v>
      </c>
      <c r="E19" s="5">
        <f>SUM(I6:I17)</f>
        <v>2.612356492466847</v>
      </c>
      <c r="F19" s="5">
        <f>SUM(J6:J17)</f>
        <v>21620</v>
      </c>
      <c r="G19" s="5">
        <f>SUM(M6:M17)</f>
        <v>3.6197478739914106</v>
      </c>
      <c r="H19" s="5">
        <f>SUM(N6:N17)</f>
        <v>19281</v>
      </c>
      <c r="I19" s="5">
        <f>SUM(Q6:Q17)</f>
        <v>2.9797398621067464</v>
      </c>
      <c r="J19" s="5">
        <f>SUM(R6:R17)</f>
        <v>18795</v>
      </c>
      <c r="K19" s="5">
        <f>SUM(U6:U17)</f>
        <v>2.8894208854553733</v>
      </c>
      <c r="L19" s="5"/>
      <c r="M19" s="5"/>
      <c r="N19" s="5"/>
      <c r="O19" s="5"/>
      <c r="P19" s="5">
        <f>SUM(AD6:AD17)</f>
        <v>19281</v>
      </c>
      <c r="Q19" s="5">
        <f>SUM(AG6:AG17)</f>
        <v>2.9527251777080714</v>
      </c>
      <c r="R19" s="5">
        <f>SUM(AH6:AH17)</f>
        <v>17415</v>
      </c>
      <c r="S19" s="5">
        <f>SUM(AK6:AK17)</f>
        <v>3.139312468693733</v>
      </c>
      <c r="T19" s="5">
        <f>SUM(AL6:AL17)</f>
        <v>20858</v>
      </c>
      <c r="U19" s="5">
        <f>SUM(AO6:AO17)</f>
        <v>2.3876876556167268</v>
      </c>
      <c r="V19" s="5">
        <f>SUM(AP6:AP17)</f>
        <v>17147</v>
      </c>
      <c r="W19" s="5">
        <f>SUM(AS6:AS17)</f>
        <v>2.0879789952074335</v>
      </c>
      <c r="X19" s="5">
        <f>SUM(AT6:AT17)</f>
        <v>17516</v>
      </c>
      <c r="Y19" s="5">
        <f>SUM(AW6:AW17)</f>
        <v>3.4573926063210867</v>
      </c>
    </row>
    <row r="20" spans="1:49" ht="15.75" hidden="1" x14ac:dyDescent="0.25">
      <c r="A20" s="6" t="s">
        <v>15</v>
      </c>
      <c r="H20">
        <f>+H19/17</f>
        <v>1134.1764705882354</v>
      </c>
      <c r="I20">
        <f>+I19/17</f>
        <v>0.17527881541804391</v>
      </c>
      <c r="J20">
        <f>+J19/17</f>
        <v>1105.5882352941176</v>
      </c>
      <c r="K20">
        <f>+K19/19</f>
        <v>0.15207478344501965</v>
      </c>
      <c r="P20">
        <f>+P19/17</f>
        <v>1134.1764705882354</v>
      </c>
      <c r="Q20">
        <f>+Q19/16</f>
        <v>0.18454532360675446</v>
      </c>
      <c r="R20">
        <f>+R19/18</f>
        <v>967.5</v>
      </c>
      <c r="S20">
        <f>+S19/14</f>
        <v>0.22423660490669522</v>
      </c>
      <c r="T20">
        <f t="shared" ref="T20:Y20" si="1">+T19/14</f>
        <v>1489.8571428571429</v>
      </c>
      <c r="U20">
        <f t="shared" si="1"/>
        <v>0.17054911825833763</v>
      </c>
      <c r="V20">
        <f t="shared" si="1"/>
        <v>1224.7857142857142</v>
      </c>
      <c r="W20">
        <f t="shared" si="1"/>
        <v>0.14914135680053095</v>
      </c>
      <c r="X20">
        <f t="shared" si="1"/>
        <v>1251.1428571428571</v>
      </c>
      <c r="Y20">
        <f t="shared" si="1"/>
        <v>0.24695661473722047</v>
      </c>
    </row>
    <row r="21" spans="1:49" ht="15.75" thickBot="1" x14ac:dyDescent="0.3">
      <c r="B21" s="4"/>
    </row>
    <row r="22" spans="1:49" ht="23.25" x14ac:dyDescent="0.35">
      <c r="A22" s="28" t="s">
        <v>31</v>
      </c>
      <c r="B22" s="29"/>
      <c r="C22" s="29"/>
      <c r="D22" s="29"/>
      <c r="E22" s="30"/>
      <c r="F22" s="4"/>
    </row>
    <row r="23" spans="1:49" ht="23.25" x14ac:dyDescent="0.35">
      <c r="A23" s="81" t="s">
        <v>20</v>
      </c>
      <c r="B23" s="82"/>
      <c r="C23" s="82"/>
      <c r="D23" s="82"/>
      <c r="E23" s="33"/>
    </row>
    <row r="24" spans="1:49" x14ac:dyDescent="0.25">
      <c r="A24" s="34"/>
      <c r="B24" s="32"/>
      <c r="C24" s="32"/>
      <c r="D24" s="32"/>
      <c r="E24" s="33"/>
    </row>
    <row r="25" spans="1:49" ht="15.75" thickBot="1" x14ac:dyDescent="0.3">
      <c r="A25" s="35"/>
      <c r="B25" s="36"/>
      <c r="C25" s="36"/>
      <c r="D25" s="36"/>
      <c r="E25" s="37"/>
    </row>
    <row r="29" spans="1:49" x14ac:dyDescent="0.25">
      <c r="I29" s="67"/>
    </row>
  </sheetData>
  <mergeCells count="14">
    <mergeCell ref="R4:U4"/>
    <mergeCell ref="V4:Y4"/>
    <mergeCell ref="AT4:AW4"/>
    <mergeCell ref="A23:D23"/>
    <mergeCell ref="E2:N3"/>
    <mergeCell ref="B4:E4"/>
    <mergeCell ref="F4:I4"/>
    <mergeCell ref="J4:M4"/>
    <mergeCell ref="N4:Q4"/>
    <mergeCell ref="Z4:AC4"/>
    <mergeCell ref="AD4:AG4"/>
    <mergeCell ref="AH4:AK4"/>
    <mergeCell ref="AL4:AO4"/>
    <mergeCell ref="AP4:AS4"/>
  </mergeCells>
  <hyperlinks>
    <hyperlink ref="A2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seguros NOVIEMBRE 2021 </vt:lpstr>
      <vt:lpstr> precios seguros MAYO 2022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Roberto Cabaña</cp:lastModifiedBy>
  <dcterms:created xsi:type="dcterms:W3CDTF">2020-09-24T20:59:18Z</dcterms:created>
  <dcterms:modified xsi:type="dcterms:W3CDTF">2022-05-20T15:04:49Z</dcterms:modified>
</cp:coreProperties>
</file>