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Prom prec de ref" sheetId="2" r:id="rId1"/>
  </sheets>
  <externalReferences>
    <externalReference r:id="rId2"/>
  </externalReferences>
  <definedNames>
    <definedName name="CantidadSolicitada">'[1]Cuadro comparativo'!$F$8:$F$8,'[1]Cuadro comparativo'!$F$15:$F$15,'[1]Cuadro comparativo'!$F$22:$F$22,'[1]Cuadro comparativo'!$F$29:$F$29,'[1]Cuadro comparativo'!$F$36:$F$36,'[1]Cuadro comparativo'!$F$43:$F$43,'[1]Cuadro comparativo'!$F$49:$F$49,'[1]Cuadro comparativo'!$F$55:$F$55</definedName>
    <definedName name="DatosRenglon">'[1]Cuadro comparativo'!$A$7:$H$7,'[1]Cuadro comparativo'!$A$14:$H$14,'[1]Cuadro comparativo'!$A$21:$H$21,'[1]Cuadro comparativo'!$A$28:$H$28,'[1]Cuadro comparativo'!$A$35:$H$35,'[1]Cuadro comparativo'!$A$42:$H$42,'[1]Cuadro comparativo'!$A$48:$H$48,'[1]Cuadro comparativo'!$A$54:$H$54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2" l="1"/>
  <c r="N15" i="2"/>
  <c r="N14" i="2"/>
  <c r="N11" i="2"/>
  <c r="N9" i="2" l="1"/>
  <c r="N8" i="2"/>
  <c r="N7" i="2"/>
  <c r="N6" i="2"/>
  <c r="N5" i="2"/>
</calcChain>
</file>

<file path=xl/sharedStrings.xml><?xml version="1.0" encoding="utf-8"?>
<sst xmlns="http://schemas.openxmlformats.org/spreadsheetml/2006/main" count="68" uniqueCount="48">
  <si>
    <t>Referencia 1</t>
  </si>
  <si>
    <t>Referencia 2</t>
  </si>
  <si>
    <t>Referencia 3</t>
  </si>
  <si>
    <t xml:space="preserve">Galaxy S22 SM-S901E/128GB  </t>
  </si>
  <si>
    <t>https://www.musimundo.com/telefonia/telefonos-celulares/celulares-liberados/celular-samsung-s22-sm-s901e-negro/p/00510017?gclid=CjwKCAjwzuqgBhAcEiwAdj5dRpF251gSEXXL2VWE7C4e4doUZuaTCo9V0S9hY4SRaCmqRRwE7cQEQhoCajsQAvD_BwE</t>
  </si>
  <si>
    <t>https://shop.samsung.com/ar/celular-galaxy-s22/p?idsku=132543&amp;gclid=CjwKCAjwzuqgBhAcEiwAdj5dRuihJgmauOhDzTX2B46h5iI7gu9Tl3Lx6Nsu-l0x2lYZJt7BGXP7FBoCykIQAvD_BwE&amp;gclsrc=aw.ds</t>
  </si>
  <si>
    <t xml:space="preserve">BLACKVIEW BV6300 PRO (6GB RAM / 128GB Capacidad / 4380mAh) </t>
  </si>
  <si>
    <t>https://www.mercadolibre.com.ar/blackview-bv6300-pro-dual-sim-128-gb-black-6-gb-ram/p/MLA17086599?matt_tool=98240300&amp;matt_word=&amp;matt_source=google&amp;matt_campaign_id=19563379576&amp;matt_ad_group_id=151985876864&amp;matt_match_type=&amp;matt_network=g&amp;matt_device=c&amp;matt_creative=644767238602&amp;matt_keyword=&amp;matt_ad_position=&amp;matt_ad_type=pla&amp;matt_merchant_id=710835605&amp;matt_product_id=MLA17086599-product&amp;matt_product_partition_id=1941470166858&amp;matt_target_id=pla-1941470166858&amp;gclid=CjwKCAjwq-WgBhBMEiwAzKSH6EtakAs01UVgn6Gtw6Yq7nxbZG6vfktM1vM-XmgIKFXPCCqfBpxCvhoC6foQAvD_BwE</t>
  </si>
  <si>
    <t>https://celularesindustriales.com.ar/producto/blackview-bv6300-pro/</t>
  </si>
  <si>
    <t>https://articulo.mercadolibre.com.ar/MLA-1111279430-blackview-bv6300-pro-dual-sim-anti-golpes-128gb-_JM#position=6&amp;search_layout=stack&amp;type=item&amp;tracking_id=cb323857-64b8-4e0c-b365-c62658b96650</t>
  </si>
  <si>
    <t xml:space="preserve">Galaxy A23 SM-A235M/128GB  </t>
  </si>
  <si>
    <t>https://shop.samsung.com/ar/celular-galaxy-a23/p?idsku=135180&amp;srsltid=Ad5pg_EU0ozTIa6aMjvGAdpEObcFQZnY8K6ZD6YocbAGVcW_QHChH_uIVmI</t>
  </si>
  <si>
    <t xml:space="preserve">Celular SAMSUNG Galaxy A04e SM-A042M/32GB  </t>
  </si>
  <si>
    <t>https://www.cetrogar.com.ar/celular-samsung-a04-6-5-3-32gb-verde.html?ff=38&amp;fp=22728</t>
  </si>
  <si>
    <t xml:space="preserve">DOOGEE V10 5G (8GB Ram / 128GB / 8.500 mAh) </t>
  </si>
  <si>
    <t>https://celularesindustriales.com.ar/producto/doogee-v10-8gb-256gb-8500mah/</t>
  </si>
  <si>
    <t>DOOGEE S61 (6GB Ram / 64GB Capacidad / 5.180 mAh)</t>
  </si>
  <si>
    <t>https://celularesindustriales.com.ar/producto/doogee-s61-6gb-64gb-5180mah/</t>
  </si>
  <si>
    <t>https://www.movistarempresas.com.ar/multiplica-beneficios?gclid=CjwKCAjwzuqgBhAcEiwAdj5dRvaTDh7XgUZ7e6U6GsBtZf6eMS3CC9PzelW1EEPvWHheZh_AxIz_SxoCTxIQAvD_BwE&amp;gclsrc=aw.ds</t>
  </si>
  <si>
    <t>https://www.claro.com.ar/personas/roaming?gclid=CjwKCAjwzuqgBhAcEiwAdj5dRpTyEsrr5FDqljjjpmPZ_AVZe5BsKWPXaAspzlMMaG-BiL9tJHpSUBoCKs4QAvD_BwE&amp;gclsrc=aw.ds</t>
  </si>
  <si>
    <t>https://www.claro.com.ar/empresas/planes-moviles</t>
  </si>
  <si>
    <t>https://www.personal.com.ar/planes-packs?icn=planes&amp;ici=home_quicklinks</t>
  </si>
  <si>
    <t>https://telecom.com.ar/pymes/productos/telecomunicaciones/planes-moviles</t>
  </si>
  <si>
    <t>Precios promedio de referencia (según datos de la hoja "Px de ref servicios")</t>
  </si>
  <si>
    <t>Detalle</t>
  </si>
  <si>
    <t>link</t>
  </si>
  <si>
    <t>Referencia 4</t>
  </si>
  <si>
    <t>Referencia 5</t>
  </si>
  <si>
    <t>PROMEDIO</t>
  </si>
  <si>
    <t>Renglón 6</t>
  </si>
  <si>
    <t>25 GB</t>
  </si>
  <si>
    <t>Renglón 7</t>
  </si>
  <si>
    <t>15 GB</t>
  </si>
  <si>
    <t>Renglón 8</t>
  </si>
  <si>
    <t>5 GB</t>
  </si>
  <si>
    <t>Renglón 9</t>
  </si>
  <si>
    <t>30 GB</t>
  </si>
  <si>
    <t>Renglón 10</t>
  </si>
  <si>
    <t>1 GB</t>
  </si>
  <si>
    <t>.</t>
  </si>
  <si>
    <t>Celular SAMSUNG Galaxy A04e SM-A042M/32GB</t>
  </si>
  <si>
    <t>Celular Galaxy A23 SM-A235M/128GB</t>
  </si>
  <si>
    <t>Celular Galaxy S22 SM-S901E/128GB</t>
  </si>
  <si>
    <t>https://www.megatone.net/producto/celular-samsung-galaxy-m23-5g-octa-core-66-4gb-128gb-120hz_MKT0749CEV/?gclid=Cj0KCQjwmZejBhC_ARIsAGhCqnedJCSMoi7SlWHbTLclIep_RufgHaPABDQHLzzMynTEI1tOnpi7bcoaAq4lEALw_wcB</t>
  </si>
  <si>
    <t>https://www.stylestore.com.ar/smartphone-samsung-sma236mzwearo/p?idsku=19789&amp;gclid=Cj0KCQjw7uSkBhDGARIsAMCZNJsiJD9n4H8bZBXjXaKmELEfoRsXvS2gGhILH9jGReFbDZBI2Q3dRUAaAjbOEALw_wcB</t>
  </si>
  <si>
    <t>https://articulo.mercadolibre.com.ar/MLA-1133212284-samsung-galaxy-s22-sm-s901-128gb-phanton-black-_JM?searchVariation=174428484837#searchVariation=174428484837&amp;position=31&amp;search_layout=stack&amp;type=item&amp;tracking_id=95dfce62-82cd-44ca-952d-70fe2fee5d90</t>
  </si>
  <si>
    <t>https://articulo.mercadolibre.com.ar/MLA-1373562299-samsung-galaxy-a04e-32-gb-negro-3-gb-ram-_JM#position=16&amp;search_layout=stack&amp;type=item&amp;tracking_id=38890d9e-deab-4f47-bfe1-c994e2a298ef</t>
  </si>
  <si>
    <t>https://www.mercadolibre.com.ar/samsung-galaxy-a04e-332gb-light-blue/p/MLA23541311?pdp_filters=category:MLA1055#searchVariation=MLA23541311&amp;position=6&amp;search_layout=stack&amp;type=product&amp;tracking_id=38890d9e-deab-4f47-bfe1-c994e2a298ef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</si>
</sst>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\ * #,##0.00_-;\-&quot;$&quot;\ * #,##0.00_-;_-&quot;$&quot;\ * &quot;-&quot;??_-;_-@_-"/>
  </numFmts>
  <fonts count="11">
    <font>
      <sz val="11"/>
      <color rgb="FF000000"/>
      <name val="Calibri"/>
      <family val="2"/>
    </font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Border="0"/>
    <xf numFmtId="44" fontId="8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6" fillId="0" borderId="1" xfId="4" applyBorder="1" applyAlignment="1">
      <alignment horizontal="left" vertical="center"/>
    </xf>
    <xf numFmtId="44" fontId="0" fillId="3" borderId="1" xfId="5" applyFont="1" applyFill="1" applyBorder="1"/>
    <xf numFmtId="0" fontId="0" fillId="0" borderId="0" xfId="0" applyNumberFormat="1" applyFill="1" applyAlignment="1" applyProtection="1"/>
    <xf numFmtId="0" fontId="1" fillId="0" borderId="1" xfId="2" applyFont="1" applyFill="1" applyBorder="1"/>
    <xf numFmtId="0" fontId="3" fillId="0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44" fontId="0" fillId="0" borderId="1" xfId="1" applyFont="1" applyFill="1" applyBorder="1" applyAlignment="1" applyProtection="1">
      <alignment horizontal="left" vertical="center" wrapText="1"/>
    </xf>
    <xf numFmtId="0" fontId="1" fillId="0" borderId="1" xfId="2" applyFont="1" applyFill="1" applyBorder="1" applyAlignment="1">
      <alignment horizontal="left" vertical="top" wrapText="1"/>
    </xf>
    <xf numFmtId="44" fontId="10" fillId="0" borderId="1" xfId="1" applyFon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left" vertical="top" wrapText="1"/>
    </xf>
    <xf numFmtId="44" fontId="1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vertical="top"/>
    </xf>
    <xf numFmtId="0" fontId="7" fillId="0" borderId="1" xfId="2" applyFont="1" applyFill="1" applyBorder="1" applyAlignment="1">
      <alignment horizontal="center" wrapText="1"/>
    </xf>
    <xf numFmtId="44" fontId="5" fillId="2" borderId="1" xfId="3" applyFont="1" applyFill="1" applyBorder="1" applyAlignment="1">
      <alignment horizontal="center" vertical="center" wrapText="1"/>
    </xf>
    <xf numFmtId="0" fontId="0" fillId="2" borderId="0" xfId="0" applyNumberFormat="1" applyFill="1" applyAlignment="1" applyProtection="1"/>
    <xf numFmtId="44" fontId="0" fillId="0" borderId="0" xfId="0" applyNumberFormat="1" applyFill="1" applyAlignment="1" applyProtection="1"/>
    <xf numFmtId="0" fontId="9" fillId="0" borderId="0" xfId="0" applyNumberFormat="1" applyFont="1" applyFill="1" applyAlignment="1" applyProtection="1">
      <alignment horizontal="center"/>
    </xf>
  </cellXfs>
  <cellStyles count="6">
    <cellStyle name="Hipervínculo" xfId="4" builtinId="8"/>
    <cellStyle name="Moneda" xfId="1" builtinId="4"/>
    <cellStyle name="Moneda 2" xfId="3"/>
    <cellStyle name="Moneda 3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o%20Caba&#241;a\Downloads\Cuadro_Comparativo_10606-0002-LPU23_al_30-03-23_bases%20y%20altern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Grupo 2"/>
      <sheetName val="Grupo 3"/>
      <sheetName val="Antec. Contractuales"/>
      <sheetName val="Precios de ref-1"/>
      <sheetName val="Precios de ref-2"/>
      <sheetName val="Px de ref servicios"/>
      <sheetName val="Prom prec de ref"/>
    </sheetNames>
    <sheetDataSet>
      <sheetData sheetId="0">
        <row r="7">
          <cell r="A7" t="str">
            <v>Renglón: 6, Código: 161000004.2, Descripción: SERVICIO TELEFONICO  Presentación:  UNIDAD</v>
          </cell>
        </row>
        <row r="8">
          <cell r="F8">
            <v>5472</v>
          </cell>
        </row>
        <row r="14">
          <cell r="A14" t="str">
            <v>Renglón: 7, Código: 161000004.2, Descripción: SERVICIO TELEFONICO  Presentación:  UNIDAD</v>
          </cell>
        </row>
        <row r="15">
          <cell r="F15">
            <v>8976</v>
          </cell>
        </row>
        <row r="21">
          <cell r="A21" t="str">
            <v>Renglón: 8, Código: 161000004.2, Descripción: SERVICIO TELEFONICO  Presentación:  UNIDAD</v>
          </cell>
        </row>
        <row r="22">
          <cell r="F22">
            <v>31896</v>
          </cell>
        </row>
        <row r="28">
          <cell r="A28" t="str">
            <v>Renglón: 9, Código: 161000004.2, Descripción: SERVICIO TELEFONICO  Presentación:  UNIDAD</v>
          </cell>
        </row>
        <row r="29">
          <cell r="F29">
            <v>21600</v>
          </cell>
        </row>
        <row r="35">
          <cell r="A35" t="str">
            <v>Renglón: 10, Código: 161000004.2, Descripción: SERVICIO TELEFONICO  Presentación:  UNIDAD</v>
          </cell>
        </row>
        <row r="36">
          <cell r="F36">
            <v>2000</v>
          </cell>
        </row>
        <row r="42">
          <cell r="A42" t="str">
            <v>Renglón: 11, Código: 580010104.31, Descripción: TELEFONO CELULAR  Presentación:  UNIDAD</v>
          </cell>
        </row>
        <row r="43">
          <cell r="F43">
            <v>500</v>
          </cell>
        </row>
        <row r="48">
          <cell r="A48" t="str">
            <v>Renglón: 12, Código: 580010104.31, Descripción: TELEFONO CELULAR  Presentación:  UNIDAD</v>
          </cell>
        </row>
        <row r="49">
          <cell r="F49">
            <v>500</v>
          </cell>
        </row>
        <row r="54">
          <cell r="A54" t="str">
            <v>Renglón: 13, Código: 580010104.31, Descripción: TELEFONO CELULAR  Presentación:  UNIDAD</v>
          </cell>
        </row>
        <row r="55">
          <cell r="F55">
            <v>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showGridLines="0" tabSelected="1" workbookViewId="0">
      <selection activeCell="J19" sqref="J19"/>
    </sheetView>
  </sheetViews>
  <sheetFormatPr baseColWidth="10" defaultRowHeight="15"/>
  <cols>
    <col min="1" max="2" width="11.42578125" style="3"/>
    <col min="3" max="3" width="21.7109375" style="3" customWidth="1"/>
    <col min="4" max="4" width="12.42578125" style="3" bestFit="1" customWidth="1"/>
    <col min="5" max="5" width="11.42578125" style="3"/>
    <col min="6" max="6" width="12.42578125" style="3" bestFit="1" customWidth="1"/>
    <col min="7" max="7" width="11.42578125" style="3"/>
    <col min="8" max="8" width="12.42578125" style="3" bestFit="1" customWidth="1"/>
    <col min="9" max="9" width="11.42578125" style="3"/>
    <col min="10" max="10" width="13" style="3" bestFit="1" customWidth="1"/>
    <col min="11" max="11" width="11.42578125" style="3"/>
    <col min="12" max="12" width="12" style="3" bestFit="1" customWidth="1"/>
    <col min="13" max="13" width="11.42578125" style="3"/>
    <col min="14" max="14" width="13" style="3" bestFit="1" customWidth="1"/>
    <col min="15" max="16384" width="11.42578125" style="3"/>
  </cols>
  <sheetData>
    <row r="2" spans="2:15" ht="18.75">
      <c r="B2" s="21" t="s">
        <v>23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2:15">
      <c r="B4" s="4"/>
      <c r="C4" s="5" t="s">
        <v>24</v>
      </c>
      <c r="D4" s="5" t="s">
        <v>0</v>
      </c>
      <c r="E4" s="5" t="s">
        <v>25</v>
      </c>
      <c r="F4" s="5" t="s">
        <v>1</v>
      </c>
      <c r="G4" s="5" t="s">
        <v>25</v>
      </c>
      <c r="H4" s="5" t="s">
        <v>2</v>
      </c>
      <c r="I4" s="5" t="s">
        <v>25</v>
      </c>
      <c r="J4" s="5" t="s">
        <v>26</v>
      </c>
      <c r="K4" s="5" t="s">
        <v>25</v>
      </c>
      <c r="L4" s="5" t="s">
        <v>27</v>
      </c>
      <c r="M4" s="5" t="s">
        <v>25</v>
      </c>
      <c r="N4" s="6" t="s">
        <v>28</v>
      </c>
    </row>
    <row r="5" spans="2:15" ht="33.75" customHeight="1">
      <c r="B5" s="7" t="s">
        <v>29</v>
      </c>
      <c r="C5" s="8" t="s">
        <v>30</v>
      </c>
      <c r="D5" s="9">
        <v>10500</v>
      </c>
      <c r="E5" s="10" t="s">
        <v>19</v>
      </c>
      <c r="F5" s="9">
        <v>9700</v>
      </c>
      <c r="G5" s="10" t="s">
        <v>20</v>
      </c>
      <c r="H5" s="9">
        <v>9200</v>
      </c>
      <c r="I5" s="10" t="s">
        <v>21</v>
      </c>
      <c r="J5" s="9">
        <v>6000</v>
      </c>
      <c r="K5" s="10" t="s">
        <v>22</v>
      </c>
      <c r="L5" s="10"/>
      <c r="M5" s="10"/>
      <c r="N5" s="11">
        <f>+(D5+F5+H5+J5)/4</f>
        <v>8850</v>
      </c>
    </row>
    <row r="6" spans="2:15" ht="28.5" customHeight="1">
      <c r="B6" s="7" t="s">
        <v>31</v>
      </c>
      <c r="C6" s="8" t="s">
        <v>32</v>
      </c>
      <c r="D6" s="9">
        <v>9000</v>
      </c>
      <c r="E6" s="10" t="s">
        <v>19</v>
      </c>
      <c r="F6" s="9">
        <v>7300</v>
      </c>
      <c r="G6" s="10" t="s">
        <v>20</v>
      </c>
      <c r="H6" s="9">
        <v>7300</v>
      </c>
      <c r="I6" s="10" t="s">
        <v>21</v>
      </c>
      <c r="J6" s="9">
        <v>4725</v>
      </c>
      <c r="K6" s="10" t="s">
        <v>22</v>
      </c>
      <c r="L6" s="10"/>
      <c r="M6" s="10"/>
      <c r="N6" s="11">
        <f>+(D6+F6+H6+J6)/4</f>
        <v>7081.25</v>
      </c>
    </row>
    <row r="7" spans="2:15" ht="31.5" customHeight="1">
      <c r="B7" s="7" t="s">
        <v>33</v>
      </c>
      <c r="C7" s="8" t="s">
        <v>34</v>
      </c>
      <c r="D7" s="9">
        <v>2195</v>
      </c>
      <c r="E7" s="10" t="s">
        <v>18</v>
      </c>
      <c r="F7" s="9">
        <v>4700</v>
      </c>
      <c r="G7" s="10" t="s">
        <v>19</v>
      </c>
      <c r="H7" s="9">
        <v>3600</v>
      </c>
      <c r="I7" s="10" t="s">
        <v>20</v>
      </c>
      <c r="J7" s="9">
        <v>3900</v>
      </c>
      <c r="K7" s="10" t="s">
        <v>21</v>
      </c>
      <c r="L7" s="9">
        <v>2500</v>
      </c>
      <c r="M7" s="10" t="s">
        <v>22</v>
      </c>
      <c r="N7" s="11">
        <f>+(D7+F7+H7+J7+L7)/5</f>
        <v>3379</v>
      </c>
    </row>
    <row r="8" spans="2:15" ht="29.25" customHeight="1">
      <c r="B8" s="7" t="s">
        <v>35</v>
      </c>
      <c r="C8" s="8" t="s">
        <v>36</v>
      </c>
      <c r="D8" s="9">
        <v>6425</v>
      </c>
      <c r="E8" s="10" t="s">
        <v>22</v>
      </c>
      <c r="F8" s="12"/>
      <c r="G8" s="13"/>
      <c r="H8" s="12"/>
      <c r="I8" s="13"/>
      <c r="J8" s="12"/>
      <c r="K8" s="13"/>
      <c r="L8" s="13"/>
      <c r="M8" s="13"/>
      <c r="N8" s="14">
        <f>+D8</f>
        <v>6425</v>
      </c>
    </row>
    <row r="9" spans="2:15" ht="32.25" customHeight="1">
      <c r="B9" s="7" t="s">
        <v>37</v>
      </c>
      <c r="C9" s="8" t="s">
        <v>38</v>
      </c>
      <c r="D9" s="9">
        <v>2700</v>
      </c>
      <c r="E9" s="10" t="s">
        <v>19</v>
      </c>
      <c r="F9" s="9">
        <v>2000</v>
      </c>
      <c r="G9" s="10" t="s">
        <v>20</v>
      </c>
      <c r="H9" s="15"/>
      <c r="I9" s="16"/>
      <c r="J9" s="15"/>
      <c r="K9" s="16"/>
      <c r="L9" s="16"/>
      <c r="M9" s="16"/>
      <c r="N9" s="14">
        <f>+(D9+F9)/2</f>
        <v>2350</v>
      </c>
    </row>
    <row r="11" spans="2:15" ht="30">
      <c r="B11" s="19"/>
      <c r="C11" s="17" t="s">
        <v>3</v>
      </c>
      <c r="D11" s="18">
        <v>349999</v>
      </c>
      <c r="E11" s="4" t="s">
        <v>4</v>
      </c>
      <c r="F11" s="18">
        <v>349999</v>
      </c>
      <c r="G11" s="4" t="s">
        <v>5</v>
      </c>
      <c r="H11" s="18">
        <v>399999</v>
      </c>
      <c r="I11" s="4" t="s">
        <v>45</v>
      </c>
      <c r="J11" s="15" t="s">
        <v>39</v>
      </c>
      <c r="K11" s="15"/>
      <c r="L11" s="15"/>
      <c r="M11" s="15"/>
      <c r="N11" s="2">
        <f>+(D11+F11+H11)/3</f>
        <v>366665.66666666669</v>
      </c>
      <c r="O11" s="20"/>
    </row>
    <row r="12" spans="2:15" ht="45" hidden="1">
      <c r="C12" s="17" t="s">
        <v>6</v>
      </c>
      <c r="D12" s="18">
        <v>144300</v>
      </c>
      <c r="E12" s="4" t="s">
        <v>7</v>
      </c>
      <c r="F12" s="18">
        <v>110000</v>
      </c>
      <c r="G12" s="4" t="s">
        <v>8</v>
      </c>
      <c r="H12" s="18">
        <v>127700</v>
      </c>
      <c r="I12" s="4" t="s">
        <v>9</v>
      </c>
      <c r="J12" s="15" t="s">
        <v>39</v>
      </c>
      <c r="K12" s="15"/>
      <c r="L12" s="15"/>
      <c r="M12" s="15"/>
      <c r="N12" s="2">
        <v>241332.33333333334</v>
      </c>
    </row>
    <row r="13" spans="2:15" ht="30">
      <c r="B13" s="19"/>
      <c r="C13" s="17" t="s">
        <v>10</v>
      </c>
      <c r="D13" s="18">
        <v>122999</v>
      </c>
      <c r="E13" s="4" t="s">
        <v>11</v>
      </c>
      <c r="F13" s="18">
        <v>146999</v>
      </c>
      <c r="G13" s="4" t="s">
        <v>44</v>
      </c>
      <c r="H13" s="18">
        <v>128999</v>
      </c>
      <c r="I13" s="4" t="s">
        <v>43</v>
      </c>
      <c r="J13" s="15" t="s">
        <v>39</v>
      </c>
      <c r="K13" s="15"/>
      <c r="L13" s="15"/>
      <c r="M13" s="15"/>
      <c r="N13" s="2">
        <v>255665.66666666666</v>
      </c>
    </row>
    <row r="14" spans="2:15" ht="45">
      <c r="B14" s="19"/>
      <c r="C14" s="17" t="s">
        <v>12</v>
      </c>
      <c r="D14" s="18">
        <v>63799</v>
      </c>
      <c r="E14" s="1" t="s">
        <v>46</v>
      </c>
      <c r="F14" s="18">
        <v>65799</v>
      </c>
      <c r="G14" s="1" t="s">
        <v>47</v>
      </c>
      <c r="H14" s="18">
        <v>66999</v>
      </c>
      <c r="I14" s="1" t="s">
        <v>13</v>
      </c>
      <c r="J14" s="15" t="s">
        <v>39</v>
      </c>
      <c r="K14" s="15"/>
      <c r="L14" s="15"/>
      <c r="M14" s="15"/>
      <c r="N14" s="2">
        <f>+(D14+F14+H14)/3</f>
        <v>65532.333333333336</v>
      </c>
    </row>
    <row r="15" spans="2:15" ht="45" hidden="1">
      <c r="C15" s="17" t="s">
        <v>14</v>
      </c>
      <c r="D15" s="18">
        <v>133750</v>
      </c>
      <c r="E15" s="4" t="s">
        <v>15</v>
      </c>
      <c r="F15" s="4"/>
      <c r="G15" s="4"/>
      <c r="H15" s="4"/>
      <c r="I15" s="4"/>
      <c r="J15" s="15" t="s">
        <v>39</v>
      </c>
      <c r="K15" s="15"/>
      <c r="L15" s="15"/>
      <c r="M15" s="15"/>
      <c r="N15" s="2">
        <f>+D15</f>
        <v>133750</v>
      </c>
    </row>
    <row r="16" spans="2:15" ht="45" hidden="1">
      <c r="C16" s="17" t="s">
        <v>16</v>
      </c>
      <c r="D16" s="18">
        <v>90000</v>
      </c>
      <c r="E16" s="4" t="s">
        <v>17</v>
      </c>
      <c r="F16" s="4"/>
      <c r="G16" s="4"/>
      <c r="H16" s="4"/>
      <c r="I16" s="4"/>
      <c r="J16" s="15" t="s">
        <v>39</v>
      </c>
      <c r="K16" s="15"/>
      <c r="L16" s="15"/>
      <c r="M16" s="15"/>
      <c r="N16" s="2">
        <f>+D16</f>
        <v>90000</v>
      </c>
    </row>
    <row r="19" spans="3:3">
      <c r="C19" s="3" t="s">
        <v>41</v>
      </c>
    </row>
    <row r="20" spans="3:3">
      <c r="C20" s="3" t="s">
        <v>40</v>
      </c>
    </row>
    <row r="21" spans="3:3">
      <c r="C21" s="3" t="s">
        <v>42</v>
      </c>
    </row>
  </sheetData>
  <mergeCells count="1">
    <mergeCell ref="B2:N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 prec de ref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2023-04-12T12:19:57Z</dcterms:created>
  <dcterms:modified xsi:type="dcterms:W3CDTF">2023-06-29T13:18:59Z</dcterms:modified>
</cp:coreProperties>
</file>