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ene Carrasco\Desktop\RENEGOCIACIONES\RENEGOCIACIONES Y NOTAS\DETERMINACIÓN DE PRECIOS\2023\ESPECIAL MINISTERIO DE SEGURIDAD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Referencia'!$A$3:$N$20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J5" i="1" l="1"/>
  <c r="H5" i="1"/>
  <c r="H7" i="1" l="1"/>
  <c r="H10" i="1" l="1"/>
  <c r="G10" i="1" s="1"/>
  <c r="J17" i="1" l="1"/>
  <c r="H12" i="1"/>
  <c r="L11" i="1"/>
  <c r="J11" i="1"/>
  <c r="H11" i="1"/>
  <c r="H9" i="1"/>
  <c r="G17" i="1" l="1"/>
  <c r="G12" i="1"/>
  <c r="G11" i="1"/>
  <c r="G9" i="1"/>
  <c r="G5" i="1"/>
  <c r="G14" i="1"/>
  <c r="G15" i="1"/>
  <c r="G16" i="1"/>
  <c r="G18" i="1"/>
  <c r="G19" i="1"/>
  <c r="G20" i="1"/>
  <c r="G6" i="1"/>
  <c r="G7" i="1"/>
  <c r="G8" i="1"/>
  <c r="G13" i="1"/>
  <c r="G4" i="1"/>
</calcChain>
</file>

<file path=xl/sharedStrings.xml><?xml version="1.0" encoding="utf-8"?>
<sst xmlns="http://schemas.openxmlformats.org/spreadsheetml/2006/main" count="145" uniqueCount="113">
  <si>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</si>
  <si>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</si>
  <si>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</si>
  <si>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</si>
  <si>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</si>
  <si>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</si>
  <si>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</si>
  <si>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</si>
  <si>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</si>
  <si>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</si>
  <si>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</si>
  <si>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</si>
  <si>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</si>
  <si>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</si>
  <si>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</si>
  <si>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</si>
  <si>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</si>
  <si>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</si>
  <si>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</si>
  <si>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</si>
  <si>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</si>
  <si>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</si>
  <si>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</si>
  <si>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</si>
  <si>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</si>
  <si>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</si>
  <si>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</si>
  <si>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</si>
  <si>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</si>
  <si>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</si>
  <si>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</si>
  <si>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</si>
  <si>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</si>
  <si>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https://articulo.mercadolibre.com.ar/MLA-880440576-afrecho-rebacillo-de-trigo-x-25-kg-sin-envio-a-retirar-_JM#position=28&amp;search_layout=stack&amp;type=item&amp;tracking_id=3ebef0bb-4175-4379-83ce-c3d486d493fb</t>
  </si>
  <si>
    <t>https://articulo.mercadolibre.com.ar/MLA-874386996-viandas-especiales-para-dieta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402955128&amp;matt_product_id=MLA874386996&amp;matt_product_partition_id=1413162902526&amp;matt_target_id=aud-415044759576:pla-1413162902526&amp;gclid=CjwKCAjwtIaVBhBkEiwAsr7-c82Qi6VHDT3DZroNZQgpmmTJcSVTdm3K8y8Lhk2wFopRJrNVczW7JxoCiQwQAvD_BwE</t>
  </si>
  <si>
    <t>https://www.conoflex.com.ar/detalle/index/2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</si>
  <si>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</si>
  <si>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499367464&amp;matt_product_id=MLA917559420&amp;matt_product_partition_id=1415689343751&amp;matt_target_id=aud-415044759576:pla-1415689343751&amp;gclid=CjwKCAjwkYGVBhArEiwA4sZLuIQ-XojYPi4Hrkrgm9VAECdbHkKWHWtNTD3wsFiUWobhgpdcx-p57RoCofs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</si>
  <si>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</si>
  <si>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</si>
  <si>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https://www.tomalino.com.ar/metal-desplegado/140-metal-desplegado-med-270-30-30-de-300-x-100-m.html</t>
  </si>
  <si>
    <t>https://giliycia.com.ar/metal-desplegado-270-30-30-pesado-1x3-m.html</t>
  </si>
  <si>
    <t>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465843080&amp;matt_product_id=MLA776600712&amp;matt_product_partition_id=1415689343751&amp;matt_target_id=aud-415044759576:pla-1415689343751&amp;gclid=CjwKCAjwkYGVBhArEiwA4sZLuHR9zGdgzfyQQmepnfQcAX0j1qRCYdZKups-xCYy4EcLonFcc_8aaBoCamEQAvD_BwE</t>
  </si>
  <si>
    <t>https://articulo.mercadolibre.com.ar/MLA-850370473-maiz-quebrado-partido-gruesofino-bolsa-x-25-kg-zona-norte-_JM#position=3&amp;search_layout=stack&amp;type=item&amp;tracking_id=7a966926-191d-47ed-b87b-2427796fcbea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</si>
  <si>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</si>
  <si>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</si>
  <si>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</si>
  <si>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</si>
  <si>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</si>
  <si>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</si>
  <si>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</si>
  <si>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</si>
  <si>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</si>
  <si>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</si>
  <si>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</si>
  <si>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</si>
  <si>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</si>
  <si>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</si>
  <si>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</si>
  <si>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</si>
  <si>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</si>
  <si>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</si>
  <si>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</si>
  <si>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</si>
  <si>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</si>
  <si>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</si>
  <si>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</si>
  <si>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</si>
  <si>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</si>
  <si>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</si>
  <si>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</si>
  <si>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</si>
  <si>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</si>
  <si>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</si>
  <si>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</si>
  <si>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pr1 x 20 kgs. Pr 2 y 3 x 30 k</t>
  </si>
  <si>
    <t>pr1 x 25 kgs</t>
  </si>
  <si>
    <t>https://articulo.mercadolibre.com.ar/MLA-787874648-semillas-de-lino-x-25-kilos-ventas-x-mayor-y-menor-_JM#position=13&amp;search_layout=stack&amp;type=item&amp;tracking_id=cf6a74b1-6dc5-4288-8e0b-ebff8107682b</t>
  </si>
  <si>
    <t>https://articulo.mercadolibre.com.ar/MLA-604872956-lino-marron-x-25kg-promo-distribuidora-lunic-_JM#position=12&amp;search_layout=stack&amp;type=item&amp;tracking_id=e838f180-d081-4eb9-abed-ac3602d3e8ae</t>
  </si>
  <si>
    <t>https://articulo.mercadolibre.com.ar/MLA-641991542-lino-semillas-x-mayor-x-25kg-mercadoenvio-_JM#position=16&amp;search_layout=stack&amp;type=item&amp;tracking_id=816fbce7-9a20-4fea-91f4-49b091632a71</t>
  </si>
  <si>
    <t>pr1  al 3 x 25 kgs</t>
  </si>
  <si>
    <t>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139394265&amp;matt_product_id=MLA1143045180&amp;matt_product_partition_id=1416137266275&amp;matt_target_id=aud-415044759576:pla-1416137266275&amp;gclid=EAIaIQobChMIlujftIah-gIVAcaRCh2elARhEAQYByABEgLs0fD_BwE</t>
  </si>
  <si>
    <t>https://articulo.mercadolibre.com.ar/MLA-1142667076-chaleco-reflectivo-mac-fluo-reglamentario-de-seguridad-_JM#reco_item_pos=4&amp;reco_backend=univb-items&amp;reco_backend_type=low_level&amp;reco_client=vip-v2p&amp;reco_id=0b6b6ea5-b795-4741-b5a4-eb975996ffbb</t>
  </si>
  <si>
    <t>https://www.sellerpro.com.ar/tienda/guantes-descartables/guantes-descartables-de-nitrilo-azules-medicos-caja-x-100?gclid=EAIaIQobChMIs-iAiI2h-gIVqSlMCh1-mwwWEAQYBSABEgJbD_D_BwE</t>
  </si>
  <si>
    <t>https://cirugiarex.com.ar/producto/guantes-de-nitrilo-negro-x100-ud-np/?gclid=EAIaIQobChMIs-iAiI2h-gIVqSlMCh1-mwwWEAQYCSABEgJ-svD_BwE</t>
  </si>
  <si>
    <t>pr2 x 50 u</t>
  </si>
  <si>
    <t>https://articulo.mercadolibre.com.ar/MLA-841345098-50-bolsa-de-obito-mortuoria-con-cierre-auto-cadaver-adulto-_JM#reco_item_pos=2&amp;reco_backend=univb-items&amp;reco_backend_type=low_level&amp;reco_client=vip-v2p&amp;reco_id=4eee4dda-4efb-4723-aac4-abdd362232a7</t>
  </si>
  <si>
    <t>https://www.computershopping.com.ar/Producto/Toner-Alternativo-para-HP-LaserJet-P2035---P2035N---P2055DN-(CE505A)</t>
  </si>
  <si>
    <t>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169375659&amp;matt_product_id=MLA851478162&amp;matt_product_partition_id=1637377882783&amp;matt_target_id=aud-415044759576:pla-1637377882783&amp;gclid=EAIaIQobChMIzdXv_peh-gIVqBXUAR2qag0bEAQYBCABEgJFnPD_BwE</t>
  </si>
  <si>
    <t>pr1 bolsa x 3 kgs.  - Pr3 cubos por 5 kgs</t>
  </si>
  <si>
    <t>pr1  por 3 kgs.- PR2 y 3 xpor 15 kgs.</t>
  </si>
  <si>
    <t>https://www.icomsalud.com.ar/MLA-725928426-guantes-nitrilo-negros-np-caja-100-unid-small-medium-large-_JM?variation=40621873601&amp;gclid=Cj0KCQjw2cWgBhDYARIsALggUhr5RgUxrRBwKEkWkdXMGWw-tFYtjDPPAiCPv9nUqCR0ejOdTM247woaAnYmEALw_wcB</t>
  </si>
  <si>
    <t>https://articulo.mercadolibre.com.ar/MLA-932238354-heno-de-alfalfa-fardos-enteros-cu-1595-oferta-de-julio-_JM?matt_tool=38087446&amp;utm_source=google_shopping&amp;utm_medium=organic</t>
  </si>
  <si>
    <t>FECHA DE APERTURA: 03/06/2022  -  PRECIOS  DE MERCADO TOMADOS EN  MAYO 2023</t>
  </si>
  <si>
    <t>https://articulo.mercadolibre.com.ar/MLA-1382864580-semilla-de-avena-forrajera-x-30-kg-_JM?matt_tool=38087446&amp;utm_source=google_shopping&amp;utm_medium=organic</t>
  </si>
  <si>
    <t>https://www.latiendadejorge.com.ar/semillas-para-cultivo/para-el-jardin/3-kg-de-semillas-de-avena-forrajera-forraje-pastura</t>
  </si>
  <si>
    <t>https://articulo.mercadolibre.com.ar/MLA-921953534-semillas-de-avena-forrajera-maxima-inta-x-30-kg-_JM?matt_tool=38087446&amp;utm_source=google_shopping&amp;utm_medium=organic</t>
  </si>
  <si>
    <t>https://articulo.mercadolibre.com.ar/MLA-1364500760-maiz-partido-quebrado-_JM?matt_tool=38087446&amp;utm_source=google_shopping&amp;utm_medium=organic</t>
  </si>
  <si>
    <t>https://www.google.com/shopping/product/1?q=MAIZ+quebrado&amp;prds=epd:3030003748642423112,eto:3030003748642423112_0,pid:3030003748642423112&amp;sa=X&amp;ved=0ahUKEwjYnauSvIv_AhXLrZUCHeouB9IQ9pwGCAU</t>
  </si>
  <si>
    <t>https://articulo.mercadolibre.com.ar/MLA-867039791-cubos-de-heno-pastura-y-alfalfa-5kg-_JM#position=4&amp;search_layout=stack&amp;type=item&amp;tracking_id=cbc63432-0455-4ea6-bb64-8c2406763f84</t>
  </si>
  <si>
    <t>https://articulo.mercadolibre.com.ar/MLA-1111362456-viandas-ketocetogenica-comida-casera-premium-rica-envios-_JM#position=3&amp;search_layout=stack&amp;type=item&amp;tracking_id=b0c15b1f-464a-45ef-8137-81fe71fbfecc</t>
  </si>
  <si>
    <t>https://articulo.mercadolibre.com.ar/MLA-1312740949-viandas-caseras-escolares-aptas-celiacos-stacc-x-30-envios-_JM#position=5&amp;search_layout=stack&amp;type=item&amp;tracking_id=b0c15b1f-464a-45ef-8137-81fe71fbfecc</t>
  </si>
  <si>
    <t>https://www.boutiquedemascotas.com/productos/sieger-perro-adulto-mordida-pequena/</t>
  </si>
  <si>
    <t>https://www.kangoopet.com.ar/producto/sieger-adulto-mordida-paquena-x-3-kg/</t>
  </si>
  <si>
    <t>https://www.natural-life.com.ar/sieger-perro-cachorro-super-premium-x-3-kg/p</t>
  </si>
  <si>
    <t>https://www.easy.com.ar/cono-pvc-70cm-premium-2-ban-r-10cm-1269519/p?idsku=1269519&amp;&amp;&amp;gclid=CjwKCAjwg-GjBhBnEiwAMUvNWxqYGHNoIwUegt7dScav6CCNWQ5u3T6hH04bTUa3QScMRoYVf0mMbhoConYQAvD_BwE&amp;gclsrc=aw.ds</t>
  </si>
  <si>
    <t>https://www.qscsoluciones.com.ar/MLA-1344892768-cartucho-toner-lexmark-xm1145-alt24b6035-_JM?gclid=CjwKCAjwg-GjBhBnEiwAMUvNWzqN1TVZWZ6Q3Ds-_mijClSGGIDcjixBWAZEzeYmsoMF0DdbLIqNAhoCLMgQAvD_BwE</t>
  </si>
  <si>
    <t>https://articulo.mercadolibre.com.ar/MLA-614321606-cartucho-toner-alternativo-ce505x-laserjet-p2055dn-p-2055-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371860582&amp;matt_product_id=MLA614321606&amp;matt_product_partition_id=1941943047508&amp;matt_target_id=aud-1969119413977:pla-1941943047508&amp;gclid=CjwKCAjwpuajBhBpEiwA_ZtfhUgpSYVfLDtm9kdl_zBS1sOdbs15I0oYUFw33io2H-X3p3F_XcRt7RoCXx0QAvD_BwE</t>
  </si>
  <si>
    <t>https://www.americanvart.com.ar/toner-alternativo-hp-para-cf280a-ce505a-05a-280a-505a-cf280</t>
  </si>
  <si>
    <t>https://www.boutiquedemascotas.com/productos/sieger-cachorros-mordida-pequena/?variant=250428354</t>
  </si>
  <si>
    <t>https://mendoza.pluspet.com.ar/products/perro-alimento-cachorro-sieger-mp?gclid=CjwKCAjwpuajBhBpEiwA_ZtfhYOV5cBaZVug7Q__QnoiE6pa3VmGrfFq6I8uLUxz0k02Ys60ZYzx8BoChqAQAvD_BwE</t>
  </si>
  <si>
    <t>https://www.prontopet.com.ar/productos/sieger-perro-cachorro-puppy-mini-small/</t>
  </si>
  <si>
    <t>https://www.deliverycartuchos.com.ar/productos/cartucho-de-toner-alternativo-para-lexmark-504h-50f4h00/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</si>
</sst>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97">
    <xf numFmtId="0" fontId="0" fillId="0" borderId="0" xfId="0"/>
    <xf numFmtId="0" fontId="11" fillId="0" borderId="0" xfId="2"/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11" fillId="0" borderId="0" xfId="2" applyNumberFormat="1"/>
    <xf numFmtId="0" fontId="6" fillId="0" borderId="1" xfId="2" applyFont="1" applyFill="1" applyBorder="1" applyAlignment="1">
      <alignment horizontal="justify" vertical="top" wrapText="1"/>
    </xf>
    <xf numFmtId="164" fontId="12" fillId="0" borderId="0" xfId="1" applyNumberForma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 vertical="center"/>
    </xf>
    <xf numFmtId="0" fontId="12" fillId="0" borderId="0" xfId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0" xfId="1" applyFill="1" applyBorder="1"/>
    <xf numFmtId="0" fontId="4" fillId="0" borderId="0" xfId="2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164" fontId="11" fillId="0" borderId="0" xfId="2" applyNumberFormat="1" applyFill="1" applyBorder="1"/>
    <xf numFmtId="0" fontId="11" fillId="0" borderId="0" xfId="2" applyBorder="1"/>
    <xf numFmtId="0" fontId="11" fillId="0" borderId="0" xfId="2" applyFill="1" applyBorder="1"/>
    <xf numFmtId="0" fontId="6" fillId="0" borderId="0" xfId="2" applyFont="1" applyBorder="1"/>
    <xf numFmtId="0" fontId="11" fillId="0" borderId="0" xfId="2" applyFill="1" applyBorder="1" applyAlignment="1">
      <alignment horizontal="center" vertical="center" wrapText="1"/>
    </xf>
    <xf numFmtId="164" fontId="11" fillId="0" borderId="0" xfId="2" applyNumberFormat="1" applyFill="1" applyBorder="1" applyAlignment="1" applyProtection="1">
      <alignment horizontal="center" vertical="center"/>
    </xf>
    <xf numFmtId="0" fontId="11" fillId="0" borderId="0" xfId="2" applyFill="1"/>
    <xf numFmtId="0" fontId="4" fillId="0" borderId="0" xfId="2" applyFont="1" applyBorder="1" applyAlignment="1">
      <alignment horizontal="left"/>
    </xf>
    <xf numFmtId="0" fontId="11" fillId="0" borderId="0" xfId="2" applyBorder="1" applyAlignment="1">
      <alignment horizontal="center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12" fillId="0" borderId="0" xfId="1" applyBorder="1"/>
    <xf numFmtId="0" fontId="6" fillId="0" borderId="0" xfId="2" applyFont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11" fillId="0" borderId="0" xfId="2" applyFill="1" applyBorder="1" applyAlignment="1">
      <alignment horizontal="justify" vertical="top" wrapText="1"/>
    </xf>
    <xf numFmtId="0" fontId="12" fillId="2" borderId="0" xfId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justify" vertical="top" wrapText="1"/>
    </xf>
    <xf numFmtId="164" fontId="4" fillId="0" borderId="0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 wrapText="1"/>
    </xf>
    <xf numFmtId="8" fontId="7" fillId="0" borderId="0" xfId="2" applyNumberFormat="1" applyFont="1" applyFill="1" applyBorder="1" applyAlignment="1">
      <alignment horizontal="center" vertical="center"/>
    </xf>
    <xf numFmtId="164" fontId="12" fillId="0" borderId="0" xfId="1" applyNumberFormat="1" applyFill="1" applyBorder="1" applyAlignment="1"/>
    <xf numFmtId="0" fontId="12" fillId="0" borderId="0" xfId="1" applyFill="1" applyBorder="1" applyAlignment="1">
      <alignment horizontal="center" vertical="center"/>
    </xf>
    <xf numFmtId="0" fontId="12" fillId="0" borderId="0" xfId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164" fontId="12" fillId="0" borderId="0" xfId="1" applyNumberFormat="1" applyFill="1" applyBorder="1"/>
    <xf numFmtId="0" fontId="7" fillId="0" borderId="0" xfId="2" applyFont="1" applyFill="1" applyBorder="1"/>
    <xf numFmtId="164" fontId="11" fillId="0" borderId="0" xfId="3" applyNumberFormat="1" applyFill="1" applyBorder="1" applyAlignment="1" applyProtection="1">
      <alignment horizontal="center" vertical="center"/>
    </xf>
    <xf numFmtId="164" fontId="1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 wrapText="1"/>
    </xf>
    <xf numFmtId="164" fontId="1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justify" vertical="top"/>
    </xf>
    <xf numFmtId="164" fontId="5" fillId="0" borderId="1" xfId="1" applyNumberFormat="1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/>
    </xf>
    <xf numFmtId="164" fontId="9" fillId="0" borderId="1" xfId="1" applyNumberFormat="1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justify" vertical="top" wrapText="1"/>
    </xf>
    <xf numFmtId="0" fontId="6" fillId="0" borderId="1" xfId="2" applyFont="1" applyBorder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164" fontId="1" fillId="4" borderId="1" xfId="2" applyNumberFormat="1" applyFont="1" applyFill="1" applyBorder="1" applyAlignment="1">
      <alignment horizontal="center" vertical="top"/>
    </xf>
    <xf numFmtId="164" fontId="1" fillId="4" borderId="1" xfId="2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164" fontId="6" fillId="4" borderId="1" xfId="2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justify" vertical="top"/>
    </xf>
    <xf numFmtId="0" fontId="11" fillId="0" borderId="0" xfId="2" applyFill="1" applyBorder="1" applyAlignment="1">
      <alignment horizontal="justify" vertical="top"/>
    </xf>
    <xf numFmtId="164" fontId="11" fillId="0" borderId="0" xfId="2" applyNumberFormat="1" applyFill="1" applyBorder="1" applyAlignment="1" applyProtection="1">
      <alignment horizontal="center" vertical="top"/>
    </xf>
    <xf numFmtId="164" fontId="11" fillId="0" borderId="0" xfId="2" applyNumberForma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164" fontId="11" fillId="0" borderId="0" xfId="2" applyNumberFormat="1" applyFill="1" applyBorder="1" applyAlignment="1">
      <alignment horizontal="justify" vertical="top"/>
    </xf>
    <xf numFmtId="4" fontId="12" fillId="0" borderId="0" xfId="1" applyNumberFormat="1" applyFill="1" applyBorder="1" applyAlignment="1">
      <alignment horizontal="justify" vertical="top"/>
    </xf>
    <xf numFmtId="164" fontId="12" fillId="0" borderId="0" xfId="1" applyNumberForma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vertical="top"/>
    </xf>
    <xf numFmtId="16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left" vertical="top"/>
    </xf>
    <xf numFmtId="0" fontId="12" fillId="0" borderId="1" xfId="1" applyBorder="1" applyAlignment="1">
      <alignment horizontal="left" vertical="top"/>
    </xf>
    <xf numFmtId="0" fontId="12" fillId="0" borderId="1" xfId="1" applyFill="1" applyBorder="1" applyAlignment="1">
      <alignment horizontal="left" vertical="top" wrapText="1"/>
    </xf>
    <xf numFmtId="164" fontId="12" fillId="0" borderId="1" xfId="1" applyNumberFormat="1" applyFill="1" applyBorder="1" applyAlignment="1">
      <alignment horizontal="center" vertical="center"/>
    </xf>
    <xf numFmtId="4" fontId="12" fillId="0" borderId="1" xfId="1" applyNumberFormat="1" applyFill="1" applyBorder="1" applyAlignment="1">
      <alignment vertical="center"/>
    </xf>
    <xf numFmtId="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center" vertical="top"/>
    </xf>
    <xf numFmtId="0" fontId="12" fillId="0" borderId="1" xfId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center"/>
    </xf>
    <xf numFmtId="0" fontId="8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lia%20Lucero/Desktop/ACUERDOS%20MARCO/AM-2022/AM%20DE%20LIBRER&#205;A/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oflex.com.ar/detalle/index/2" TargetMode="External"/><Relationship Id="rId13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18" Type="http://schemas.openxmlformats.org/officeDocument/2006/relationships/hyperlink" Target="https://www.boutiquedemascotas.com/productos/sieger-perro-adulto-mordida-pequena/" TargetMode="External"/><Relationship Id="rId3" Type="http://schemas.openxmlformats.org/officeDocument/2006/relationships/hyperlink" Target="https://giliycia.com.ar/metal-desplegado-270-30-30-pesado-1x3-m.html" TargetMode="External"/><Relationship Id="rId7" Type="http://schemas.openxmlformats.org/officeDocument/2006/relationships/hyperlink" Target="https://articulo.mercadolibre.com.ar/MLA-604872956-lino-marron-x-25kg-promo-distribuidora-lunic-_JM" TargetMode="External"/><Relationship Id="rId12" Type="http://schemas.openxmlformats.org/officeDocument/2006/relationships/hyperlink" Target="https://cirugiarex.com.ar/producto/guantes-de-nitrilo-negro-x100-ud-np/?gclid=EAIaIQobChMIs-iAiI2h-gIVqSlMCh1-mwwWEAQYCSABEgJ-svD_BwE" TargetMode="External"/><Relationship Id="rId17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2" Type="http://schemas.openxmlformats.org/officeDocument/2006/relationships/hyperlink" Target="https://www.tomalino.com.ar/metal-desplegado/140-metal-desplegado-med-270-30-30-de-300-x-100-m.html" TargetMode="External"/><Relationship Id="rId16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1" Type="http://schemas.openxmlformats.org/officeDocument/2006/relationships/hyperlink" Target="https://articulo.mercadolibre.com.ar/MLA-850370473-maiz-quebrado-partido-gruesofino-bolsa-x-25-kg-zona-norte-_JM" TargetMode="External"/><Relationship Id="rId6" Type="http://schemas.openxmlformats.org/officeDocument/2006/relationships/hyperlink" Target="https://articulo.mercadolibre.com.ar/MLA-787874648-semillas-de-lino-x-25-kilos-ventas-x-mayor-y-menor-_JM" TargetMode="External"/><Relationship Id="rId11" Type="http://schemas.openxmlformats.org/officeDocument/2006/relationships/hyperlink" Target="https://www.computershopping.com.ar/Producto/Toner-Alternativo-para-HP-LaserJet-P2035---P2035N---P2055DN-(CE505A)" TargetMode="External"/><Relationship Id="rId5" Type="http://schemas.openxmlformats.org/officeDocument/2006/relationships/hyperlink" Target="https://articulo.mercadolibre.com.ar/MLA-641991542-lino-semillas-x-mayor-x-25kg-mercadoenvio-_JM" TargetMode="External"/><Relationship Id="rId15" Type="http://schemas.openxmlformats.org/officeDocument/2006/relationships/hyperlink" Target="https://cirugiarex.com.ar/producto/guantes-de-nitrilo-negro-x100-ud-np/?gclid=EAIaIQobChMIs-iAiI2h-gIVqSlMCh1-mwwWEAQYCSABEgJ-svD_BwE" TargetMode="External"/><Relationship Id="rId10" Type="http://schemas.openxmlformats.org/officeDocument/2006/relationships/hyperlink" Target="https://articulo.mercadolibre.com.ar/MLA-841345098-50-bolsa-de-obito-mortuoria-con-cierre-auto-cadaver-adulto-_J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rticulo.mercadolibre.com.ar/MLA-880440576-afrecho-rebacillo-de-trigo-x-25-kg-sin-envio-a-retirar-_JM" TargetMode="External"/><Relationship Id="rId9" Type="http://schemas.openxmlformats.org/officeDocument/2006/relationships/hyperlink" Target="https://articulo.mercadolibre.com.ar/MLA-1142667076-chaleco-reflectivo-mac-fluo-reglamentario-de-seguridad-_JM" TargetMode="External"/><Relationship Id="rId14" Type="http://schemas.openxmlformats.org/officeDocument/2006/relationships/hyperlink" Target="https://cirugiarex.com.ar/producto/guantes-de-nitrilo-negro-x100-ud-np/?gclid=EAIaIQobChMIs-iAiI2h-gIVqSlMCh1-mwwWEAQYCSABEgJ-s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tabSelected="1" zoomScale="89" zoomScaleNormal="89" workbookViewId="0">
      <selection activeCell="G19" sqref="G19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21" bestFit="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5" customHeight="1" x14ac:dyDescent="0.25">
      <c r="A2" s="94" t="s">
        <v>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44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customHeight="1" x14ac:dyDescent="0.25">
      <c r="A4" s="55">
        <v>1</v>
      </c>
      <c r="B4" s="60" t="s">
        <v>15</v>
      </c>
      <c r="C4" s="56" t="s">
        <v>46</v>
      </c>
      <c r="D4" s="56" t="s">
        <v>45</v>
      </c>
      <c r="E4" s="5" t="s">
        <v>47</v>
      </c>
      <c r="F4" s="35">
        <v>278</v>
      </c>
      <c r="G4" s="57">
        <f>+(H4+J4+L4)/3</f>
        <v>1450</v>
      </c>
      <c r="H4" s="68">
        <v>1800</v>
      </c>
      <c r="I4" s="84" t="s">
        <v>100</v>
      </c>
      <c r="J4" s="70">
        <v>1250</v>
      </c>
      <c r="K4" s="85" t="s">
        <v>34</v>
      </c>
      <c r="L4" s="68">
        <v>1300</v>
      </c>
      <c r="M4" s="86" t="s">
        <v>101</v>
      </c>
      <c r="N4" s="63"/>
      <c r="P4" s="6"/>
    </row>
    <row r="5" spans="1:16" x14ac:dyDescent="0.25">
      <c r="A5" s="55">
        <v>2</v>
      </c>
      <c r="B5" s="60" t="s">
        <v>16</v>
      </c>
      <c r="C5" s="56" t="s">
        <v>51</v>
      </c>
      <c r="D5" s="82" t="s">
        <v>48</v>
      </c>
      <c r="E5" s="5" t="s">
        <v>52</v>
      </c>
      <c r="F5" s="35">
        <v>474</v>
      </c>
      <c r="G5" s="57">
        <f t="shared" ref="G5:G20" si="0">+(H5+J5+L5)/3</f>
        <v>1512.2222222222219</v>
      </c>
      <c r="H5" s="69">
        <f>5260/3</f>
        <v>1753.3333333333333</v>
      </c>
      <c r="I5" s="87" t="s">
        <v>102</v>
      </c>
      <c r="J5" s="69">
        <f>4033/3</f>
        <v>1344.3333333333333</v>
      </c>
      <c r="K5" s="88" t="s">
        <v>103</v>
      </c>
      <c r="L5" s="69">
        <v>1439</v>
      </c>
      <c r="M5" s="73" t="s">
        <v>104</v>
      </c>
      <c r="N5" s="64" t="s">
        <v>12</v>
      </c>
      <c r="P5" s="6"/>
    </row>
    <row r="6" spans="1:16" ht="41.25" customHeight="1" x14ac:dyDescent="0.25">
      <c r="A6" s="55">
        <v>3</v>
      </c>
      <c r="B6" s="60" t="s">
        <v>17</v>
      </c>
      <c r="C6" s="7" t="s">
        <v>50</v>
      </c>
      <c r="D6" s="7" t="s">
        <v>49</v>
      </c>
      <c r="E6" s="5" t="s">
        <v>52</v>
      </c>
      <c r="F6" s="35">
        <v>499.9</v>
      </c>
      <c r="G6" s="57">
        <f t="shared" si="0"/>
        <v>1605.4433333333334</v>
      </c>
      <c r="H6" s="68">
        <v>1483</v>
      </c>
      <c r="I6" s="61" t="s">
        <v>110</v>
      </c>
      <c r="J6" s="68">
        <v>1893.33</v>
      </c>
      <c r="K6" s="61" t="s">
        <v>109</v>
      </c>
      <c r="L6" s="68">
        <v>1440</v>
      </c>
      <c r="M6" s="59" t="s">
        <v>111</v>
      </c>
      <c r="N6" s="65" t="s">
        <v>90</v>
      </c>
      <c r="P6" s="6"/>
    </row>
    <row r="7" spans="1:16" ht="33" customHeight="1" x14ac:dyDescent="0.25">
      <c r="A7" s="55">
        <v>4</v>
      </c>
      <c r="B7" s="60" t="s">
        <v>18</v>
      </c>
      <c r="C7" s="56" t="s">
        <v>53</v>
      </c>
      <c r="D7" s="56" t="s">
        <v>54</v>
      </c>
      <c r="E7" s="5" t="s">
        <v>52</v>
      </c>
      <c r="F7" s="35">
        <v>41</v>
      </c>
      <c r="G7" s="57">
        <f t="shared" si="0"/>
        <v>1109.8333333333333</v>
      </c>
      <c r="H7" s="68">
        <f>3898/4</f>
        <v>974.5</v>
      </c>
      <c r="I7" s="84" t="s">
        <v>92</v>
      </c>
      <c r="J7" s="68">
        <v>1595</v>
      </c>
      <c r="K7" s="89" t="s">
        <v>92</v>
      </c>
      <c r="L7" s="68">
        <v>760</v>
      </c>
      <c r="M7" s="83" t="s">
        <v>99</v>
      </c>
      <c r="N7" s="65" t="s">
        <v>89</v>
      </c>
      <c r="P7" s="6"/>
    </row>
    <row r="8" spans="1:16" ht="19.5" customHeight="1" x14ac:dyDescent="0.25">
      <c r="A8" s="55">
        <v>5</v>
      </c>
      <c r="B8" s="60" t="s">
        <v>19</v>
      </c>
      <c r="C8" s="56" t="s">
        <v>55</v>
      </c>
      <c r="D8" s="56" t="s">
        <v>57</v>
      </c>
      <c r="E8" s="5" t="s">
        <v>52</v>
      </c>
      <c r="F8" s="35">
        <v>53.3</v>
      </c>
      <c r="G8" s="57">
        <f t="shared" si="0"/>
        <v>341.22222222222223</v>
      </c>
      <c r="H8" s="68">
        <v>366.66666666666669</v>
      </c>
      <c r="I8" s="90" t="s">
        <v>94</v>
      </c>
      <c r="J8" s="68">
        <v>393.66666666666669</v>
      </c>
      <c r="K8" s="89" t="s">
        <v>95</v>
      </c>
      <c r="L8" s="68">
        <v>263.33333333333331</v>
      </c>
      <c r="M8" s="83" t="s">
        <v>96</v>
      </c>
      <c r="N8" s="65" t="s">
        <v>75</v>
      </c>
      <c r="P8" s="6"/>
    </row>
    <row r="9" spans="1:16" x14ac:dyDescent="0.25">
      <c r="A9" s="55">
        <v>6</v>
      </c>
      <c r="B9" s="60" t="s">
        <v>20</v>
      </c>
      <c r="C9" s="56" t="s">
        <v>21</v>
      </c>
      <c r="D9" s="56" t="s">
        <v>59</v>
      </c>
      <c r="E9" s="5" t="s">
        <v>52</v>
      </c>
      <c r="F9" s="35">
        <v>40</v>
      </c>
      <c r="G9" s="57">
        <f>+H9</f>
        <v>156.80000000000001</v>
      </c>
      <c r="H9" s="68">
        <f>3920/25</f>
        <v>156.80000000000001</v>
      </c>
      <c r="I9" s="84" t="s">
        <v>33</v>
      </c>
      <c r="J9" s="68"/>
      <c r="K9" s="58"/>
      <c r="L9" s="68"/>
      <c r="M9" s="59"/>
      <c r="N9" s="65" t="s">
        <v>76</v>
      </c>
      <c r="P9" s="6"/>
    </row>
    <row r="10" spans="1:16" ht="15" customHeight="1" x14ac:dyDescent="0.25">
      <c r="A10" s="55">
        <v>7</v>
      </c>
      <c r="B10" s="60" t="s">
        <v>22</v>
      </c>
      <c r="C10" s="56" t="s">
        <v>56</v>
      </c>
      <c r="D10" s="56"/>
      <c r="E10" s="5" t="s">
        <v>52</v>
      </c>
      <c r="F10" s="35">
        <v>54</v>
      </c>
      <c r="G10" s="57">
        <f>+(H10+J10+L10)/3</f>
        <v>195.33333333333334</v>
      </c>
      <c r="H10" s="72">
        <f>3400/25</f>
        <v>136</v>
      </c>
      <c r="I10" s="84" t="s">
        <v>43</v>
      </c>
      <c r="J10" s="68">
        <v>150</v>
      </c>
      <c r="K10" s="58" t="s">
        <v>97</v>
      </c>
      <c r="L10" s="68">
        <v>300</v>
      </c>
      <c r="M10" s="59" t="s">
        <v>98</v>
      </c>
      <c r="N10" s="65" t="s">
        <v>76</v>
      </c>
      <c r="P10" s="6"/>
    </row>
    <row r="11" spans="1:16" ht="19.5" customHeight="1" x14ac:dyDescent="0.25">
      <c r="A11" s="55">
        <v>8</v>
      </c>
      <c r="B11" s="60" t="s">
        <v>23</v>
      </c>
      <c r="C11" s="56" t="s">
        <v>58</v>
      </c>
      <c r="D11" s="56" t="s">
        <v>59</v>
      </c>
      <c r="E11" s="5" t="s">
        <v>52</v>
      </c>
      <c r="F11" s="35">
        <v>280.8</v>
      </c>
      <c r="G11" s="57">
        <f t="shared" si="0"/>
        <v>895.86666666666667</v>
      </c>
      <c r="H11" s="72">
        <f>28750/25</f>
        <v>1150</v>
      </c>
      <c r="I11" s="84" t="s">
        <v>77</v>
      </c>
      <c r="J11" s="68">
        <f>19220/25</f>
        <v>768.8</v>
      </c>
      <c r="K11" s="89" t="s">
        <v>78</v>
      </c>
      <c r="L11" s="68">
        <f>19220/25</f>
        <v>768.8</v>
      </c>
      <c r="M11" s="83" t="s">
        <v>79</v>
      </c>
      <c r="N11" s="65" t="s">
        <v>80</v>
      </c>
      <c r="P11" s="6"/>
    </row>
    <row r="12" spans="1:16" ht="24.75" customHeight="1" x14ac:dyDescent="0.25">
      <c r="A12" s="55">
        <v>9</v>
      </c>
      <c r="B12" s="60" t="s">
        <v>24</v>
      </c>
      <c r="C12" s="56" t="s">
        <v>60</v>
      </c>
      <c r="D12" s="60"/>
      <c r="E12" s="5" t="s">
        <v>47</v>
      </c>
      <c r="F12" s="35">
        <v>2100</v>
      </c>
      <c r="G12" s="57">
        <f t="shared" si="0"/>
        <v>8620.9884000000002</v>
      </c>
      <c r="H12" s="70">
        <f>6342.12*1.21</f>
        <v>7673.9651999999996</v>
      </c>
      <c r="I12" s="83" t="s">
        <v>35</v>
      </c>
      <c r="J12" s="71">
        <v>10500</v>
      </c>
      <c r="K12" s="83" t="s">
        <v>105</v>
      </c>
      <c r="L12" s="70">
        <v>7689</v>
      </c>
      <c r="M12" s="91" t="s">
        <v>36</v>
      </c>
      <c r="N12" s="66" t="s">
        <v>12</v>
      </c>
      <c r="O12" s="1" t="s">
        <v>12</v>
      </c>
      <c r="P12" s="6"/>
    </row>
    <row r="13" spans="1:16" ht="20.25" customHeight="1" x14ac:dyDescent="0.25">
      <c r="A13" s="55">
        <v>10</v>
      </c>
      <c r="B13" s="60" t="s">
        <v>25</v>
      </c>
      <c r="C13" s="56" t="s">
        <v>62</v>
      </c>
      <c r="D13" s="56" t="s">
        <v>61</v>
      </c>
      <c r="E13" s="5" t="s">
        <v>47</v>
      </c>
      <c r="F13" s="35">
        <v>1900</v>
      </c>
      <c r="G13" s="57">
        <f t="shared" si="0"/>
        <v>5860</v>
      </c>
      <c r="H13" s="70">
        <v>4090</v>
      </c>
      <c r="I13" s="83" t="s">
        <v>82</v>
      </c>
      <c r="J13" s="71">
        <v>5500</v>
      </c>
      <c r="K13" s="83" t="s">
        <v>37</v>
      </c>
      <c r="L13" s="70">
        <v>7990</v>
      </c>
      <c r="M13" s="91" t="s">
        <v>81</v>
      </c>
      <c r="N13" s="66" t="s">
        <v>12</v>
      </c>
      <c r="P13" s="6"/>
    </row>
    <row r="14" spans="1:16" ht="20.25" customHeight="1" x14ac:dyDescent="0.25">
      <c r="A14" s="55">
        <v>11</v>
      </c>
      <c r="B14" s="60" t="s">
        <v>26</v>
      </c>
      <c r="C14" s="56" t="s">
        <v>64</v>
      </c>
      <c r="D14" s="56" t="s">
        <v>65</v>
      </c>
      <c r="E14" s="5" t="s">
        <v>63</v>
      </c>
      <c r="F14" s="35">
        <v>610</v>
      </c>
      <c r="G14" s="57">
        <f>+(H14+J14+L14)/3</f>
        <v>1103.6666666666667</v>
      </c>
      <c r="H14" s="70">
        <v>1000</v>
      </c>
      <c r="I14" s="59" t="s">
        <v>84</v>
      </c>
      <c r="J14" s="71">
        <v>1041</v>
      </c>
      <c r="K14" s="83" t="s">
        <v>83</v>
      </c>
      <c r="L14" s="70">
        <v>1270</v>
      </c>
      <c r="M14" s="91" t="s">
        <v>91</v>
      </c>
      <c r="N14" s="66" t="s">
        <v>12</v>
      </c>
      <c r="P14" s="6"/>
    </row>
    <row r="15" spans="1:16" ht="20.25" customHeight="1" x14ac:dyDescent="0.25">
      <c r="A15" s="55">
        <v>12</v>
      </c>
      <c r="B15" s="60" t="s">
        <v>27</v>
      </c>
      <c r="C15" s="56" t="s">
        <v>66</v>
      </c>
      <c r="D15" s="56" t="s">
        <v>65</v>
      </c>
      <c r="E15" s="5" t="s">
        <v>63</v>
      </c>
      <c r="F15" s="35">
        <v>610</v>
      </c>
      <c r="G15" s="57">
        <f t="shared" si="0"/>
        <v>1103.6666666666667</v>
      </c>
      <c r="H15" s="70">
        <v>1000</v>
      </c>
      <c r="I15" s="59" t="s">
        <v>84</v>
      </c>
      <c r="J15" s="71">
        <v>1041</v>
      </c>
      <c r="K15" s="83" t="s">
        <v>83</v>
      </c>
      <c r="L15" s="70">
        <v>1270</v>
      </c>
      <c r="M15" s="91" t="s">
        <v>91</v>
      </c>
      <c r="N15" s="66" t="s">
        <v>12</v>
      </c>
      <c r="P15" s="6"/>
    </row>
    <row r="16" spans="1:16" ht="17.25" customHeight="1" x14ac:dyDescent="0.25">
      <c r="A16" s="55">
        <v>13</v>
      </c>
      <c r="B16" s="60" t="s">
        <v>28</v>
      </c>
      <c r="C16" s="56" t="s">
        <v>74</v>
      </c>
      <c r="D16" s="56" t="s">
        <v>65</v>
      </c>
      <c r="E16" s="5" t="s">
        <v>63</v>
      </c>
      <c r="F16" s="35">
        <v>610</v>
      </c>
      <c r="G16" s="57">
        <f t="shared" si="0"/>
        <v>1103.6666666666667</v>
      </c>
      <c r="H16" s="70">
        <v>1000</v>
      </c>
      <c r="I16" s="59" t="s">
        <v>84</v>
      </c>
      <c r="J16" s="71">
        <v>1041</v>
      </c>
      <c r="K16" s="83" t="s">
        <v>83</v>
      </c>
      <c r="L16" s="70">
        <v>1270</v>
      </c>
      <c r="M16" s="91" t="s">
        <v>91</v>
      </c>
      <c r="N16" s="66" t="s">
        <v>12</v>
      </c>
      <c r="P16" s="6"/>
    </row>
    <row r="17" spans="1:16" ht="17.25" customHeight="1" x14ac:dyDescent="0.25">
      <c r="A17" s="55">
        <v>14</v>
      </c>
      <c r="B17" s="60" t="s">
        <v>29</v>
      </c>
      <c r="C17" s="56" t="s">
        <v>73</v>
      </c>
      <c r="D17" s="56" t="s">
        <v>67</v>
      </c>
      <c r="E17" s="5" t="s">
        <v>47</v>
      </c>
      <c r="F17" s="35">
        <v>1150</v>
      </c>
      <c r="G17" s="57">
        <f t="shared" si="0"/>
        <v>1994.3333333333333</v>
      </c>
      <c r="H17" s="70">
        <v>2589</v>
      </c>
      <c r="I17" s="83" t="s">
        <v>38</v>
      </c>
      <c r="J17" s="71">
        <f>77200/50</f>
        <v>1544</v>
      </c>
      <c r="K17" s="83" t="s">
        <v>86</v>
      </c>
      <c r="L17" s="70">
        <v>1850</v>
      </c>
      <c r="M17" s="91" t="s">
        <v>39</v>
      </c>
      <c r="N17" s="67" t="s">
        <v>85</v>
      </c>
      <c r="P17" s="6"/>
    </row>
    <row r="18" spans="1:16" ht="33" customHeight="1" x14ac:dyDescent="0.25">
      <c r="A18" s="55">
        <v>15</v>
      </c>
      <c r="B18" s="60" t="s">
        <v>30</v>
      </c>
      <c r="C18" s="56" t="s">
        <v>72</v>
      </c>
      <c r="D18" s="56" t="s">
        <v>68</v>
      </c>
      <c r="E18" s="5" t="s">
        <v>47</v>
      </c>
      <c r="F18" s="35">
        <v>1210</v>
      </c>
      <c r="G18" s="57">
        <f t="shared" si="0"/>
        <v>11246.666666666666</v>
      </c>
      <c r="H18" s="70">
        <v>9036</v>
      </c>
      <c r="I18" s="83" t="s">
        <v>87</v>
      </c>
      <c r="J18" s="71">
        <v>11684</v>
      </c>
      <c r="K18" s="83" t="s">
        <v>108</v>
      </c>
      <c r="L18" s="70">
        <v>13020</v>
      </c>
      <c r="M18" s="91" t="s">
        <v>107</v>
      </c>
      <c r="N18" s="63"/>
      <c r="P18" s="6"/>
    </row>
    <row r="19" spans="1:16" ht="24.75" customHeight="1" x14ac:dyDescent="0.25">
      <c r="A19" s="55">
        <v>16</v>
      </c>
      <c r="B19" s="60" t="s">
        <v>31</v>
      </c>
      <c r="C19" s="56" t="s">
        <v>71</v>
      </c>
      <c r="D19" s="56" t="s">
        <v>68</v>
      </c>
      <c r="E19" s="5" t="s">
        <v>47</v>
      </c>
      <c r="F19" s="35">
        <v>2880</v>
      </c>
      <c r="G19" s="57">
        <f t="shared" si="0"/>
        <v>24899.666666666668</v>
      </c>
      <c r="H19" s="70">
        <v>27210</v>
      </c>
      <c r="I19" s="83" t="s">
        <v>106</v>
      </c>
      <c r="J19" s="71">
        <v>22489</v>
      </c>
      <c r="K19" s="83" t="s">
        <v>88</v>
      </c>
      <c r="L19" s="70">
        <v>25000</v>
      </c>
      <c r="M19" s="91" t="s">
        <v>112</v>
      </c>
      <c r="N19" s="63"/>
      <c r="P19" s="6"/>
    </row>
    <row r="20" spans="1:16" ht="31.5" customHeight="1" x14ac:dyDescent="0.25">
      <c r="A20" s="55">
        <v>18</v>
      </c>
      <c r="B20" s="60" t="s">
        <v>32</v>
      </c>
      <c r="C20" s="56" t="s">
        <v>70</v>
      </c>
      <c r="D20" s="56" t="s">
        <v>69</v>
      </c>
      <c r="E20" s="5" t="s">
        <v>47</v>
      </c>
      <c r="F20" s="35">
        <v>19560</v>
      </c>
      <c r="G20" s="57">
        <f t="shared" si="0"/>
        <v>45954.99</v>
      </c>
      <c r="H20" s="70">
        <v>52222.46</v>
      </c>
      <c r="I20" s="83" t="s">
        <v>40</v>
      </c>
      <c r="J20" s="71">
        <v>44742.51</v>
      </c>
      <c r="K20" s="83" t="s">
        <v>41</v>
      </c>
      <c r="L20" s="70">
        <v>40900</v>
      </c>
      <c r="M20" s="91" t="s">
        <v>42</v>
      </c>
      <c r="N20" s="63"/>
      <c r="P20" s="6"/>
    </row>
    <row r="21" spans="1:16" x14ac:dyDescent="0.25">
      <c r="A21" s="74"/>
      <c r="B21" s="75"/>
      <c r="C21" s="32"/>
      <c r="D21" s="37"/>
      <c r="E21" s="13"/>
      <c r="F21" s="38"/>
      <c r="G21" s="76"/>
      <c r="H21" s="77"/>
      <c r="I21" s="78"/>
      <c r="J21" s="79"/>
      <c r="K21" s="80"/>
      <c r="L21" s="79"/>
      <c r="M21" s="81"/>
      <c r="N21" s="62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95"/>
      <c r="I67" s="96"/>
      <c r="J67" s="96"/>
      <c r="K67" s="96"/>
      <c r="L67" s="96"/>
      <c r="M67" s="96"/>
      <c r="N67" s="96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2"/>
      <c r="D136" s="92"/>
      <c r="E136" s="92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2"/>
      <c r="D137" s="92"/>
      <c r="E137" s="92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autoFilter ref="A3:N20"/>
  <mergeCells count="5">
    <mergeCell ref="C136:E136"/>
    <mergeCell ref="C137:E137"/>
    <mergeCell ref="A1:N1"/>
    <mergeCell ref="A2:N2"/>
    <mergeCell ref="H67:N67"/>
  </mergeCells>
  <phoneticPr fontId="10" type="noConversion"/>
  <hyperlinks>
    <hyperlink ref="K4" display="https://articulo.mercadolibre.com.ar/MLA-874386996-viandas-especiales-para-dietas-_JM?matt_tool=73015101&amp;matt_word=&amp;matt_source=google&amp;matt_campaign_id=14508401210&amp;matt_ad_group_id=127259817352&amp;matt_match_type=&amp;matt_network=g&amp;matt_device=c&amp;matt_creative=5"/>
    <hyperlink ref="I10" r:id="rId1" location="position=3&amp;search_layout=stack&amp;type=item&amp;tracking_id=7a966926-191d-47ed-b87b-2427796fcbea"/>
    <hyperlink ref="K13" display="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I20" r:id="rId2"/>
    <hyperlink ref="K20" r:id="rId3"/>
    <hyperlink ref="M20" display="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"/>
    <hyperlink ref="I9" r:id="rId4" location="position=28&amp;search_layout=stack&amp;type=item&amp;tracking_id=3ebef0bb-4175-4379-83ce-c3d486d493fb"/>
    <hyperlink ref="M11" r:id="rId5" location="position=16&amp;search_layout=stack&amp;type=item&amp;tracking_id=816fbce7-9a20-4fea-91f4-49b091632a71"/>
    <hyperlink ref="I11" r:id="rId6" location="position=13&amp;search_layout=stack&amp;type=item&amp;tracking_id=cf6a74b1-6dc5-4288-8e0b-ebff8107682b"/>
    <hyperlink ref="K11" r:id="rId7" location="position=12&amp;search_layout=stack&amp;type=item&amp;tracking_id=e838f180-d081-4eb9-abed-ac3602d3e8ae"/>
    <hyperlink ref="I12" r:id="rId8"/>
    <hyperlink ref="M12" display="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"/>
    <hyperlink ref="I13" r:id="rId9" location="reco_item_pos=4&amp;reco_backend=univb-items&amp;reco_backend_type=low_level&amp;reco_client=vip-v2p&amp;reco_id=0b6b6ea5-b795-4741-b5a4-eb975996ffbb"/>
    <hyperlink ref="M13" display="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"/>
    <hyperlink ref="K17" r:id="rId10" location="reco_item_pos=2&amp;reco_backend=univb-items&amp;reco_backend_type=low_level&amp;reco_client=vip-v2p&amp;reco_id=4eee4dda-4efb-4723-aac4-abdd362232a7"/>
    <hyperlink ref="I18" r:id="rId11"/>
    <hyperlink ref="K19" display="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"/>
    <hyperlink ref="I14" r:id="rId12"/>
    <hyperlink ref="K14" r:id="rId13"/>
    <hyperlink ref="I15" r:id="rId14"/>
    <hyperlink ref="I16" r:id="rId15"/>
    <hyperlink ref="K15" r:id="rId16"/>
    <hyperlink ref="K16" r:id="rId17"/>
    <hyperlink ref="I5" r:id="rId18"/>
  </hyperlinks>
  <pageMargins left="0.70866141732283472" right="0.70866141732283472" top="0.74803149606299213" bottom="0.74803149606299213" header="0.31496062992125984" footer="0.31496062992125984"/>
  <pageSetup paperSize="9" scale="95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Rene Carrasco</cp:lastModifiedBy>
  <dcterms:created xsi:type="dcterms:W3CDTF">2022-03-29T14:38:42Z</dcterms:created>
  <dcterms:modified xsi:type="dcterms:W3CDTF">2023-06-02T16:24:12Z</dcterms:modified>
</cp:coreProperties>
</file>