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recios seguros setiembre 20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IMP7">#REF!</definedName>
    <definedName name="_IMP8">#REF!</definedName>
    <definedName name="_Order1" hidden="1">255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>#REF!</definedName>
    <definedName name="CUADRO2">#REF!</definedName>
    <definedName name="CUADRO3">#REF!</definedName>
    <definedName name="CUADRO7">#REF!</definedName>
    <definedName name="CVAL">[3]Resumen!$A$2:$AU$262</definedName>
    <definedName name="eee" hidden="1">{#N/A,#N/A,FALSE,"SimInp1";#N/A,#N/A,FALSE,"SimInp2";#N/A,#N/A,FALSE,"SimOut1";#N/A,#N/A,FALSE,"SimOut2";#N/A,#N/A,FALSE,"SimOut3";#N/A,#N/A,FALSE,"SimOut4";#N/A,#N/A,FALSE,"SimOut5"}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>[17]CUADRO12!#REF!</definedName>
    <definedName name="letra">#REF!</definedName>
    <definedName name="PUBLICO">#REF!</definedName>
    <definedName name="RESIDENTES">[18]!RESIDENTES</definedName>
    <definedName name="sencount" hidden="1">2</definedName>
    <definedName name="SIGADERD">[19]!SIGADERED</definedName>
    <definedName name="TOTAL">[2]SIGADE!$A$2:$AU$306</definedName>
    <definedName name="TRANS">#REF!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Output._.tables." hidden="1">{#N/A,#N/A,FALSE,"I";#N/A,#N/A,FALSE,"J";#N/A,#N/A,FALSE,"K";#N/A,#N/A,FALSE,"L";#N/A,#N/A,FALSE,"M";#N/A,#N/A,FALSE,"N";#N/A,#N/A,FALSE,"O"}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1" l="1"/>
  <c r="U19" i="1" s="1"/>
  <c r="V18" i="1"/>
  <c r="V19" i="1" s="1"/>
  <c r="W18" i="1"/>
  <c r="W19" i="1" s="1"/>
  <c r="X18" i="1"/>
  <c r="X19" i="1" s="1"/>
  <c r="Y18" i="1"/>
  <c r="Y19" i="1" s="1"/>
  <c r="Z18" i="1"/>
  <c r="Z19" i="1" s="1"/>
  <c r="C18" i="1" l="1"/>
  <c r="D18" i="1"/>
  <c r="E18" i="1"/>
  <c r="F18" i="1"/>
  <c r="G18" i="1"/>
  <c r="H18" i="1"/>
  <c r="I18" i="1"/>
  <c r="I19" i="1" s="1"/>
  <c r="K18" i="1"/>
  <c r="K19" i="1" s="1"/>
  <c r="L18" i="1"/>
  <c r="L19" i="1" s="1"/>
  <c r="Q18" i="1"/>
  <c r="Q19" i="1" s="1"/>
  <c r="R18" i="1"/>
  <c r="R19" i="1" s="1"/>
  <c r="S18" i="1"/>
  <c r="S19" i="1" s="1"/>
  <c r="T18" i="1"/>
  <c r="T19" i="1" s="1"/>
  <c r="J18" i="1"/>
  <c r="J19" i="1" s="1"/>
</calcChain>
</file>

<file path=xl/sharedStrings.xml><?xml version="1.0" encoding="utf-8"?>
<sst xmlns="http://schemas.openxmlformats.org/spreadsheetml/2006/main" count="53" uniqueCount="31">
  <si>
    <t>GALENO</t>
  </si>
  <si>
    <t>ORBIS</t>
  </si>
  <si>
    <t>PROVINCIA</t>
  </si>
  <si>
    <t>SURA</t>
  </si>
  <si>
    <t>SAN CRISTOBAL</t>
  </si>
  <si>
    <t>Toyota Etios 1.5 4 Ptas X 2015</t>
  </si>
  <si>
    <t>SANCOR</t>
  </si>
  <si>
    <t>EXPERTA</t>
  </si>
  <si>
    <t>REP. CIVIL</t>
  </si>
  <si>
    <t>TERCEROS BASICO</t>
  </si>
  <si>
    <t>RUS</t>
  </si>
  <si>
    <t>PARANA</t>
  </si>
  <si>
    <t>MERCANTIL ANDINA</t>
  </si>
  <si>
    <t>ALLIANZ</t>
  </si>
  <si>
    <t>Promedio</t>
  </si>
  <si>
    <t>HILUX L/05 2.5 DC 4X2 TD DX - 2010</t>
  </si>
  <si>
    <t>HILUX L/05 2.5 DC 4X2 TD DX - 2015</t>
  </si>
  <si>
    <t>HILUX L/21 2.4 CHASIS 4X2 TDI DX - 2021</t>
  </si>
  <si>
    <t>https://www.webdelseguro.com.ar/resultados/</t>
  </si>
  <si>
    <t>SEGUROS</t>
  </si>
  <si>
    <t>COMPAÑÍA</t>
  </si>
  <si>
    <t>COROLLA 1.8 XEI L/14 - 2015</t>
  </si>
  <si>
    <t>COROLLA 2.0 XEI L/20 - 2021</t>
  </si>
  <si>
    <t>PARTNER 1.9 D PLC CONFORT - 2010</t>
  </si>
  <si>
    <t>PARTNER 1.6 D HDI CON PLC - 2015</t>
  </si>
  <si>
    <t>PARTNER 1.6 CONFORT 5 PLAZAS- 2020</t>
  </si>
  <si>
    <t>COROLLA 1.8 XLI L/08 - 2010</t>
  </si>
  <si>
    <t>CRONOS 1.8 PRECISION L/21 - 2021</t>
  </si>
  <si>
    <t>PORTAL WEB DE CONSULTA</t>
  </si>
  <si>
    <t>COTIZACIONES DE SEGUROS AUTOMOTOR AL DIA 5 DE DICIEMBRE DE 2022</t>
  </si>
  <si>
    <t>Toyota Etios 1.5 4 Ptas X 6Mt L/18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</si>
</sst>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[$€-2]\ * #,##0.00_ ;_ [$€-2]\ * \-#,##0.00_ ;_ [$€-2]\ * &quot;-&quot;??_ "/>
    <numFmt numFmtId="167" formatCode="_-* #,##0.00\ _p_t_a_-;\-* #,##0.00\ _p_t_a_-;_-* &quot;-&quot;??\ _p_t_a_-;_-@_-"/>
    <numFmt numFmtId="168" formatCode="_-* #,##0.00\ _€_-;\-* #,##0.00\ _€_-;_-* &quot;-&quot;??\ _€_-;_-@_-"/>
    <numFmt numFmtId="169" formatCode="_-* #,##0.00\ _P_t_s_-;\-* #,##0.00\ _P_t_s_-;_-* &quot;-&quot;??\ _P_t_s_-;_-@_-"/>
    <numFmt numFmtId="170" formatCode="_-* #,##0.00\ &quot;Pts&quot;_-;\-* #,##0.00\ &quot;Pts&quot;_-;_-* &quot;-&quot;??\ &quot;Pts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30"/>
      <name val="Arial"/>
      <family val="2"/>
    </font>
    <font>
      <u/>
      <sz val="9.35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theme="3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6" fillId="5" borderId="0" applyNumberFormat="0" applyBorder="0" applyAlignment="0" applyProtection="0"/>
    <xf numFmtId="0" fontId="8" fillId="21" borderId="0" applyNumberFormat="0" applyBorder="0" applyAlignment="0" applyProtection="0"/>
    <xf numFmtId="0" fontId="6" fillId="6" borderId="0" applyNumberFormat="0" applyBorder="0" applyAlignment="0" applyProtection="0"/>
    <xf numFmtId="0" fontId="8" fillId="18" borderId="0" applyNumberFormat="0" applyBorder="0" applyAlignment="0" applyProtection="0"/>
    <xf numFmtId="0" fontId="6" fillId="7" borderId="0" applyNumberFormat="0" applyBorder="0" applyAlignment="0" applyProtection="0"/>
    <xf numFmtId="0" fontId="8" fillId="19" borderId="0" applyNumberFormat="0" applyBorder="0" applyAlignment="0" applyProtection="0"/>
    <xf numFmtId="0" fontId="6" fillId="8" borderId="0" applyNumberFormat="0" applyBorder="0" applyAlignment="0" applyProtection="0"/>
    <xf numFmtId="0" fontId="8" fillId="22" borderId="0" applyNumberFormat="0" applyBorder="0" applyAlignment="0" applyProtection="0"/>
    <xf numFmtId="0" fontId="6" fillId="9" borderId="0" applyNumberFormat="0" applyBorder="0" applyAlignment="0" applyProtection="0"/>
    <xf numFmtId="0" fontId="8" fillId="23" borderId="0" applyNumberFormat="0" applyBorder="0" applyAlignment="0" applyProtection="0"/>
    <xf numFmtId="0" fontId="6" fillId="10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6" applyNumberFormat="0" applyAlignment="0" applyProtection="0"/>
    <xf numFmtId="0" fontId="10" fillId="26" borderId="7" applyNumberFormat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30" borderId="0" applyNumberFormat="0" applyBorder="0" applyAlignment="0" applyProtection="0"/>
    <xf numFmtId="0" fontId="14" fillId="16" borderId="6" applyNumberFormat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12" borderId="0" applyNumberFormat="0" applyBorder="0" applyAlignment="0" applyProtection="0"/>
    <xf numFmtId="167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24" fillId="31" borderId="0" applyNumberFormat="0" applyBorder="0" applyAlignment="0" applyProtection="0"/>
    <xf numFmtId="0" fontId="5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3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4" borderId="5" applyNumberFormat="0" applyFont="0" applyAlignment="0" applyProtection="0"/>
    <xf numFmtId="0" fontId="15" fillId="32" borderId="10" applyNumberFormat="0" applyFont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25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13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164" fontId="0" fillId="0" borderId="0" xfId="0" applyNumberFormat="1"/>
    <xf numFmtId="0" fontId="4" fillId="0" borderId="0" xfId="0" applyFont="1" applyFill="1" applyBorder="1"/>
    <xf numFmtId="0" fontId="4" fillId="35" borderId="1" xfId="0" applyFont="1" applyFill="1" applyBorder="1" applyAlignment="1">
      <alignment horizontal="center" vertical="center"/>
    </xf>
    <xf numFmtId="0" fontId="4" fillId="34" borderId="4" xfId="0" applyFont="1" applyFill="1" applyBorder="1" applyAlignment="1">
      <alignment horizontal="center" vertical="center"/>
    </xf>
    <xf numFmtId="0" fontId="2" fillId="34" borderId="4" xfId="0" applyFont="1" applyFill="1" applyBorder="1" applyAlignment="1">
      <alignment horizontal="center" vertical="center" wrapText="1"/>
    </xf>
    <xf numFmtId="164" fontId="3" fillId="0" borderId="15" xfId="1" applyFont="1" applyBorder="1"/>
    <xf numFmtId="164" fontId="3" fillId="0" borderId="16" xfId="1" applyFont="1" applyBorder="1"/>
    <xf numFmtId="164" fontId="3" fillId="33" borderId="16" xfId="1" applyFont="1" applyFill="1" applyBorder="1"/>
    <xf numFmtId="164" fontId="3" fillId="0" borderId="17" xfId="1" applyFont="1" applyBorder="1"/>
    <xf numFmtId="164" fontId="3" fillId="2" borderId="16" xfId="1" applyFont="1" applyFill="1" applyBorder="1"/>
    <xf numFmtId="164" fontId="3" fillId="2" borderId="17" xfId="1" applyFont="1" applyFill="1" applyBorder="1"/>
    <xf numFmtId="164" fontId="3" fillId="2" borderId="15" xfId="1" applyFont="1" applyFill="1" applyBorder="1"/>
    <xf numFmtId="164" fontId="3" fillId="0" borderId="15" xfId="1" applyFont="1" applyFill="1" applyBorder="1"/>
    <xf numFmtId="164" fontId="3" fillId="0" borderId="16" xfId="1" applyFont="1" applyFill="1" applyBorder="1"/>
    <xf numFmtId="0" fontId="4" fillId="34" borderId="21" xfId="0" applyFont="1" applyFill="1" applyBorder="1"/>
    <xf numFmtId="0" fontId="4" fillId="34" borderId="22" xfId="0" applyFont="1" applyFill="1" applyBorder="1"/>
    <xf numFmtId="0" fontId="4" fillId="34" borderId="23" xfId="0" applyFont="1" applyFill="1" applyBorder="1"/>
    <xf numFmtId="0" fontId="36" fillId="0" borderId="25" xfId="0" applyFont="1" applyBorder="1"/>
    <xf numFmtId="0" fontId="0" fillId="0" borderId="26" xfId="0" applyBorder="1"/>
    <xf numFmtId="0" fontId="0" fillId="0" borderId="24" xfId="0" applyBorder="1"/>
    <xf numFmtId="0" fontId="35" fillId="0" borderId="27" xfId="100" applyFont="1" applyBorder="1"/>
    <xf numFmtId="0" fontId="0" fillId="0" borderId="0" xfId="0" applyBorder="1"/>
    <xf numFmtId="0" fontId="0" fillId="0" borderId="18" xfId="0" applyBorder="1"/>
    <xf numFmtId="0" fontId="0" fillId="0" borderId="27" xfId="0" applyBorder="1"/>
    <xf numFmtId="0" fontId="0" fillId="0" borderId="28" xfId="0" applyBorder="1"/>
    <xf numFmtId="0" fontId="0" fillId="0" borderId="19" xfId="0" applyBorder="1"/>
    <xf numFmtId="0" fontId="0" fillId="0" borderId="20" xfId="0" applyBorder="1"/>
    <xf numFmtId="164" fontId="3" fillId="33" borderId="31" xfId="1" applyFont="1" applyFill="1" applyBorder="1"/>
    <xf numFmtId="164" fontId="3" fillId="0" borderId="30" xfId="1" applyFont="1" applyBorder="1"/>
    <xf numFmtId="164" fontId="3" fillId="0" borderId="31" xfId="1" applyFont="1" applyBorder="1"/>
    <xf numFmtId="164" fontId="3" fillId="2" borderId="31" xfId="1" applyFont="1" applyFill="1" applyBorder="1"/>
    <xf numFmtId="164" fontId="3" fillId="2" borderId="32" xfId="1" applyFont="1" applyFill="1" applyBorder="1"/>
    <xf numFmtId="164" fontId="3" fillId="2" borderId="30" xfId="1" applyFont="1" applyFill="1" applyBorder="1"/>
    <xf numFmtId="164" fontId="3" fillId="0" borderId="32" xfId="1" applyFont="1" applyBorder="1"/>
    <xf numFmtId="164" fontId="3" fillId="0" borderId="30" xfId="1" applyFont="1" applyFill="1" applyBorder="1"/>
    <xf numFmtId="164" fontId="3" fillId="0" borderId="31" xfId="1" applyFont="1" applyFill="1" applyBorder="1"/>
    <xf numFmtId="164" fontId="3" fillId="2" borderId="29" xfId="1" applyFont="1" applyFill="1" applyBorder="1"/>
    <xf numFmtId="0" fontId="2" fillId="34" borderId="1" xfId="0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 vertical="center" wrapText="1"/>
    </xf>
    <xf numFmtId="0" fontId="32" fillId="36" borderId="3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" fillId="36" borderId="3" xfId="0" applyFont="1" applyFill="1" applyBorder="1" applyAlignment="1">
      <alignment horizontal="center" vertical="center" wrapText="1"/>
    </xf>
    <xf numFmtId="0" fontId="33" fillId="34" borderId="25" xfId="0" applyFont="1" applyFill="1" applyBorder="1" applyAlignment="1">
      <alignment horizontal="center" vertical="center"/>
    </xf>
    <xf numFmtId="0" fontId="33" fillId="34" borderId="26" xfId="0" applyFont="1" applyFill="1" applyBorder="1" applyAlignment="1">
      <alignment horizontal="center" vertical="center"/>
    </xf>
    <xf numFmtId="0" fontId="33" fillId="34" borderId="24" xfId="0" applyFont="1" applyFill="1" applyBorder="1" applyAlignment="1">
      <alignment horizontal="center" vertical="center"/>
    </xf>
    <xf numFmtId="0" fontId="33" fillId="34" borderId="28" xfId="0" applyFont="1" applyFill="1" applyBorder="1" applyAlignment="1">
      <alignment horizontal="center" vertical="center"/>
    </xf>
    <xf numFmtId="0" fontId="33" fillId="34" borderId="19" xfId="0" applyFont="1" applyFill="1" applyBorder="1" applyAlignment="1">
      <alignment horizontal="center" vertical="center"/>
    </xf>
    <xf numFmtId="0" fontId="33" fillId="34" borderId="20" xfId="0" applyFont="1" applyFill="1" applyBorder="1" applyAlignment="1">
      <alignment horizontal="center" vertical="center"/>
    </xf>
  </cellXfs>
  <cellStyles count="10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1 3" xfId="15"/>
    <cellStyle name="60% - Énfasis2 2" xfId="16"/>
    <cellStyle name="60% - Énfasis2 3" xfId="17"/>
    <cellStyle name="60% - Énfasis3 2" xfId="18"/>
    <cellStyle name="60% - Énfasis3 3" xfId="19"/>
    <cellStyle name="60% - Énfasis4 2" xfId="20"/>
    <cellStyle name="60% - Énfasis4 3" xfId="21"/>
    <cellStyle name="60% - Énfasis5 2" xfId="22"/>
    <cellStyle name="60% - Énfasis5 3" xfId="23"/>
    <cellStyle name="60% - Énfasis6 2" xfId="24"/>
    <cellStyle name="60% - Énfasis6 3" xfId="25"/>
    <cellStyle name="Cálculo 2" xfId="26"/>
    <cellStyle name="Celda de comprobación 2" xfId="27"/>
    <cellStyle name="Celda vinculada 2" xfId="28"/>
    <cellStyle name="Encabezado 1 2" xfId="29"/>
    <cellStyle name="Encabezado 4 2" xfId="30"/>
    <cellStyle name="Énfasis1 2" xfId="31"/>
    <cellStyle name="Énfasis2 2" xfId="32"/>
    <cellStyle name="Énfasis3 2" xfId="33"/>
    <cellStyle name="Énfasis4 2" xfId="34"/>
    <cellStyle name="Énfasis5 2" xfId="35"/>
    <cellStyle name="Énfasis6 2" xfId="36"/>
    <cellStyle name="Entrada 2" xfId="37"/>
    <cellStyle name="Euro" xfId="38"/>
    <cellStyle name="Euro 2" xfId="39"/>
    <cellStyle name="F2" xfId="40"/>
    <cellStyle name="F3" xfId="41"/>
    <cellStyle name="F4" xfId="42"/>
    <cellStyle name="F5" xfId="43"/>
    <cellStyle name="F6" xfId="44"/>
    <cellStyle name="F7" xfId="45"/>
    <cellStyle name="F8" xfId="46"/>
    <cellStyle name="Hipervínculo" xfId="100" builtinId="8"/>
    <cellStyle name="Hipervínculo 2" xfId="47"/>
    <cellStyle name="Hipervínculo 2 2" xfId="48"/>
    <cellStyle name="Hipervínculo 3" xfId="49"/>
    <cellStyle name="Hipervínculo 4" xfId="50"/>
    <cellStyle name="Hyperlink 2" xfId="51"/>
    <cellStyle name="Incorrecto 2" xfId="52"/>
    <cellStyle name="Millares 2" xfId="53"/>
    <cellStyle name="Millares 2 2" xfId="54"/>
    <cellStyle name="Millares 2 2 2" xfId="55"/>
    <cellStyle name="Millares 2 3" xfId="56"/>
    <cellStyle name="Millares 2 4" xfId="57"/>
    <cellStyle name="Millares 2 5" xfId="58"/>
    <cellStyle name="Millares 2 6" xfId="59"/>
    <cellStyle name="Millares 3" xfId="60"/>
    <cellStyle name="Millares 3 2" xfId="61"/>
    <cellStyle name="Millares 4" xfId="62"/>
    <cellStyle name="Millares 5" xfId="63"/>
    <cellStyle name="Millares 6" xfId="64"/>
    <cellStyle name="Moneda" xfId="1" builtinId="4"/>
    <cellStyle name="Moneda 2" xfId="65"/>
    <cellStyle name="Neutral 2" xfId="66"/>
    <cellStyle name="Neutral 3" xfId="67"/>
    <cellStyle name="Normal" xfId="0" builtinId="0"/>
    <cellStyle name="Normal 10" xfId="68"/>
    <cellStyle name="Normal 2" xfId="69"/>
    <cellStyle name="Normal 2 2" xfId="70"/>
    <cellStyle name="Normal 2 3" xfId="71"/>
    <cellStyle name="Normal 2 4" xfId="72"/>
    <cellStyle name="Normal 3" xfId="73"/>
    <cellStyle name="Normal 3 2" xfId="74"/>
    <cellStyle name="Normal 3 2 2" xfId="75"/>
    <cellStyle name="Normal 3 3" xfId="76"/>
    <cellStyle name="Normal 3 4" xfId="77"/>
    <cellStyle name="Normal 4" xfId="78"/>
    <cellStyle name="Normal 4 2" xfId="79"/>
    <cellStyle name="Normal 5" xfId="80"/>
    <cellStyle name="Normal 6" xfId="81"/>
    <cellStyle name="Normal 7" xfId="82"/>
    <cellStyle name="Normal 8" xfId="83"/>
    <cellStyle name="Notas 2" xfId="84"/>
    <cellStyle name="Notas 3" xfId="85"/>
    <cellStyle name="Porcentaje 2" xfId="86"/>
    <cellStyle name="Porcentaje 3" xfId="87"/>
    <cellStyle name="Porcentual 2" xfId="88"/>
    <cellStyle name="Porcentual 2 2" xfId="89"/>
    <cellStyle name="Porcentual 2 3" xfId="90"/>
    <cellStyle name="Porcentual 3" xfId="91"/>
    <cellStyle name="Salida 2" xfId="92"/>
    <cellStyle name="Texto de advertencia 2" xfId="93"/>
    <cellStyle name="Texto explicativo 2" xfId="94"/>
    <cellStyle name="Título 2 2" xfId="95"/>
    <cellStyle name="Título 3 2" xfId="96"/>
    <cellStyle name="Título 4" xfId="97"/>
    <cellStyle name="Título 5" xfId="98"/>
    <cellStyle name="Total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5\Observado%2005-III\Perfil%20III%202005\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scar\SPublico\0scarCierre\Proyec%20y%20Observados\Observado%202006\I%202006\PERFILES\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ublico\0scarCierre\Proyec%20y%20Observados\Observado%202006\lll2006\PERFILES\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AN%20PABLO\PARA%20PASAR\III2008\PERFILES\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09\SETIEMBRE%202009\PERFILES\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0\III%202010\TRABAJO\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1\III%202011\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tor%20P&#250;blico\Proyec%20y%20Observados\Observado%202014\II%202014\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jedajo\Deuda%20externa\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  <sheetName val="Perfil Final Sigade"/>
      <sheetName val="Hoja1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delseguro.com.ar/result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4"/>
  <sheetViews>
    <sheetView tabSelected="1" zoomScale="90" zoomScaleNormal="90" workbookViewId="0">
      <selection activeCell="K15" sqref="K15"/>
    </sheetView>
  </sheetViews>
  <sheetFormatPr baseColWidth="10" defaultColWidth="10.7109375" defaultRowHeight="15" x14ac:dyDescent="0.25"/>
  <cols>
    <col min="2" max="2" width="22.28515625" customWidth="1"/>
    <col min="3" max="12" width="14.5703125" customWidth="1"/>
    <col min="13" max="13" width="17" customWidth="1"/>
    <col min="14" max="14" width="15.42578125" customWidth="1"/>
    <col min="15" max="15" width="13.85546875" customWidth="1"/>
    <col min="16" max="16" width="15" customWidth="1"/>
    <col min="17" max="17" width="14.5703125" customWidth="1"/>
    <col min="18" max="18" width="13.28515625" customWidth="1"/>
    <col min="19" max="19" width="14.5703125" customWidth="1"/>
    <col min="20" max="20" width="14.85546875" customWidth="1"/>
    <col min="21" max="24" width="13.42578125" customWidth="1"/>
    <col min="25" max="26" width="13.42578125" bestFit="1" customWidth="1"/>
  </cols>
  <sheetData>
    <row r="1" spans="2:26" ht="15.75" thickBot="1" x14ac:dyDescent="0.3"/>
    <row r="2" spans="2:26" ht="57.75" customHeight="1" x14ac:dyDescent="0.25">
      <c r="F2" s="44" t="s">
        <v>29</v>
      </c>
      <c r="G2" s="45"/>
      <c r="H2" s="45"/>
      <c r="I2" s="45"/>
      <c r="J2" s="45"/>
      <c r="K2" s="45"/>
      <c r="L2" s="45"/>
      <c r="M2" s="45"/>
      <c r="N2" s="45"/>
      <c r="O2" s="46"/>
    </row>
    <row r="3" spans="2:26" ht="31.5" customHeight="1" thickBot="1" x14ac:dyDescent="0.3">
      <c r="F3" s="47"/>
      <c r="G3" s="48"/>
      <c r="H3" s="48"/>
      <c r="I3" s="48"/>
      <c r="J3" s="48"/>
      <c r="K3" s="48"/>
      <c r="L3" s="48"/>
      <c r="M3" s="48"/>
      <c r="N3" s="48"/>
      <c r="O3" s="49"/>
    </row>
    <row r="4" spans="2:26" ht="79.5" customHeight="1" thickBot="1" x14ac:dyDescent="0.3">
      <c r="B4" s="4" t="s">
        <v>19</v>
      </c>
      <c r="C4" s="40" t="s">
        <v>15</v>
      </c>
      <c r="D4" s="41"/>
      <c r="E4" s="40" t="s">
        <v>16</v>
      </c>
      <c r="F4" s="41"/>
      <c r="G4" s="40" t="s">
        <v>17</v>
      </c>
      <c r="H4" s="41"/>
      <c r="I4" s="42" t="s">
        <v>5</v>
      </c>
      <c r="J4" s="43"/>
      <c r="K4" s="42" t="s">
        <v>30</v>
      </c>
      <c r="L4" s="43"/>
      <c r="M4" s="40" t="s">
        <v>27</v>
      </c>
      <c r="N4" s="41"/>
      <c r="O4" s="40" t="s">
        <v>26</v>
      </c>
      <c r="P4" s="41"/>
      <c r="Q4" s="40" t="s">
        <v>21</v>
      </c>
      <c r="R4" s="41"/>
      <c r="S4" s="40" t="s">
        <v>22</v>
      </c>
      <c r="T4" s="41"/>
      <c r="U4" s="42" t="s">
        <v>23</v>
      </c>
      <c r="V4" s="43"/>
      <c r="W4" s="42" t="s">
        <v>24</v>
      </c>
      <c r="X4" s="43"/>
      <c r="Y4" s="42" t="s">
        <v>25</v>
      </c>
      <c r="Z4" s="43"/>
    </row>
    <row r="5" spans="2:26" ht="46.5" customHeight="1" thickBot="1" x14ac:dyDescent="0.3">
      <c r="B5" s="5" t="s">
        <v>20</v>
      </c>
      <c r="C5" s="6" t="s">
        <v>8</v>
      </c>
      <c r="D5" s="6" t="s">
        <v>9</v>
      </c>
      <c r="E5" s="6" t="s">
        <v>8</v>
      </c>
      <c r="F5" s="6" t="s">
        <v>9</v>
      </c>
      <c r="G5" s="6" t="s">
        <v>8</v>
      </c>
      <c r="H5" s="6" t="s">
        <v>9</v>
      </c>
      <c r="I5" s="6" t="s">
        <v>8</v>
      </c>
      <c r="J5" s="6" t="s">
        <v>9</v>
      </c>
      <c r="K5" s="6" t="s">
        <v>8</v>
      </c>
      <c r="L5" s="6" t="s">
        <v>9</v>
      </c>
      <c r="M5" s="6" t="s">
        <v>8</v>
      </c>
      <c r="N5" s="6" t="s">
        <v>9</v>
      </c>
      <c r="O5" s="6" t="s">
        <v>8</v>
      </c>
      <c r="P5" s="6" t="s">
        <v>9</v>
      </c>
      <c r="Q5" s="6" t="s">
        <v>8</v>
      </c>
      <c r="R5" s="6" t="s">
        <v>9</v>
      </c>
      <c r="S5" s="6" t="s">
        <v>8</v>
      </c>
      <c r="T5" s="6" t="s">
        <v>9</v>
      </c>
      <c r="U5" s="6" t="s">
        <v>8</v>
      </c>
      <c r="V5" s="6" t="s">
        <v>9</v>
      </c>
      <c r="W5" s="39" t="s">
        <v>8</v>
      </c>
      <c r="X5" s="6" t="s">
        <v>9</v>
      </c>
      <c r="Y5" s="6" t="s">
        <v>8</v>
      </c>
      <c r="Z5" s="6" t="s">
        <v>9</v>
      </c>
    </row>
    <row r="6" spans="2:26" ht="25.5" customHeight="1" x14ac:dyDescent="0.25">
      <c r="B6" s="16" t="s">
        <v>0</v>
      </c>
      <c r="C6" s="14">
        <v>1616</v>
      </c>
      <c r="D6" s="30">
        <v>4485</v>
      </c>
      <c r="E6" s="7">
        <v>1616</v>
      </c>
      <c r="F6" s="30">
        <v>5790</v>
      </c>
      <c r="G6" s="7">
        <v>1616</v>
      </c>
      <c r="H6" s="30">
        <v>7096</v>
      </c>
      <c r="I6" s="13">
        <v>1900</v>
      </c>
      <c r="J6" s="34">
        <v>4351</v>
      </c>
      <c r="K6" s="13">
        <v>1860</v>
      </c>
      <c r="L6" s="34">
        <v>4826</v>
      </c>
      <c r="M6" s="13">
        <v>1860</v>
      </c>
      <c r="N6" s="34">
        <v>4377</v>
      </c>
      <c r="O6" s="13">
        <v>2047</v>
      </c>
      <c r="P6" s="34">
        <v>5535</v>
      </c>
      <c r="Q6" s="13">
        <v>1900</v>
      </c>
      <c r="R6" s="34">
        <v>5444</v>
      </c>
      <c r="S6" s="7">
        <v>1860</v>
      </c>
      <c r="T6" s="30">
        <v>6835</v>
      </c>
      <c r="U6" s="14">
        <v>1616</v>
      </c>
      <c r="V6" s="36">
        <v>2611</v>
      </c>
      <c r="W6" s="38">
        <v>1616</v>
      </c>
      <c r="X6" s="34">
        <v>3487</v>
      </c>
      <c r="Y6" s="7">
        <v>1616</v>
      </c>
      <c r="Z6" s="30">
        <v>4370</v>
      </c>
    </row>
    <row r="7" spans="2:26" ht="25.5" customHeight="1" x14ac:dyDescent="0.25">
      <c r="B7" s="17" t="s">
        <v>1</v>
      </c>
      <c r="C7" s="8">
        <v>1647</v>
      </c>
      <c r="D7" s="32">
        <v>4362</v>
      </c>
      <c r="E7" s="11">
        <v>1467</v>
      </c>
      <c r="F7" s="32">
        <v>3944</v>
      </c>
      <c r="G7" s="11">
        <v>1956</v>
      </c>
      <c r="H7" s="32">
        <v>2779</v>
      </c>
      <c r="I7" s="11">
        <v>1394</v>
      </c>
      <c r="J7" s="32">
        <v>2243</v>
      </c>
      <c r="K7" s="11">
        <v>1936</v>
      </c>
      <c r="L7" s="32">
        <v>4818</v>
      </c>
      <c r="M7" s="11">
        <v>1859</v>
      </c>
      <c r="N7" s="32">
        <v>2412</v>
      </c>
      <c r="O7" s="11">
        <v>1394</v>
      </c>
      <c r="P7" s="32">
        <v>2583</v>
      </c>
      <c r="Q7" s="11">
        <v>1394</v>
      </c>
      <c r="R7" s="32">
        <v>2639</v>
      </c>
      <c r="S7" s="8">
        <v>1859</v>
      </c>
      <c r="T7" s="31">
        <v>2924</v>
      </c>
      <c r="U7" s="15">
        <v>1394</v>
      </c>
      <c r="V7" s="37">
        <v>2149</v>
      </c>
      <c r="W7" s="8">
        <v>1394</v>
      </c>
      <c r="X7" s="31">
        <v>2187</v>
      </c>
      <c r="Y7" s="8">
        <v>1394</v>
      </c>
      <c r="Z7" s="31">
        <v>1995</v>
      </c>
    </row>
    <row r="8" spans="2:26" ht="25.5" customHeight="1" x14ac:dyDescent="0.25">
      <c r="B8" s="17" t="s">
        <v>2</v>
      </c>
      <c r="C8" s="9"/>
      <c r="D8" s="29"/>
      <c r="E8" s="9"/>
      <c r="F8" s="29"/>
      <c r="G8" s="9"/>
      <c r="H8" s="29"/>
      <c r="I8" s="9"/>
      <c r="J8" s="29"/>
      <c r="K8" s="9"/>
      <c r="L8" s="29"/>
      <c r="M8" s="9"/>
      <c r="N8" s="29"/>
      <c r="O8" s="11">
        <v>4011</v>
      </c>
      <c r="P8" s="32">
        <v>7434</v>
      </c>
      <c r="Q8" s="9"/>
      <c r="R8" s="29"/>
      <c r="S8" s="9"/>
      <c r="T8" s="29"/>
      <c r="U8" s="15">
        <v>4011</v>
      </c>
      <c r="V8" s="15">
        <v>6194</v>
      </c>
      <c r="W8" s="9"/>
      <c r="X8" s="29"/>
      <c r="Y8" s="9"/>
      <c r="Z8" s="29"/>
    </row>
    <row r="9" spans="2:26" ht="25.5" customHeight="1" x14ac:dyDescent="0.25">
      <c r="B9" s="17" t="s">
        <v>3</v>
      </c>
      <c r="C9" s="8">
        <v>4589</v>
      </c>
      <c r="D9" s="32">
        <v>8050</v>
      </c>
      <c r="E9" s="9"/>
      <c r="F9" s="32">
        <v>7529</v>
      </c>
      <c r="G9" s="9"/>
      <c r="H9" s="9"/>
      <c r="I9" s="32">
        <v>4425</v>
      </c>
      <c r="J9" s="32">
        <v>6532</v>
      </c>
      <c r="K9" s="32">
        <v>4279</v>
      </c>
      <c r="L9" s="32">
        <v>6831</v>
      </c>
      <c r="M9" s="32">
        <v>4279</v>
      </c>
      <c r="N9" s="32">
        <v>7177</v>
      </c>
      <c r="O9" s="11">
        <v>4589</v>
      </c>
      <c r="P9" s="32">
        <v>7245</v>
      </c>
      <c r="Q9" s="32">
        <v>4425</v>
      </c>
      <c r="R9" s="32">
        <v>7383</v>
      </c>
      <c r="S9" s="32">
        <v>4279</v>
      </c>
      <c r="T9" s="32">
        <v>8427</v>
      </c>
      <c r="U9" s="8">
        <v>4589</v>
      </c>
      <c r="V9" s="32">
        <v>6714</v>
      </c>
      <c r="W9" s="9"/>
      <c r="X9" s="31">
        <v>6866</v>
      </c>
      <c r="Y9" s="32">
        <v>4279</v>
      </c>
      <c r="Z9" s="31">
        <v>7343</v>
      </c>
    </row>
    <row r="10" spans="2:26" ht="25.5" customHeight="1" x14ac:dyDescent="0.25">
      <c r="B10" s="17" t="s">
        <v>10</v>
      </c>
      <c r="C10" s="8">
        <v>2711</v>
      </c>
      <c r="D10" s="32">
        <v>8132</v>
      </c>
      <c r="E10" s="32">
        <v>2711</v>
      </c>
      <c r="F10" s="32">
        <v>8733</v>
      </c>
      <c r="G10" s="11">
        <v>2711</v>
      </c>
      <c r="H10" s="32">
        <v>9015</v>
      </c>
      <c r="I10" s="11">
        <v>2711</v>
      </c>
      <c r="J10" s="32">
        <v>6594</v>
      </c>
      <c r="K10" s="11">
        <v>2711</v>
      </c>
      <c r="L10" s="32">
        <v>7036</v>
      </c>
      <c r="M10" s="11">
        <v>2711</v>
      </c>
      <c r="N10" s="32">
        <v>6526</v>
      </c>
      <c r="O10" s="11">
        <v>2711</v>
      </c>
      <c r="P10" s="32">
        <v>6669</v>
      </c>
      <c r="Q10" s="11">
        <v>2711</v>
      </c>
      <c r="R10" s="32">
        <v>7168</v>
      </c>
      <c r="S10" s="8">
        <v>2711</v>
      </c>
      <c r="T10" s="32">
        <v>8978</v>
      </c>
      <c r="U10" s="8">
        <v>2711</v>
      </c>
      <c r="V10" s="32">
        <v>5806</v>
      </c>
      <c r="W10" s="11">
        <v>2711</v>
      </c>
      <c r="X10" s="32">
        <v>6564</v>
      </c>
      <c r="Y10" s="11">
        <v>2711</v>
      </c>
      <c r="Z10" s="32">
        <v>6552</v>
      </c>
    </row>
    <row r="11" spans="2:26" ht="25.5" customHeight="1" x14ac:dyDescent="0.25">
      <c r="B11" s="17" t="s">
        <v>4</v>
      </c>
      <c r="C11" s="8">
        <v>2600</v>
      </c>
      <c r="D11" s="32">
        <v>5061</v>
      </c>
      <c r="E11" s="11">
        <v>2732</v>
      </c>
      <c r="F11" s="32">
        <v>5272</v>
      </c>
      <c r="G11" s="11">
        <v>2901</v>
      </c>
      <c r="H11" s="32">
        <v>5857</v>
      </c>
      <c r="I11" s="11">
        <v>2481</v>
      </c>
      <c r="J11" s="32">
        <v>3765</v>
      </c>
      <c r="K11" s="11">
        <v>2607</v>
      </c>
      <c r="L11" s="32">
        <v>4254</v>
      </c>
      <c r="M11" s="11">
        <v>2633</v>
      </c>
      <c r="N11" s="32">
        <v>4067</v>
      </c>
      <c r="O11" s="11">
        <v>2360</v>
      </c>
      <c r="P11" s="32">
        <v>3804</v>
      </c>
      <c r="Q11" s="11">
        <v>2481</v>
      </c>
      <c r="R11" s="32">
        <v>4269</v>
      </c>
      <c r="S11" s="8">
        <v>2633</v>
      </c>
      <c r="T11" s="32">
        <v>5308</v>
      </c>
      <c r="U11" s="8">
        <v>2967</v>
      </c>
      <c r="V11" s="32">
        <v>3979</v>
      </c>
      <c r="W11" s="11">
        <v>3119</v>
      </c>
      <c r="X11" s="32">
        <v>4367</v>
      </c>
      <c r="Y11" s="11">
        <v>3124</v>
      </c>
      <c r="Z11" s="32">
        <v>4624</v>
      </c>
    </row>
    <row r="12" spans="2:26" ht="25.5" customHeight="1" x14ac:dyDescent="0.25">
      <c r="B12" s="17" t="s">
        <v>11</v>
      </c>
      <c r="C12" s="8">
        <v>3411</v>
      </c>
      <c r="D12" s="32">
        <v>7870</v>
      </c>
      <c r="E12" s="11">
        <v>3411</v>
      </c>
      <c r="F12" s="32">
        <v>9765</v>
      </c>
      <c r="G12" s="11">
        <v>3411</v>
      </c>
      <c r="H12" s="32">
        <v>11661</v>
      </c>
      <c r="I12" s="11">
        <v>3250</v>
      </c>
      <c r="J12" s="32">
        <v>5994</v>
      </c>
      <c r="K12" s="11">
        <v>3250</v>
      </c>
      <c r="L12" s="32">
        <v>7244</v>
      </c>
      <c r="M12" s="11">
        <v>3250</v>
      </c>
      <c r="N12" s="32">
        <v>6666</v>
      </c>
      <c r="O12" s="11">
        <v>3250</v>
      </c>
      <c r="P12" s="32">
        <v>5506</v>
      </c>
      <c r="Q12" s="11">
        <v>3250</v>
      </c>
      <c r="R12" s="32">
        <v>7150</v>
      </c>
      <c r="S12" s="8">
        <v>3250</v>
      </c>
      <c r="T12" s="32">
        <v>9829</v>
      </c>
      <c r="U12" s="8">
        <v>3411</v>
      </c>
      <c r="V12" s="32">
        <v>4877</v>
      </c>
      <c r="W12" s="11">
        <v>3411</v>
      </c>
      <c r="X12" s="32">
        <v>5948</v>
      </c>
      <c r="Y12" s="11">
        <v>3250</v>
      </c>
      <c r="Z12" s="32">
        <v>6869</v>
      </c>
    </row>
    <row r="13" spans="2:26" ht="25.5" customHeight="1" x14ac:dyDescent="0.25">
      <c r="B13" s="17" t="s">
        <v>7</v>
      </c>
      <c r="C13" s="8">
        <v>4581</v>
      </c>
      <c r="D13" s="29"/>
      <c r="E13" s="11">
        <v>4176</v>
      </c>
      <c r="F13" s="29"/>
      <c r="G13" s="11">
        <v>3636</v>
      </c>
      <c r="H13" s="29"/>
      <c r="I13" s="11">
        <v>3360</v>
      </c>
      <c r="J13" s="29"/>
      <c r="K13" s="11">
        <v>2691</v>
      </c>
      <c r="L13" s="29"/>
      <c r="M13" s="11">
        <v>2904</v>
      </c>
      <c r="N13" s="29"/>
      <c r="O13" s="11">
        <v>3702</v>
      </c>
      <c r="P13" s="29"/>
      <c r="Q13" s="11">
        <v>3360</v>
      </c>
      <c r="R13" s="29"/>
      <c r="S13" s="8">
        <v>3100</v>
      </c>
      <c r="T13" s="29"/>
      <c r="U13" s="8">
        <v>4384</v>
      </c>
      <c r="V13" s="29"/>
      <c r="W13" s="32">
        <v>4176</v>
      </c>
      <c r="X13" s="29"/>
      <c r="Y13" s="11">
        <v>3050</v>
      </c>
      <c r="Z13" s="29"/>
    </row>
    <row r="14" spans="2:26" ht="25.5" customHeight="1" x14ac:dyDescent="0.25">
      <c r="B14" s="17" t="s">
        <v>6</v>
      </c>
      <c r="C14" s="8">
        <v>6020</v>
      </c>
      <c r="D14" s="32">
        <v>6466</v>
      </c>
      <c r="E14" s="11">
        <v>6020</v>
      </c>
      <c r="F14" s="32">
        <v>7562</v>
      </c>
      <c r="G14" s="11">
        <v>6020</v>
      </c>
      <c r="H14" s="32">
        <v>8715</v>
      </c>
      <c r="I14" s="11">
        <v>4298</v>
      </c>
      <c r="J14" s="32">
        <v>4679</v>
      </c>
      <c r="K14" s="11">
        <v>4298</v>
      </c>
      <c r="L14" s="32">
        <v>5467</v>
      </c>
      <c r="M14" s="11">
        <v>4298</v>
      </c>
      <c r="N14" s="32">
        <v>5103</v>
      </c>
      <c r="O14" s="11">
        <v>4298</v>
      </c>
      <c r="P14" s="11">
        <v>4371</v>
      </c>
      <c r="Q14" s="11">
        <v>4298</v>
      </c>
      <c r="R14" s="32">
        <v>5408</v>
      </c>
      <c r="S14" s="8">
        <v>4298</v>
      </c>
      <c r="T14" s="32">
        <v>7271</v>
      </c>
      <c r="U14" s="8">
        <v>4298</v>
      </c>
      <c r="V14" s="32">
        <v>3874</v>
      </c>
      <c r="W14" s="11">
        <v>4298</v>
      </c>
      <c r="X14" s="32">
        <v>4549</v>
      </c>
      <c r="Y14" s="11">
        <v>4298</v>
      </c>
      <c r="Z14" s="32">
        <v>5230</v>
      </c>
    </row>
    <row r="15" spans="2:26" ht="25.5" customHeight="1" x14ac:dyDescent="0.25">
      <c r="B15" s="17" t="s">
        <v>12</v>
      </c>
      <c r="C15" s="8">
        <v>3327</v>
      </c>
      <c r="D15" s="32">
        <v>7590</v>
      </c>
      <c r="E15" s="11">
        <v>3327</v>
      </c>
      <c r="F15" s="32">
        <v>9895</v>
      </c>
      <c r="G15" s="11">
        <v>3184</v>
      </c>
      <c r="H15" s="32">
        <v>14525</v>
      </c>
      <c r="I15" s="11">
        <v>2867</v>
      </c>
      <c r="J15" s="32">
        <v>6503</v>
      </c>
      <c r="K15" s="11">
        <v>3048</v>
      </c>
      <c r="L15" s="32">
        <v>8738</v>
      </c>
      <c r="M15" s="11">
        <v>2867</v>
      </c>
      <c r="N15" s="32">
        <v>7642</v>
      </c>
      <c r="O15" s="11">
        <v>2687</v>
      </c>
      <c r="P15" s="32">
        <v>5675</v>
      </c>
      <c r="Q15" s="11">
        <v>2867</v>
      </c>
      <c r="R15" s="32">
        <v>8462</v>
      </c>
      <c r="S15" s="8">
        <v>2867</v>
      </c>
      <c r="T15" s="32">
        <v>13001</v>
      </c>
      <c r="U15" s="29"/>
      <c r="V15" s="29"/>
      <c r="W15" s="11">
        <v>2969</v>
      </c>
      <c r="X15" s="32">
        <v>6465</v>
      </c>
      <c r="Y15" s="11">
        <v>2867</v>
      </c>
      <c r="Z15" s="32">
        <v>7984</v>
      </c>
    </row>
    <row r="16" spans="2:26" ht="25.5" customHeight="1" thickBot="1" x14ac:dyDescent="0.3">
      <c r="B16" s="18" t="s">
        <v>13</v>
      </c>
      <c r="C16" s="10">
        <v>5656</v>
      </c>
      <c r="D16" s="33">
        <v>9104</v>
      </c>
      <c r="E16" s="12">
        <v>6320</v>
      </c>
      <c r="F16" s="33">
        <v>8284</v>
      </c>
      <c r="G16" s="12">
        <v>5513</v>
      </c>
      <c r="H16" s="33">
        <v>7331</v>
      </c>
      <c r="I16" s="12">
        <v>4959</v>
      </c>
      <c r="J16" s="33">
        <v>5793</v>
      </c>
      <c r="K16" s="12">
        <v>4631</v>
      </c>
      <c r="L16" s="33">
        <v>5320</v>
      </c>
      <c r="M16" s="12">
        <v>4326</v>
      </c>
      <c r="N16" s="33">
        <v>5128</v>
      </c>
      <c r="O16" s="12">
        <v>5121</v>
      </c>
      <c r="P16" s="33">
        <v>6845</v>
      </c>
      <c r="Q16" s="10">
        <v>4959</v>
      </c>
      <c r="R16" s="35">
        <v>6003</v>
      </c>
      <c r="S16" s="10">
        <v>4326</v>
      </c>
      <c r="T16" s="33">
        <v>5416</v>
      </c>
      <c r="U16" s="10">
        <v>5021</v>
      </c>
      <c r="V16" s="35">
        <v>7290</v>
      </c>
      <c r="W16" s="10">
        <v>5750</v>
      </c>
      <c r="X16" s="35">
        <v>7092</v>
      </c>
      <c r="Y16" s="10">
        <v>5066</v>
      </c>
      <c r="Z16" s="35">
        <v>5878</v>
      </c>
    </row>
    <row r="18" spans="2:26" hidden="1" x14ac:dyDescent="0.25">
      <c r="C18" s="2">
        <f t="shared" ref="C18:L18" si="0">SUM(C6:C16)</f>
        <v>36158</v>
      </c>
      <c r="D18" s="2">
        <f t="shared" si="0"/>
        <v>61120</v>
      </c>
      <c r="E18" s="2">
        <f t="shared" si="0"/>
        <v>31780</v>
      </c>
      <c r="F18" s="2">
        <f t="shared" si="0"/>
        <v>66774</v>
      </c>
      <c r="G18" s="2">
        <f t="shared" si="0"/>
        <v>30948</v>
      </c>
      <c r="H18" s="2">
        <f t="shared" si="0"/>
        <v>66979</v>
      </c>
      <c r="I18" s="2">
        <f t="shared" si="0"/>
        <v>31645</v>
      </c>
      <c r="J18" s="2">
        <f t="shared" si="0"/>
        <v>46454</v>
      </c>
      <c r="K18" s="2">
        <f t="shared" si="0"/>
        <v>31311</v>
      </c>
      <c r="L18" s="2">
        <f t="shared" si="0"/>
        <v>54534</v>
      </c>
      <c r="M18" s="2"/>
      <c r="N18" s="2"/>
      <c r="O18" s="2"/>
      <c r="P18" s="2"/>
      <c r="Q18" s="2">
        <f t="shared" ref="Q18:Z18" si="1">SUM(Q6:Q16)</f>
        <v>31645</v>
      </c>
      <c r="R18" s="2">
        <f t="shared" si="1"/>
        <v>53926</v>
      </c>
      <c r="S18" s="2">
        <f t="shared" si="1"/>
        <v>31183</v>
      </c>
      <c r="T18" s="2">
        <f t="shared" si="1"/>
        <v>67989</v>
      </c>
      <c r="U18" s="2">
        <f t="shared" si="1"/>
        <v>34402</v>
      </c>
      <c r="V18" s="2">
        <f t="shared" si="1"/>
        <v>43494</v>
      </c>
      <c r="W18" s="2">
        <f t="shared" si="1"/>
        <v>29444</v>
      </c>
      <c r="X18" s="2">
        <f t="shared" si="1"/>
        <v>47525</v>
      </c>
      <c r="Y18" s="2">
        <f t="shared" si="1"/>
        <v>31655</v>
      </c>
      <c r="Z18" s="2">
        <f t="shared" si="1"/>
        <v>50845</v>
      </c>
    </row>
    <row r="19" spans="2:26" ht="15.75" hidden="1" x14ac:dyDescent="0.25">
      <c r="B19" s="3" t="s">
        <v>14</v>
      </c>
      <c r="I19">
        <f>+I18/17</f>
        <v>1861.4705882352941</v>
      </c>
      <c r="J19">
        <f>+J18/17</f>
        <v>2732.5882352941176</v>
      </c>
      <c r="K19">
        <f>+K18/17</f>
        <v>1841.8235294117646</v>
      </c>
      <c r="L19">
        <f>+L18/19</f>
        <v>2870.2105263157896</v>
      </c>
      <c r="Q19">
        <f>+Q18/17</f>
        <v>1861.4705882352941</v>
      </c>
      <c r="R19">
        <f>+R18/16</f>
        <v>3370.375</v>
      </c>
      <c r="S19">
        <f>+S18/18</f>
        <v>1732.3888888888889</v>
      </c>
      <c r="T19">
        <f>+T18/14</f>
        <v>4856.3571428571431</v>
      </c>
      <c r="U19">
        <f t="shared" ref="U19:Z19" si="2">+U18/14</f>
        <v>2457.2857142857142</v>
      </c>
      <c r="V19">
        <f t="shared" si="2"/>
        <v>3106.7142857142858</v>
      </c>
      <c r="W19">
        <f t="shared" si="2"/>
        <v>2103.1428571428573</v>
      </c>
      <c r="X19">
        <f t="shared" si="2"/>
        <v>3394.6428571428573</v>
      </c>
      <c r="Y19">
        <f t="shared" si="2"/>
        <v>2261.0714285714284</v>
      </c>
      <c r="Z19">
        <f t="shared" si="2"/>
        <v>3631.7857142857142</v>
      </c>
    </row>
    <row r="20" spans="2:26" ht="15.75" thickBot="1" x14ac:dyDescent="0.3">
      <c r="C20" s="1"/>
    </row>
    <row r="21" spans="2:26" ht="23.25" x14ac:dyDescent="0.35">
      <c r="B21" s="19" t="s">
        <v>28</v>
      </c>
      <c r="C21" s="20"/>
      <c r="D21" s="20"/>
      <c r="E21" s="20"/>
      <c r="F21" s="21"/>
      <c r="G21" s="1"/>
    </row>
    <row r="22" spans="2:26" ht="26.25" x14ac:dyDescent="0.4">
      <c r="B22" s="22" t="s">
        <v>18</v>
      </c>
      <c r="C22" s="23"/>
      <c r="D22" s="23"/>
      <c r="E22" s="23"/>
      <c r="F22" s="24"/>
    </row>
    <row r="23" spans="2:26" x14ac:dyDescent="0.25">
      <c r="B23" s="25"/>
      <c r="C23" s="23"/>
      <c r="D23" s="23"/>
      <c r="E23" s="23"/>
      <c r="F23" s="24"/>
    </row>
    <row r="24" spans="2:26" ht="15.75" thickBot="1" x14ac:dyDescent="0.3">
      <c r="B24" s="26"/>
      <c r="C24" s="27"/>
      <c r="D24" s="27"/>
      <c r="E24" s="27"/>
      <c r="F24" s="28"/>
    </row>
  </sheetData>
  <mergeCells count="13">
    <mergeCell ref="F2:O3"/>
    <mergeCell ref="U4:V4"/>
    <mergeCell ref="W4:X4"/>
    <mergeCell ref="Y4:Z4"/>
    <mergeCell ref="O4:P4"/>
    <mergeCell ref="M4:N4"/>
    <mergeCell ref="Q4:R4"/>
    <mergeCell ref="S4:T4"/>
    <mergeCell ref="C4:D4"/>
    <mergeCell ref="E4:F4"/>
    <mergeCell ref="G4:H4"/>
    <mergeCell ref="I4:J4"/>
    <mergeCell ref="K4:L4"/>
  </mergeCells>
  <hyperlinks>
    <hyperlink ref="B22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seguros setiembre 202 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Roberto Cabaña</cp:lastModifiedBy>
  <dcterms:created xsi:type="dcterms:W3CDTF">2020-09-24T20:59:18Z</dcterms:created>
  <dcterms:modified xsi:type="dcterms:W3CDTF">2023-09-15T17:31:44Z</dcterms:modified>
</cp:coreProperties>
</file>