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/>
  <c r="G11" i="1" l="1"/>
  <c r="G8" i="1"/>
  <c r="E8" i="1"/>
  <c r="G10" i="1" l="1"/>
  <c r="E11" i="1" l="1"/>
  <c r="I8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<sst xmlns="http://schemas.openxmlformats.org/spreadsheetml/2006/main" count="37" uniqueCount="37">
  <si>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</si>
  <si>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</si>
  <si>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</si>
  <si>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</si>
  <si>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</si>
  <si>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</si>
  <si>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</si>
  <si>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</si>
  <si>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</si>
  <si>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</si>
  <si>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</si>
  <si>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</si>
  <si>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</si>
  <si>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</si>
  <si>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</si>
  <si>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</si>
  <si>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</si>
  <si>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https://articulo.mercadolibre.com.ar/MLA-896661250-dx-110-seiq-detergente-al-30-limpiador-multiuso-_JM#position=11&amp;search_layout=stack&amp;type=item&amp;tracking_id=c5881166-bc76-4b2b-b462-b19d86c5c5fb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</si>
  <si>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</si>
  <si>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</si>
  <si>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</si>
  <si>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</si>
  <si>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</si>
  <si>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</si>
  <si>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</si>
  <si>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pr1x, Pr2 y 3x 450 ml</t>
  </si>
  <si>
    <t>https://www.ineleconline.com.ar/MLA-1129603567-limpiador-neutro-para-pisos-amclean-523-x-5-litros-_JM?gclid=CjwKCAjw0ZiiBhBKEiwA4PT9z9xLmhj4PLZNL3SYDa06bOEpnS3F6N0QYDE3CbLAekZcKJve-xGgshoCu7QQAvD_BwE</t>
  </si>
  <si>
    <t>https://articulo.mercadolibre.com.ar/MLA-1121025991-detergente-concentrado-limon-master-clean-x-5lts-_JM#is_advertising=true&amp;position=1&amp;search_layout=grid&amp;type=pad&amp;tracking_id=63320c3b-fcbe-43a9-9cfe-72d2906183cb&amp;is_advertising=true&amp;ad_domain=VQCATCORE_LST&amp;ad_position=1&amp;ad_click_id=NThkNmY3MGQtNWYzNC00ZGRjLWJkYzAtNTE0MWFhNTE5NzM3</t>
  </si>
  <si>
    <t>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276917682&amp;matt_product_id=MLA1124017221&amp;matt_product_partition_id=1944873365668&amp;matt_target_id=aud-1967389572605:pla-1944873365668&amp;gclid=Cj0KCQjw1_SkBhDwARIsANbGpFsceRQ7VdfiM33Aa-tlKPLU8svs4lI3Nqu0M87XaBDVdBlAXpS9YZQaAuKjEALw_wcB</t>
  </si>
  <si>
    <t>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16134455-product&amp;matt_product_partition_id=1944873365508&amp;matt_target_id=aud-1930507555320:pla-1944873365508&amp;gclid=Cj0KCQjwrfymBhCTARIsADXTabkFDJvrDUSvKLdgx4YYArV6ISx7gqcE_a-zyq_u9Fcio4eVLYprSsMaAk_BEALw_wcB</t>
  </si>
  <si>
    <t>PX ACTUALIZADOS A SEPTIEMBRE 2023</t>
  </si>
  <si>
    <t>https://diaonline.supermercadosdia.com.ar/lavandina-clasica-ayudin-1-lt-273380/p</t>
  </si>
  <si>
    <t>https://www.jumbo.com.ar/procenex-limpiador-liquido-pisos-lavanda-900ml/p</t>
  </si>
  <si>
    <t>https://www.carrefour.com.ar/limpiador-liquido-pisos-procenex-flores-de-jardin-900-ml-584257/p</t>
  </si>
  <si>
    <t>https://www.jumbo.com.ar/limpiador-mr-musculo-vidrios-y-multiuso-4/p</t>
  </si>
  <si>
    <t>https://articulo.mercadolibre.com.ar/MLA-758708830-papel-higienico-blanco-extra-8-rollos-x-300-metros-cu-_JM#position=8&amp;search_layout=grid&amp;type=item&amp;tracking_id=d8845f6c-c497-4444-885a-d79352066300</t>
  </si>
  <si>
    <t>https://www.distribuidoraktual.com.ar/productos/limpiador-mr-musculo-vidrios-y-multiuso-doypack-x-450cc1/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</si>
</sst>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mbo.com.ar/procenex-limpiador-liquido-pisos-lavanda-900ml/p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jumbo.com.ar/lavandina-ayudin-clasica-1lt/p" TargetMode="External"/><Relationship Id="rId7" Type="http://schemas.openxmlformats.org/officeDocument/2006/relationships/hyperlink" Target="https://www.ineleconline.com.ar/MLA-1129603567-limpiador-neutro-para-pisos-amclean-523-x-5-litros-_JM?gclid=CjwKCAjw0ZiiBhBKEiwA4PT9z9xLmhj4PLZNL3SYDa06bOEpnS3F6N0QYDE3CbLAekZcKJve-xGgshoCu7QQAvD_BwE" TargetMode="External"/><Relationship Id="rId12" Type="http://schemas.openxmlformats.org/officeDocument/2006/relationships/hyperlink" Target="https://articulo.mercadolibre.com.ar/MLA-758708830-papel-higienico-blanco-extra-8-rollos-x-300-metros-cu-_JM" TargetMode="External"/><Relationship Id="rId2" Type="http://schemas.openxmlformats.org/officeDocument/2006/relationships/hyperlink" Target="https://www.cotodigital3.com.ar/sitios/cdigi/producto/-lavandina-ayudin-clasica-1-l/_/A-00511468-00511468-200" TargetMode="External"/><Relationship Id="rId1" Type="http://schemas.openxmlformats.org/officeDocument/2006/relationships/hyperlink" Target="https://www.disahigiene.com.ar/productos/papel-higienico-alto-metraje-pack-8-rollos-x-300-mts/" TargetMode="External"/><Relationship Id="rId6" Type="http://schemas.openxmlformats.org/officeDocument/2006/relationships/hyperlink" Target="https://diaonline.supermercadosdia.com.ar/lavandina-clasica-ayudin-1-lt-273380/p" TargetMode="External"/><Relationship Id="rId11" Type="http://schemas.openxmlformats.org/officeDocument/2006/relationships/hyperlink" Target="https://www.jumbo.com.ar/limpiador-mr-musculo-vidrios-y-multiuso-4/p" TargetMode="External"/><Relationship Id="rId5" Type="http://schemas.openxmlformats.org/officeDocument/2006/relationships/hyperlink" Target="https://articulo.mercadolibre.com.ar/MLA-896661250-dx-110-seiq-detergente-al-30-limpiador-multiuso-_JM" TargetMode="External"/><Relationship Id="rId10" Type="http://schemas.openxmlformats.org/officeDocument/2006/relationships/hyperlink" Target="https://www.distribuidoraktual.com.ar/productos/limpiador-mr-musculo-vidrios-y-multiuso-doypack-x-450cc1/" TargetMode="External"/><Relationship Id="rId4" Type="http://schemas.openxmlformats.org/officeDocument/2006/relationships/hyperlink" Target="https://www.cotodigital3.com.ar/sitios/cdigi/producto/-procenex-limpiador-liquido-para-pisos-orquideas-900ml/_/A-00297571-00297571-200" TargetMode="External"/><Relationship Id="rId9" Type="http://schemas.openxmlformats.org/officeDocument/2006/relationships/hyperlink" Target="https://www.carrefour.com.ar/limpiador-liquido-pisos-procenex-flores-de-jardin-900-ml-584257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D7" sqref="D7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15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30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20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9</v>
      </c>
      <c r="E6" s="5" t="s">
        <v>2</v>
      </c>
      <c r="F6" s="5" t="s">
        <v>3</v>
      </c>
      <c r="G6" s="8" t="s">
        <v>4</v>
      </c>
      <c r="H6" s="12" t="s">
        <v>5</v>
      </c>
      <c r="I6" s="5" t="s">
        <v>6</v>
      </c>
      <c r="J6" s="5" t="s">
        <v>7</v>
      </c>
      <c r="K6" s="4" t="s">
        <v>8</v>
      </c>
    </row>
    <row r="7" spans="3:11" x14ac:dyDescent="0.25">
      <c r="C7" s="13" t="s">
        <v>16</v>
      </c>
      <c r="D7" s="7">
        <f>+(E7+G7+I7)/3</f>
        <v>298.52</v>
      </c>
      <c r="E7" s="14">
        <v>298.52</v>
      </c>
      <c r="F7" s="17" t="s">
        <v>22</v>
      </c>
      <c r="G7" s="14">
        <v>298.52</v>
      </c>
      <c r="H7" s="19" t="s">
        <v>21</v>
      </c>
      <c r="I7" s="6">
        <v>298.52</v>
      </c>
      <c r="J7" s="21" t="s">
        <v>31</v>
      </c>
      <c r="K7" s="4" t="s">
        <v>10</v>
      </c>
    </row>
    <row r="8" spans="3:11" x14ac:dyDescent="0.25">
      <c r="C8" s="13" t="s">
        <v>12</v>
      </c>
      <c r="D8" s="7">
        <f t="shared" ref="D8:D11" si="0">+(E8+G8+I8)/3</f>
        <v>1079.3999999999999</v>
      </c>
      <c r="E8" s="14">
        <f>4750/5</f>
        <v>950</v>
      </c>
      <c r="F8" s="18" t="s">
        <v>17</v>
      </c>
      <c r="G8" s="14">
        <f>5821/5</f>
        <v>1164.2</v>
      </c>
      <c r="H8" s="20" t="s">
        <v>27</v>
      </c>
      <c r="I8" s="6">
        <f>5620/5</f>
        <v>1124</v>
      </c>
      <c r="J8" s="21" t="s">
        <v>26</v>
      </c>
      <c r="K8" s="9" t="s">
        <v>19</v>
      </c>
    </row>
    <row r="9" spans="3:11" x14ac:dyDescent="0.25">
      <c r="C9" s="13" t="s">
        <v>13</v>
      </c>
      <c r="D9" s="7">
        <f t="shared" si="0"/>
        <v>356.32666666666665</v>
      </c>
      <c r="E9" s="14">
        <v>381.93</v>
      </c>
      <c r="F9" s="20" t="s">
        <v>32</v>
      </c>
      <c r="G9" s="14">
        <v>370.05</v>
      </c>
      <c r="H9" s="18" t="s">
        <v>24</v>
      </c>
      <c r="I9" s="6">
        <v>317</v>
      </c>
      <c r="J9" s="21" t="s">
        <v>33</v>
      </c>
      <c r="K9" s="11" t="s">
        <v>23</v>
      </c>
    </row>
    <row r="10" spans="3:11" x14ac:dyDescent="0.25">
      <c r="C10" s="13" t="s">
        <v>11</v>
      </c>
      <c r="D10" s="7">
        <f t="shared" si="0"/>
        <v>1000.3703703703704</v>
      </c>
      <c r="E10" s="14">
        <f>+(460*1000)/450</f>
        <v>1022.2222222222222</v>
      </c>
      <c r="F10" s="20" t="s">
        <v>36</v>
      </c>
      <c r="G10" s="14">
        <f>+(528*1000)/450</f>
        <v>1173.3333333333333</v>
      </c>
      <c r="H10" s="20" t="s">
        <v>29</v>
      </c>
      <c r="I10" s="6">
        <f>(725*1000)/900</f>
        <v>805.55555555555554</v>
      </c>
      <c r="J10" s="21" t="s">
        <v>34</v>
      </c>
      <c r="K10" s="10" t="s">
        <v>25</v>
      </c>
    </row>
    <row r="11" spans="3:11" x14ac:dyDescent="0.25">
      <c r="C11" s="5" t="s">
        <v>14</v>
      </c>
      <c r="D11" s="7">
        <f t="shared" si="0"/>
        <v>1986.0050000000001</v>
      </c>
      <c r="E11" s="14">
        <f>14698.12/8</f>
        <v>1837.2650000000001</v>
      </c>
      <c r="F11" s="18" t="s">
        <v>1</v>
      </c>
      <c r="G11" s="14">
        <f>14166/8</f>
        <v>1770.75</v>
      </c>
      <c r="H11" s="20" t="s">
        <v>35</v>
      </c>
      <c r="I11" s="6">
        <v>2350</v>
      </c>
      <c r="J11" s="21" t="s">
        <v>28</v>
      </c>
      <c r="K11" s="15" t="s">
        <v>18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11" r:id="rId1"/>
    <hyperlink ref="F7" r:id="rId2"/>
    <hyperlink ref="H7" r:id="rId3"/>
    <hyperlink ref="H9" r:id="rId4"/>
    <hyperlink ref="F8" r:id="rId5" location="position=11&amp;search_layout=stack&amp;type=item&amp;tracking_id=c5881166-bc76-4b2b-b462-b19d86c5c5fb"/>
    <hyperlink ref="H10" display="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"/>
    <hyperlink ref="J7" r:id="rId6"/>
    <hyperlink ref="H8" display="https://articulo.mercadolibre.com.ar/MLA-1121025991-detergente-concentrado-limon-master-clean-x-5lts-_JM#is_advertising=true&amp;position=1&amp;search_layout=grid&amp;type=pad&amp;tracking_id=63320c3b-fcbe-43a9-9cfe-72d2906183cb&amp;is_advertising=true&amp;ad_domain=VQCATCORE_LS"/>
    <hyperlink ref="J8" r:id="rId7"/>
    <hyperlink ref="F9" r:id="rId8"/>
    <hyperlink ref="J9" r:id="rId9"/>
    <hyperlink ref="F10" r:id="rId10"/>
    <hyperlink ref="J10" r:id="rId11"/>
    <hyperlink ref="H11" r:id="rId12" location="position=8&amp;search_layout=grid&amp;type=item&amp;tracking_id=d8845f6c-c497-4444-885a-d79352066300"/>
    <hyperlink ref="J11" display="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"/>
  </hyperlinks>
  <pageMargins left="0.7" right="0.7" top="0.75" bottom="0.75" header="0.3" footer="0.3"/>
  <pageSetup orientation="portrait" horizontalDpi="4294967294" verticalDpi="120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2023-09-25T11:41:19Z</dcterms:modified>
</cp:coreProperties>
</file>