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BEBIDAS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2" l="1"/>
  <c r="P10" i="2"/>
  <c r="P9" i="2"/>
  <c r="P8" i="2"/>
  <c r="P7" i="2"/>
  <c r="P6" i="2"/>
  <c r="G7" i="1" l="1"/>
  <c r="G10" i="1" l="1"/>
  <c r="G8" i="1"/>
  <c r="G9" i="1" l="1"/>
  <c r="G12" i="1" l="1"/>
  <c r="G11" i="1" l="1"/>
</calcChain>
</file>

<file path=xl/sharedStrings.xml><?xml version="1.0" encoding="utf-8"?>
<sst xmlns="http://schemas.openxmlformats.org/spreadsheetml/2006/main" count="145" uniqueCount="70">
  <si>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</si>
  <si>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</si>
  <si>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</si>
  <si>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</si>
  <si>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</si>
  <si>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</si>
  <si>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</si>
  <si>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</si>
  <si>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</si>
  <si>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</si>
  <si>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</si>
  <si>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</si>
  <si>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</si>
  <si>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</si>
  <si>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</si>
  <si>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</si>
  <si>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</si>
  <si>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</si>
  <si>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</si>
  <si>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</si>
  <si>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</si>
  <si>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</si>
  <si>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</si>
  <si>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</si>
  <si>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</si>
  <si>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</si>
  <si>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</si>
  <si>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</si>
  <si>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</si>
  <si>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</si>
  <si>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</si>
  <si>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</si>
  <si>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</si>
  <si>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</si>
  <si>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</si>
  <si>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</si>
  <si>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</si>
  <si>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</si>
  <si>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</si>
  <si>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</si>
  <si>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</si>
  <si>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</si>
  <si>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</si>
  <si>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</si>
  <si>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</si>
  <si>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</si>
  <si>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</si>
  <si>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</si>
  <si>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</si>
  <si>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</si>
  <si>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</si>
  <si>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</si>
  <si>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</si>
  <si>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>Precio promedio de mercado Marzo 2022 (*)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</si>
  <si>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</si>
  <si>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</si>
  <si>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https://www.masonline.com.ar/agua-mineral-sin-gas-villavicencio-1-5-lt/p</t>
  </si>
  <si>
    <t>https://www.mercadolibre.com.ar/agua-villavicencio-sin-gas-15-litros/p/MLA19737999?matt_tool=62519278&amp;matt_word=&amp;matt_source=google&amp;matt_campaign_id=19487998033&amp;matt_ad_group_id=145176649659&amp;matt_match_type=&amp;matt_network=g&amp;matt_device=c&amp;matt_creative=643834317096&amp;matt_keyword=&amp;matt_ad_position=&amp;matt_ad_type=pla&amp;matt_merchant_id=455190242&amp;matt_product_id=MLA19737999-product&amp;matt_product_partition_id=1937263241215&amp;matt_target_id=aud-415044759576:pla-1937263241215&amp;gclid=CjwKCAiAu5agBhBzEiwAdiR5tMMxJjd5cCwfQ71Ww0KVQKaB-qJH7jJvhK3ynCTuuVkIj32WXxt0OxoCqdoQAvD_BwE</t>
  </si>
  <si>
    <t>https://supermercado.laanonimaonline.com/producto/art_8092/</t>
  </si>
  <si>
    <t>https://www.aguaella.com.ar/product-page/bid%C3%B3n12-litros</t>
  </si>
  <si>
    <t>FECHA DE APERTURA C.M.: 09/02/2022  -  PRECIOS  DE MERCADO TOMADOS DURANTE Agosto 2023</t>
  </si>
  <si>
    <t>https://www.vea.com.ar/agua-baja-en-sodio-glaciar-bidon-6-3-l/p</t>
  </si>
  <si>
    <t>https://www.disco.com.ar/agua-mineral-cuisine-co-6-25lt/p</t>
  </si>
  <si>
    <t>Precio promedio de mercado Mayo 2023 (*)</t>
  </si>
  <si>
    <t>Precio promedio de mercado Marzo 2023 (*)</t>
  </si>
  <si>
    <t>Precio promedio de mercado Agosto 2023 (*)</t>
  </si>
  <si>
    <t xml:space="preserve">VARIACIÓN PRECIOS DE REFERENCIA  DE AGUAS Y OTRAS BEBIDAS ENTRE MARZO 2022  Y AGOSTO DE 2023 - PROCESO 10606-0002-LPU22  - EX-2022-00303477- -GDEMZA-DGCPYGB#MHYF
</t>
  </si>
  <si>
    <t>https://aguassanagustin.mitiendanube.com/productos/bidon-de-12-litros/</t>
  </si>
  <si>
    <t>https://www.jumbo.com.ar/agua-mineral-villavicencio-con-gas-x-500-cc/p</t>
  </si>
  <si>
    <t>https://www.vea.com.ar/agua-mineral-villavicencio-con-gas-x-500-cc/p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</si>
</sst>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2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0" fontId="0" fillId="0" borderId="2" xfId="2" applyFont="1" applyBorder="1" applyAlignment="1"/>
    <xf numFmtId="0" fontId="4" fillId="0" borderId="2" xfId="2" applyFont="1" applyBorder="1" applyAlignment="1">
      <alignment horizontal="center" wrapText="1"/>
    </xf>
    <xf numFmtId="0" fontId="1" fillId="0" borderId="2" xfId="2" applyFont="1" applyBorder="1"/>
    <xf numFmtId="0" fontId="0" fillId="0" borderId="2" xfId="2" applyFont="1" applyBorder="1"/>
    <xf numFmtId="0" fontId="2" fillId="8" borderId="4" xfId="2" applyFont="1" applyFill="1" applyBorder="1" applyAlignment="1">
      <alignment horizontal="center" vertical="center"/>
    </xf>
    <xf numFmtId="0" fontId="2" fillId="8" borderId="4" xfId="2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/>
    </xf>
    <xf numFmtId="0" fontId="0" fillId="0" borderId="4" xfId="2" applyFont="1" applyFill="1" applyBorder="1"/>
    <xf numFmtId="0" fontId="0" fillId="0" borderId="4" xfId="2" applyFont="1" applyFill="1" applyBorder="1" applyAlignment="1">
      <alignment horizontal="center" vertical="center" wrapText="1"/>
    </xf>
    <xf numFmtId="164" fontId="0" fillId="6" borderId="4" xfId="2" applyNumberFormat="1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center"/>
    </xf>
    <xf numFmtId="164" fontId="0" fillId="2" borderId="4" xfId="2" applyNumberFormat="1" applyFont="1" applyFill="1" applyBorder="1" applyAlignment="1">
      <alignment horizontal="center"/>
    </xf>
    <xf numFmtId="0" fontId="6" fillId="0" borderId="4" xfId="3" applyFill="1" applyBorder="1"/>
    <xf numFmtId="0" fontId="1" fillId="4" borderId="4" xfId="2" applyFont="1" applyFill="1" applyBorder="1" applyAlignment="1">
      <alignment horizontal="center" wrapText="1"/>
    </xf>
    <xf numFmtId="44" fontId="0" fillId="0" borderId="4" xfId="4" applyFont="1" applyBorder="1" applyAlignment="1"/>
    <xf numFmtId="9" fontId="0" fillId="0" borderId="4" xfId="5" applyFont="1" applyBorder="1" applyAlignment="1"/>
    <xf numFmtId="0" fontId="0" fillId="0" borderId="4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3" fillId="0" borderId="4" xfId="2" applyFont="1" applyFill="1" applyBorder="1"/>
    <xf numFmtId="0" fontId="3" fillId="0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/>
    </xf>
    <xf numFmtId="164" fontId="3" fillId="6" borderId="4" xfId="2" applyNumberFormat="1" applyFont="1" applyFill="1" applyBorder="1" applyAlignment="1">
      <alignment horizontal="center"/>
    </xf>
    <xf numFmtId="0" fontId="6" fillId="0" borderId="4" xfId="3" applyFill="1" applyBorder="1" applyAlignment="1"/>
    <xf numFmtId="0" fontId="9" fillId="0" borderId="4" xfId="2" applyFont="1" applyFill="1" applyBorder="1" applyAlignment="1">
      <alignment horizontal="justify" vertical="top" wrapText="1"/>
    </xf>
    <xf numFmtId="0" fontId="0" fillId="0" borderId="2" xfId="2" applyFont="1" applyAlignment="1"/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1" fillId="0" borderId="5" xfId="2" applyFont="1" applyBorder="1" applyAlignment="1">
      <alignment horizontal="left"/>
    </xf>
    <xf numFmtId="0" fontId="11" fillId="0" borderId="6" xfId="2" applyFont="1" applyBorder="1" applyAlignment="1">
      <alignment horizontal="left"/>
    </xf>
    <xf numFmtId="0" fontId="11" fillId="0" borderId="7" xfId="2" applyFont="1" applyBorder="1" applyAlignment="1">
      <alignment horizontal="left"/>
    </xf>
    <xf numFmtId="0" fontId="10" fillId="7" borderId="2" xfId="2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oneda 2" xfId="4"/>
    <cellStyle name="Normal" xfId="0" builtinId="0"/>
    <cellStyle name="Normal 2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aguaella.com.ar/product-page/bid%C3%B3n-20-litros" TargetMode="External"/><Relationship Id="rId7" Type="http://schemas.openxmlformats.org/officeDocument/2006/relationships/hyperlink" Target="https://www.aguaella.com.ar/product-page/bid%C3%B3n12-litros" TargetMode="External"/><Relationship Id="rId2" Type="http://schemas.openxmlformats.org/officeDocument/2006/relationships/hyperlink" Target="https://www.cotodigital3.com.ar/sitios/cdigi/producto/-agua-mineral-natural-de-manantial-villavicencio-500-ml/_/A-00011779-00011779-200" TargetMode="External"/><Relationship Id="rId1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6" Type="http://schemas.openxmlformats.org/officeDocument/2006/relationships/hyperlink" Target="https://www.masonline.com.ar/agua-mineral-sin-gas-villavicencio-1-5-lt/p" TargetMode="External"/><Relationship Id="rId5" Type="http://schemas.openxmlformats.org/officeDocument/2006/relationships/hyperlink" Target="https://articulo.mercadolibre.com.ar/MLA-867441807-agua-en-bidon-20lts-aquamasters-zona-caba-_JM" TargetMode="External"/><Relationship Id="rId4" Type="http://schemas.openxmlformats.org/officeDocument/2006/relationships/hyperlink" Target="https://regondi.com/producto/premium_12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egondi.com/producto/premium_12r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aguaella.com.ar/product-page/bid%C3%B3n-20-litro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11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5" Type="http://schemas.openxmlformats.org/officeDocument/2006/relationships/hyperlink" Target="https://www.cotodigital3.com.ar/sitios/cdigi/producto/_/A-00227155-00227155-200/" TargetMode="External"/><Relationship Id="rId10" Type="http://schemas.openxmlformats.org/officeDocument/2006/relationships/hyperlink" Target="https://www.hiperlibertad.com.ar/agua-mineral-sin-gas-villavicencio-500-ml/p" TargetMode="External"/><Relationship Id="rId4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9" Type="http://schemas.openxmlformats.org/officeDocument/2006/relationships/hyperlink" Target="https://www.cotodigital3.com.ar/sitios/cdigi/producto/-agua-mineral-natural-de-manantial-villavicencio-500-ml/_/A-00011779-00011779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B1" workbookViewId="0">
      <selection activeCell="K11" sqref="K11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5" customHeight="1" x14ac:dyDescent="0.25">
      <c r="A4" s="55" t="s">
        <v>60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1266.6666666666667</v>
      </c>
      <c r="H7" s="4">
        <v>1500</v>
      </c>
      <c r="I7" s="13" t="s">
        <v>47</v>
      </c>
      <c r="J7" s="4">
        <v>1500</v>
      </c>
      <c r="K7" s="13" t="s">
        <v>55</v>
      </c>
      <c r="L7" s="4">
        <v>800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+(H8+J8+L8)/3</f>
        <v>960</v>
      </c>
      <c r="H8" s="4">
        <v>1000</v>
      </c>
      <c r="I8" s="13" t="s">
        <v>32</v>
      </c>
      <c r="J8" s="21">
        <v>1030</v>
      </c>
      <c r="K8" s="13" t="s">
        <v>59</v>
      </c>
      <c r="L8" s="4">
        <v>850</v>
      </c>
      <c r="M8" s="13" t="s">
        <v>67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815.17000000000007</v>
      </c>
      <c r="H9" s="4">
        <v>902.09</v>
      </c>
      <c r="I9" s="13" t="s">
        <v>62</v>
      </c>
      <c r="J9" s="4">
        <v>842.21</v>
      </c>
      <c r="K9" s="13" t="s">
        <v>61</v>
      </c>
      <c r="L9" s="21">
        <v>701.21</v>
      </c>
      <c r="M9" s="13" t="s">
        <v>27</v>
      </c>
      <c r="N9" s="16" t="s">
        <v>28</v>
      </c>
    </row>
    <row r="10" spans="1:15" ht="30" x14ac:dyDescent="0.25">
      <c r="A10" s="11">
        <v>4</v>
      </c>
      <c r="B10" s="19" t="s">
        <v>34</v>
      </c>
      <c r="C10" s="20" t="s">
        <v>37</v>
      </c>
      <c r="D10" s="27" t="s">
        <v>39</v>
      </c>
      <c r="E10" s="12" t="s">
        <v>35</v>
      </c>
      <c r="F10" s="21">
        <v>320</v>
      </c>
      <c r="G10" s="3">
        <f>+(H10+J10)/2</f>
        <v>1350</v>
      </c>
      <c r="H10" s="4">
        <v>1200</v>
      </c>
      <c r="I10" s="13" t="s">
        <v>41</v>
      </c>
      <c r="J10" s="4">
        <v>1500</v>
      </c>
      <c r="K10" s="13" t="s">
        <v>48</v>
      </c>
      <c r="L10" s="21" t="s">
        <v>23</v>
      </c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39</v>
      </c>
      <c r="E11" s="11" t="s">
        <v>36</v>
      </c>
      <c r="F11" s="21">
        <v>40</v>
      </c>
      <c r="G11" s="3">
        <f t="shared" ref="G11:G12" si="0">+(H11+J11+L11)/3</f>
        <v>233.74333333333334</v>
      </c>
      <c r="H11" s="4">
        <v>233.76</v>
      </c>
      <c r="I11" s="14" t="s">
        <v>68</v>
      </c>
      <c r="J11" s="4">
        <v>233.76</v>
      </c>
      <c r="K11" s="13" t="s">
        <v>69</v>
      </c>
      <c r="L11" s="28">
        <v>233.71</v>
      </c>
      <c r="M11" s="13" t="s">
        <v>29</v>
      </c>
      <c r="N11" s="17" t="s">
        <v>30</v>
      </c>
      <c r="O11" s="18"/>
    </row>
    <row r="12" spans="1:15" ht="47.25" customHeight="1" x14ac:dyDescent="0.25">
      <c r="A12" s="11">
        <v>6</v>
      </c>
      <c r="B12" s="19" t="s">
        <v>34</v>
      </c>
      <c r="C12" s="20" t="s">
        <v>24</v>
      </c>
      <c r="D12" s="25" t="s">
        <v>39</v>
      </c>
      <c r="E12" s="23" t="s">
        <v>38</v>
      </c>
      <c r="F12" s="26">
        <v>67.5</v>
      </c>
      <c r="G12" s="3">
        <f t="shared" si="0"/>
        <v>304</v>
      </c>
      <c r="H12" s="4">
        <v>307</v>
      </c>
      <c r="I12" s="14" t="s">
        <v>58</v>
      </c>
      <c r="J12" s="4">
        <v>249</v>
      </c>
      <c r="K12" s="13" t="s">
        <v>56</v>
      </c>
      <c r="L12" s="4">
        <v>356</v>
      </c>
      <c r="M12" s="13" t="s">
        <v>57</v>
      </c>
      <c r="N12" s="17" t="s">
        <v>23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56"/>
      <c r="C14" s="57"/>
      <c r="D14" s="57"/>
      <c r="E14" s="57"/>
      <c r="F14" s="57"/>
      <c r="G14" s="57"/>
      <c r="H14" s="57"/>
      <c r="I14" s="57"/>
      <c r="J14" s="57"/>
      <c r="K14" s="57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"/>
    <hyperlink ref="M9" r:id="rId1"/>
    <hyperlink ref="M11" r:id="rId2"/>
    <hyperlink ref="I10" r:id="rId3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8" r:id="rId4"/>
    <hyperlink ref="K7" r:id="rId5" location="position=10&amp;search_layout=stack&amp;type=item&amp;tracking_id=2c77e51e-f25c-48ea-9a87-835430e7fca4"/>
    <hyperlink ref="K10" display="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"/>
    <hyperlink ref="K12" r:id="rId6"/>
    <hyperlink ref="K8" r:id="rId7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8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opLeftCell="A7" workbookViewId="0">
      <selection activeCell="A15" sqref="A15:P15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</cols>
  <sheetData>
    <row r="1" spans="1:16" ht="15" customHeight="1" x14ac:dyDescent="0.25"/>
    <row r="2" spans="1:16" ht="15" customHeight="1" x14ac:dyDescent="0.25">
      <c r="A2" s="61" t="s">
        <v>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5.75" thickBot="1" x14ac:dyDescent="0.3">
      <c r="A4" s="2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29"/>
      <c r="P4" s="29"/>
    </row>
    <row r="5" spans="1:16" ht="60.75" thickBot="1" x14ac:dyDescent="0.3">
      <c r="A5" s="33" t="s">
        <v>26</v>
      </c>
      <c r="B5" s="34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65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53</v>
      </c>
      <c r="P5" s="33" t="s">
        <v>52</v>
      </c>
    </row>
    <row r="6" spans="1:16" ht="15.75" thickBot="1" x14ac:dyDescent="0.3">
      <c r="A6" s="35">
        <v>1</v>
      </c>
      <c r="B6" s="36" t="s">
        <v>13</v>
      </c>
      <c r="C6" s="36" t="s">
        <v>14</v>
      </c>
      <c r="D6" s="37" t="s">
        <v>15</v>
      </c>
      <c r="E6" s="37" t="s">
        <v>16</v>
      </c>
      <c r="F6" s="38">
        <v>180</v>
      </c>
      <c r="G6" s="39">
        <v>1266.6666666666667</v>
      </c>
      <c r="H6" s="40">
        <v>520</v>
      </c>
      <c r="I6" s="41" t="s">
        <v>47</v>
      </c>
      <c r="J6" s="40">
        <v>500</v>
      </c>
      <c r="K6" s="41" t="s">
        <v>50</v>
      </c>
      <c r="L6" s="40">
        <v>400</v>
      </c>
      <c r="M6" s="41" t="s">
        <v>17</v>
      </c>
      <c r="N6" s="42" t="s">
        <v>23</v>
      </c>
      <c r="O6" s="43">
        <v>310</v>
      </c>
      <c r="P6" s="44">
        <f>+(G6-O6)/O6</f>
        <v>3.0860215053763445</v>
      </c>
    </row>
    <row r="7" spans="1:16" ht="15.75" thickBot="1" x14ac:dyDescent="0.3">
      <c r="A7" s="35">
        <v>2</v>
      </c>
      <c r="B7" s="36" t="s">
        <v>13</v>
      </c>
      <c r="C7" s="36" t="s">
        <v>18</v>
      </c>
      <c r="D7" s="37" t="s">
        <v>15</v>
      </c>
      <c r="E7" s="37" t="s">
        <v>19</v>
      </c>
      <c r="F7" s="38">
        <v>130</v>
      </c>
      <c r="G7" s="39">
        <v>960</v>
      </c>
      <c r="H7" s="40">
        <v>520</v>
      </c>
      <c r="I7" s="41" t="s">
        <v>32</v>
      </c>
      <c r="J7" s="38">
        <v>400</v>
      </c>
      <c r="K7" s="41" t="s">
        <v>51</v>
      </c>
      <c r="L7" s="40">
        <v>500</v>
      </c>
      <c r="M7" s="41" t="s">
        <v>33</v>
      </c>
      <c r="N7" s="42" t="s">
        <v>23</v>
      </c>
      <c r="O7" s="43">
        <v>299.99666666666667</v>
      </c>
      <c r="P7" s="44">
        <f t="shared" ref="P7:P10" si="0">+(G7-O7)/O7</f>
        <v>2.2000355559506217</v>
      </c>
    </row>
    <row r="8" spans="1:16" ht="45.75" thickBot="1" x14ac:dyDescent="0.3">
      <c r="A8" s="35">
        <v>3</v>
      </c>
      <c r="B8" s="36" t="s">
        <v>13</v>
      </c>
      <c r="C8" s="36" t="s">
        <v>18</v>
      </c>
      <c r="D8" s="45" t="s">
        <v>15</v>
      </c>
      <c r="E8" s="37" t="s">
        <v>20</v>
      </c>
      <c r="F8" s="38">
        <v>100</v>
      </c>
      <c r="G8" s="39">
        <v>815.17000000000007</v>
      </c>
      <c r="H8" s="40">
        <v>559.78</v>
      </c>
      <c r="I8" s="41" t="s">
        <v>21</v>
      </c>
      <c r="J8" s="40">
        <v>350</v>
      </c>
      <c r="K8" s="41" t="s">
        <v>40</v>
      </c>
      <c r="L8" s="38">
        <v>393.04</v>
      </c>
      <c r="M8" s="41" t="s">
        <v>27</v>
      </c>
      <c r="N8" s="46" t="s">
        <v>28</v>
      </c>
      <c r="O8" s="43">
        <v>243.60666666666668</v>
      </c>
      <c r="P8" s="44">
        <f t="shared" si="0"/>
        <v>2.3462548917654145</v>
      </c>
    </row>
    <row r="9" spans="1:16" ht="15.75" thickBot="1" x14ac:dyDescent="0.3">
      <c r="A9" s="35">
        <v>4</v>
      </c>
      <c r="B9" s="36" t="s">
        <v>34</v>
      </c>
      <c r="C9" s="47" t="s">
        <v>37</v>
      </c>
      <c r="D9" s="48" t="s">
        <v>39</v>
      </c>
      <c r="E9" s="37" t="s">
        <v>35</v>
      </c>
      <c r="F9" s="38">
        <v>320</v>
      </c>
      <c r="G9" s="39">
        <v>1350</v>
      </c>
      <c r="H9" s="40">
        <v>560</v>
      </c>
      <c r="I9" s="41" t="s">
        <v>41</v>
      </c>
      <c r="J9" s="40">
        <v>600</v>
      </c>
      <c r="K9" s="41" t="s">
        <v>48</v>
      </c>
      <c r="L9" s="38" t="s">
        <v>23</v>
      </c>
      <c r="M9" s="41"/>
      <c r="N9" s="46"/>
      <c r="O9" s="43">
        <v>400</v>
      </c>
      <c r="P9" s="44">
        <f t="shared" si="0"/>
        <v>2.375</v>
      </c>
    </row>
    <row r="10" spans="1:16" ht="90.75" thickBot="1" x14ac:dyDescent="0.3">
      <c r="A10" s="35">
        <v>6</v>
      </c>
      <c r="B10" s="36" t="s">
        <v>34</v>
      </c>
      <c r="C10" s="47" t="s">
        <v>24</v>
      </c>
      <c r="D10" s="49" t="s">
        <v>39</v>
      </c>
      <c r="E10" s="50" t="s">
        <v>38</v>
      </c>
      <c r="F10" s="51">
        <v>67.5</v>
      </c>
      <c r="G10" s="39">
        <v>304</v>
      </c>
      <c r="H10" s="40">
        <v>70.86</v>
      </c>
      <c r="I10" s="52" t="s">
        <v>45</v>
      </c>
      <c r="J10" s="40">
        <v>142</v>
      </c>
      <c r="K10" s="41" t="s">
        <v>49</v>
      </c>
      <c r="L10" s="40">
        <v>73.34</v>
      </c>
      <c r="M10" s="41" t="s">
        <v>44</v>
      </c>
      <c r="N10" s="53" t="s">
        <v>46</v>
      </c>
      <c r="O10" s="43">
        <v>71.260000000000005</v>
      </c>
      <c r="P10" s="44">
        <f t="shared" si="0"/>
        <v>3.266067920291889</v>
      </c>
    </row>
    <row r="11" spans="1:16" ht="15.75" thickBot="1" x14ac:dyDescent="0.3">
      <c r="A11" s="58" t="s">
        <v>54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1:16" ht="15.75" thickBo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 ht="60.75" thickBot="1" x14ac:dyDescent="0.3">
      <c r="A13" s="33" t="s">
        <v>26</v>
      </c>
      <c r="B13" s="34" t="s">
        <v>0</v>
      </c>
      <c r="C13" s="34" t="s">
        <v>1</v>
      </c>
      <c r="D13" s="34" t="s">
        <v>2</v>
      </c>
      <c r="E13" s="34" t="s">
        <v>3</v>
      </c>
      <c r="F13" s="34" t="s">
        <v>4</v>
      </c>
      <c r="G13" s="34" t="s">
        <v>63</v>
      </c>
      <c r="H13" s="34" t="s">
        <v>6</v>
      </c>
      <c r="I13" s="34" t="s">
        <v>7</v>
      </c>
      <c r="J13" s="34" t="s">
        <v>8</v>
      </c>
      <c r="K13" s="34" t="s">
        <v>9</v>
      </c>
      <c r="L13" s="34" t="s">
        <v>10</v>
      </c>
      <c r="M13" s="34" t="s">
        <v>11</v>
      </c>
      <c r="N13" s="34" t="s">
        <v>12</v>
      </c>
      <c r="O13" s="34" t="s">
        <v>64</v>
      </c>
      <c r="P13" s="33" t="s">
        <v>52</v>
      </c>
    </row>
    <row r="14" spans="1:16" ht="60.75" thickBot="1" x14ac:dyDescent="0.3">
      <c r="A14" s="35">
        <v>5</v>
      </c>
      <c r="B14" s="36" t="s">
        <v>22</v>
      </c>
      <c r="C14" s="47" t="s">
        <v>25</v>
      </c>
      <c r="D14" s="49" t="s">
        <v>39</v>
      </c>
      <c r="E14" s="35" t="s">
        <v>36</v>
      </c>
      <c r="F14" s="38">
        <v>40</v>
      </c>
      <c r="G14" s="39">
        <v>254.79666666666671</v>
      </c>
      <c r="H14" s="40">
        <v>146</v>
      </c>
      <c r="I14" s="52" t="s">
        <v>43</v>
      </c>
      <c r="J14" s="40">
        <v>115.99</v>
      </c>
      <c r="K14" s="41" t="s">
        <v>31</v>
      </c>
      <c r="L14" s="40">
        <v>145.35</v>
      </c>
      <c r="M14" s="41" t="s">
        <v>29</v>
      </c>
      <c r="N14" s="53" t="s">
        <v>30</v>
      </c>
      <c r="O14" s="43">
        <v>171.166666666667</v>
      </c>
      <c r="P14" s="44">
        <f t="shared" ref="P14" si="1">+(G14-O14)/O14</f>
        <v>0.48858812074001684</v>
      </c>
    </row>
    <row r="15" spans="1:16" ht="15.75" thickBot="1" x14ac:dyDescent="0.3">
      <c r="A15" s="58" t="s">
        <v>54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</row>
  </sheetData>
  <mergeCells count="3">
    <mergeCell ref="A11:P11"/>
    <mergeCell ref="A2:P3"/>
    <mergeCell ref="A15:P15"/>
  </mergeCells>
  <hyperlinks>
    <hyperlink ref="M6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8" r:id="rId2"/>
    <hyperlink ref="M8" r:id="rId3"/>
    <hyperlink ref="M7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8" r:id="rId4"/>
    <hyperlink ref="I10" r:id="rId5"/>
    <hyperlink ref="M10" r:id="rId6"/>
    <hyperlink ref="I9" r:id="rId7"/>
    <hyperlink ref="I7" r:id="rId8"/>
    <hyperlink ref="M14" r:id="rId9"/>
    <hyperlink ref="K14" r:id="rId10"/>
    <hyperlink ref="I14" r:id="rId11"/>
    <hyperlink ref="I6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</hyperlinks>
  <pageMargins left="0.7" right="0.7" top="0.75" bottom="0.75" header="0.3" footer="0.3"/>
  <pageSetup paperSize="9" scale="97" fitToHeight="0" orientation="landscape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2023-09-07T14:16:03Z</cp:lastPrinted>
  <dcterms:created xsi:type="dcterms:W3CDTF">2020-06-23T13:02:12Z</dcterms:created>
  <dcterms:modified xsi:type="dcterms:W3CDTF">2023-11-02T15:02:22Z</dcterms:modified>
</cp:coreProperties>
</file>