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</workbook>
</file>

<file path=xl/calcChain.xml><?xml version="1.0" encoding="utf-8"?>
<calcChain xmlns="http://schemas.openxmlformats.org/spreadsheetml/2006/main">
  <c r="H12" i="1" l="1"/>
  <c r="L11" i="1"/>
  <c r="H11" i="1"/>
  <c r="G10" i="1"/>
  <c r="J10" i="1"/>
  <c r="H10" i="1"/>
  <c r="H9" i="1"/>
  <c r="L8" i="1"/>
  <c r="J8" i="1"/>
  <c r="H8" i="1"/>
  <c r="L7" i="1"/>
  <c r="H7" i="1"/>
  <c r="L6" i="1"/>
  <c r="J6" i="1"/>
  <c r="H6" i="1"/>
  <c r="L5" i="1"/>
  <c r="J5" i="1"/>
  <c r="H5" i="1"/>
  <c r="L4" i="1"/>
  <c r="J4" i="1"/>
  <c r="G17" i="1" l="1"/>
  <c r="G12" i="1"/>
  <c r="G11" i="1"/>
  <c r="G9" i="1"/>
  <c r="G5" i="1"/>
  <c r="G14" i="1"/>
  <c r="G15" i="1"/>
  <c r="G16" i="1"/>
  <c r="G18" i="1"/>
  <c r="G19" i="1"/>
  <c r="G20" i="1"/>
  <c r="G6" i="1"/>
  <c r="G7" i="1"/>
  <c r="G8" i="1"/>
  <c r="G13" i="1"/>
  <c r="G4" i="1"/>
</calcChain>
</file>

<file path=xl/sharedStrings.xml><?xml version="1.0" encoding="utf-8"?>
<sst xmlns="http://schemas.openxmlformats.org/spreadsheetml/2006/main" count="144" uniqueCount="116">
  <si>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</si>
  <si>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</si>
  <si>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</si>
  <si>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</si>
  <si>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</si>
  <si>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</si>
  <si>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</si>
  <si>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</si>
  <si>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</si>
  <si>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</si>
  <si>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</si>
  <si>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</si>
  <si>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.</t>
  </si>
  <si>
    <t>Marca cotizada</t>
  </si>
  <si>
    <t xml:space="preserve">PRECIOS DE REFERENCIA  DE  “ESPECIAL P/MINISTERIO DE SEGURIDAD” - AM 10606-14-AM22 PROCESO  10606-0009-LPU22- EX-2022-03341291- -GDEMZA-DGCPYGB#MHYF
</t>
  </si>
  <si>
    <t>890140007.17</t>
  </si>
  <si>
    <t>870010003.4</t>
  </si>
  <si>
    <t>870010003.5</t>
  </si>
  <si>
    <t>870010015.5</t>
  </si>
  <si>
    <t>870010102.1</t>
  </si>
  <si>
    <t>870010103.2</t>
  </si>
  <si>
    <t>AFRECHO GRUESO Presentación: KILO</t>
  </si>
  <si>
    <t>870010109.3</t>
  </si>
  <si>
    <t>870010031.1</t>
  </si>
  <si>
    <t>510030275.6</t>
  </si>
  <si>
    <t>420020267.1</t>
  </si>
  <si>
    <t>032010023.1</t>
  </si>
  <si>
    <t>032010023.2</t>
  </si>
  <si>
    <t>032010023.3</t>
  </si>
  <si>
    <t>810010042.6</t>
  </si>
  <si>
    <t>740020606.10</t>
  </si>
  <si>
    <t>740020611.26</t>
  </si>
  <si>
    <t>460020067.5</t>
  </si>
  <si>
    <t>https://www.conoflex.com.ar/detalle/index/2</t>
  </si>
  <si>
    <t>https://articulo.mercadolibre.com.ar/MLA-608044740-cono-vial-naranja-semi-flexible-75cm-base-rigida-pesada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114226952&amp;matt_product_id=MLA608044740&amp;matt_product_partition_id=1415689343751&amp;matt_target_id=aud-415044759576:pla-1415689343751&amp;gclid=CjwKCAjwkYGVBhArEiwA4sZLuBaSAHrG09zniIet9ugDD2kB0AD6o8pDKKtjZIkNKWRMwxd1bZS40hoCzQYQAvD_BwE</t>
  </si>
  <si>
    <t>https://articulo.mercadolibre.com.ar/MLA-606207936-cono-de-seguridad-vial-reflectivo-75cm-de-alto-cbase-rigida-_JM?matt_tool=68426064&amp;matt_word=&amp;matt_source=google&amp;matt_campaign_id=14943727186&amp;matt_ad_group_id=131365292594&amp;matt_match_type=&amp;matt_network=g&amp;matt_device=c&amp;matt_creative=552790073478&amp;matt_keyword=&amp;matt_ad_position=&amp;matt_ad_type=pla&amp;matt_merchant_id=114221236&amp;matt_product_id=MLA606207936&amp;matt_product_partition_id=1415605770428&amp;matt_target_id=aud-415044759576:pla-1415605770428&amp;gclid=CjwKCAjwkYGVBhArEiwA4sZLuGXuQ7o7-jB_yXlzlE7fyZRjEhrG7wTI4gURBllXv8z36zijh99N6hoCVPcQAvD_BwE</t>
  </si>
  <si>
    <t>https://articulo.mercadolibre.com.ar/MLA-852198726-bolsa-obito-negra-con-cierre-para-cadaver-adulto-_JM?matt_tool=68426064&amp;matt_word=&amp;matt_source=google&amp;matt_campaign_id=14943727186&amp;matt_ad_group_id=131365292594&amp;matt_match_type=&amp;matt_network=g&amp;matt_device=c&amp;matt_creative=552790073478&amp;matt_keyword=&amp;matt_ad_position=&amp;matt_ad_type=pla&amp;matt_merchant_id=213077501&amp;matt_product_id=MLA852198726&amp;matt_product_partition_id=1415605770428&amp;matt_target_id=aud-415044759576:pla-1415605770428&amp;gclid=CjwKCAjwkYGVBhArEiwA4sZLuLbbW1T0het8yrIWquaxZcn88DuQ7AQ5cPvmF7yHDKQ64Q-Smg293hoCxQ8QAvD_BwE</t>
  </si>
  <si>
    <t>https://articulo.mercadolibre.com.ar/MLA-919365505-bolsa-obito-mortuoria-para-cadaver-marca-indusnort-_JM?matt_tool=68426064&amp;matt_word=&amp;matt_source=google&amp;matt_campaign_id=14943727186&amp;matt_ad_group_id=131365292594&amp;matt_match_type=&amp;matt_network=g&amp;matt_device=c&amp;matt_creative=552790073478&amp;matt_keyword=&amp;matt_ad_position=&amp;matt_ad_type=pla&amp;matt_merchant_id=275454050&amp;matt_product_id=MLA919365505&amp;matt_product_partition_id=1415605770428&amp;matt_target_id=aud-415044759576:pla-1415605770428&amp;gclid=CjwKCAjwkYGVBhArEiwA4sZLuJDDE0HQZKWTY2_oo23YGTZ1dC5QOxYX8_mCViEJqL11ZunEx4CWpBoCMqEQAvD_BwE</t>
  </si>
  <si>
    <t>https://giliycia.com.ar/metal-desplegado-270-30-30-pesado-1x3-m.html</t>
  </si>
  <si>
    <t>https://articulo.mercadolibre.com.ar/MLA-776600712-metal-desplegado-270-30-30-hojas-enteras-y-cortes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465843080&amp;matt_product_id=MLA776600712&amp;matt_product_partition_id=1415689343751&amp;matt_target_id=aud-415044759576:pla-1415689343751&amp;gclid=CjwKCAjwkYGVBhArEiwA4sZLuHR9zGdgzfyQQmepnfQcAX0j1qRCYdZKups-xCYy4EcLonFcc_8aaBoCamEQAvD_BwE</t>
  </si>
  <si>
    <t>https://articulo.mercadolibre.com.ar/MLA-850370473-maiz-quebrado-partido-gruesofino-bolsa-x-25-kg-zona-norte-_JM#position=3&amp;search_layout=stack&amp;type=item&amp;tracking_id=7a966926-191d-47ed-b87b-2427796fcbea</t>
  </si>
  <si>
    <t>Precio AM</t>
  </si>
  <si>
    <t>PROAL</t>
  </si>
  <si>
    <t xml:space="preserve">RACION PREPARADA DETENIDOS MINISTERIO DE SEGURIDAD </t>
  </si>
  <si>
    <t>UNIDAD</t>
  </si>
  <si>
    <t xml:space="preserve"> SIEGER ADULTO SUPER PREMIUM</t>
  </si>
  <si>
    <t>SIEGER CACHORRO</t>
  </si>
  <si>
    <t xml:space="preserve">ALIMENTO BALANC.EXTRUZADO PARA CACHORROS </t>
  </si>
  <si>
    <t xml:space="preserve">ALIMENTO BALANC. EXTRUZADO PERRO ADULTO </t>
  </si>
  <si>
    <t>KILO</t>
  </si>
  <si>
    <t xml:space="preserve">PASTO ALFALFA (HENO DE ALFALFA) P/MINISTERIO DE SEGURIDAD </t>
  </si>
  <si>
    <t>PASTO ALFALFA</t>
  </si>
  <si>
    <t>AVENA FORRAJERA</t>
  </si>
  <si>
    <t>MAIZ TRITURADO</t>
  </si>
  <si>
    <t>BOLSAS X 35 KGS</t>
  </si>
  <si>
    <t xml:space="preserve">LINO </t>
  </si>
  <si>
    <t>BOLSAS x 25 KGS</t>
  </si>
  <si>
    <t>CONO DE SEGURIDAD DISTINTAS MEDIDAS</t>
  </si>
  <si>
    <t>MARGAMAR</t>
  </si>
  <si>
    <t xml:space="preserve">CHALECO REFLECTIVO </t>
  </si>
  <si>
    <t>CJA. X 100</t>
  </si>
  <si>
    <t xml:space="preserve">GUANTES DE NITRILO CHICO </t>
  </si>
  <si>
    <t>MEDLINE</t>
  </si>
  <si>
    <t xml:space="preserve">GUANTES DE NITRILO MEDIANO </t>
  </si>
  <si>
    <t>PLÁSTICOS SUR - DNC</t>
  </si>
  <si>
    <t>ALTERNATIVO</t>
  </si>
  <si>
    <t>ACINDAR</t>
  </si>
  <si>
    <t xml:space="preserve">METAL DESPLEGADO 270/30/30 KG DE 3,00 LARGO X 1,00 ANCHO </t>
  </si>
  <si>
    <t>CART. ALT. DE TONER P/IMPRESORA LEXMARK</t>
  </si>
  <si>
    <t xml:space="preserve">CART. ALT. DE TONER P/IMPRESORA HP CE505A, COMPATIBLE CON P2035 / P2055 </t>
  </si>
  <si>
    <t xml:space="preserve">BOLSA PARA TRANSPORTAR CADAVERES </t>
  </si>
  <si>
    <t xml:space="preserve">GUANTES DE NITRILO GRANDE </t>
  </si>
  <si>
    <t>https://mendoza.pluspet.com.ar/products/perro-alimento-adulto-sieger?gclid=EAIaIQobChMIx46l9LyZ-gIVlhPUAR0UrgBzEAAYASAAEgIJC_D_BwE</t>
  </si>
  <si>
    <t>https://mendoza.pluspet.com.ar/products/perro-alimento-adulto-sieger?variant=33403242446985&amp;currency=ARS&amp;utm_medium=product_sync&amp;utm_source=google&amp;utm_content=sag_organic&amp;utm_campaign=sag_organic&amp;gclid=EAIaIQobChMIx46l9LyZ-gIVlhPUAR0UrgBzEAQYAiABEgK8RPD_BwE</t>
  </si>
  <si>
    <t>https://mendoza.pluspet.com.ar/products/perro-alimento-adulto-sieger-mp?variant=39963130462345&amp;currency=ARS&amp;utm_medium=product_sync&amp;utm_source=google&amp;utm_content=sag_organic&amp;utm_campaign=sag_organic&amp;gclid=EAIaIQobChMIx46l9LyZ-gIVlhPUAR0UrgBzEAQYAyABEgLEb_D_BwE</t>
  </si>
  <si>
    <t>https://www.prontopet.com.ar/productos/sieger-perro-cachorro/</t>
  </si>
  <si>
    <t>https://www.mercadolibre.com.ar/alimento-sieger-super-premium-para-perro-cachorro-de-raza-pequena-sabor-mix-en-bolsa-de-15kg/p/MLA12974812?product_trigger_id=MLA16123928&amp;pdp_filters=item_id%3AMLA1127760983&amp;applied_product_filters=MLA16123928&amp;quantity=1</t>
  </si>
  <si>
    <t>pr1 x 20 kgs. Pr 2 y 3 x 30 k</t>
  </si>
  <si>
    <t>pr1 x 25 kgs</t>
  </si>
  <si>
    <t>https://articulo.mercadolibre.com.ar/MLA-787874648-semillas-de-lino-x-25-kilos-ventas-x-mayor-y-menor-_JM#position=13&amp;search_layout=stack&amp;type=item&amp;tracking_id=cf6a74b1-6dc5-4288-8e0b-ebff8107682b</t>
  </si>
  <si>
    <t>pr1  al 3 x 25 kgs</t>
  </si>
  <si>
    <t>https://www.sellerpro.com.ar/tienda/guantes-descartables/guantes-descartables-de-nitrilo-azules-medicos-caja-x-100?gclid=EAIaIQobChMIs-iAiI2h-gIVqSlMCh1-mwwWEAQYBSABEgJbD_D_BwE</t>
  </si>
  <si>
    <t>pr2 x 50 u</t>
  </si>
  <si>
    <t>https://articulo.mercadolibre.com.ar/MLA-614557269-toner-alternativo-para-05a-2035-2055-ce505a-505a-p2035-2055-_JM?matt_tool=74941839&amp;matt_word=&amp;matt_source=google&amp;matt_campaign_id=14508409409&amp;matt_ad_group_id=142443696924&amp;matt_match_type=&amp;matt_network=g&amp;matt_device=c&amp;matt_creative=619438931005&amp;matt_keyword=&amp;matt_ad_position=&amp;matt_ad_type=pla&amp;matt_merchant_id=114362392&amp;matt_product_id=MLA614557269&amp;matt_product_partition_id=1637377882783&amp;matt_target_id=aud-415044759576:pla-1637377882783&amp;gclid=EAIaIQobChMIioHu75Kh-gIVjxXUAR3-2gwJEAQYASABEgJtqfD_BwE</t>
  </si>
  <si>
    <t>https://articulo.mercadolibre.com.ar/MLA-851478162-toner-alternativo-lexmark-504h-ms310-310-315-410-510-611de-_JM?matt_tool=74941839&amp;matt_word=&amp;matt_source=google&amp;matt_campaign_id=14508409409&amp;matt_ad_group_id=142443696924&amp;matt_match_type=&amp;matt_network=g&amp;matt_device=c&amp;matt_creative=619438931005&amp;matt_keyword=&amp;matt_ad_position=&amp;matt_ad_type=pla&amp;matt_merchant_id=169375659&amp;matt_product_id=MLA851478162&amp;matt_product_partition_id=1637377882783&amp;matt_target_id=aud-415044759576:pla-1637377882783&amp;gclid=EAIaIQobChMIzdXv_peh-gIVqBXUAR2qag0bEAQYBCABEgJFnPD_BwE</t>
  </si>
  <si>
    <t>pr1 x 3 kgs - pr2  X 15kgsy pr3  x 12 kgs</t>
  </si>
  <si>
    <t>pr1 bolsa x 3 kgs.  - Pr3 cubos por 5 kgs</t>
  </si>
  <si>
    <t>https://articulo.mercadolibre.com.ar/MLA-754699998-sieger-cachorros-sp-x-15-kg-scargo-</t>
  </si>
  <si>
    <t>https://articulo.mercadolibre.com.ar/MLA-1148491395-caja-guantes-nitrilo-negro-reforzado-con-anmat-x-100-_JM#position=19&amp;search_layout=stack&amp;type=item&amp;tracking_id=525b7a75-4c70-413d-8254-2ebed8595b8a</t>
  </si>
  <si>
    <t>https://articulo.mercadolibre.com.ar/MLA-1114516107-guantes-mediglove-descatables-nitrilo-lavanda-caja-x100-unid-_JM#position=43&amp;search_layout=stack&amp;type=item&amp;tracking_id=47c4712c-9794-47b9-83e1-6d51e8fdf27c</t>
  </si>
  <si>
    <t>pr1  por 3 kgs.- PR2 y 3 xpor 15 kgs.</t>
  </si>
  <si>
    <t>https://articulo.mercadolibre.com.ar/MLA-932238354-heno-de-alfalfa-fardos-enteros-cu-1595-oferta-de-julio-_JM?matt_tool=38087446&amp;utm_source=google_shopping&amp;utm_medium=organic</t>
  </si>
  <si>
    <t>https://www.mercadolibre.com.ar/guantes-descartables-euromix-examinacion-color-blanco-talle-m-de-latex-con-polvo-x-100-unidades/p/MLA18961269#reco_item_pos=1&amp;reco_backend=machinalis-cheaper-product2&amp;reco_backend_type=low_level&amp;reco_client=similar-cheaper&amp;reco_id=f98d34e8-9030-4a79-b949-4bfd46c96bfc</t>
  </si>
  <si>
    <t>https://articulo.mercadolibre.com.ar/MLA-867039791-cubos-de-heno-pastura-y-alfalfa-5kg-_JM#position=4&amp;search_layout=stack&amp;type=item&amp;tracking_id=cbc63432-0455-4ea6-bb64-8c2406763f84</t>
  </si>
  <si>
    <t>https://articulo.mercadolibre.com.ar/MLA-719461489-viandas-empresariales-ricas-y-saludables-_JM#position=14&amp;search_layout=stack&amp;type=item&amp;tracking_id=76e1ef33-8ac7-473d-8608-6d68fa5dea80</t>
  </si>
  <si>
    <t>https://articulo.mercadolibre.com.ar/MLA-1434965242-viandas-saludables-proteicas-fit-fitness-x-7-grandes-_JM#position=7&amp;search_layout=stack&amp;type=item&amp;tracking_id=109a7721-a6c3-41f8-956e-92943e7a52c1</t>
  </si>
  <si>
    <t>https://articulo.mercadolibre.com.ar/MLA-757653071-maiz-entero-x-35kg-caba-_JM?variation=#reco_item_pos=3&amp;reco_backend=recom1-vip-v2p_marketplace&amp;reco_backend_type=low_level&amp;reco_client=vip-v2p&amp;reco_id=d3baafd5-e793-449c-ae2c-67974bf2b5b9</t>
  </si>
  <si>
    <t>https://cirugiarex.com.ar/producto/guantes-de-nitrilo-negro-x100-ud-dexal/</t>
  </si>
  <si>
    <t>https://articulo.mercadolibre.com.ar/MLA-680760306-toner-alternativo-para-lexmark-ms310-ms410-ms510-ms610-5k-_JM?variation=35730583264#reco_item_pos=0&amp;reco_backend=recom1-vip-v2p_marketplace&amp;reco_backend_type=low_level&amp;reco_client=vip-v2p&amp;reco_id=4d95a465-5634-492b-b066-de079dd980ff</t>
  </si>
  <si>
    <t>https://articulo.mercadolibre.com.ar/MLA-767756444-toner-alternativo-lexmark-ms310-ms310-mx310-ms315-ms410-_JM?variation=38827544349#reco_item_pos=8&amp;reco_backend=recom1-vip-v2p_marketplace&amp;reco_backend_type=low_level&amp;reco_client=vip-v2p&amp;reco_id=a9eb72e3-6098-410d-99f9-6bb924c0c6d2</t>
  </si>
  <si>
    <t>https://newgarden.com.ar/semilla-de-lino-organico-x-1-kg.html?gclid=CjwKCAjwq4imBhBQEiwA9Nx1Bk8aGw-dmjV2RwsSVtc59mWARJx4Uv26dUuKrf16jPPOeCafL2aOZhoCuH8QAvD_BwE</t>
  </si>
  <si>
    <t>https://marianideliverymarket.com.ar/productos/semana-light-cuidate-sin-esfuerzo/</t>
  </si>
  <si>
    <t>FECHA DE APERTURA: 03/06/2022  -  PRECIOS  DE MERCADO TOMADOS EN  ENERO  2024</t>
  </si>
  <si>
    <t>https://articulo.mercadolibre.com.ar/MLA-1121137825-semillas-de-avena-con-vicia-por-20kg-_JM?matt_tool=46517195&amp;matt_word=&amp;matt_source=google&amp;matt_campaign_id=14943727330&amp;matt_ad_group_id=131365294234&amp;matt_match_type=&amp;matt_network=g&amp;matt_device=c&amp;matt_creative=552790073658&amp;matt_keyword=&amp;matt_ad_position=&amp;matt_ad_type=pla&amp;matt_merchant_id=508939783&amp;matt_product_id=MLA1121137825&amp;matt_product_partition_id=1818996662395&amp;matt_target_id=aud-2014906607007:pla-1818996662395&amp;gad_source=1&amp;gclid=Cj0KCQiAhc-sBhCEARIsAOVwHuSUBZah-B6_PvLyni0wGrpImwB9_DKQWUqwrpPoMcKp8yxRspiJweYaAhCMEALw_wcB</t>
  </si>
  <si>
    <t>https://articulo.mercadolibre.com.ar/MLA-921953534-semillas-de-avena-forrajera-maxima-inta-x-30-kg-_JM?matt_tool=20723107&amp;matt_word=&amp;matt_source=google&amp;matt_campaign_id=19561677988&amp;matt_ad_group_id=144742078266&amp;matt_match_type=&amp;matt_network=g&amp;matt_device=c&amp;matt_creative=644697345267&amp;matt_keyword=&amp;matt_ad_position=&amp;matt_ad_type=pla&amp;matt_merchant_id=5314409470&amp;matt_product_id=MLA921953534&amp;matt_product_partition_id=2163695739760&amp;matt_target_id=aud-2014906607007:pla-2163695739760&amp;gad_source=1&amp;gclid=Cj0KCQiAhc-sBhCEARIsAOVwHuRKtpYTnVrwFRpAl-TAzxxL23zAF6tfwFdde-Nps9g_4LM_xYx2PyYaAjHNEALw_wcB</t>
  </si>
  <si>
    <t>https://articulo.mercadolibre.com.ar/MLA-919253000-semillas-de-avena-forrajera-violetacristal-inta-x-30-kg-_JM?matt_tool=29038586&amp;matt_word=&amp;matt_source=google&amp;matt_campaign_id=19561677799&amp;matt_ad_group_id=144725104749&amp;matt_match_type=&amp;matt_network=g&amp;matt_device=c&amp;matt_creative=644697345351&amp;matt_keyword=&amp;matt_ad_position=&amp;matt_ad_type=pla&amp;matt_merchant_id=5314409470&amp;matt_product_id=MLA919253000&amp;matt_product_partition_id=2161002793107&amp;matt_target_id=aud-2014906607007:pla-2161002793107&amp;gad_source=1&amp;gclid=Cj0KCQiAhc-sBhCEARIsAOVwHuTX484E5BGE5IktGqve-ydiQXzqeFnKnJT9nUanSHh0VLDjifAY4wIaAmTeEALw_wcB</t>
  </si>
  <si>
    <t>https://articulo.mercadolibre.com.ar/MLA-1513306714-afrechillo-de-trigo-afrecho-x18-kg-caba-_JM#position=31&amp;search_layout=stack&amp;type=item&amp;tracking_id=1ae2d7ae-f80c-4dc1-8b16-d8f2424713cc</t>
  </si>
  <si>
    <t>https://articulo.mercadolibre.com.ar/MLA-641991542-lino-semillas-x-mayor-x-25kg-mercadoenvio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321079748&amp;matt_product_id=MLA641991542&amp;matt_product_partition_id=1935749460121&amp;matt_target_id=aud-2014906607007:pla-1935749460121&amp;gad_source=1&amp;gclid=Cj0KCQiAhc-sBhCEARIsAOVwHuTVcDXxMNY1-fqQzSOdz6_LVUS10mJ0AdTqgVhgGhZv7KIkILoqsMgaAv2iEALw_wcB</t>
  </si>
  <si>
    <t>https://frasermotos.mitiendanube.com/productos/chaleco-reflective-mac/</t>
  </si>
  <si>
    <t>https://articulo.mercadolibre.com.ar/MLA-1148350475-chaleco-moto-reflectivo-seguridad-mac-solomototeam-_JM#position=2&amp;search_layout=stack&amp;type=item&amp;tracking_id=afb7dd33-0e44-4e97-8a73-720e1cc15621</t>
  </si>
  <si>
    <t>https://www.boulevardmoto.com.ar/productos/chaleco-reflectivo-mac-amarillo-fluo/</t>
  </si>
  <si>
    <t>https://glarecars.mercadoshops.com.ar/MLA-934517764-guante-nitrilo-negro-descartable-examinacion-pwc-x-100-manos-_JM?variation=94484356101&amp;gad_source=1&amp;gclid=Cj0KCQiAhc-sBhCEARIsAOVwHuQFpamDbUgxDSyvemIAFnvyCFD8wCCtjaLXsWcIzdnzUt6XYld-ibQaAtrTEALw_wcB</t>
  </si>
  <si>
    <t>https://articulo.mercadolibre.com.ar/MLA-1109348553-bolsa-obito-roja-con-cierre-para-infectado-tamano-adulto-_JM?variation=#reco_item_pos=0&amp;reco_backend=recom1-vip-v2p_marketplace&amp;reco_backend_type=low_level&amp;reco_client=vip-v2p&amp;reco_id=f6b70e70-d9e8-4b6e-8a86-f5f72c96fc21&amp;reco_backend_model=recom1</t>
  </si>
  <si>
    <t>https://articulo.mercadolibre.com.ar/MLA-1363698749-toner-alternativo-para-cf280a-280a-ce505a-505a-p2035-2055-_JM?variation=177342088761#reco_item_pos=0&amp;reco_backend=recom1-vip-v2p_marketplace&amp;reco_backend_type=low_level&amp;reco_client=vip-v2p&amp;reco_id=de011df6-d8b6-4b43-9d9f-14dce355b416&amp;reco_backend_model=recom1</t>
  </si>
  <si>
    <t>https://www.tomy.com.ar/3085-toner-gtc-ce505a-cf280a-p-hp/p?idsku=3085&amp;gad_source=1&amp;gclid=Cj0KCQiAhc-sBhCEARIsAOVwHuR4rDusFg8pmfrbyoVvtay6qxlvpBYpOPrW2U3Rf2QXp1J4NpbXalsaAlrVEALw_wcB</t>
  </si>
  <si>
    <t>https://articulo.mercadolibre.com.ar/MLA-1124116716-malla-metal-desplegado-pesado-270-30-30-de-1-x-3-metros-_JM?matt_tool=55256895&amp;matt_word=&amp;matt_source=google&amp;matt_campaign_id=11510275334&amp;matt_ad_group_id=151380880705&amp;matt_match_type=&amp;matt_network=g&amp;matt_device=c&amp;matt_creative=668234404730&amp;matt_keyword=&amp;matt_ad_position=&amp;matt_ad_type=&amp;matt_merchant_id=&amp;matt_product_id=&amp;matt_product_partition_id=&amp;matt_target_id=aud-2014906607007:dsa-1556792317915&amp;gad_source=1&amp;gclid=Cj0KCQiAhc-sBhCEARIsAOVwHuR6ANLINnICOuHEvs8tA-jKThfNKcMFEYltC8IGWQtUo9U0JtkDNXQaAtY9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</si>
</sst>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sz val="11"/>
      <color indexed="30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1" fillId="0" borderId="0"/>
    <xf numFmtId="0" fontId="11" fillId="0" borderId="0"/>
  </cellStyleXfs>
  <cellXfs count="98">
    <xf numFmtId="0" fontId="0" fillId="0" borderId="0" xfId="0"/>
    <xf numFmtId="0" fontId="11" fillId="0" borderId="0" xfId="2"/>
    <xf numFmtId="0" fontId="2" fillId="0" borderId="1" xfId="2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4" fontId="11" fillId="0" borderId="0" xfId="2" applyNumberFormat="1"/>
    <xf numFmtId="0" fontId="6" fillId="0" borderId="1" xfId="2" applyFont="1" applyFill="1" applyBorder="1" applyAlignment="1">
      <alignment horizontal="justify" vertical="top" wrapText="1"/>
    </xf>
    <xf numFmtId="164" fontId="12" fillId="0" borderId="0" xfId="1" applyNumberFormat="1" applyFill="1" applyBorder="1" applyAlignment="1">
      <alignment horizontal="center" vertical="center"/>
    </xf>
    <xf numFmtId="164" fontId="11" fillId="0" borderId="0" xfId="2" applyNumberFormat="1" applyFill="1" applyBorder="1" applyAlignment="1">
      <alignment horizontal="center" vertical="center"/>
    </xf>
    <xf numFmtId="0" fontId="12" fillId="0" borderId="0" xfId="1" applyFill="1" applyBorder="1" applyAlignment="1">
      <alignment vertical="center"/>
    </xf>
    <xf numFmtId="0" fontId="12" fillId="0" borderId="0" xfId="1" applyBorder="1" applyAlignment="1">
      <alignment vertical="center"/>
    </xf>
    <xf numFmtId="0" fontId="12" fillId="0" borderId="0" xfId="1" applyFill="1" applyBorder="1"/>
    <xf numFmtId="0" fontId="4" fillId="0" borderId="0" xfId="2" applyFont="1" applyFill="1" applyBorder="1" applyAlignment="1">
      <alignment horizontal="center" vertical="center"/>
    </xf>
    <xf numFmtId="0" fontId="11" fillId="0" borderId="0" xfId="2" applyFill="1" applyBorder="1" applyAlignment="1">
      <alignment horizontal="center" vertical="center"/>
    </xf>
    <xf numFmtId="164" fontId="11" fillId="0" borderId="0" xfId="2" applyNumberFormat="1" applyFill="1" applyBorder="1"/>
    <xf numFmtId="0" fontId="11" fillId="0" borderId="0" xfId="2" applyBorder="1"/>
    <xf numFmtId="0" fontId="11" fillId="0" borderId="0" xfId="2" applyFill="1" applyBorder="1"/>
    <xf numFmtId="0" fontId="6" fillId="0" borderId="0" xfId="2" applyFont="1" applyBorder="1"/>
    <xf numFmtId="0" fontId="11" fillId="0" borderId="0" xfId="2" applyFill="1" applyBorder="1" applyAlignment="1">
      <alignment horizontal="center" vertical="center" wrapText="1"/>
    </xf>
    <xf numFmtId="164" fontId="11" fillId="0" borderId="0" xfId="2" applyNumberFormat="1" applyFill="1" applyBorder="1" applyAlignment="1" applyProtection="1">
      <alignment horizontal="center" vertical="center"/>
    </xf>
    <xf numFmtId="0" fontId="11" fillId="0" borderId="0" xfId="2" applyFill="1"/>
    <xf numFmtId="0" fontId="4" fillId="0" borderId="0" xfId="2" applyFont="1" applyBorder="1" applyAlignment="1">
      <alignment horizontal="left"/>
    </xf>
    <xf numFmtId="0" fontId="11" fillId="0" borderId="0" xfId="2" applyBorder="1" applyAlignment="1">
      <alignment horizontal="center"/>
    </xf>
    <xf numFmtId="164" fontId="4" fillId="0" borderId="0" xfId="2" applyNumberFormat="1" applyFont="1" applyFill="1" applyBorder="1"/>
    <xf numFmtId="0" fontId="4" fillId="0" borderId="0" xfId="2" applyFont="1" applyFill="1" applyBorder="1"/>
    <xf numFmtId="0" fontId="6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/>
    </xf>
    <xf numFmtId="0" fontId="12" fillId="0" borderId="0" xfId="1" applyBorder="1"/>
    <xf numFmtId="0" fontId="6" fillId="0" borderId="0" xfId="2" applyFont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/>
    <xf numFmtId="0" fontId="11" fillId="0" borderId="0" xfId="2" applyFill="1" applyBorder="1" applyAlignment="1">
      <alignment horizontal="justify" vertical="top" wrapText="1"/>
    </xf>
    <xf numFmtId="0" fontId="12" fillId="2" borderId="0" xfId="1" applyFill="1" applyBorder="1" applyAlignment="1">
      <alignment vertical="center"/>
    </xf>
    <xf numFmtId="0" fontId="2" fillId="0" borderId="0" xfId="2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 vertical="center"/>
    </xf>
    <xf numFmtId="4" fontId="12" fillId="0" borderId="0" xfId="1" applyNumberForma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justify" vertical="top" wrapText="1"/>
    </xf>
    <xf numFmtId="164" fontId="4" fillId="0" borderId="0" xfId="2" applyNumberFormat="1" applyFont="1" applyFill="1" applyBorder="1" applyAlignment="1">
      <alignment horizontal="center" vertical="center"/>
    </xf>
    <xf numFmtId="4" fontId="12" fillId="0" borderId="0" xfId="1" applyNumberFormat="1" applyFill="1" applyBorder="1" applyAlignment="1">
      <alignment vertical="center"/>
    </xf>
    <xf numFmtId="164" fontId="12" fillId="0" borderId="0" xfId="1" applyNumberFormat="1" applyFill="1" applyBorder="1" applyAlignment="1">
      <alignment vertical="center"/>
    </xf>
    <xf numFmtId="164" fontId="12" fillId="0" borderId="0" xfId="1" applyNumberFormat="1" applyFill="1" applyBorder="1" applyAlignment="1">
      <alignment vertical="center" wrapText="1"/>
    </xf>
    <xf numFmtId="8" fontId="7" fillId="0" borderId="0" xfId="2" applyNumberFormat="1" applyFont="1" applyFill="1" applyBorder="1" applyAlignment="1">
      <alignment horizontal="center" vertical="center"/>
    </xf>
    <xf numFmtId="164" fontId="12" fillId="0" borderId="0" xfId="1" applyNumberFormat="1" applyFill="1" applyBorder="1" applyAlignment="1"/>
    <xf numFmtId="0" fontId="12" fillId="0" borderId="0" xfId="1" applyFill="1" applyBorder="1" applyAlignment="1">
      <alignment horizontal="center" vertical="center"/>
    </xf>
    <xf numFmtId="0" fontId="12" fillId="0" borderId="0" xfId="1" applyFill="1" applyBorder="1" applyAlignment="1">
      <alignment wrapText="1"/>
    </xf>
    <xf numFmtId="0" fontId="7" fillId="0" borderId="0" xfId="2" applyFont="1" applyFill="1" applyBorder="1" applyAlignment="1">
      <alignment horizontal="center" vertical="center" wrapText="1"/>
    </xf>
    <xf numFmtId="164" fontId="12" fillId="0" borderId="0" xfId="1" applyNumberFormat="1" applyFill="1" applyBorder="1"/>
    <xf numFmtId="0" fontId="7" fillId="0" borderId="0" xfId="2" applyFont="1" applyFill="1" applyBorder="1"/>
    <xf numFmtId="164" fontId="11" fillId="0" borderId="0" xfId="3" applyNumberFormat="1" applyFill="1" applyBorder="1" applyAlignment="1" applyProtection="1">
      <alignment horizontal="center" vertical="center"/>
    </xf>
    <xf numFmtId="164" fontId="11" fillId="0" borderId="0" xfId="3" applyNumberForma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 vertical="center"/>
    </xf>
    <xf numFmtId="164" fontId="11" fillId="0" borderId="0" xfId="2" applyNumberFormat="1" applyFill="1" applyBorder="1" applyAlignment="1">
      <alignment horizontal="center"/>
    </xf>
    <xf numFmtId="0" fontId="4" fillId="0" borderId="1" xfId="2" applyFont="1" applyFill="1" applyBorder="1" applyAlignment="1">
      <alignment horizontal="justify" vertical="top"/>
    </xf>
    <xf numFmtId="0" fontId="1" fillId="0" borderId="1" xfId="2" applyFont="1" applyFill="1" applyBorder="1" applyAlignment="1">
      <alignment horizontal="justify" vertical="top" wrapText="1"/>
    </xf>
    <xf numFmtId="164" fontId="1" fillId="3" borderId="1" xfId="2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>
      <alignment horizontal="justify" vertical="top"/>
    </xf>
    <xf numFmtId="164" fontId="5" fillId="0" borderId="1" xfId="1" applyNumberFormat="1" applyFont="1" applyFill="1" applyBorder="1" applyAlignment="1">
      <alignment horizontal="justify" vertical="top"/>
    </xf>
    <xf numFmtId="0" fontId="1" fillId="0" borderId="1" xfId="2" applyFont="1" applyFill="1" applyBorder="1" applyAlignment="1">
      <alignment horizontal="justify" vertical="top"/>
    </xf>
    <xf numFmtId="164" fontId="9" fillId="0" borderId="1" xfId="1" applyNumberFormat="1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justify" vertical="top" wrapText="1"/>
    </xf>
    <xf numFmtId="0" fontId="6" fillId="0" borderId="1" xfId="2" applyFont="1" applyBorder="1"/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top" wrapText="1"/>
    </xf>
    <xf numFmtId="0" fontId="6" fillId="0" borderId="1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164" fontId="1" fillId="4" borderId="1" xfId="2" applyNumberFormat="1" applyFont="1" applyFill="1" applyBorder="1" applyAlignment="1">
      <alignment horizontal="center" vertical="top"/>
    </xf>
    <xf numFmtId="164" fontId="1" fillId="4" borderId="1" xfId="2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top"/>
    </xf>
    <xf numFmtId="4" fontId="6" fillId="4" borderId="1" xfId="1" applyNumberFormat="1" applyFont="1" applyFill="1" applyBorder="1" applyAlignment="1">
      <alignment horizontal="center" vertical="top"/>
    </xf>
    <xf numFmtId="164" fontId="6" fillId="4" borderId="1" xfId="2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justify" vertical="top"/>
    </xf>
    <xf numFmtId="0" fontId="11" fillId="0" borderId="0" xfId="2" applyFill="1" applyBorder="1" applyAlignment="1">
      <alignment horizontal="justify" vertical="top"/>
    </xf>
    <xf numFmtId="164" fontId="11" fillId="0" borderId="0" xfId="2" applyNumberFormat="1" applyFill="1" applyBorder="1" applyAlignment="1" applyProtection="1">
      <alignment horizontal="center" vertical="top"/>
    </xf>
    <xf numFmtId="164" fontId="11" fillId="0" borderId="0" xfId="2" applyNumberForma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164" fontId="11" fillId="0" borderId="0" xfId="2" applyNumberFormat="1" applyFill="1" applyBorder="1" applyAlignment="1">
      <alignment horizontal="justify" vertical="top"/>
    </xf>
    <xf numFmtId="4" fontId="12" fillId="0" borderId="0" xfId="1" applyNumberFormat="1" applyFill="1" applyBorder="1" applyAlignment="1">
      <alignment horizontal="justify" vertical="top"/>
    </xf>
    <xf numFmtId="164" fontId="12" fillId="0" borderId="0" xfId="1" applyNumberFormat="1" applyFill="1" applyBorder="1" applyAlignment="1">
      <alignment horizontal="justify" vertical="top"/>
    </xf>
    <xf numFmtId="0" fontId="4" fillId="0" borderId="1" xfId="0" applyNumberFormat="1" applyFont="1" applyFill="1" applyBorder="1" applyAlignment="1">
      <alignment vertical="top"/>
    </xf>
    <xf numFmtId="164" fontId="12" fillId="0" borderId="1" xfId="1" applyNumberFormat="1" applyFill="1" applyBorder="1" applyAlignment="1">
      <alignment horizontal="justify" vertical="top"/>
    </xf>
    <xf numFmtId="0" fontId="12" fillId="0" borderId="2" xfId="1" applyFill="1" applyBorder="1" applyAlignment="1">
      <alignment horizontal="left"/>
    </xf>
    <xf numFmtId="164" fontId="12" fillId="0" borderId="1" xfId="1" applyNumberFormat="1" applyFill="1" applyBorder="1" applyAlignment="1">
      <alignment horizontal="left" vertical="top"/>
    </xf>
    <xf numFmtId="0" fontId="12" fillId="0" borderId="1" xfId="1" applyBorder="1" applyAlignment="1">
      <alignment horizontal="left" vertical="top"/>
    </xf>
    <xf numFmtId="0" fontId="12" fillId="0" borderId="1" xfId="1" applyFill="1" applyBorder="1" applyAlignment="1">
      <alignment horizontal="left" vertical="top" wrapText="1"/>
    </xf>
    <xf numFmtId="164" fontId="12" fillId="0" borderId="1" xfId="1" applyNumberFormat="1" applyFill="1" applyBorder="1" applyAlignment="1">
      <alignment horizontal="center" vertical="center"/>
    </xf>
    <xf numFmtId="4" fontId="12" fillId="0" borderId="1" xfId="1" applyNumberFormat="1" applyFill="1" applyBorder="1" applyAlignment="1">
      <alignment vertical="center"/>
    </xf>
    <xf numFmtId="4" fontId="12" fillId="0" borderId="1" xfId="1" applyNumberFormat="1" applyFill="1" applyBorder="1" applyAlignment="1">
      <alignment horizontal="justify" vertical="top"/>
    </xf>
    <xf numFmtId="164" fontId="12" fillId="0" borderId="1" xfId="1" applyNumberFormat="1" applyFill="1" applyBorder="1" applyAlignment="1">
      <alignment horizontal="center" vertical="top"/>
    </xf>
    <xf numFmtId="0" fontId="12" fillId="0" borderId="1" xfId="1" applyFill="1" applyBorder="1" applyAlignment="1">
      <alignment horizontal="justify" vertical="top" wrapText="1"/>
    </xf>
    <xf numFmtId="0" fontId="2" fillId="0" borderId="0" xfId="2" applyFont="1" applyFill="1" applyBorder="1" applyAlignment="1">
      <alignment horizontal="center"/>
    </xf>
    <xf numFmtId="0" fontId="8" fillId="5" borderId="0" xfId="2" applyFont="1" applyFill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ticulo.mercadolibre.com.ar/MLA-787874648-semillas-de-lino-x-25-kilos-ventas-x-mayor-y-menor-_J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iliycia.com.ar/metal-desplegado-270-30-30-pesado-1x3-m.html" TargetMode="External"/><Relationship Id="rId1" Type="http://schemas.openxmlformats.org/officeDocument/2006/relationships/hyperlink" Target="https://articulo.mercadolibre.com.ar/MLA-850370473-maiz-quebrado-partido-gruesofino-bolsa-x-25-kg-zona-norte-_JM" TargetMode="External"/><Relationship Id="rId6" Type="http://schemas.openxmlformats.org/officeDocument/2006/relationships/hyperlink" Target="https://www.sellerpro.com.ar/tienda/guantes-descartables/guantes-descartables-de-nitrilo-azules-medicos-caja-x-100?gclid=EAIaIQobChMIs-iAiI2h-gIVqSlMCh1-mwwWEAQYBSABEgJbD_D_BwE" TargetMode="External"/><Relationship Id="rId5" Type="http://schemas.openxmlformats.org/officeDocument/2006/relationships/hyperlink" Target="https://www.sellerpro.com.ar/tienda/guantes-descartables/guantes-descartables-de-nitrilo-azules-medicos-caja-x-100?gclid=EAIaIQobChMIs-iAiI2h-gIVqSlMCh1-mwwWEAQYBSABEgJbD_D_BwE" TargetMode="External"/><Relationship Id="rId4" Type="http://schemas.openxmlformats.org/officeDocument/2006/relationships/hyperlink" Target="https://www.conoflex.com.ar/detalle/index/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showGridLines="0" tabSelected="1" topLeftCell="B1" zoomScale="89" zoomScaleNormal="89" workbookViewId="0">
      <selection activeCell="C15" sqref="C15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30.140625" style="1" customWidth="1"/>
    <col min="5" max="5" width="12.5703125" style="1" bestFit="1" customWidth="1"/>
    <col min="6" max="6" width="12.5703125" style="1" customWidth="1"/>
    <col min="7" max="7" width="15.7109375" style="1" bestFit="1" customWidth="1"/>
    <col min="8" max="8" width="13" style="21" customWidth="1"/>
    <col min="9" max="9" width="19.42578125" style="1" customWidth="1"/>
    <col min="10" max="10" width="11.7109375" style="21" bestFit="1" customWidth="1"/>
    <col min="11" max="11" width="19.140625" style="1" customWidth="1"/>
    <col min="12" max="12" width="13.140625" style="21" customWidth="1"/>
    <col min="13" max="13" width="18.140625" style="1" customWidth="1"/>
    <col min="14" max="14" width="18.28515625" style="31" customWidth="1"/>
    <col min="15" max="16384" width="11.42578125" style="1"/>
  </cols>
  <sheetData>
    <row r="1" spans="1:16" ht="15" customHeight="1" x14ac:dyDescent="0.25">
      <c r="A1" s="94" t="s">
        <v>14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6" ht="15" customHeight="1" x14ac:dyDescent="0.25">
      <c r="A2" s="95" t="s">
        <v>102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6" ht="30" x14ac:dyDescent="0.25">
      <c r="A3" s="2" t="s">
        <v>0</v>
      </c>
      <c r="B3" s="3" t="s">
        <v>1</v>
      </c>
      <c r="C3" s="3" t="s">
        <v>2</v>
      </c>
      <c r="D3" s="3" t="s">
        <v>13</v>
      </c>
      <c r="E3" s="3" t="s">
        <v>3</v>
      </c>
      <c r="F3" s="3" t="s">
        <v>41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4" t="s">
        <v>11</v>
      </c>
    </row>
    <row r="4" spans="1:16" ht="28.5" customHeight="1" x14ac:dyDescent="0.25">
      <c r="A4" s="55">
        <v>1</v>
      </c>
      <c r="B4" s="60" t="s">
        <v>15</v>
      </c>
      <c r="C4" s="56" t="s">
        <v>43</v>
      </c>
      <c r="D4" s="56" t="s">
        <v>42</v>
      </c>
      <c r="E4" s="5" t="s">
        <v>44</v>
      </c>
      <c r="F4" s="35">
        <v>278</v>
      </c>
      <c r="G4" s="57">
        <f>+(H4+J4+L4)/3</f>
        <v>4559.5555555555557</v>
      </c>
      <c r="H4" s="68">
        <v>5500</v>
      </c>
      <c r="I4" s="85" t="s">
        <v>94</v>
      </c>
      <c r="J4" s="70">
        <f>26334/7</f>
        <v>3762</v>
      </c>
      <c r="K4" s="86" t="s">
        <v>95</v>
      </c>
      <c r="L4" s="68">
        <f>26500/6</f>
        <v>4416.666666666667</v>
      </c>
      <c r="M4" s="87" t="s">
        <v>101</v>
      </c>
      <c r="N4" s="63"/>
      <c r="P4" s="6"/>
    </row>
    <row r="5" spans="1:16" ht="30" x14ac:dyDescent="0.25">
      <c r="A5" s="55">
        <v>2</v>
      </c>
      <c r="B5" s="60" t="s">
        <v>16</v>
      </c>
      <c r="C5" s="56" t="s">
        <v>48</v>
      </c>
      <c r="D5" s="82" t="s">
        <v>45</v>
      </c>
      <c r="E5" s="5" t="s">
        <v>49</v>
      </c>
      <c r="F5" s="35">
        <v>474</v>
      </c>
      <c r="G5" s="57">
        <f t="shared" ref="G5:G20" si="0">+(H5+J5+L5)/3</f>
        <v>2883.2111111111112</v>
      </c>
      <c r="H5" s="69">
        <f>9773/3</f>
        <v>3257.6666666666665</v>
      </c>
      <c r="I5" s="88" t="s">
        <v>72</v>
      </c>
      <c r="J5" s="69">
        <f>39032/15</f>
        <v>2602.1333333333332</v>
      </c>
      <c r="K5" s="89" t="s">
        <v>73</v>
      </c>
      <c r="L5" s="69">
        <f>33478/12</f>
        <v>2789.8333333333335</v>
      </c>
      <c r="M5" s="73" t="s">
        <v>74</v>
      </c>
      <c r="N5" s="64" t="s">
        <v>85</v>
      </c>
      <c r="P5" s="6"/>
    </row>
    <row r="6" spans="1:16" ht="41.25" customHeight="1" x14ac:dyDescent="0.25">
      <c r="A6" s="55">
        <v>3</v>
      </c>
      <c r="B6" s="60" t="s">
        <v>17</v>
      </c>
      <c r="C6" s="7" t="s">
        <v>47</v>
      </c>
      <c r="D6" s="7" t="s">
        <v>46</v>
      </c>
      <c r="E6" s="5" t="s">
        <v>49</v>
      </c>
      <c r="F6" s="35">
        <v>499.9</v>
      </c>
      <c r="G6" s="57">
        <f t="shared" si="0"/>
        <v>2942.6222222222223</v>
      </c>
      <c r="H6" s="68">
        <f>10220/3</f>
        <v>3406.6666666666665</v>
      </c>
      <c r="I6" s="61" t="s">
        <v>75</v>
      </c>
      <c r="J6" s="68">
        <f>37960/15</f>
        <v>2530.6666666666665</v>
      </c>
      <c r="K6" s="58" t="s">
        <v>76</v>
      </c>
      <c r="L6" s="68">
        <f>43358/15</f>
        <v>2890.5333333333333</v>
      </c>
      <c r="M6" s="59" t="s">
        <v>87</v>
      </c>
      <c r="N6" s="65" t="s">
        <v>90</v>
      </c>
      <c r="P6" s="6"/>
    </row>
    <row r="7" spans="1:16" ht="33" customHeight="1" x14ac:dyDescent="0.25">
      <c r="A7" s="55">
        <v>4</v>
      </c>
      <c r="B7" s="60" t="s">
        <v>18</v>
      </c>
      <c r="C7" s="56" t="s">
        <v>50</v>
      </c>
      <c r="D7" s="56" t="s">
        <v>51</v>
      </c>
      <c r="E7" s="5" t="s">
        <v>49</v>
      </c>
      <c r="F7" s="35">
        <v>41</v>
      </c>
      <c r="G7" s="57">
        <f t="shared" si="0"/>
        <v>1599.8333333333333</v>
      </c>
      <c r="H7" s="68">
        <f>6479/4</f>
        <v>1619.75</v>
      </c>
      <c r="I7" s="85" t="s">
        <v>91</v>
      </c>
      <c r="J7" s="68">
        <v>1619.75</v>
      </c>
      <c r="K7" s="90" t="s">
        <v>91</v>
      </c>
      <c r="L7" s="68">
        <f>7800/5</f>
        <v>1560</v>
      </c>
      <c r="M7" s="83" t="s">
        <v>93</v>
      </c>
      <c r="N7" s="65" t="s">
        <v>86</v>
      </c>
      <c r="P7" s="6"/>
    </row>
    <row r="8" spans="1:16" ht="19.5" customHeight="1" x14ac:dyDescent="0.25">
      <c r="A8" s="55">
        <v>5</v>
      </c>
      <c r="B8" s="60" t="s">
        <v>19</v>
      </c>
      <c r="C8" s="56" t="s">
        <v>52</v>
      </c>
      <c r="D8" s="56" t="s">
        <v>54</v>
      </c>
      <c r="E8" s="5" t="s">
        <v>49</v>
      </c>
      <c r="F8" s="35">
        <v>53.3</v>
      </c>
      <c r="G8" s="57">
        <f t="shared" si="0"/>
        <v>1299.0777777777778</v>
      </c>
      <c r="H8" s="68">
        <f>27278/20</f>
        <v>1363.9</v>
      </c>
      <c r="I8" s="91" t="s">
        <v>103</v>
      </c>
      <c r="J8" s="68">
        <f>38000/30</f>
        <v>1266.6666666666667</v>
      </c>
      <c r="K8" s="90" t="s">
        <v>104</v>
      </c>
      <c r="L8" s="68">
        <f>38000/30</f>
        <v>1266.6666666666667</v>
      </c>
      <c r="M8" s="83" t="s">
        <v>105</v>
      </c>
      <c r="N8" s="65" t="s">
        <v>77</v>
      </c>
      <c r="P8" s="6"/>
    </row>
    <row r="9" spans="1:16" x14ac:dyDescent="0.25">
      <c r="A9" s="55">
        <v>6</v>
      </c>
      <c r="B9" s="60" t="s">
        <v>20</v>
      </c>
      <c r="C9" s="56" t="s">
        <v>21</v>
      </c>
      <c r="D9" s="56" t="s">
        <v>56</v>
      </c>
      <c r="E9" s="5" t="s">
        <v>49</v>
      </c>
      <c r="F9" s="35">
        <v>40</v>
      </c>
      <c r="G9" s="57">
        <f>+H9</f>
        <v>666.66666666666663</v>
      </c>
      <c r="H9" s="68">
        <f>12000/18</f>
        <v>666.66666666666663</v>
      </c>
      <c r="I9" s="85" t="s">
        <v>106</v>
      </c>
      <c r="J9" s="68"/>
      <c r="K9" s="58"/>
      <c r="L9" s="68"/>
      <c r="M9" s="59"/>
      <c r="N9" s="65" t="s">
        <v>78</v>
      </c>
      <c r="P9" s="6"/>
    </row>
    <row r="10" spans="1:16" ht="15" customHeight="1" x14ac:dyDescent="0.25">
      <c r="A10" s="55">
        <v>7</v>
      </c>
      <c r="B10" s="60" t="s">
        <v>22</v>
      </c>
      <c r="C10" s="56" t="s">
        <v>53</v>
      </c>
      <c r="D10" s="56"/>
      <c r="E10" s="5" t="s">
        <v>49</v>
      </c>
      <c r="F10" s="35">
        <v>54</v>
      </c>
      <c r="G10" s="57">
        <f>+(H10+J10+L10)/2</f>
        <v>397.71428571428572</v>
      </c>
      <c r="H10" s="72">
        <f>11000/25</f>
        <v>440</v>
      </c>
      <c r="I10" s="85" t="s">
        <v>40</v>
      </c>
      <c r="J10" s="68">
        <f>12440/35</f>
        <v>355.42857142857144</v>
      </c>
      <c r="K10" s="58" t="s">
        <v>96</v>
      </c>
      <c r="L10" s="68"/>
      <c r="M10" s="59"/>
      <c r="N10" s="65" t="s">
        <v>78</v>
      </c>
      <c r="P10" s="6"/>
    </row>
    <row r="11" spans="1:16" ht="19.5" customHeight="1" x14ac:dyDescent="0.25">
      <c r="A11" s="55">
        <v>8</v>
      </c>
      <c r="B11" s="60" t="s">
        <v>23</v>
      </c>
      <c r="C11" s="56" t="s">
        <v>55</v>
      </c>
      <c r="D11" s="56" t="s">
        <v>56</v>
      </c>
      <c r="E11" s="5" t="s">
        <v>49</v>
      </c>
      <c r="F11" s="35">
        <v>280.8</v>
      </c>
      <c r="G11" s="57">
        <f t="shared" si="0"/>
        <v>1674.6666666666667</v>
      </c>
      <c r="H11" s="72">
        <f>40800/25</f>
        <v>1632</v>
      </c>
      <c r="I11" s="85" t="s">
        <v>79</v>
      </c>
      <c r="J11" s="68">
        <v>1980</v>
      </c>
      <c r="K11" s="90" t="s">
        <v>100</v>
      </c>
      <c r="L11" s="68">
        <f>35300/25</f>
        <v>1412</v>
      </c>
      <c r="M11" s="83" t="s">
        <v>107</v>
      </c>
      <c r="N11" s="65" t="s">
        <v>80</v>
      </c>
      <c r="P11" s="6"/>
    </row>
    <row r="12" spans="1:16" ht="24.75" customHeight="1" x14ac:dyDescent="0.25">
      <c r="A12" s="55">
        <v>9</v>
      </c>
      <c r="B12" s="60" t="s">
        <v>24</v>
      </c>
      <c r="C12" s="56" t="s">
        <v>57</v>
      </c>
      <c r="D12" s="60"/>
      <c r="E12" s="5" t="s">
        <v>44</v>
      </c>
      <c r="F12" s="35">
        <v>2100</v>
      </c>
      <c r="G12" s="57">
        <f t="shared" si="0"/>
        <v>28132.603333333333</v>
      </c>
      <c r="H12" s="70">
        <f>28561*1.21</f>
        <v>34558.81</v>
      </c>
      <c r="I12" s="83" t="s">
        <v>33</v>
      </c>
      <c r="J12" s="71">
        <v>20890</v>
      </c>
      <c r="K12" s="83" t="s">
        <v>34</v>
      </c>
      <c r="L12" s="70">
        <v>28949</v>
      </c>
      <c r="M12" s="92" t="s">
        <v>35</v>
      </c>
      <c r="N12" s="66" t="s">
        <v>12</v>
      </c>
      <c r="O12" s="1" t="s">
        <v>12</v>
      </c>
      <c r="P12" s="6"/>
    </row>
    <row r="13" spans="1:16" ht="20.25" customHeight="1" x14ac:dyDescent="0.25">
      <c r="A13" s="55">
        <v>10</v>
      </c>
      <c r="B13" s="60" t="s">
        <v>25</v>
      </c>
      <c r="C13" s="56" t="s">
        <v>59</v>
      </c>
      <c r="D13" s="56" t="s">
        <v>58</v>
      </c>
      <c r="E13" s="5" t="s">
        <v>44</v>
      </c>
      <c r="F13" s="35">
        <v>1900</v>
      </c>
      <c r="G13" s="57">
        <f t="shared" si="0"/>
        <v>11356.333333333334</v>
      </c>
      <c r="H13" s="70">
        <v>11490</v>
      </c>
      <c r="I13" s="83" t="s">
        <v>108</v>
      </c>
      <c r="J13" s="71">
        <v>11080</v>
      </c>
      <c r="K13" s="83" t="s">
        <v>109</v>
      </c>
      <c r="L13" s="70">
        <v>11499</v>
      </c>
      <c r="M13" s="92" t="s">
        <v>110</v>
      </c>
      <c r="N13" s="66" t="s">
        <v>12</v>
      </c>
      <c r="P13" s="6"/>
    </row>
    <row r="14" spans="1:16" ht="20.25" customHeight="1" x14ac:dyDescent="0.25">
      <c r="A14" s="55">
        <v>11</v>
      </c>
      <c r="B14" s="60" t="s">
        <v>26</v>
      </c>
      <c r="C14" s="56" t="s">
        <v>61</v>
      </c>
      <c r="D14" s="56" t="s">
        <v>62</v>
      </c>
      <c r="E14" s="5" t="s">
        <v>60</v>
      </c>
      <c r="F14" s="35">
        <v>610</v>
      </c>
      <c r="G14" s="57">
        <f>+(H14+J14+L14)/3</f>
        <v>8299.3333333333339</v>
      </c>
      <c r="H14" s="70">
        <v>7199</v>
      </c>
      <c r="I14" s="83" t="s">
        <v>92</v>
      </c>
      <c r="J14" s="71">
        <v>9700</v>
      </c>
      <c r="K14" s="84" t="s">
        <v>88</v>
      </c>
      <c r="L14" s="70">
        <v>7999</v>
      </c>
      <c r="M14" s="92" t="s">
        <v>111</v>
      </c>
      <c r="N14" s="66" t="s">
        <v>12</v>
      </c>
      <c r="P14" s="6"/>
    </row>
    <row r="15" spans="1:16" ht="20.25" customHeight="1" x14ac:dyDescent="0.25">
      <c r="A15" s="55">
        <v>12</v>
      </c>
      <c r="B15" s="60" t="s">
        <v>27</v>
      </c>
      <c r="C15" s="56" t="s">
        <v>63</v>
      </c>
      <c r="D15" s="56" t="s">
        <v>62</v>
      </c>
      <c r="E15" s="5" t="s">
        <v>60</v>
      </c>
      <c r="F15" s="35">
        <v>610</v>
      </c>
      <c r="G15" s="57">
        <f t="shared" si="0"/>
        <v>9108.3333333333339</v>
      </c>
      <c r="H15" s="70">
        <v>9100</v>
      </c>
      <c r="I15" s="84" t="s">
        <v>89</v>
      </c>
      <c r="J15" s="71">
        <v>10925</v>
      </c>
      <c r="K15" s="83" t="s">
        <v>81</v>
      </c>
      <c r="L15" s="70">
        <v>7300</v>
      </c>
      <c r="M15" s="92" t="s">
        <v>97</v>
      </c>
      <c r="N15" s="66" t="s">
        <v>12</v>
      </c>
      <c r="P15" s="6"/>
    </row>
    <row r="16" spans="1:16" ht="17.25" customHeight="1" x14ac:dyDescent="0.25">
      <c r="A16" s="55">
        <v>13</v>
      </c>
      <c r="B16" s="60" t="s">
        <v>28</v>
      </c>
      <c r="C16" s="56" t="s">
        <v>71</v>
      </c>
      <c r="D16" s="56" t="s">
        <v>62</v>
      </c>
      <c r="E16" s="5" t="s">
        <v>60</v>
      </c>
      <c r="F16" s="35">
        <v>610</v>
      </c>
      <c r="G16" s="57">
        <f t="shared" si="0"/>
        <v>9108.3333333333339</v>
      </c>
      <c r="H16" s="70">
        <v>7300</v>
      </c>
      <c r="I16" s="92" t="s">
        <v>97</v>
      </c>
      <c r="J16" s="71">
        <v>10925</v>
      </c>
      <c r="K16" s="83" t="s">
        <v>81</v>
      </c>
      <c r="L16" s="70">
        <v>9100</v>
      </c>
      <c r="M16" s="84" t="s">
        <v>89</v>
      </c>
      <c r="N16" s="66" t="s">
        <v>12</v>
      </c>
      <c r="P16" s="6"/>
    </row>
    <row r="17" spans="1:16" ht="17.25" customHeight="1" x14ac:dyDescent="0.25">
      <c r="A17" s="55">
        <v>14</v>
      </c>
      <c r="B17" s="60" t="s">
        <v>29</v>
      </c>
      <c r="C17" s="56" t="s">
        <v>70</v>
      </c>
      <c r="D17" s="56" t="s">
        <v>64</v>
      </c>
      <c r="E17" s="5" t="s">
        <v>44</v>
      </c>
      <c r="F17" s="35">
        <v>1150</v>
      </c>
      <c r="G17" s="57">
        <f t="shared" si="0"/>
        <v>6359.333333333333</v>
      </c>
      <c r="H17" s="70">
        <v>4989</v>
      </c>
      <c r="I17" s="83" t="s">
        <v>36</v>
      </c>
      <c r="J17" s="71">
        <v>7889</v>
      </c>
      <c r="K17" s="83" t="s">
        <v>112</v>
      </c>
      <c r="L17" s="70">
        <v>6200</v>
      </c>
      <c r="M17" s="92" t="s">
        <v>37</v>
      </c>
      <c r="N17" s="67" t="s">
        <v>82</v>
      </c>
      <c r="P17" s="6"/>
    </row>
    <row r="18" spans="1:16" ht="33" customHeight="1" x14ac:dyDescent="0.25">
      <c r="A18" s="55">
        <v>15</v>
      </c>
      <c r="B18" s="60" t="s">
        <v>30</v>
      </c>
      <c r="C18" s="56" t="s">
        <v>69</v>
      </c>
      <c r="D18" s="56" t="s">
        <v>65</v>
      </c>
      <c r="E18" s="5" t="s">
        <v>44</v>
      </c>
      <c r="F18" s="35">
        <v>1210</v>
      </c>
      <c r="G18" s="57">
        <f t="shared" si="0"/>
        <v>18356.333333333332</v>
      </c>
      <c r="H18" s="70">
        <v>22900</v>
      </c>
      <c r="I18" s="83" t="s">
        <v>114</v>
      </c>
      <c r="J18" s="71">
        <v>15670</v>
      </c>
      <c r="K18" s="83" t="s">
        <v>83</v>
      </c>
      <c r="L18" s="70">
        <v>16499</v>
      </c>
      <c r="M18" s="92" t="s">
        <v>113</v>
      </c>
      <c r="N18" s="63"/>
      <c r="P18" s="6"/>
    </row>
    <row r="19" spans="1:16" ht="24.75" customHeight="1" x14ac:dyDescent="0.25">
      <c r="A19" s="55">
        <v>16</v>
      </c>
      <c r="B19" s="60" t="s">
        <v>31</v>
      </c>
      <c r="C19" s="56" t="s">
        <v>68</v>
      </c>
      <c r="D19" s="56" t="s">
        <v>65</v>
      </c>
      <c r="E19" s="5" t="s">
        <v>44</v>
      </c>
      <c r="F19" s="35">
        <v>2880</v>
      </c>
      <c r="G19" s="57">
        <f t="shared" si="0"/>
        <v>43059.666666666664</v>
      </c>
      <c r="H19" s="70">
        <v>39990</v>
      </c>
      <c r="I19" s="83" t="s">
        <v>98</v>
      </c>
      <c r="J19" s="71">
        <v>43999</v>
      </c>
      <c r="K19" s="83" t="s">
        <v>84</v>
      </c>
      <c r="L19" s="70">
        <v>45190</v>
      </c>
      <c r="M19" s="92" t="s">
        <v>99</v>
      </c>
      <c r="N19" s="63"/>
      <c r="P19" s="6"/>
    </row>
    <row r="20" spans="1:16" ht="31.5" customHeight="1" x14ac:dyDescent="0.25">
      <c r="A20" s="55">
        <v>18</v>
      </c>
      <c r="B20" s="60" t="s">
        <v>32</v>
      </c>
      <c r="C20" s="56" t="s">
        <v>67</v>
      </c>
      <c r="D20" s="56" t="s">
        <v>66</v>
      </c>
      <c r="E20" s="5" t="s">
        <v>44</v>
      </c>
      <c r="F20" s="35">
        <v>19560</v>
      </c>
      <c r="G20" s="57">
        <f t="shared" si="0"/>
        <v>172090.33333333334</v>
      </c>
      <c r="H20" s="70">
        <v>148200</v>
      </c>
      <c r="I20" s="83" t="s">
        <v>115</v>
      </c>
      <c r="J20" s="71">
        <v>211886</v>
      </c>
      <c r="K20" s="83" t="s">
        <v>38</v>
      </c>
      <c r="L20" s="70">
        <v>156185</v>
      </c>
      <c r="M20" s="92" t="s">
        <v>39</v>
      </c>
      <c r="N20" s="63"/>
      <c r="P20" s="6"/>
    </row>
    <row r="21" spans="1:16" x14ac:dyDescent="0.25">
      <c r="A21" s="74"/>
      <c r="B21" s="75"/>
      <c r="C21" s="32"/>
      <c r="D21" s="37"/>
      <c r="E21" s="13"/>
      <c r="F21" s="38"/>
      <c r="G21" s="76"/>
      <c r="H21" s="77"/>
      <c r="I21" s="78"/>
      <c r="J21" s="79"/>
      <c r="K21" s="80"/>
      <c r="L21" s="79"/>
      <c r="M21" s="81"/>
      <c r="N21" s="62"/>
      <c r="P21" s="6"/>
    </row>
    <row r="22" spans="1:16" x14ac:dyDescent="0.25">
      <c r="A22" s="13"/>
      <c r="B22" s="14"/>
      <c r="C22" s="32"/>
      <c r="D22" s="37"/>
      <c r="E22" s="13"/>
      <c r="F22" s="38"/>
      <c r="G22" s="20"/>
      <c r="H22" s="9"/>
      <c r="I22" s="10"/>
      <c r="J22" s="9"/>
      <c r="K22" s="39"/>
      <c r="L22" s="9"/>
      <c r="M22" s="40"/>
      <c r="N22" s="46"/>
      <c r="P22" s="6"/>
    </row>
    <row r="23" spans="1:16" x14ac:dyDescent="0.25">
      <c r="A23" s="13"/>
      <c r="B23" s="14"/>
      <c r="C23" s="32"/>
      <c r="D23" s="37"/>
      <c r="E23" s="13"/>
      <c r="F23" s="38"/>
      <c r="G23" s="20"/>
      <c r="H23" s="9"/>
      <c r="I23" s="10"/>
      <c r="J23" s="9"/>
      <c r="K23" s="39"/>
      <c r="L23" s="9"/>
      <c r="M23" s="40"/>
      <c r="N23" s="46"/>
      <c r="P23" s="6"/>
    </row>
    <row r="24" spans="1:16" ht="15" customHeight="1" x14ac:dyDescent="0.25">
      <c r="A24" s="13"/>
      <c r="B24" s="14"/>
      <c r="C24" s="32"/>
      <c r="D24" s="37"/>
      <c r="E24" s="13"/>
      <c r="F24" s="38"/>
      <c r="G24" s="20"/>
      <c r="H24" s="9"/>
      <c r="I24" s="10"/>
      <c r="J24" s="9"/>
      <c r="K24" s="39"/>
      <c r="L24" s="9"/>
      <c r="M24" s="41"/>
      <c r="N24" s="46"/>
      <c r="P24" s="6"/>
    </row>
    <row r="25" spans="1:16" x14ac:dyDescent="0.25">
      <c r="A25" s="13"/>
      <c r="B25" s="14"/>
      <c r="C25" s="32"/>
      <c r="D25" s="37"/>
      <c r="E25" s="13"/>
      <c r="F25" s="38"/>
      <c r="G25" s="20"/>
      <c r="H25" s="9"/>
      <c r="I25" s="10"/>
      <c r="J25" s="9"/>
      <c r="K25" s="39"/>
      <c r="L25" s="9"/>
      <c r="M25" s="40"/>
      <c r="N25" s="46"/>
      <c r="P25" s="6"/>
    </row>
    <row r="26" spans="1:16" x14ac:dyDescent="0.25">
      <c r="A26" s="13"/>
      <c r="B26" s="14"/>
      <c r="C26" s="32"/>
      <c r="D26" s="37"/>
      <c r="E26" s="13"/>
      <c r="F26" s="38"/>
      <c r="G26" s="20"/>
      <c r="H26" s="9"/>
      <c r="I26" s="10"/>
      <c r="J26" s="9"/>
      <c r="K26" s="39"/>
      <c r="L26" s="9"/>
      <c r="M26" s="40"/>
      <c r="N26" s="46"/>
      <c r="P26" s="6"/>
    </row>
    <row r="27" spans="1:16" x14ac:dyDescent="0.25">
      <c r="A27" s="13"/>
      <c r="B27" s="14"/>
      <c r="C27" s="32"/>
      <c r="D27" s="37"/>
      <c r="E27" s="13"/>
      <c r="F27" s="38"/>
      <c r="G27" s="20"/>
      <c r="H27" s="9"/>
      <c r="I27" s="10"/>
      <c r="J27" s="9"/>
      <c r="K27" s="39"/>
      <c r="L27" s="9"/>
      <c r="M27" s="40"/>
      <c r="N27" s="46"/>
      <c r="P27" s="6"/>
    </row>
    <row r="28" spans="1:16" x14ac:dyDescent="0.25">
      <c r="A28" s="13"/>
      <c r="B28" s="14"/>
      <c r="C28" s="37"/>
      <c r="D28" s="37"/>
      <c r="E28" s="13"/>
      <c r="F28" s="38"/>
      <c r="G28" s="20"/>
      <c r="H28" s="9"/>
      <c r="I28" s="10"/>
      <c r="J28" s="9"/>
      <c r="K28" s="39"/>
      <c r="L28" s="9"/>
      <c r="M28" s="40"/>
      <c r="N28" s="46"/>
      <c r="P28" s="6"/>
    </row>
    <row r="29" spans="1:16" x14ac:dyDescent="0.25">
      <c r="A29" s="13"/>
      <c r="B29" s="14"/>
      <c r="C29" s="32"/>
      <c r="D29" s="37"/>
      <c r="E29" s="13"/>
      <c r="F29" s="38"/>
      <c r="G29" s="20"/>
      <c r="H29" s="9"/>
      <c r="I29" s="10"/>
      <c r="J29" s="9"/>
      <c r="K29" s="39"/>
      <c r="L29" s="9"/>
      <c r="M29" s="40"/>
      <c r="N29" s="46"/>
      <c r="P29" s="6"/>
    </row>
    <row r="30" spans="1:16" x14ac:dyDescent="0.25">
      <c r="A30" s="13"/>
      <c r="B30" s="14"/>
      <c r="C30" s="32"/>
      <c r="D30" s="37"/>
      <c r="E30" s="13"/>
      <c r="F30" s="38"/>
      <c r="G30" s="20"/>
      <c r="H30" s="9"/>
      <c r="I30" s="10"/>
      <c r="J30" s="9"/>
      <c r="K30" s="39"/>
      <c r="L30" s="9"/>
      <c r="M30" s="40"/>
      <c r="N30" s="46"/>
      <c r="P30" s="6"/>
    </row>
    <row r="31" spans="1:16" x14ac:dyDescent="0.25">
      <c r="A31" s="13"/>
      <c r="B31" s="14"/>
      <c r="C31" s="32"/>
      <c r="D31" s="37"/>
      <c r="E31" s="13"/>
      <c r="F31" s="38"/>
      <c r="G31" s="20"/>
      <c r="H31" s="9"/>
      <c r="I31" s="12"/>
      <c r="J31" s="9"/>
      <c r="K31" s="39"/>
      <c r="L31" s="9"/>
      <c r="M31" s="40"/>
      <c r="N31" s="42"/>
      <c r="P31" s="6"/>
    </row>
    <row r="32" spans="1:16" x14ac:dyDescent="0.25">
      <c r="A32" s="13"/>
      <c r="B32" s="14"/>
      <c r="C32" s="37"/>
      <c r="D32" s="37"/>
      <c r="E32" s="13"/>
      <c r="F32" s="38"/>
      <c r="G32" s="20"/>
      <c r="H32" s="9"/>
      <c r="I32" s="10"/>
      <c r="J32" s="9"/>
      <c r="K32" s="39"/>
      <c r="L32" s="9"/>
      <c r="M32" s="40"/>
      <c r="N32" s="46"/>
      <c r="P32" s="6"/>
    </row>
    <row r="33" spans="1:16" x14ac:dyDescent="0.25">
      <c r="A33" s="13"/>
      <c r="B33" s="14"/>
      <c r="C33" s="32"/>
      <c r="D33" s="37"/>
      <c r="E33" s="13"/>
      <c r="F33" s="38"/>
      <c r="G33" s="20"/>
      <c r="H33" s="9"/>
      <c r="I33" s="10"/>
      <c r="J33" s="9"/>
      <c r="K33" s="39"/>
      <c r="L33" s="9"/>
      <c r="M33" s="43"/>
      <c r="N33" s="46"/>
      <c r="P33" s="6"/>
    </row>
    <row r="34" spans="1:16" x14ac:dyDescent="0.25">
      <c r="A34" s="13"/>
      <c r="B34" s="14"/>
      <c r="C34" s="32"/>
      <c r="D34" s="37"/>
      <c r="E34" s="13"/>
      <c r="F34" s="38"/>
      <c r="G34" s="20"/>
      <c r="H34" s="9"/>
      <c r="I34" s="10"/>
      <c r="J34" s="9"/>
      <c r="K34" s="36"/>
      <c r="L34" s="9"/>
      <c r="M34" s="40"/>
      <c r="N34" s="46"/>
      <c r="P34" s="6"/>
    </row>
    <row r="35" spans="1:16" x14ac:dyDescent="0.25">
      <c r="A35" s="13"/>
      <c r="B35" s="14"/>
      <c r="C35" s="32"/>
      <c r="D35" s="37"/>
      <c r="E35" s="13"/>
      <c r="F35" s="38"/>
      <c r="G35" s="20"/>
      <c r="H35" s="9"/>
      <c r="I35" s="12"/>
      <c r="J35" s="9"/>
      <c r="K35" s="39"/>
      <c r="L35" s="9"/>
      <c r="M35" s="40"/>
      <c r="N35" s="46"/>
      <c r="P35" s="6"/>
    </row>
    <row r="36" spans="1:16" x14ac:dyDescent="0.25">
      <c r="A36" s="13"/>
      <c r="B36" s="14"/>
      <c r="C36" s="32"/>
      <c r="D36" s="37"/>
      <c r="E36" s="13"/>
      <c r="F36" s="38"/>
      <c r="G36" s="20"/>
      <c r="H36" s="9"/>
      <c r="I36" s="10"/>
      <c r="J36" s="9"/>
      <c r="K36" s="39"/>
      <c r="L36" s="9"/>
      <c r="M36" s="40"/>
      <c r="N36" s="46"/>
      <c r="P36" s="6"/>
    </row>
    <row r="37" spans="1:16" x14ac:dyDescent="0.25">
      <c r="A37" s="13"/>
      <c r="B37" s="14"/>
      <c r="C37" s="32"/>
      <c r="D37" s="37"/>
      <c r="E37" s="13"/>
      <c r="F37" s="38"/>
      <c r="G37" s="20"/>
      <c r="H37" s="9"/>
      <c r="I37" s="44"/>
      <c r="J37" s="9"/>
      <c r="K37" s="36"/>
      <c r="L37" s="9"/>
      <c r="M37" s="8"/>
      <c r="N37" s="46"/>
      <c r="P37" s="6"/>
    </row>
    <row r="38" spans="1:16" x14ac:dyDescent="0.25">
      <c r="A38" s="13"/>
      <c r="B38" s="14"/>
      <c r="C38" s="32"/>
      <c r="D38" s="37"/>
      <c r="E38" s="13"/>
      <c r="F38" s="38"/>
      <c r="G38" s="20"/>
      <c r="H38" s="9"/>
      <c r="I38" s="12"/>
      <c r="J38" s="9"/>
      <c r="K38" s="39"/>
      <c r="L38" s="9"/>
      <c r="M38" s="40"/>
      <c r="N38" s="46"/>
      <c r="P38" s="6"/>
    </row>
    <row r="39" spans="1:16" x14ac:dyDescent="0.25">
      <c r="A39" s="13"/>
      <c r="B39" s="14"/>
      <c r="C39" s="32"/>
      <c r="D39" s="37"/>
      <c r="E39" s="13"/>
      <c r="F39" s="38"/>
      <c r="G39" s="20"/>
      <c r="H39" s="9"/>
      <c r="I39" s="12"/>
      <c r="J39" s="9"/>
      <c r="K39" s="39"/>
      <c r="L39" s="9"/>
      <c r="M39" s="40"/>
      <c r="N39" s="46"/>
      <c r="P39" s="6"/>
    </row>
    <row r="40" spans="1:16" x14ac:dyDescent="0.25">
      <c r="A40" s="13"/>
      <c r="B40" s="14"/>
      <c r="C40" s="32"/>
      <c r="D40" s="37"/>
      <c r="E40" s="13"/>
      <c r="F40" s="38"/>
      <c r="G40" s="20"/>
      <c r="H40" s="9"/>
      <c r="I40" s="12"/>
      <c r="J40" s="9"/>
      <c r="K40" s="39"/>
      <c r="L40" s="9"/>
      <c r="M40" s="40"/>
      <c r="N40" s="46"/>
      <c r="P40" s="6"/>
    </row>
    <row r="41" spans="1:16" x14ac:dyDescent="0.25">
      <c r="A41" s="13"/>
      <c r="B41" s="14"/>
      <c r="C41" s="32"/>
      <c r="D41" s="37"/>
      <c r="E41" s="13"/>
      <c r="F41" s="38"/>
      <c r="G41" s="20"/>
      <c r="H41" s="9"/>
      <c r="I41" s="10"/>
      <c r="J41" s="9"/>
      <c r="K41" s="39"/>
      <c r="L41" s="9"/>
      <c r="M41" s="47"/>
      <c r="N41" s="46"/>
      <c r="P41" s="6"/>
    </row>
    <row r="42" spans="1:16" x14ac:dyDescent="0.25">
      <c r="A42" s="13"/>
      <c r="B42" s="14"/>
      <c r="C42" s="32"/>
      <c r="D42" s="37"/>
      <c r="E42" s="13"/>
      <c r="F42" s="38"/>
      <c r="G42" s="20"/>
      <c r="H42" s="9"/>
      <c r="I42" s="10"/>
      <c r="J42" s="9"/>
      <c r="K42" s="39"/>
      <c r="L42" s="9"/>
      <c r="M42" s="40"/>
      <c r="N42" s="46"/>
      <c r="P42" s="6"/>
    </row>
    <row r="43" spans="1:16" x14ac:dyDescent="0.25">
      <c r="A43" s="13"/>
      <c r="B43" s="14"/>
      <c r="C43" s="32"/>
      <c r="D43" s="37"/>
      <c r="E43" s="13"/>
      <c r="F43" s="38"/>
      <c r="G43" s="20"/>
      <c r="H43" s="9"/>
      <c r="I43" s="10"/>
      <c r="J43" s="9"/>
      <c r="K43" s="39"/>
      <c r="L43" s="9"/>
      <c r="M43" s="40"/>
      <c r="N43" s="46"/>
      <c r="P43" s="6"/>
    </row>
    <row r="44" spans="1:16" x14ac:dyDescent="0.25">
      <c r="A44" s="13"/>
      <c r="B44" s="14"/>
      <c r="C44" s="32"/>
      <c r="D44" s="37"/>
      <c r="E44" s="13"/>
      <c r="F44" s="38"/>
      <c r="G44" s="20"/>
      <c r="H44" s="9"/>
      <c r="I44" s="12"/>
      <c r="J44" s="9"/>
      <c r="K44" s="39"/>
      <c r="L44" s="9"/>
      <c r="M44" s="40"/>
      <c r="N44" s="48"/>
      <c r="P44" s="6"/>
    </row>
    <row r="45" spans="1:16" x14ac:dyDescent="0.25">
      <c r="A45" s="13"/>
      <c r="B45" s="14"/>
      <c r="C45" s="32"/>
      <c r="D45" s="37"/>
      <c r="E45" s="13"/>
      <c r="F45" s="38"/>
      <c r="G45" s="49"/>
      <c r="H45" s="50"/>
      <c r="I45" s="12"/>
      <c r="J45" s="50"/>
      <c r="K45" s="10"/>
      <c r="L45" s="50"/>
      <c r="M45" s="40"/>
      <c r="N45" s="51"/>
      <c r="P45" s="6"/>
    </row>
    <row r="46" spans="1:16" x14ac:dyDescent="0.25">
      <c r="A46" s="13"/>
      <c r="B46" s="14"/>
      <c r="C46" s="32"/>
      <c r="D46" s="37"/>
      <c r="E46" s="13"/>
      <c r="F46" s="38"/>
      <c r="G46" s="20"/>
      <c r="H46" s="9"/>
      <c r="I46" s="10"/>
      <c r="J46" s="9"/>
      <c r="K46" s="10"/>
      <c r="L46" s="9"/>
      <c r="M46" s="40"/>
      <c r="N46" s="48"/>
      <c r="P46" s="6"/>
    </row>
    <row r="47" spans="1:16" ht="30" customHeight="1" x14ac:dyDescent="0.25">
      <c r="A47" s="13"/>
      <c r="B47" s="14"/>
      <c r="C47" s="32"/>
      <c r="D47" s="37"/>
      <c r="E47" s="13"/>
      <c r="F47" s="38"/>
      <c r="G47" s="20"/>
      <c r="H47" s="9"/>
      <c r="I47" s="45"/>
      <c r="J47" s="9"/>
      <c r="K47" s="12"/>
      <c r="L47" s="9"/>
      <c r="M47" s="47"/>
      <c r="N47" s="46"/>
      <c r="P47" s="6"/>
    </row>
    <row r="48" spans="1:16" x14ac:dyDescent="0.25">
      <c r="A48" s="13"/>
      <c r="B48" s="14"/>
      <c r="C48" s="32"/>
      <c r="D48" s="37"/>
      <c r="E48" s="13"/>
      <c r="F48" s="38"/>
      <c r="G48" s="20"/>
      <c r="H48" s="9"/>
      <c r="I48" s="12"/>
      <c r="J48" s="9"/>
      <c r="K48" s="12"/>
      <c r="L48" s="9"/>
      <c r="M48" s="47"/>
      <c r="N48" s="46"/>
      <c r="P48" s="6"/>
    </row>
    <row r="49" spans="1:16" x14ac:dyDescent="0.25">
      <c r="A49" s="13"/>
      <c r="B49" s="14"/>
      <c r="C49" s="32"/>
      <c r="D49" s="37"/>
      <c r="E49" s="13"/>
      <c r="F49" s="38"/>
      <c r="G49" s="49"/>
      <c r="H49" s="50"/>
      <c r="I49" s="12"/>
      <c r="J49" s="50"/>
      <c r="K49" s="12"/>
      <c r="L49" s="50"/>
      <c r="M49" s="47"/>
      <c r="N49" s="52"/>
      <c r="P49" s="6"/>
    </row>
    <row r="50" spans="1:16" x14ac:dyDescent="0.25">
      <c r="A50" s="13"/>
      <c r="B50" s="14"/>
      <c r="C50" s="32"/>
      <c r="D50" s="37"/>
      <c r="E50" s="13"/>
      <c r="F50" s="38"/>
      <c r="G50" s="49"/>
      <c r="H50" s="50"/>
      <c r="I50" s="12"/>
      <c r="J50" s="50"/>
      <c r="K50" s="12"/>
      <c r="L50" s="50"/>
      <c r="M50" s="47"/>
      <c r="N50" s="51"/>
      <c r="P50" s="6"/>
    </row>
    <row r="51" spans="1:16" x14ac:dyDescent="0.25">
      <c r="A51" s="13"/>
      <c r="B51" s="14"/>
      <c r="C51" s="32"/>
      <c r="D51" s="37"/>
      <c r="E51" s="13"/>
      <c r="F51" s="38"/>
      <c r="G51" s="20"/>
      <c r="H51" s="9"/>
      <c r="I51" s="12"/>
      <c r="J51" s="9"/>
      <c r="K51" s="12"/>
      <c r="L51" s="9"/>
      <c r="M51" s="47"/>
      <c r="N51" s="46"/>
      <c r="P51" s="6"/>
    </row>
    <row r="52" spans="1:16" x14ac:dyDescent="0.25">
      <c r="A52" s="13"/>
      <c r="B52" s="14"/>
      <c r="C52" s="32"/>
      <c r="D52" s="37"/>
      <c r="E52" s="13"/>
      <c r="F52" s="38"/>
      <c r="G52" s="20"/>
      <c r="H52" s="9"/>
      <c r="I52" s="12"/>
      <c r="J52" s="9"/>
      <c r="K52" s="12"/>
      <c r="L52" s="53"/>
      <c r="M52" s="47"/>
      <c r="N52" s="46"/>
      <c r="P52" s="6"/>
    </row>
    <row r="53" spans="1:16" x14ac:dyDescent="0.25">
      <c r="A53" s="13"/>
      <c r="B53" s="14"/>
      <c r="C53" s="32"/>
      <c r="D53" s="37"/>
      <c r="E53" s="13"/>
      <c r="F53" s="38"/>
      <c r="G53" s="20"/>
      <c r="H53" s="9"/>
      <c r="I53" s="12"/>
      <c r="J53" s="9"/>
      <c r="K53" s="12"/>
      <c r="L53" s="9"/>
      <c r="M53" s="47"/>
      <c r="N53" s="46"/>
      <c r="P53" s="6"/>
    </row>
    <row r="54" spans="1:16" x14ac:dyDescent="0.25">
      <c r="A54" s="13"/>
      <c r="B54" s="14"/>
      <c r="C54" s="32"/>
      <c r="D54" s="37"/>
      <c r="E54" s="13"/>
      <c r="F54" s="38"/>
      <c r="G54" s="49"/>
      <c r="H54" s="50"/>
      <c r="I54" s="12"/>
      <c r="J54" s="50"/>
      <c r="K54" s="12"/>
      <c r="L54" s="50"/>
      <c r="M54" s="47"/>
      <c r="N54" s="51"/>
      <c r="P54" s="6"/>
    </row>
    <row r="55" spans="1:16" x14ac:dyDescent="0.25">
      <c r="A55" s="13"/>
      <c r="B55" s="14"/>
      <c r="C55" s="32"/>
      <c r="D55" s="37"/>
      <c r="E55" s="13"/>
      <c r="F55" s="38"/>
      <c r="G55" s="49"/>
      <c r="H55" s="50"/>
      <c r="I55" s="12"/>
      <c r="J55" s="50"/>
      <c r="K55" s="12"/>
      <c r="L55" s="50"/>
      <c r="M55" s="12"/>
      <c r="N55" s="51"/>
      <c r="P55" s="6"/>
    </row>
    <row r="56" spans="1:16" x14ac:dyDescent="0.25">
      <c r="A56" s="13"/>
      <c r="B56" s="14"/>
      <c r="C56" s="32"/>
      <c r="D56" s="37"/>
      <c r="E56" s="13"/>
      <c r="F56" s="38"/>
      <c r="G56" s="20"/>
      <c r="H56" s="9"/>
      <c r="I56" s="12"/>
      <c r="J56" s="9"/>
      <c r="K56" s="12"/>
      <c r="L56" s="9"/>
      <c r="M56" s="12"/>
      <c r="N56" s="46"/>
      <c r="P56" s="6"/>
    </row>
    <row r="57" spans="1:16" x14ac:dyDescent="0.25">
      <c r="A57" s="13"/>
      <c r="B57" s="14"/>
      <c r="C57" s="32"/>
      <c r="D57" s="37"/>
      <c r="E57" s="13"/>
      <c r="F57" s="38"/>
      <c r="G57" s="20"/>
      <c r="H57" s="9"/>
      <c r="I57" s="12"/>
      <c r="J57" s="9"/>
      <c r="K57" s="12"/>
      <c r="L57" s="9"/>
      <c r="M57" s="12"/>
      <c r="N57" s="46"/>
      <c r="P57" s="6"/>
    </row>
    <row r="58" spans="1:16" x14ac:dyDescent="0.25">
      <c r="A58" s="13"/>
      <c r="B58" s="14"/>
      <c r="C58" s="32"/>
      <c r="D58" s="37"/>
      <c r="E58" s="13"/>
      <c r="F58" s="38"/>
      <c r="G58" s="20"/>
      <c r="H58" s="9"/>
      <c r="I58" s="12"/>
      <c r="J58" s="9"/>
      <c r="K58" s="12"/>
      <c r="L58" s="9"/>
      <c r="M58" s="12"/>
      <c r="N58" s="46"/>
      <c r="P58" s="6"/>
    </row>
    <row r="59" spans="1:16" x14ac:dyDescent="0.25">
      <c r="A59" s="13"/>
      <c r="B59" s="14"/>
      <c r="C59" s="32"/>
      <c r="D59" s="37"/>
      <c r="E59" s="13"/>
      <c r="F59" s="38"/>
      <c r="G59" s="20"/>
      <c r="H59" s="9"/>
      <c r="I59" s="12"/>
      <c r="J59" s="9"/>
      <c r="K59" s="12"/>
      <c r="L59" s="9"/>
      <c r="M59" s="12"/>
      <c r="N59" s="46"/>
      <c r="P59" s="6"/>
    </row>
    <row r="60" spans="1:16" x14ac:dyDescent="0.25">
      <c r="A60" s="13"/>
      <c r="B60" s="14"/>
      <c r="C60" s="32"/>
      <c r="D60" s="37"/>
      <c r="E60" s="13"/>
      <c r="F60" s="38"/>
      <c r="G60" s="54"/>
      <c r="H60" s="9"/>
      <c r="I60" s="12"/>
      <c r="J60" s="9"/>
      <c r="K60" s="12"/>
      <c r="L60" s="9"/>
      <c r="M60" s="12"/>
      <c r="N60" s="46"/>
      <c r="P60" s="6"/>
    </row>
    <row r="61" spans="1:16" x14ac:dyDescent="0.25">
      <c r="A61" s="13"/>
      <c r="B61" s="14"/>
      <c r="C61" s="32"/>
      <c r="D61" s="37"/>
      <c r="E61" s="13"/>
      <c r="F61" s="38"/>
      <c r="G61" s="54"/>
      <c r="H61" s="9"/>
      <c r="I61" s="12"/>
      <c r="J61" s="9"/>
      <c r="K61" s="12"/>
      <c r="L61" s="9"/>
      <c r="M61" s="12"/>
      <c r="N61" s="46"/>
      <c r="P61" s="6"/>
    </row>
    <row r="62" spans="1:16" x14ac:dyDescent="0.25">
      <c r="A62" s="13"/>
      <c r="B62" s="14"/>
      <c r="C62" s="32"/>
      <c r="D62" s="37"/>
      <c r="E62" s="13"/>
      <c r="F62" s="38"/>
      <c r="G62" s="54"/>
      <c r="H62" s="9"/>
      <c r="I62" s="12"/>
      <c r="J62" s="9"/>
      <c r="K62" s="12"/>
      <c r="L62" s="9"/>
      <c r="M62" s="12"/>
      <c r="N62" s="46"/>
      <c r="P62" s="6"/>
    </row>
    <row r="63" spans="1:16" x14ac:dyDescent="0.25">
      <c r="A63" s="13"/>
      <c r="B63" s="14"/>
      <c r="C63" s="32"/>
      <c r="D63" s="37"/>
      <c r="E63" s="13"/>
      <c r="F63" s="38"/>
      <c r="G63" s="20"/>
      <c r="H63" s="38"/>
      <c r="I63" s="12"/>
      <c r="J63" s="9"/>
      <c r="K63" s="12"/>
      <c r="L63" s="38"/>
      <c r="M63" s="12"/>
      <c r="N63" s="46"/>
      <c r="P63" s="6"/>
    </row>
    <row r="64" spans="1:16" x14ac:dyDescent="0.25">
      <c r="A64" s="13"/>
      <c r="B64" s="14"/>
      <c r="C64" s="32"/>
      <c r="D64" s="37"/>
      <c r="E64" s="13"/>
      <c r="F64" s="38"/>
      <c r="G64" s="20"/>
      <c r="H64" s="9"/>
      <c r="I64" s="12"/>
      <c r="J64" s="9"/>
      <c r="K64" s="12"/>
      <c r="L64" s="9"/>
      <c r="M64" s="12"/>
      <c r="N64" s="46"/>
      <c r="P64" s="6"/>
    </row>
    <row r="65" spans="1:16" x14ac:dyDescent="0.25">
      <c r="A65" s="13"/>
      <c r="B65" s="14"/>
      <c r="C65" s="32"/>
      <c r="D65" s="37"/>
      <c r="E65" s="13"/>
      <c r="F65" s="38"/>
      <c r="G65" s="20"/>
      <c r="H65" s="9"/>
      <c r="I65" s="12"/>
      <c r="J65" s="9"/>
      <c r="K65" s="12"/>
      <c r="L65" s="9"/>
      <c r="M65" s="12"/>
      <c r="N65" s="26"/>
      <c r="P65" s="6"/>
    </row>
    <row r="66" spans="1:16" x14ac:dyDescent="0.25">
      <c r="A66" s="13"/>
      <c r="B66" s="14"/>
      <c r="C66" s="19"/>
      <c r="D66" s="19"/>
      <c r="E66" s="13"/>
      <c r="F66" s="13"/>
      <c r="G66" s="20"/>
      <c r="H66" s="15"/>
      <c r="I66" s="16"/>
      <c r="J66" s="17"/>
      <c r="K66" s="16"/>
      <c r="L66" s="17"/>
      <c r="M66" s="16"/>
      <c r="N66" s="18"/>
    </row>
    <row r="67" spans="1:16" x14ac:dyDescent="0.25">
      <c r="A67" s="13"/>
      <c r="B67" s="14"/>
      <c r="C67" s="19"/>
      <c r="D67" s="19"/>
      <c r="E67" s="13"/>
      <c r="F67" s="13"/>
      <c r="G67" s="20"/>
      <c r="H67" s="96"/>
      <c r="I67" s="97"/>
      <c r="J67" s="97"/>
      <c r="K67" s="97"/>
      <c r="L67" s="97"/>
      <c r="M67" s="97"/>
      <c r="N67" s="97"/>
      <c r="O67" s="21"/>
    </row>
    <row r="68" spans="1:16" x14ac:dyDescent="0.25">
      <c r="A68" s="13"/>
      <c r="B68" s="14"/>
      <c r="C68" s="22"/>
      <c r="D68" s="22"/>
      <c r="E68" s="23"/>
      <c r="F68" s="23"/>
      <c r="G68" s="17"/>
      <c r="H68" s="24"/>
      <c r="I68" s="12"/>
      <c r="J68" s="24"/>
      <c r="K68" s="25"/>
      <c r="L68" s="24"/>
      <c r="M68" s="25"/>
      <c r="N68" s="26"/>
      <c r="O68" s="21"/>
    </row>
    <row r="69" spans="1:16" x14ac:dyDescent="0.25">
      <c r="A69" s="13"/>
      <c r="B69" s="14"/>
      <c r="C69" s="22"/>
      <c r="D69" s="22"/>
      <c r="E69" s="23"/>
      <c r="F69" s="23"/>
      <c r="G69" s="17"/>
      <c r="H69" s="24"/>
      <c r="I69" s="12"/>
      <c r="J69" s="24"/>
      <c r="K69" s="25"/>
      <c r="L69" s="24"/>
      <c r="M69" s="25"/>
      <c r="N69" s="26"/>
      <c r="O69" s="21"/>
    </row>
    <row r="70" spans="1:16" x14ac:dyDescent="0.25">
      <c r="A70" s="13"/>
      <c r="B70" s="14"/>
      <c r="C70" s="22"/>
      <c r="D70" s="22"/>
      <c r="E70" s="23"/>
      <c r="F70" s="23"/>
      <c r="G70" s="17"/>
      <c r="H70" s="24"/>
      <c r="I70" s="25"/>
      <c r="J70" s="24"/>
      <c r="K70" s="12"/>
      <c r="L70" s="24"/>
      <c r="M70" s="12"/>
      <c r="N70" s="26"/>
      <c r="O70" s="21"/>
    </row>
    <row r="71" spans="1:16" x14ac:dyDescent="0.25">
      <c r="A71" s="13"/>
      <c r="B71" s="14"/>
      <c r="C71" s="22"/>
      <c r="D71" s="22"/>
      <c r="E71" s="23"/>
      <c r="F71" s="23"/>
      <c r="G71" s="17"/>
      <c r="H71" s="24"/>
      <c r="I71" s="25"/>
      <c r="J71" s="24"/>
      <c r="K71" s="25"/>
      <c r="L71" s="24"/>
      <c r="M71" s="25"/>
      <c r="N71" s="26"/>
      <c r="O71" s="21"/>
    </row>
    <row r="72" spans="1:16" x14ac:dyDescent="0.25">
      <c r="A72" s="13"/>
      <c r="B72" s="14"/>
      <c r="C72" s="22"/>
      <c r="D72" s="22"/>
      <c r="E72" s="23"/>
      <c r="F72" s="23"/>
      <c r="G72" s="17"/>
      <c r="H72" s="24"/>
      <c r="I72" s="25"/>
      <c r="J72" s="24"/>
      <c r="K72" s="12"/>
      <c r="L72" s="24"/>
      <c r="M72" s="12"/>
      <c r="N72" s="26"/>
      <c r="O72" s="21"/>
    </row>
    <row r="73" spans="1:16" x14ac:dyDescent="0.25">
      <c r="A73" s="13"/>
      <c r="B73" s="14"/>
      <c r="C73" s="27"/>
      <c r="D73" s="27"/>
      <c r="E73" s="22"/>
      <c r="F73" s="22"/>
      <c r="G73" s="9"/>
      <c r="H73" s="24"/>
      <c r="I73" s="17"/>
      <c r="J73" s="24"/>
      <c r="K73" s="25"/>
      <c r="L73" s="24"/>
      <c r="M73" s="17"/>
      <c r="N73" s="26"/>
      <c r="O73" s="21"/>
    </row>
    <row r="74" spans="1:16" x14ac:dyDescent="0.25">
      <c r="A74" s="13"/>
      <c r="B74" s="14"/>
      <c r="C74" s="19"/>
      <c r="D74" s="19"/>
      <c r="E74" s="13"/>
      <c r="F74" s="13"/>
      <c r="G74" s="20"/>
      <c r="H74" s="9"/>
      <c r="I74" s="12"/>
      <c r="J74" s="9"/>
      <c r="K74" s="12"/>
      <c r="L74" s="9"/>
      <c r="M74" s="12"/>
      <c r="N74" s="26"/>
      <c r="O74" s="21"/>
    </row>
    <row r="75" spans="1:16" x14ac:dyDescent="0.25">
      <c r="A75" s="13"/>
      <c r="B75" s="14"/>
      <c r="C75" s="19"/>
      <c r="D75" s="19"/>
      <c r="E75" s="13"/>
      <c r="F75" s="13"/>
      <c r="G75" s="20"/>
      <c r="H75" s="9"/>
      <c r="I75" s="12"/>
      <c r="J75" s="9"/>
      <c r="K75" s="12"/>
      <c r="L75" s="9"/>
      <c r="M75" s="28"/>
      <c r="N75" s="29"/>
    </row>
    <row r="76" spans="1:16" x14ac:dyDescent="0.25">
      <c r="A76" s="13"/>
      <c r="B76" s="14"/>
      <c r="C76" s="19"/>
      <c r="D76" s="19"/>
      <c r="E76" s="13"/>
      <c r="F76" s="13"/>
      <c r="G76" s="20"/>
      <c r="H76" s="9"/>
      <c r="I76" s="12"/>
      <c r="J76" s="9"/>
      <c r="K76" s="12"/>
      <c r="L76" s="9"/>
      <c r="M76" s="28"/>
      <c r="N76" s="29"/>
    </row>
    <row r="77" spans="1:16" x14ac:dyDescent="0.25">
      <c r="A77" s="13"/>
      <c r="B77" s="14"/>
      <c r="C77" s="19"/>
      <c r="D77" s="19"/>
      <c r="E77" s="13"/>
      <c r="F77" s="13"/>
      <c r="G77" s="20"/>
      <c r="H77" s="9"/>
      <c r="I77" s="12"/>
      <c r="J77" s="9"/>
      <c r="K77" s="12"/>
      <c r="L77" s="9"/>
      <c r="M77" s="28"/>
      <c r="N77" s="29"/>
    </row>
    <row r="78" spans="1:16" x14ac:dyDescent="0.25">
      <c r="A78" s="13"/>
      <c r="B78" s="14"/>
      <c r="C78" s="19"/>
      <c r="D78" s="19"/>
      <c r="E78" s="13"/>
      <c r="F78" s="13"/>
      <c r="G78" s="20"/>
      <c r="H78" s="9"/>
      <c r="I78" s="12"/>
      <c r="J78" s="9"/>
      <c r="K78" s="12"/>
      <c r="L78" s="9"/>
      <c r="M78" s="28"/>
      <c r="N78" s="29"/>
    </row>
    <row r="79" spans="1:16" x14ac:dyDescent="0.25">
      <c r="A79" s="13"/>
      <c r="B79" s="14"/>
      <c r="C79" s="19"/>
      <c r="D79" s="19"/>
      <c r="E79" s="13"/>
      <c r="F79" s="13"/>
      <c r="G79" s="20"/>
      <c r="H79" s="9"/>
      <c r="I79" s="17"/>
      <c r="J79" s="9"/>
      <c r="K79" s="12"/>
      <c r="L79" s="9"/>
      <c r="M79" s="28"/>
      <c r="N79" s="29"/>
    </row>
    <row r="80" spans="1:16" x14ac:dyDescent="0.25">
      <c r="A80" s="13"/>
      <c r="B80" s="14"/>
      <c r="C80" s="19"/>
      <c r="D80" s="19"/>
      <c r="E80" s="13"/>
      <c r="F80" s="13"/>
      <c r="G80" s="20"/>
      <c r="H80" s="9"/>
      <c r="I80" s="17"/>
      <c r="J80" s="9"/>
      <c r="K80" s="12"/>
      <c r="L80" s="9"/>
      <c r="M80" s="28"/>
      <c r="N80" s="29"/>
    </row>
    <row r="81" spans="1:14" x14ac:dyDescent="0.25">
      <c r="A81" s="13"/>
      <c r="B81" s="14"/>
      <c r="C81" s="19"/>
      <c r="D81" s="19"/>
      <c r="E81" s="13"/>
      <c r="F81" s="13"/>
      <c r="G81" s="20"/>
      <c r="H81" s="9"/>
      <c r="I81" s="17"/>
      <c r="J81" s="9"/>
      <c r="K81" s="12"/>
      <c r="L81" s="9"/>
      <c r="M81" s="28"/>
      <c r="N81" s="29"/>
    </row>
    <row r="82" spans="1:14" x14ac:dyDescent="0.25">
      <c r="A82" s="13"/>
      <c r="B82" s="14"/>
      <c r="C82" s="19"/>
      <c r="D82" s="19"/>
      <c r="E82" s="13"/>
      <c r="F82" s="13"/>
      <c r="G82" s="20"/>
      <c r="H82" s="9"/>
      <c r="I82" s="11"/>
      <c r="J82" s="9"/>
      <c r="K82" s="12"/>
      <c r="L82" s="9"/>
      <c r="M82" s="28"/>
      <c r="N82" s="29"/>
    </row>
    <row r="83" spans="1:14" x14ac:dyDescent="0.25">
      <c r="A83" s="13"/>
      <c r="B83" s="14"/>
      <c r="C83" s="19"/>
      <c r="D83" s="19"/>
      <c r="E83" s="13"/>
      <c r="F83" s="13"/>
      <c r="G83" s="20"/>
      <c r="H83" s="9"/>
      <c r="I83" s="12"/>
      <c r="J83" s="9"/>
      <c r="K83" s="12"/>
      <c r="L83" s="9"/>
      <c r="M83" s="28"/>
      <c r="N83" s="29"/>
    </row>
    <row r="84" spans="1:14" x14ac:dyDescent="0.25">
      <c r="A84" s="13"/>
      <c r="B84" s="14"/>
      <c r="C84" s="19"/>
      <c r="D84" s="19"/>
      <c r="E84" s="13"/>
      <c r="F84" s="13"/>
      <c r="G84" s="20"/>
      <c r="H84" s="9"/>
      <c r="I84" s="12"/>
      <c r="J84" s="9"/>
      <c r="K84" s="12"/>
      <c r="L84" s="9"/>
      <c r="M84" s="28"/>
      <c r="N84" s="29"/>
    </row>
    <row r="85" spans="1:14" x14ac:dyDescent="0.25">
      <c r="A85" s="13"/>
      <c r="B85" s="14"/>
      <c r="C85" s="19"/>
      <c r="D85" s="19"/>
      <c r="E85" s="13"/>
      <c r="F85" s="13"/>
      <c r="G85" s="20"/>
      <c r="H85" s="9"/>
      <c r="I85" s="12"/>
      <c r="J85" s="9"/>
      <c r="K85" s="12"/>
      <c r="L85" s="9"/>
      <c r="M85" s="28"/>
      <c r="N85" s="29"/>
    </row>
    <row r="86" spans="1:14" x14ac:dyDescent="0.25">
      <c r="A86" s="13"/>
      <c r="B86" s="14"/>
      <c r="C86" s="19"/>
      <c r="D86" s="19"/>
      <c r="E86" s="13"/>
      <c r="F86" s="13"/>
      <c r="G86" s="20"/>
      <c r="H86" s="30"/>
      <c r="I86" s="12"/>
      <c r="J86" s="9"/>
      <c r="K86" s="12"/>
      <c r="L86" s="9"/>
      <c r="M86" s="12"/>
      <c r="N86" s="26"/>
    </row>
    <row r="87" spans="1:14" x14ac:dyDescent="0.25">
      <c r="A87" s="13"/>
      <c r="B87" s="14"/>
      <c r="C87" s="19"/>
      <c r="D87" s="19"/>
      <c r="E87" s="13"/>
      <c r="F87" s="13"/>
      <c r="G87" s="20"/>
      <c r="H87" s="9"/>
      <c r="I87" s="12"/>
      <c r="J87" s="10"/>
      <c r="K87" s="12"/>
      <c r="L87" s="9"/>
      <c r="M87" s="12"/>
      <c r="N87" s="26"/>
    </row>
    <row r="88" spans="1:14" x14ac:dyDescent="0.25">
      <c r="A88" s="13"/>
      <c r="B88" s="14"/>
      <c r="C88" s="19"/>
      <c r="D88" s="19"/>
      <c r="E88" s="13"/>
      <c r="F88" s="13"/>
      <c r="G88" s="20"/>
      <c r="H88" s="9"/>
      <c r="I88" s="12"/>
      <c r="J88" s="9"/>
      <c r="K88" s="12"/>
      <c r="L88" s="9"/>
      <c r="M88" s="28"/>
      <c r="N88" s="29"/>
    </row>
    <row r="89" spans="1:14" x14ac:dyDescent="0.25">
      <c r="A89" s="13"/>
      <c r="B89" s="14"/>
      <c r="C89" s="19"/>
      <c r="D89" s="19"/>
      <c r="E89" s="13"/>
      <c r="F89" s="13"/>
      <c r="G89" s="20"/>
      <c r="H89" s="9"/>
      <c r="I89" s="12"/>
      <c r="J89" s="9"/>
      <c r="K89" s="12"/>
      <c r="L89" s="9"/>
      <c r="M89" s="28"/>
      <c r="N89" s="29"/>
    </row>
    <row r="90" spans="1:14" x14ac:dyDescent="0.25">
      <c r="A90" s="13"/>
      <c r="B90" s="14"/>
      <c r="C90" s="19"/>
      <c r="D90" s="19"/>
      <c r="E90" s="13"/>
      <c r="F90" s="13"/>
      <c r="G90" s="20"/>
      <c r="H90" s="9"/>
      <c r="I90" s="10"/>
      <c r="J90" s="9"/>
      <c r="K90" s="10"/>
      <c r="L90" s="9"/>
      <c r="M90" s="11"/>
      <c r="N90" s="29"/>
    </row>
    <row r="91" spans="1:14" x14ac:dyDescent="0.25">
      <c r="A91" s="13"/>
      <c r="B91" s="14"/>
      <c r="C91" s="19"/>
      <c r="D91" s="19"/>
      <c r="E91" s="13"/>
      <c r="F91" s="13"/>
      <c r="G91" s="20"/>
      <c r="H91" s="9"/>
      <c r="I91" s="10"/>
      <c r="J91" s="9"/>
      <c r="K91" s="10"/>
      <c r="L91" s="9"/>
      <c r="M91" s="11"/>
      <c r="N91" s="29"/>
    </row>
    <row r="92" spans="1:14" x14ac:dyDescent="0.25">
      <c r="A92" s="13"/>
      <c r="B92" s="14"/>
      <c r="C92" s="19"/>
      <c r="D92" s="19"/>
      <c r="E92" s="13"/>
      <c r="F92" s="13"/>
      <c r="G92" s="20"/>
      <c r="H92" s="9"/>
      <c r="I92" s="10"/>
      <c r="J92" s="9"/>
      <c r="K92" s="10"/>
      <c r="L92" s="9"/>
      <c r="M92" s="11"/>
      <c r="N92" s="29"/>
    </row>
    <row r="93" spans="1:14" x14ac:dyDescent="0.25">
      <c r="A93" s="13"/>
      <c r="B93" s="14"/>
      <c r="C93" s="19"/>
      <c r="D93" s="19"/>
      <c r="E93" s="13"/>
      <c r="F93" s="13"/>
      <c r="G93" s="20"/>
      <c r="H93" s="9"/>
      <c r="I93" s="10"/>
      <c r="J93" s="9"/>
      <c r="K93" s="10"/>
      <c r="L93" s="9"/>
      <c r="M93" s="11"/>
      <c r="N93" s="29"/>
    </row>
    <row r="94" spans="1:14" x14ac:dyDescent="0.25">
      <c r="A94" s="13"/>
      <c r="B94" s="14"/>
      <c r="C94" s="19"/>
      <c r="D94" s="19"/>
      <c r="E94" s="13"/>
      <c r="F94" s="13"/>
      <c r="G94" s="20"/>
      <c r="H94" s="9"/>
      <c r="I94" s="10"/>
      <c r="J94" s="9"/>
      <c r="K94" s="10"/>
      <c r="L94" s="9"/>
      <c r="M94" s="11"/>
      <c r="N94" s="29"/>
    </row>
    <row r="95" spans="1:14" x14ac:dyDescent="0.25">
      <c r="A95" s="13"/>
      <c r="B95" s="14"/>
      <c r="C95" s="19"/>
      <c r="D95" s="19"/>
      <c r="E95" s="13"/>
      <c r="F95" s="13"/>
      <c r="G95" s="20"/>
      <c r="H95" s="9"/>
      <c r="I95" s="10"/>
      <c r="J95" s="9"/>
      <c r="K95" s="10"/>
      <c r="L95" s="9"/>
      <c r="M95" s="11"/>
      <c r="N95" s="29"/>
    </row>
    <row r="96" spans="1:14" x14ac:dyDescent="0.25">
      <c r="A96" s="13"/>
      <c r="B96" s="14"/>
      <c r="C96" s="19"/>
      <c r="D96" s="19"/>
      <c r="E96" s="13"/>
      <c r="F96" s="13"/>
      <c r="G96" s="20"/>
      <c r="H96" s="9"/>
      <c r="I96" s="11"/>
      <c r="J96" s="9"/>
      <c r="K96" s="10"/>
      <c r="L96" s="9"/>
      <c r="M96" s="11"/>
      <c r="N96" s="29"/>
    </row>
    <row r="97" spans="1:14" x14ac:dyDescent="0.25">
      <c r="A97" s="13"/>
      <c r="B97" s="14"/>
      <c r="C97" s="19"/>
      <c r="D97" s="19"/>
      <c r="E97" s="13"/>
      <c r="F97" s="13"/>
      <c r="G97" s="20"/>
      <c r="H97" s="9"/>
      <c r="I97" s="11"/>
      <c r="J97" s="9"/>
      <c r="K97" s="10"/>
      <c r="L97" s="9"/>
      <c r="M97" s="11"/>
      <c r="N97" s="29"/>
    </row>
    <row r="98" spans="1:14" x14ac:dyDescent="0.25">
      <c r="A98" s="13"/>
      <c r="B98" s="14"/>
      <c r="C98" s="19"/>
      <c r="D98" s="19"/>
      <c r="E98" s="13"/>
      <c r="F98" s="13"/>
      <c r="G98" s="20"/>
      <c r="H98" s="9"/>
      <c r="I98" s="10"/>
      <c r="J98" s="9"/>
      <c r="K98" s="10"/>
      <c r="L98" s="9"/>
      <c r="M98" s="11"/>
      <c r="N98" s="29"/>
    </row>
    <row r="99" spans="1:14" x14ac:dyDescent="0.25">
      <c r="A99" s="13"/>
      <c r="B99" s="14"/>
      <c r="C99" s="19"/>
      <c r="D99" s="19"/>
      <c r="E99" s="13"/>
      <c r="F99" s="13"/>
      <c r="G99" s="20"/>
      <c r="H99" s="9"/>
      <c r="I99" s="10"/>
      <c r="J99" s="9"/>
      <c r="K99" s="10"/>
      <c r="L99" s="9"/>
      <c r="M99" s="11"/>
      <c r="N99" s="29"/>
    </row>
    <row r="100" spans="1:14" x14ac:dyDescent="0.25">
      <c r="A100" s="13"/>
      <c r="B100" s="14"/>
      <c r="C100" s="19"/>
      <c r="D100" s="19"/>
      <c r="E100" s="13"/>
      <c r="F100" s="13"/>
      <c r="G100" s="20"/>
      <c r="H100" s="9"/>
      <c r="I100" s="10"/>
      <c r="J100" s="9"/>
      <c r="K100" s="10"/>
      <c r="L100" s="9"/>
      <c r="M100" s="11"/>
      <c r="N100" s="29"/>
    </row>
    <row r="101" spans="1:14" x14ac:dyDescent="0.25">
      <c r="A101" s="13"/>
      <c r="B101" s="14"/>
      <c r="C101" s="19"/>
      <c r="D101" s="19"/>
      <c r="E101" s="13"/>
      <c r="F101" s="13"/>
      <c r="G101" s="20"/>
      <c r="H101" s="9"/>
      <c r="I101" s="10"/>
      <c r="J101" s="9"/>
      <c r="K101" s="10"/>
      <c r="L101" s="9"/>
      <c r="M101" s="11"/>
      <c r="N101" s="29"/>
    </row>
    <row r="102" spans="1:14" x14ac:dyDescent="0.25">
      <c r="A102" s="13"/>
      <c r="B102" s="14"/>
      <c r="C102" s="19"/>
      <c r="D102" s="19"/>
      <c r="E102" s="13"/>
      <c r="F102" s="13"/>
      <c r="G102" s="20"/>
      <c r="H102" s="9"/>
      <c r="I102" s="10"/>
      <c r="J102" s="9"/>
      <c r="K102" s="10"/>
      <c r="L102" s="9"/>
      <c r="M102" s="11"/>
      <c r="N102" s="29"/>
    </row>
    <row r="103" spans="1:14" x14ac:dyDescent="0.25">
      <c r="A103" s="13"/>
      <c r="B103" s="14"/>
      <c r="C103" s="19"/>
      <c r="D103" s="19"/>
      <c r="E103" s="13"/>
      <c r="F103" s="13"/>
      <c r="G103" s="20"/>
    </row>
    <row r="104" spans="1:14" x14ac:dyDescent="0.25">
      <c r="A104" s="13"/>
      <c r="B104" s="14"/>
      <c r="C104" s="19"/>
      <c r="D104" s="19"/>
      <c r="E104" s="13"/>
      <c r="F104" s="13"/>
      <c r="G104" s="20"/>
      <c r="H104" s="9"/>
      <c r="I104" s="10"/>
      <c r="J104" s="9"/>
      <c r="K104" s="10"/>
      <c r="L104" s="9"/>
      <c r="M104" s="11"/>
      <c r="N104" s="29"/>
    </row>
    <row r="105" spans="1:14" x14ac:dyDescent="0.25">
      <c r="A105" s="13"/>
      <c r="B105" s="14"/>
      <c r="C105" s="19"/>
      <c r="D105" s="19"/>
      <c r="E105" s="13"/>
      <c r="F105" s="13"/>
      <c r="G105" s="20"/>
      <c r="H105" s="9"/>
      <c r="I105" s="10"/>
      <c r="J105" s="9"/>
      <c r="K105" s="10"/>
      <c r="L105" s="9"/>
      <c r="M105" s="11"/>
      <c r="N105" s="29"/>
    </row>
    <row r="106" spans="1:14" x14ac:dyDescent="0.25">
      <c r="A106" s="13"/>
      <c r="B106" s="14"/>
      <c r="C106" s="32"/>
      <c r="D106" s="32"/>
      <c r="E106" s="13"/>
      <c r="F106" s="13"/>
      <c r="G106" s="20"/>
      <c r="H106" s="9"/>
      <c r="I106" s="10"/>
      <c r="J106" s="9"/>
      <c r="K106" s="10"/>
      <c r="L106" s="9"/>
      <c r="M106" s="11"/>
      <c r="N106" s="29"/>
    </row>
    <row r="107" spans="1:14" x14ac:dyDescent="0.25">
      <c r="A107" s="13"/>
      <c r="B107" s="14"/>
      <c r="C107" s="19"/>
      <c r="D107" s="19"/>
      <c r="E107" s="13"/>
      <c r="F107" s="13"/>
      <c r="G107" s="20"/>
      <c r="H107" s="9"/>
      <c r="I107" s="10"/>
      <c r="J107" s="9"/>
      <c r="K107" s="10"/>
      <c r="L107" s="9"/>
      <c r="M107" s="11"/>
      <c r="N107" s="29"/>
    </row>
    <row r="108" spans="1:14" x14ac:dyDescent="0.25">
      <c r="A108" s="13"/>
      <c r="B108" s="14"/>
      <c r="C108" s="14"/>
      <c r="D108" s="14"/>
      <c r="E108" s="32"/>
      <c r="F108" s="32"/>
      <c r="G108" s="9"/>
      <c r="H108" s="20"/>
      <c r="I108" s="9"/>
      <c r="J108" s="10"/>
      <c r="K108" s="10"/>
      <c r="L108" s="8"/>
      <c r="M108" s="11"/>
      <c r="N108" s="29"/>
    </row>
    <row r="109" spans="1:14" x14ac:dyDescent="0.25">
      <c r="A109" s="13"/>
      <c r="B109" s="14"/>
      <c r="C109" s="19"/>
      <c r="D109" s="19"/>
      <c r="E109" s="13"/>
      <c r="F109" s="13"/>
      <c r="G109" s="20"/>
      <c r="H109" s="9"/>
      <c r="I109" s="10"/>
      <c r="J109" s="9"/>
      <c r="K109" s="10"/>
      <c r="L109" s="9"/>
      <c r="M109" s="11"/>
      <c r="N109" s="29"/>
    </row>
    <row r="110" spans="1:14" x14ac:dyDescent="0.25">
      <c r="A110" s="13"/>
      <c r="B110" s="14"/>
      <c r="C110" s="19"/>
      <c r="D110" s="19"/>
      <c r="E110" s="13"/>
      <c r="F110" s="13"/>
      <c r="G110" s="20"/>
      <c r="H110" s="9"/>
      <c r="I110" s="10"/>
      <c r="J110" s="9"/>
      <c r="K110" s="10"/>
      <c r="L110" s="9"/>
      <c r="M110" s="11"/>
      <c r="N110" s="29"/>
    </row>
    <row r="111" spans="1:14" x14ac:dyDescent="0.25">
      <c r="A111" s="13"/>
      <c r="B111" s="14"/>
      <c r="C111" s="19"/>
      <c r="D111" s="19"/>
      <c r="E111" s="13"/>
      <c r="F111" s="13"/>
      <c r="G111" s="20"/>
      <c r="H111" s="9"/>
      <c r="I111" s="10"/>
      <c r="J111" s="9"/>
      <c r="K111" s="10"/>
      <c r="L111" s="9"/>
      <c r="M111" s="11"/>
      <c r="N111" s="29"/>
    </row>
    <row r="112" spans="1:14" x14ac:dyDescent="0.25">
      <c r="A112" s="13"/>
      <c r="B112" s="14"/>
      <c r="C112" s="19"/>
      <c r="D112" s="19"/>
      <c r="E112" s="13"/>
      <c r="F112" s="13"/>
      <c r="G112" s="20"/>
      <c r="H112" s="9"/>
      <c r="I112" s="10"/>
      <c r="J112" s="9"/>
      <c r="K112" s="10"/>
      <c r="L112" s="9"/>
      <c r="M112" s="11"/>
      <c r="N112" s="29"/>
    </row>
    <row r="113" spans="1:14" x14ac:dyDescent="0.25">
      <c r="A113" s="13"/>
      <c r="B113" s="14"/>
      <c r="C113" s="19"/>
      <c r="D113" s="19"/>
      <c r="E113" s="13"/>
      <c r="F113" s="13"/>
      <c r="G113" s="20"/>
      <c r="H113" s="9"/>
      <c r="I113" s="10"/>
      <c r="J113" s="9"/>
      <c r="K113" s="10"/>
      <c r="L113" s="9"/>
      <c r="M113" s="11"/>
      <c r="N113" s="29"/>
    </row>
    <row r="114" spans="1:14" x14ac:dyDescent="0.25">
      <c r="A114" s="13"/>
      <c r="B114" s="14"/>
      <c r="C114" s="32"/>
      <c r="D114" s="32"/>
      <c r="E114" s="13"/>
      <c r="F114" s="13"/>
      <c r="G114" s="20"/>
      <c r="H114" s="9"/>
      <c r="I114" s="10"/>
      <c r="J114" s="9"/>
      <c r="K114" s="10"/>
      <c r="L114" s="9"/>
      <c r="M114" s="11"/>
      <c r="N114" s="29"/>
    </row>
    <row r="115" spans="1:14" x14ac:dyDescent="0.25">
      <c r="A115" s="13"/>
      <c r="B115" s="14"/>
      <c r="C115" s="19"/>
      <c r="D115" s="19"/>
      <c r="E115" s="13"/>
      <c r="F115" s="13"/>
      <c r="G115" s="20"/>
      <c r="H115" s="9"/>
      <c r="I115" s="10"/>
      <c r="J115" s="9"/>
      <c r="K115" s="10"/>
      <c r="L115" s="9"/>
      <c r="M115" s="11"/>
      <c r="N115" s="29"/>
    </row>
    <row r="116" spans="1:14" x14ac:dyDescent="0.25">
      <c r="A116" s="13"/>
      <c r="B116" s="14"/>
      <c r="C116" s="19"/>
      <c r="D116" s="19"/>
      <c r="E116" s="13"/>
      <c r="F116" s="13"/>
      <c r="G116" s="20"/>
      <c r="H116" s="9"/>
      <c r="I116" s="10"/>
      <c r="J116" s="9"/>
      <c r="K116" s="10"/>
      <c r="L116" s="9"/>
      <c r="M116" s="11"/>
      <c r="N116" s="29"/>
    </row>
    <row r="117" spans="1:14" x14ac:dyDescent="0.25">
      <c r="A117" s="13"/>
      <c r="B117" s="14"/>
      <c r="C117" s="19"/>
      <c r="D117" s="19"/>
      <c r="E117" s="13"/>
      <c r="F117" s="13"/>
      <c r="G117" s="20"/>
      <c r="H117" s="9"/>
      <c r="I117" s="10"/>
      <c r="J117" s="9"/>
      <c r="K117" s="10"/>
      <c r="L117" s="9"/>
      <c r="M117" s="11"/>
      <c r="N117" s="29"/>
    </row>
    <row r="118" spans="1:14" x14ac:dyDescent="0.25">
      <c r="A118" s="13"/>
      <c r="B118" s="14"/>
      <c r="C118" s="19"/>
      <c r="D118" s="19"/>
      <c r="E118" s="13"/>
      <c r="F118" s="13"/>
      <c r="G118" s="20"/>
      <c r="H118" s="9"/>
      <c r="I118" s="10"/>
      <c r="J118" s="9"/>
      <c r="K118" s="10"/>
      <c r="L118" s="9"/>
      <c r="M118" s="11"/>
      <c r="N118" s="29"/>
    </row>
    <row r="119" spans="1:14" x14ac:dyDescent="0.25">
      <c r="A119" s="13"/>
      <c r="B119" s="14"/>
      <c r="C119" s="19"/>
      <c r="D119" s="19"/>
      <c r="E119" s="13"/>
      <c r="F119" s="13"/>
      <c r="G119" s="20"/>
      <c r="H119" s="9"/>
      <c r="I119" s="10"/>
      <c r="J119" s="9"/>
      <c r="K119" s="10"/>
      <c r="L119" s="9"/>
      <c r="M119" s="11"/>
      <c r="N119" s="29"/>
    </row>
    <row r="120" spans="1:14" x14ac:dyDescent="0.25">
      <c r="A120" s="13"/>
      <c r="B120" s="14"/>
      <c r="C120" s="19"/>
      <c r="D120" s="19"/>
      <c r="E120" s="13"/>
      <c r="F120" s="13"/>
      <c r="G120" s="20"/>
      <c r="H120" s="9"/>
      <c r="I120" s="10"/>
      <c r="J120" s="9"/>
      <c r="K120" s="10"/>
      <c r="L120" s="9"/>
      <c r="M120" s="33"/>
      <c r="N120" s="29"/>
    </row>
    <row r="121" spans="1:14" x14ac:dyDescent="0.25">
      <c r="A121" s="13"/>
      <c r="B121" s="14"/>
      <c r="C121" s="19"/>
      <c r="D121" s="19"/>
      <c r="E121" s="13"/>
      <c r="F121" s="13"/>
      <c r="G121" s="20"/>
      <c r="H121" s="9"/>
      <c r="I121" s="17"/>
      <c r="J121" s="9"/>
      <c r="K121" s="10"/>
      <c r="L121" s="9"/>
      <c r="M121" s="11"/>
      <c r="N121" s="29"/>
    </row>
    <row r="122" spans="1:14" x14ac:dyDescent="0.25">
      <c r="A122" s="13"/>
      <c r="B122" s="14"/>
      <c r="C122" s="19"/>
      <c r="D122" s="19"/>
      <c r="E122" s="13"/>
      <c r="F122" s="13"/>
      <c r="G122" s="20"/>
      <c r="H122" s="9"/>
      <c r="I122" s="10"/>
      <c r="J122" s="9"/>
      <c r="K122" s="10"/>
      <c r="L122" s="9"/>
      <c r="M122" s="11"/>
      <c r="N122" s="29"/>
    </row>
    <row r="123" spans="1:14" x14ac:dyDescent="0.25">
      <c r="A123" s="13"/>
      <c r="B123" s="14"/>
      <c r="C123" s="19"/>
      <c r="D123" s="19"/>
      <c r="E123" s="13"/>
      <c r="F123" s="13"/>
      <c r="G123" s="20"/>
      <c r="H123" s="9"/>
      <c r="I123" s="10"/>
      <c r="J123" s="9"/>
      <c r="K123" s="10"/>
      <c r="L123" s="9"/>
      <c r="M123" s="11"/>
      <c r="N123" s="29"/>
    </row>
    <row r="124" spans="1:14" x14ac:dyDescent="0.25">
      <c r="A124" s="13"/>
      <c r="B124" s="14"/>
      <c r="C124" s="19"/>
      <c r="D124" s="19"/>
      <c r="E124" s="13"/>
      <c r="F124" s="13"/>
      <c r="G124" s="20"/>
      <c r="H124" s="9"/>
      <c r="I124" s="10"/>
      <c r="J124" s="9"/>
      <c r="K124" s="10"/>
      <c r="L124" s="9"/>
      <c r="M124" s="11"/>
      <c r="N124" s="29"/>
    </row>
    <row r="125" spans="1:14" x14ac:dyDescent="0.25">
      <c r="A125" s="13"/>
      <c r="B125" s="14"/>
      <c r="C125" s="19"/>
      <c r="D125" s="19"/>
      <c r="E125" s="13"/>
      <c r="F125" s="13"/>
      <c r="G125" s="20"/>
      <c r="H125" s="9"/>
      <c r="I125" s="10"/>
      <c r="J125" s="9"/>
      <c r="K125" s="10"/>
      <c r="L125" s="9"/>
      <c r="M125" s="11"/>
      <c r="N125" s="29"/>
    </row>
    <row r="126" spans="1:14" x14ac:dyDescent="0.25">
      <c r="A126" s="13"/>
      <c r="B126" s="14"/>
      <c r="C126" s="19"/>
      <c r="D126" s="19"/>
      <c r="E126" s="13"/>
      <c r="F126" s="13"/>
      <c r="G126" s="20"/>
      <c r="H126" s="9"/>
      <c r="I126" s="10"/>
      <c r="J126" s="9"/>
      <c r="K126" s="10"/>
      <c r="L126" s="9"/>
      <c r="M126" s="11"/>
      <c r="N126" s="29"/>
    </row>
    <row r="127" spans="1:14" x14ac:dyDescent="0.25">
      <c r="A127" s="13"/>
      <c r="B127" s="14"/>
      <c r="C127" s="19"/>
      <c r="D127" s="19"/>
      <c r="E127" s="13"/>
      <c r="F127" s="13"/>
      <c r="G127" s="20"/>
      <c r="H127" s="9"/>
      <c r="I127" s="10"/>
      <c r="J127" s="9"/>
      <c r="K127" s="10"/>
      <c r="L127" s="9"/>
      <c r="M127" s="11"/>
      <c r="N127" s="29"/>
    </row>
    <row r="128" spans="1:14" x14ac:dyDescent="0.25">
      <c r="A128" s="13"/>
      <c r="B128" s="14"/>
      <c r="C128" s="19"/>
      <c r="D128" s="19"/>
      <c r="E128" s="13"/>
      <c r="F128" s="13"/>
      <c r="G128" s="20"/>
      <c r="H128" s="9"/>
      <c r="I128" s="17"/>
      <c r="J128" s="9"/>
      <c r="K128" s="10"/>
      <c r="L128" s="9"/>
      <c r="M128" s="11"/>
      <c r="N128" s="29"/>
    </row>
    <row r="129" spans="1:14" x14ac:dyDescent="0.25">
      <c r="A129" s="13"/>
      <c r="B129" s="14"/>
      <c r="C129" s="19"/>
      <c r="D129" s="19"/>
      <c r="E129" s="13"/>
      <c r="F129" s="13"/>
      <c r="G129" s="20"/>
      <c r="H129" s="9"/>
      <c r="I129" s="10"/>
      <c r="J129" s="9"/>
      <c r="K129" s="10"/>
      <c r="L129" s="9"/>
      <c r="M129" s="11"/>
      <c r="N129" s="29"/>
    </row>
    <row r="130" spans="1:14" x14ac:dyDescent="0.25">
      <c r="A130" s="13"/>
      <c r="B130" s="14"/>
      <c r="C130" s="19"/>
      <c r="D130" s="19"/>
      <c r="E130" s="13"/>
      <c r="F130" s="13"/>
      <c r="G130" s="20"/>
      <c r="H130" s="9"/>
      <c r="I130" s="10"/>
      <c r="J130" s="9"/>
      <c r="K130" s="10"/>
      <c r="L130" s="9"/>
      <c r="M130" s="11"/>
      <c r="N130" s="29"/>
    </row>
    <row r="131" spans="1:14" x14ac:dyDescent="0.25">
      <c r="A131" s="13"/>
      <c r="B131" s="14"/>
      <c r="C131" s="19"/>
      <c r="D131" s="19"/>
      <c r="E131" s="13"/>
      <c r="F131" s="13"/>
      <c r="G131" s="20"/>
      <c r="H131" s="9"/>
      <c r="I131" s="10"/>
      <c r="J131" s="9"/>
      <c r="K131" s="10"/>
      <c r="L131" s="9"/>
      <c r="M131" s="11"/>
      <c r="N131" s="29"/>
    </row>
    <row r="132" spans="1:14" x14ac:dyDescent="0.25">
      <c r="A132" s="13"/>
      <c r="B132" s="14"/>
      <c r="C132" s="19"/>
      <c r="D132" s="19"/>
      <c r="E132" s="13"/>
      <c r="F132" s="13"/>
      <c r="G132" s="20"/>
      <c r="H132" s="9"/>
      <c r="I132" s="10"/>
      <c r="J132" s="9"/>
      <c r="K132" s="10"/>
      <c r="L132" s="9"/>
      <c r="M132" s="11"/>
      <c r="N132" s="29"/>
    </row>
    <row r="133" spans="1:14" x14ac:dyDescent="0.25">
      <c r="A133" s="13"/>
      <c r="B133" s="14"/>
      <c r="C133" s="19"/>
      <c r="D133" s="19"/>
      <c r="E133" s="13"/>
      <c r="F133" s="13"/>
      <c r="G133" s="20"/>
      <c r="H133" s="9"/>
      <c r="I133" s="10"/>
      <c r="J133" s="9"/>
      <c r="K133" s="10"/>
      <c r="L133" s="9"/>
      <c r="M133" s="11"/>
      <c r="N133" s="29"/>
    </row>
    <row r="134" spans="1:14" x14ac:dyDescent="0.25">
      <c r="A134" s="13"/>
      <c r="B134" s="14"/>
      <c r="C134" s="19"/>
      <c r="D134" s="19"/>
      <c r="E134" s="13"/>
      <c r="F134" s="13"/>
      <c r="G134" s="20"/>
      <c r="H134" s="9"/>
      <c r="I134" s="10"/>
      <c r="J134" s="9"/>
      <c r="K134" s="10"/>
      <c r="L134" s="9"/>
      <c r="M134" s="11"/>
      <c r="N134" s="29"/>
    </row>
    <row r="135" spans="1:14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6"/>
      <c r="N135" s="18"/>
    </row>
    <row r="136" spans="1:14" x14ac:dyDescent="0.25">
      <c r="A136" s="17"/>
      <c r="B136" s="17"/>
      <c r="C136" s="93"/>
      <c r="D136" s="93"/>
      <c r="E136" s="93"/>
      <c r="F136" s="34"/>
      <c r="G136" s="17"/>
      <c r="H136" s="17"/>
      <c r="I136" s="17"/>
      <c r="J136" s="17"/>
      <c r="K136" s="17"/>
      <c r="L136" s="17"/>
      <c r="M136" s="16"/>
      <c r="N136" s="18"/>
    </row>
    <row r="137" spans="1:14" x14ac:dyDescent="0.25">
      <c r="A137" s="17"/>
      <c r="B137" s="17"/>
      <c r="C137" s="93"/>
      <c r="D137" s="93"/>
      <c r="E137" s="93"/>
      <c r="F137" s="34"/>
      <c r="G137" s="17"/>
      <c r="H137" s="17"/>
      <c r="I137" s="17"/>
      <c r="J137" s="17"/>
      <c r="K137" s="17"/>
      <c r="L137" s="17"/>
      <c r="M137" s="16"/>
      <c r="N137" s="18"/>
    </row>
    <row r="138" spans="1:14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6"/>
      <c r="N138" s="18"/>
    </row>
    <row r="139" spans="1:14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6"/>
      <c r="N139" s="18"/>
    </row>
    <row r="140" spans="1:14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6"/>
      <c r="N140" s="18"/>
    </row>
    <row r="141" spans="1:14" x14ac:dyDescent="0.25">
      <c r="A141" s="21"/>
      <c r="B141" s="21"/>
      <c r="C141" s="21"/>
      <c r="D141" s="21"/>
      <c r="E141" s="21"/>
      <c r="F141" s="21"/>
      <c r="G141" s="21"/>
      <c r="I141" s="21"/>
      <c r="K141" s="21"/>
    </row>
    <row r="142" spans="1:14" x14ac:dyDescent="0.25">
      <c r="A142" s="21"/>
      <c r="B142" s="21"/>
      <c r="C142" s="21"/>
      <c r="D142" s="21"/>
      <c r="E142" s="21"/>
      <c r="F142" s="21"/>
      <c r="G142" s="21"/>
      <c r="I142" s="21"/>
      <c r="K142" s="21"/>
    </row>
    <row r="143" spans="1:14" x14ac:dyDescent="0.25">
      <c r="A143" s="21"/>
      <c r="B143" s="21"/>
      <c r="C143" s="21"/>
      <c r="D143" s="21"/>
      <c r="E143" s="21"/>
      <c r="F143" s="21"/>
      <c r="G143" s="21"/>
      <c r="I143" s="21"/>
      <c r="K143" s="21"/>
    </row>
    <row r="144" spans="1:14" x14ac:dyDescent="0.25">
      <c r="A144" s="21"/>
      <c r="B144" s="21"/>
      <c r="C144" s="21"/>
      <c r="D144" s="21"/>
      <c r="E144" s="21"/>
      <c r="F144" s="21"/>
      <c r="G144" s="21"/>
      <c r="I144" s="21"/>
      <c r="K144" s="21"/>
    </row>
    <row r="145" spans="1:11" x14ac:dyDescent="0.25">
      <c r="A145" s="21"/>
      <c r="B145" s="21"/>
      <c r="C145" s="21"/>
      <c r="D145" s="21"/>
      <c r="E145" s="21"/>
      <c r="F145" s="21"/>
      <c r="G145" s="21"/>
      <c r="I145" s="21"/>
      <c r="K145" s="21"/>
    </row>
    <row r="146" spans="1:11" x14ac:dyDescent="0.25">
      <c r="A146" s="21"/>
      <c r="B146" s="21"/>
      <c r="C146" s="21"/>
      <c r="D146" s="21"/>
      <c r="E146" s="21"/>
      <c r="F146" s="21"/>
      <c r="G146" s="21"/>
      <c r="I146" s="21"/>
      <c r="K146" s="21"/>
    </row>
    <row r="147" spans="1:11" x14ac:dyDescent="0.25">
      <c r="A147" s="21"/>
      <c r="B147" s="21"/>
      <c r="C147" s="21"/>
      <c r="D147" s="21"/>
      <c r="E147" s="21"/>
      <c r="F147" s="21"/>
      <c r="G147" s="21"/>
      <c r="I147" s="21"/>
      <c r="K147" s="21"/>
    </row>
    <row r="148" spans="1:11" x14ac:dyDescent="0.25">
      <c r="A148" s="21"/>
      <c r="B148" s="21"/>
      <c r="C148" s="21"/>
      <c r="D148" s="21"/>
      <c r="E148" s="21"/>
      <c r="F148" s="21"/>
      <c r="G148" s="21"/>
      <c r="I148" s="21"/>
      <c r="K148" s="21"/>
    </row>
    <row r="149" spans="1:11" x14ac:dyDescent="0.25">
      <c r="A149" s="21"/>
      <c r="B149" s="21"/>
      <c r="C149" s="21"/>
      <c r="D149" s="21"/>
      <c r="E149" s="21"/>
      <c r="F149" s="21"/>
      <c r="G149" s="21"/>
      <c r="I149" s="21"/>
      <c r="K149" s="21"/>
    </row>
    <row r="150" spans="1:11" x14ac:dyDescent="0.25">
      <c r="A150" s="21"/>
      <c r="B150" s="21"/>
      <c r="C150" s="21"/>
      <c r="D150" s="21"/>
      <c r="E150" s="21"/>
      <c r="F150" s="21"/>
      <c r="G150" s="21"/>
      <c r="I150" s="21"/>
      <c r="K150" s="21"/>
    </row>
    <row r="151" spans="1:11" x14ac:dyDescent="0.25">
      <c r="A151" s="21"/>
      <c r="B151" s="21"/>
      <c r="C151" s="21"/>
      <c r="D151" s="21"/>
      <c r="E151" s="21"/>
      <c r="F151" s="21"/>
      <c r="G151" s="21"/>
      <c r="I151" s="21"/>
      <c r="K151" s="21"/>
    </row>
    <row r="152" spans="1:11" x14ac:dyDescent="0.25">
      <c r="A152" s="21"/>
      <c r="B152" s="21"/>
      <c r="C152" s="21"/>
      <c r="D152" s="21"/>
      <c r="E152" s="21"/>
      <c r="F152" s="21"/>
      <c r="G152" s="21"/>
      <c r="I152" s="21"/>
      <c r="K152" s="21"/>
    </row>
    <row r="153" spans="1:11" x14ac:dyDescent="0.25">
      <c r="A153" s="21"/>
      <c r="B153" s="21"/>
      <c r="C153" s="21"/>
      <c r="D153" s="21"/>
      <c r="E153" s="21"/>
      <c r="F153" s="21"/>
      <c r="G153" s="21"/>
      <c r="I153" s="21"/>
      <c r="K153" s="21"/>
    </row>
    <row r="154" spans="1:11" x14ac:dyDescent="0.25">
      <c r="A154" s="21"/>
      <c r="B154" s="21"/>
      <c r="C154" s="21"/>
      <c r="D154" s="21"/>
      <c r="E154" s="21"/>
      <c r="F154" s="21"/>
      <c r="G154" s="21"/>
      <c r="I154" s="21"/>
      <c r="K154" s="21"/>
    </row>
    <row r="155" spans="1:11" x14ac:dyDescent="0.25">
      <c r="A155" s="21"/>
      <c r="B155" s="21"/>
      <c r="C155" s="21"/>
      <c r="D155" s="21"/>
      <c r="E155" s="21"/>
      <c r="F155" s="21"/>
      <c r="G155" s="21"/>
      <c r="I155" s="21"/>
      <c r="K155" s="21"/>
    </row>
    <row r="156" spans="1:11" x14ac:dyDescent="0.25">
      <c r="A156" s="21"/>
      <c r="B156" s="21"/>
      <c r="C156" s="21"/>
      <c r="D156" s="21"/>
      <c r="E156" s="21"/>
      <c r="F156" s="21"/>
      <c r="G156" s="21"/>
      <c r="I156" s="21"/>
      <c r="K156" s="21"/>
    </row>
    <row r="157" spans="1:11" x14ac:dyDescent="0.25">
      <c r="A157" s="21"/>
      <c r="B157" s="21"/>
      <c r="C157" s="21"/>
      <c r="D157" s="21"/>
      <c r="E157" s="21"/>
      <c r="F157" s="21"/>
      <c r="G157" s="21"/>
      <c r="I157" s="21"/>
      <c r="K157" s="21"/>
    </row>
    <row r="158" spans="1:11" x14ac:dyDescent="0.25">
      <c r="A158" s="21"/>
      <c r="B158" s="21"/>
      <c r="C158" s="21"/>
      <c r="D158" s="21"/>
      <c r="E158" s="21"/>
      <c r="F158" s="21"/>
      <c r="G158" s="21"/>
      <c r="I158" s="21"/>
      <c r="K158" s="21"/>
    </row>
    <row r="159" spans="1:11" x14ac:dyDescent="0.25">
      <c r="A159" s="21"/>
      <c r="B159" s="21"/>
      <c r="C159" s="21"/>
      <c r="D159" s="21"/>
      <c r="E159" s="21"/>
      <c r="F159" s="21"/>
      <c r="G159" s="21"/>
      <c r="I159" s="21"/>
      <c r="K159" s="21"/>
    </row>
    <row r="160" spans="1:11" x14ac:dyDescent="0.25">
      <c r="A160" s="21"/>
      <c r="B160" s="21"/>
      <c r="C160" s="21"/>
      <c r="D160" s="21"/>
      <c r="E160" s="21"/>
      <c r="F160" s="21"/>
      <c r="G160" s="21"/>
      <c r="I160" s="21"/>
      <c r="K160" s="21"/>
    </row>
    <row r="161" spans="1:11" x14ac:dyDescent="0.25">
      <c r="A161" s="21"/>
      <c r="B161" s="21"/>
      <c r="C161" s="21"/>
      <c r="D161" s="21"/>
      <c r="E161" s="21"/>
      <c r="F161" s="21"/>
      <c r="G161" s="21"/>
      <c r="I161" s="21"/>
      <c r="K161" s="21"/>
    </row>
    <row r="162" spans="1:11" x14ac:dyDescent="0.25">
      <c r="A162" s="21"/>
      <c r="B162" s="21"/>
      <c r="C162" s="21"/>
      <c r="D162" s="21"/>
      <c r="E162" s="21"/>
      <c r="F162" s="21"/>
      <c r="G162" s="21"/>
      <c r="I162" s="21"/>
      <c r="K162" s="21"/>
    </row>
    <row r="163" spans="1:11" x14ac:dyDescent="0.25">
      <c r="A163" s="21"/>
      <c r="B163" s="21"/>
      <c r="C163" s="21"/>
      <c r="D163" s="21"/>
      <c r="E163" s="21"/>
      <c r="F163" s="21"/>
      <c r="G163" s="21"/>
      <c r="I163" s="21"/>
      <c r="K163" s="21"/>
    </row>
    <row r="164" spans="1:11" x14ac:dyDescent="0.25">
      <c r="A164" s="21"/>
      <c r="B164" s="21"/>
      <c r="C164" s="21"/>
      <c r="D164" s="21"/>
      <c r="E164" s="21"/>
      <c r="F164" s="21"/>
      <c r="G164" s="21"/>
      <c r="I164" s="21"/>
      <c r="K164" s="21"/>
    </row>
    <row r="165" spans="1:11" x14ac:dyDescent="0.25">
      <c r="A165" s="21"/>
      <c r="B165" s="21"/>
      <c r="C165" s="21"/>
      <c r="D165" s="21"/>
      <c r="E165" s="21"/>
      <c r="F165" s="21"/>
      <c r="G165" s="21"/>
      <c r="I165" s="21"/>
      <c r="K165" s="21"/>
    </row>
    <row r="166" spans="1:11" x14ac:dyDescent="0.25">
      <c r="A166" s="21"/>
      <c r="B166" s="21"/>
      <c r="C166" s="21"/>
      <c r="D166" s="21"/>
      <c r="E166" s="21"/>
      <c r="F166" s="21"/>
      <c r="G166" s="21"/>
      <c r="I166" s="21"/>
      <c r="K166" s="21"/>
    </row>
    <row r="167" spans="1:11" x14ac:dyDescent="0.25">
      <c r="A167" s="21"/>
      <c r="B167" s="21"/>
      <c r="C167" s="21"/>
      <c r="D167" s="21"/>
      <c r="E167" s="21"/>
      <c r="F167" s="21"/>
      <c r="G167" s="21"/>
      <c r="I167" s="21"/>
      <c r="K167" s="21"/>
    </row>
    <row r="168" spans="1:11" x14ac:dyDescent="0.25">
      <c r="A168" s="21"/>
      <c r="B168" s="21"/>
      <c r="C168" s="21"/>
      <c r="D168" s="21"/>
      <c r="E168" s="21"/>
      <c r="F168" s="21"/>
      <c r="G168" s="21"/>
      <c r="I168" s="21"/>
      <c r="K168" s="21"/>
    </row>
    <row r="169" spans="1:11" x14ac:dyDescent="0.25">
      <c r="A169" s="21"/>
      <c r="B169" s="21"/>
      <c r="C169" s="21"/>
      <c r="D169" s="21"/>
      <c r="E169" s="21"/>
      <c r="F169" s="21"/>
      <c r="G169" s="21"/>
      <c r="I169" s="21"/>
      <c r="K169" s="21"/>
    </row>
    <row r="170" spans="1:11" x14ac:dyDescent="0.25">
      <c r="A170" s="21"/>
      <c r="B170" s="21"/>
      <c r="C170" s="21"/>
      <c r="D170" s="21"/>
      <c r="E170" s="21"/>
      <c r="F170" s="21"/>
      <c r="G170" s="21"/>
      <c r="I170" s="21"/>
      <c r="K170" s="21"/>
    </row>
    <row r="171" spans="1:11" x14ac:dyDescent="0.25">
      <c r="A171" s="21"/>
      <c r="B171" s="21"/>
      <c r="C171" s="21"/>
      <c r="D171" s="21"/>
      <c r="E171" s="21"/>
      <c r="F171" s="21"/>
      <c r="G171" s="21"/>
      <c r="I171" s="21"/>
      <c r="K171" s="21"/>
    </row>
    <row r="172" spans="1:11" x14ac:dyDescent="0.25">
      <c r="A172" s="21"/>
      <c r="B172" s="21"/>
      <c r="C172" s="21"/>
      <c r="D172" s="21"/>
      <c r="E172" s="21"/>
      <c r="F172" s="21"/>
      <c r="G172" s="21"/>
      <c r="I172" s="21"/>
      <c r="K172" s="21"/>
    </row>
    <row r="173" spans="1:11" x14ac:dyDescent="0.25">
      <c r="A173" s="21"/>
      <c r="B173" s="21"/>
      <c r="C173" s="21"/>
      <c r="D173" s="21"/>
      <c r="E173" s="21"/>
      <c r="F173" s="21"/>
      <c r="G173" s="21"/>
      <c r="I173" s="21"/>
      <c r="K173" s="21"/>
    </row>
    <row r="174" spans="1:11" x14ac:dyDescent="0.25">
      <c r="A174" s="21"/>
      <c r="B174" s="21"/>
      <c r="C174" s="21"/>
      <c r="D174" s="21"/>
      <c r="E174" s="21"/>
      <c r="F174" s="21"/>
      <c r="G174" s="21"/>
      <c r="I174" s="21"/>
      <c r="K174" s="21"/>
    </row>
    <row r="175" spans="1:11" x14ac:dyDescent="0.25">
      <c r="A175" s="21"/>
      <c r="B175" s="21"/>
      <c r="C175" s="21"/>
      <c r="D175" s="21"/>
      <c r="E175" s="21"/>
      <c r="F175" s="21"/>
      <c r="G175" s="21"/>
      <c r="I175" s="21"/>
      <c r="K175" s="21"/>
    </row>
    <row r="176" spans="1:11" x14ac:dyDescent="0.25">
      <c r="A176" s="21"/>
      <c r="B176" s="21"/>
      <c r="C176" s="21"/>
      <c r="D176" s="21"/>
      <c r="E176" s="21"/>
      <c r="F176" s="21"/>
      <c r="G176" s="21"/>
      <c r="I176" s="21"/>
      <c r="K176" s="21"/>
    </row>
    <row r="177" spans="1:11" x14ac:dyDescent="0.25">
      <c r="A177" s="21"/>
      <c r="B177" s="21"/>
      <c r="C177" s="21"/>
      <c r="D177" s="21"/>
      <c r="E177" s="21"/>
      <c r="F177" s="21"/>
      <c r="G177" s="21"/>
      <c r="I177" s="21"/>
      <c r="K177" s="21"/>
    </row>
    <row r="178" spans="1:11" x14ac:dyDescent="0.25">
      <c r="A178" s="21"/>
      <c r="B178" s="21"/>
      <c r="C178" s="21"/>
      <c r="D178" s="21"/>
      <c r="E178" s="21"/>
      <c r="F178" s="21"/>
      <c r="G178" s="21"/>
      <c r="I178" s="21"/>
      <c r="K178" s="21"/>
    </row>
    <row r="179" spans="1:11" x14ac:dyDescent="0.25">
      <c r="A179" s="21"/>
      <c r="B179" s="21"/>
      <c r="C179" s="21"/>
      <c r="D179" s="21"/>
      <c r="E179" s="21"/>
      <c r="F179" s="21"/>
      <c r="G179" s="21"/>
      <c r="I179" s="21"/>
      <c r="K179" s="21"/>
    </row>
    <row r="180" spans="1:11" x14ac:dyDescent="0.25">
      <c r="A180" s="21"/>
      <c r="B180" s="21"/>
      <c r="C180" s="21"/>
      <c r="D180" s="21"/>
      <c r="E180" s="21"/>
      <c r="F180" s="21"/>
      <c r="G180" s="21"/>
      <c r="I180" s="21"/>
      <c r="K180" s="21"/>
    </row>
    <row r="181" spans="1:11" x14ac:dyDescent="0.25">
      <c r="A181" s="21"/>
      <c r="B181" s="21"/>
      <c r="C181" s="21"/>
      <c r="D181" s="21"/>
      <c r="E181" s="21"/>
      <c r="F181" s="21"/>
      <c r="G181" s="21"/>
      <c r="I181" s="21"/>
      <c r="K181" s="21"/>
    </row>
    <row r="182" spans="1:11" x14ac:dyDescent="0.25">
      <c r="A182" s="21"/>
      <c r="B182" s="21"/>
      <c r="C182" s="21"/>
      <c r="D182" s="21"/>
      <c r="E182" s="21"/>
      <c r="F182" s="21"/>
      <c r="G182" s="21"/>
      <c r="I182" s="21"/>
      <c r="K182" s="21"/>
    </row>
    <row r="183" spans="1:11" x14ac:dyDescent="0.25">
      <c r="A183" s="21"/>
      <c r="B183" s="21"/>
      <c r="C183" s="21"/>
      <c r="D183" s="21"/>
      <c r="E183" s="21"/>
      <c r="F183" s="21"/>
      <c r="G183" s="21"/>
      <c r="I183" s="21"/>
      <c r="K183" s="21"/>
    </row>
    <row r="184" spans="1:11" x14ac:dyDescent="0.25">
      <c r="A184" s="21"/>
      <c r="B184" s="21"/>
      <c r="C184" s="21"/>
      <c r="D184" s="21"/>
      <c r="E184" s="21"/>
      <c r="F184" s="21"/>
      <c r="G184" s="21"/>
      <c r="I184" s="21"/>
      <c r="K184" s="21"/>
    </row>
    <row r="185" spans="1:11" x14ac:dyDescent="0.25">
      <c r="A185" s="21"/>
      <c r="B185" s="21"/>
      <c r="C185" s="21"/>
      <c r="D185" s="21"/>
      <c r="E185" s="21"/>
      <c r="F185" s="21"/>
      <c r="G185" s="21"/>
      <c r="I185" s="21"/>
      <c r="K185" s="21"/>
    </row>
  </sheetData>
  <mergeCells count="5">
    <mergeCell ref="C136:E136"/>
    <mergeCell ref="C137:E137"/>
    <mergeCell ref="A1:N1"/>
    <mergeCell ref="A2:N2"/>
    <mergeCell ref="H67:N67"/>
  </mergeCells>
  <phoneticPr fontId="10" type="noConversion"/>
  <hyperlinks>
    <hyperlink ref="K5" display="https://mendoza.pluspet.com.ar/products/perro-alimento-adulto-sieger?variant=33403242446985&amp;currency=ARS&amp;utm_medium=product_sync&amp;utm_source=google&amp;utm_content=sag_organic&amp;utm_campaign=sag_organic&amp;gclid=EAIaIQobChMIx46l9LyZ-gIVlhPUAR0UrgBzEAQYAiABEgK8RPD_B"/>
    <hyperlink ref="M5" display="https://mendoza.pluspet.com.ar/products/perro-alimento-adulto-sieger-mp?variant=39963130462345&amp;currency=ARS&amp;utm_medium=product_sync&amp;utm_source=google&amp;utm_content=sag_organic&amp;utm_campaign=sag_organic&amp;gclid=EAIaIQobChMIx46l9LyZ-gIVlhPUAR0UrgBzEAQYAyABEgLEb_"/>
    <hyperlink ref="I10" r:id="rId1" location="position=3&amp;search_layout=stack&amp;type=item&amp;tracking_id=7a966926-191d-47ed-b87b-2427796fcbea"/>
    <hyperlink ref="K12" display="https://articulo.mercadolibre.com.ar/MLA-608044740-cono-vial-naranja-semi-flexible-75cm-base-rigida-pesada-_JM?matt_tool=92724942&amp;matt_word=&amp;matt_source=google&amp;matt_campaign_id=14508409196&amp;matt_ad_group_id=124055975502&amp;matt_match_type=&amp;matt_network=g&amp;matt"/>
    <hyperlink ref="I17" display="https://articulo.mercadolibre.com.ar/MLA-852198726-bolsa-obito-negra-con-cierre-para-cadaver-adulto-_JM?matt_tool=68426064&amp;matt_word=&amp;matt_source=google&amp;matt_campaign_id=14943727186&amp;matt_ad_group_id=131365292594&amp;matt_match_type=&amp;matt_network=g&amp;matt_device"/>
    <hyperlink ref="M17" display="https://articulo.mercadolibre.com.ar/MLA-919365505-bolsa-obito-mortuoria-para-cadaver-marca-indusnort-_JM?matt_tool=68426064&amp;matt_word=&amp;matt_source=google&amp;matt_campaign_id=14943727186&amp;matt_ad_group_id=131365292594&amp;matt_match_type=&amp;matt_network=g&amp;matt_devi"/>
    <hyperlink ref="K20" r:id="rId2"/>
    <hyperlink ref="M20" display="https://articulo.mercadolibre.com.ar/MLA-776600712-metal-desplegado-270-30-30-hojas-enteras-y-cortes-_JM?matt_tool=92724942&amp;matt_word=&amp;matt_source=google&amp;matt_campaign_id=14508409196&amp;matt_ad_group_id=124055975502&amp;matt_match_type=&amp;matt_network=g&amp;matt_devic"/>
    <hyperlink ref="I11" r:id="rId3" location="position=13&amp;search_layout=stack&amp;type=item&amp;tracking_id=cf6a74b1-6dc5-4288-8e0b-ebff8107682b"/>
    <hyperlink ref="I12" r:id="rId4"/>
    <hyperlink ref="M12" display="https://articulo.mercadolibre.com.ar/MLA-606207936-cono-de-seguridad-vial-reflectivo-75cm-de-alto-cbase-rigida-_JM?matt_tool=68426064&amp;matt_word=&amp;matt_source=google&amp;matt_campaign_id=14943727186&amp;matt_ad_group_id=131365292594&amp;matt_match_type=&amp;matt_network=g&amp;"/>
    <hyperlink ref="K15" r:id="rId5"/>
    <hyperlink ref="K18" display="https://articulo.mercadolibre.com.ar/MLA-614557269-toner-alternativo-para-05a-2035-2055-ce505a-505a-p2035-2055-_JM?matt_tool=74941839&amp;matt_word=&amp;matt_source=google&amp;matt_campaign_id=14508409409&amp;matt_ad_group_id=142443696924&amp;matt_match_type=&amp;matt_network=g&amp;"/>
    <hyperlink ref="K19" display="https://articulo.mercadolibre.com.ar/MLA-851478162-toner-alternativo-lexmark-504h-ms310-310-315-410-510-611de-_JM?matt_tool=74941839&amp;matt_word=&amp;matt_source=google&amp;matt_campaign_id=14508409409&amp;matt_ad_group_id=142443696924&amp;matt_match_type=&amp;matt_network=g&amp;m"/>
    <hyperlink ref="K16" r:id="rId6"/>
  </hyperlinks>
  <pageMargins left="0.70866141732283472" right="0.70866141732283472" top="0.74803149606299213" bottom="0.74803149606299213" header="0.31496062992125984" footer="0.31496062992125984"/>
  <pageSetup paperSize="9" scale="95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2024-01-09T14:50:33Z</dcterms:modified>
</cp:coreProperties>
</file>