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G11" i="1"/>
  <c r="E11" i="1"/>
  <c r="I10" i="1" l="1"/>
  <c r="G10" i="1"/>
  <c r="E10" i="1"/>
  <c r="G8" i="1"/>
  <c r="I8" i="1" l="1"/>
  <c r="D8" i="1" l="1"/>
  <c r="D9" i="1"/>
  <c r="D10" i="1"/>
  <c r="D11" i="1"/>
  <c r="D7" i="1"/>
</calcChain>
</file>

<file path=xl/sharedStrings.xml><?xml version="1.0" encoding="utf-8"?>
<sst xmlns="http://schemas.openxmlformats.org/spreadsheetml/2006/main" count="37" uniqueCount="37">
  <si>
    <t>INSUMOS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</si>
  <si>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</si>
  <si>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</si>
  <si>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</si>
  <si>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</si>
  <si>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</si>
  <si>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</si>
  <si>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</si>
  <si>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Precio promedio de mercado</t>
  </si>
  <si>
    <t>.</t>
  </si>
  <si>
    <t>Limpiavidrios</t>
  </si>
  <si>
    <t>Detergente p/piso concentración al 30%</t>
  </si>
  <si>
    <t>Desodorante para piso</t>
  </si>
  <si>
    <t>Papel higienico rollo x 300mts</t>
  </si>
  <si>
    <t>PRECIOS DE REFERENCIA DEL RUBRO "INSUMOS" DEL AM  10606-9-AM22- LIC.  PBCA. CONV. MARCO P/CONT. SERVICIO DE LIMPIEZA DE DEPENDENCIAS DE LA ADM. PBCA. PROVINCIAL - NÚMERO DE PROCESO 10606-0008-LPU22 -EX-2022-03020171- -GDEMZA-DGCPYGB#MHYF</t>
  </si>
  <si>
    <t>Lavandina cloro activo al 55% por lt.</t>
  </si>
  <si>
    <t>pr1 al 3 x 8 u</t>
  </si>
  <si>
    <t>pr1 al 3 x 5 lts.</t>
  </si>
  <si>
    <t>PRECIOS DE INSUMOS DE ACUERDO CON LO EXIGIDO  EN EL P.C.P. ART. 17 b) DEL ACUERDO MARCO ANTES CITADO</t>
  </si>
  <si>
    <t>https://www.jumbo.com.ar/lavandina-ayudin-clasica-1lt/p</t>
  </si>
  <si>
    <t>https://www.cotodigital3.com.ar/sitios/cdigi/producto/-lavandina-ayudin-clasica-1-l/_/A-00511468-00511468-200</t>
  </si>
  <si>
    <t xml:space="preserve">900ml </t>
  </si>
  <si>
    <t>pr1x, Pr2 y 3x 450 ml</t>
  </si>
  <si>
    <t>https://www.carrefour.com.ar/limpiador-liquido-pisos-procenex-flores-de-jardin-900-ml-584257/p</t>
  </si>
  <si>
    <t>https://www.easy.com.ar/lavandina-concentrada-ayudin-1-litro/p?idsku=1289111&amp;&amp;&amp;gclid=CjwKCAjws9ipBhB1EiwAccEi1O9hWzFrySRc9jlFC4p7UhChRB_PfgdiaTbx-e4kmxKN6xLcu3WmWhoC6M8QAvD_BwE&amp;gclsrc=aw.ds</t>
  </si>
  <si>
    <t>https://articulo.mercadolibre.com.ar/MLA-761043067-limpiador-neutro-para-pisos-porcelanato-servidor-x-5-l-_JM?matt_tool=33074646&amp;matt_word=&amp;matt_source=google&amp;matt_campaign_id=14508401213&amp;matt_ad_group_id=143720895274&amp;matt_match_type=&amp;matt_network=g&amp;matt_device=c&amp;matt_creative=619318748386&amp;matt_keyword=&amp;matt_ad_position=&amp;matt_ad_type=pla&amp;matt_merchant_id=115927855&amp;matt_product_id=MLA761043067&amp;matt_product_partition_id=1944873365668&amp;matt_target_id=aud-2014906607167:pla-1944873365668&amp;gad_source=1&amp;gclid=CjwKCAiAu9yqBhBmEiwAHTx5p--YxpgLlZYFJoqpCecomxc4mrnFG4UlLmXqWoamtND4WD6gf9lsHhoCdBcQAvD_BwE</t>
  </si>
  <si>
    <t>https://www.jumbo.com.ar/limpiador-liquido-procenex-pisos-lavanda-900ml/p</t>
  </si>
  <si>
    <t>https://www.mercadolibre.com.ar/limpiador-cif-vidrios-naranja-repuesto-450ml/p/MLA16134549?from=gshop&amp;matt_tool=33074646&amp;matt_word=&amp;matt_source=google&amp;matt_campaign_id=14508401213&amp;matt_ad_group_id=143720895274&amp;matt_match_type=&amp;matt_network=g&amp;matt_device=c&amp;matt_creative=619318748386&amp;matt_keyword=&amp;matt_ad_position=&amp;matt_ad_type=pla&amp;matt_merchant_id=735114561&amp;matt_product_id=MLA16134549-product&amp;matt_product_partition_id=1944873365508&amp;matt_target_id=aud-2014906607167:pla-1944873365508&amp;gad_source=1&amp;gclid=CjwKCAiAu9yqBhBmEiwAHTx5p_JdmiVAGNWZRHYI-_f5GOAjJjXlsTwopVz6MzFjtQo6MYtyRKXblRoCIkkQAvD_BwE</t>
  </si>
  <si>
    <t>https://www.titolim.com.ar/MLA-896661250-dx-110-seiq-detergente-al-30-limpiador-multiuso-_JM</t>
  </si>
  <si>
    <t>https://www.portopelo.com.ar/MLA-1440384802-detergente-concentrado-de-limon-5-litros-liv-_JM?gad_source=1&amp;gclid=CjwKCAiA-P-rBhBEEiwAQEXhHxda_CowkKuq3pPHH4I6Xo4lrfUD-27Vc7keKc4NeCzTusHbVdCKgBoCPIEQAvD_BwE</t>
  </si>
  <si>
    <t>https://www.easy.com.ar/limp-liq-mr-musc-vidrios-dp-500ml/p?idsku=1511601&amp;gad_source=1&amp;gclid=CjwKCAiA-P-rBhBEEiwAQEXhHzvFv33g1oSBd5StvOdrvluPGcZs_pTVq1B87-uZIiKVQWosZ4_ElRoCvzQQAvD_BwE&amp;gclsrc=aw.ds</t>
  </si>
  <si>
    <t>https://www.farmaciastkl.com/limpia-vidrios-y-multiuso-lavanda-doypack-450-ml/p</t>
  </si>
  <si>
    <t>https://cleanmarket.com.ar/producto/elegante-premium-300-m-cono-45-cm/</t>
  </si>
  <si>
    <t>PX ACTUALIZADOS A MARZO 2024</t>
  </si>
  <si>
    <t>https://www.cotodigital3.com.ar/sitios/cdigi/producto/-procenex-limpiador-liquido-para-pisos-marina-900ml/_/A-00264347-00264347-200</t>
  </si>
  <si>
    <t>https://articulo.mercadolibre.com.ar/MLA-816334882-papel-higienico-elegante-cono-grande-300mt-x-8-un-cod-1047-_JM?matt_tool=33074646&amp;matt_word=&amp;matt_source=google&amp;matt_campaign_id=14508401213&amp;matt_ad_group_id=154207733701&amp;matt_match_type=&amp;matt_network=g&amp;matt_device=c&amp;matt_creative=686437129602&amp;matt_keyword=&amp;matt_ad_position=&amp;matt_ad_type=pla&amp;matt_merchant_id=5320387876&amp;matt_product_id=MLA816334882&amp;matt_product_partition_id=2267153411402&amp;matt_target_id=aud-2014906607007:pla-2267153411402&amp;cq_src=google_ads&amp;cq_cmp=14508401213&amp;cq_net=g&amp;cq_plt=gp&amp;cq_med=pla&amp;gad_source=1&amp;gclid=CjwKCAiAlcyuBhBnEiwAOGZ2S5aQG83r5YAkG9ze4SWmnqcghDHRK-Gnbg207CY-Oq-tX3Vhf3lehRoCfCIQAvD_BwE</t>
  </si>
  <si>
    <t>https://www.elcoliseolimpieza.com/papel-higienico-elegante-300m-cono-grande-x8-rollos-elegante-linea-profesional-pack-8-1-hoja-simple-300-m/p/MLA22879581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</si>
</sst>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[$-F800]dddd\,\ mmmm\ dd\,\ yyyy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17" fontId="0" fillId="0" borderId="0" xfId="0" applyNumberFormat="1"/>
    <xf numFmtId="164" fontId="0" fillId="0" borderId="0" xfId="0" applyNumberFormat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2" borderId="1" xfId="0" applyNumberFormat="1" applyFill="1" applyBorder="1"/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64" fontId="0" fillId="2" borderId="1" xfId="0" applyNumberFormat="1" applyFill="1" applyBorder="1" applyAlignment="1">
      <alignment horizontal="center"/>
    </xf>
    <xf numFmtId="0" fontId="2" fillId="0" borderId="1" xfId="0" applyFont="1" applyFill="1" applyBorder="1" applyAlignment="1"/>
    <xf numFmtId="0" fontId="0" fillId="4" borderId="0" xfId="0" applyFill="1" applyAlignment="1">
      <alignment horizontal="center" vertical="center" wrapText="1"/>
    </xf>
    <xf numFmtId="17" fontId="3" fillId="0" borderId="1" xfId="1" applyNumberFormat="1" applyFont="1" applyBorder="1"/>
    <xf numFmtId="2" fontId="3" fillId="0" borderId="1" xfId="1" applyNumberFormat="1" applyFont="1" applyBorder="1"/>
    <xf numFmtId="0" fontId="3" fillId="0" borderId="1" xfId="1" applyFont="1" applyBorder="1"/>
    <xf numFmtId="2" fontId="1" fillId="0" borderId="1" xfId="1" applyNumberFormat="1" applyBorder="1"/>
    <xf numFmtId="0" fontId="1" fillId="0" borderId="1" xfId="1" applyBorder="1"/>
    <xf numFmtId="0" fontId="0" fillId="4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65" fontId="0" fillId="6" borderId="3" xfId="0" applyNumberFormat="1" applyFill="1" applyBorder="1" applyAlignment="1">
      <alignment horizontal="center" vertical="center" wrapText="1"/>
    </xf>
    <xf numFmtId="165" fontId="0" fillId="6" borderId="0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leanmarket.com.ar/producto/elegante-premium-300-m-cono-45-cm/" TargetMode="External"/><Relationship Id="rId2" Type="http://schemas.openxmlformats.org/officeDocument/2006/relationships/hyperlink" Target="https://www.jumbo.com.ar/lavandina-ayudin-clasica-1lt/p" TargetMode="External"/><Relationship Id="rId1" Type="http://schemas.openxmlformats.org/officeDocument/2006/relationships/hyperlink" Target="https://www.cotodigital3.com.ar/sitios/cdigi/producto/-lavandina-ayudin-clasica-1-l/_/A-00511468-00511468-20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portopelo.com.ar/MLA-1440384802-detergente-concentrado-de-limon-5-litros-liv-_JM?gad_source=1&amp;gclid=CjwKCAiA-P-rBhBEEiwAQEXhHxda_CowkKuq3pPHH4I6Xo4lrfUD-27Vc7keKc4NeCzTusHbVdCKgBoCPIEQAvD_BwE" TargetMode="External"/><Relationship Id="rId4" Type="http://schemas.openxmlformats.org/officeDocument/2006/relationships/hyperlink" Target="https://www.elcoliseolimpieza.com/papel-higienico-elegante-300m-cono-grande-x8-rollos-elegante-linea-profesional-pack-8-1-hoja-simple-300-m/p/MLA228795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18"/>
  <sheetViews>
    <sheetView tabSelected="1" topLeftCell="C1" workbookViewId="0">
      <selection activeCell="D7" sqref="D7"/>
    </sheetView>
  </sheetViews>
  <sheetFormatPr baseColWidth="10" defaultRowHeight="15" x14ac:dyDescent="0.25"/>
  <cols>
    <col min="3" max="3" width="36.5703125" customWidth="1"/>
    <col min="4" max="4" width="23.5703125" customWidth="1"/>
    <col min="5" max="5" width="19.28515625" customWidth="1"/>
    <col min="6" max="6" width="29.5703125" bestFit="1" customWidth="1"/>
    <col min="7" max="7" width="18.5703125" customWidth="1"/>
    <col min="8" max="8" width="19.7109375" customWidth="1"/>
    <col min="9" max="9" width="18.5703125" customWidth="1"/>
    <col min="11" max="11" width="21.140625" customWidth="1"/>
  </cols>
  <sheetData>
    <row r="1" spans="3:11" x14ac:dyDescent="0.25">
      <c r="C1" s="22" t="s">
        <v>14</v>
      </c>
      <c r="D1" s="22"/>
      <c r="E1" s="22"/>
      <c r="F1" s="22"/>
      <c r="G1" s="22"/>
      <c r="H1" s="22"/>
      <c r="I1" s="22"/>
      <c r="J1" s="22"/>
      <c r="K1" s="22"/>
    </row>
    <row r="2" spans="3:11" x14ac:dyDescent="0.25">
      <c r="C2" s="22"/>
      <c r="D2" s="22"/>
      <c r="E2" s="22"/>
      <c r="F2" s="22"/>
      <c r="G2" s="22"/>
      <c r="H2" s="22"/>
      <c r="I2" s="22"/>
      <c r="J2" s="22"/>
      <c r="K2" s="22"/>
    </row>
    <row r="3" spans="3:11" ht="30.75" customHeight="1" x14ac:dyDescent="0.25">
      <c r="C3" s="16"/>
      <c r="D3" s="16"/>
      <c r="E3" s="16"/>
      <c r="F3" s="26" t="s">
        <v>33</v>
      </c>
      <c r="G3" s="27"/>
      <c r="H3" s="16"/>
      <c r="I3" s="16"/>
      <c r="J3" s="16"/>
      <c r="K3" s="16"/>
    </row>
    <row r="4" spans="3:11" x14ac:dyDescent="0.25">
      <c r="C4" s="23"/>
      <c r="D4" s="24"/>
      <c r="E4" s="24"/>
      <c r="F4" s="24"/>
      <c r="G4" s="24"/>
      <c r="H4" s="24"/>
      <c r="I4" s="24"/>
      <c r="J4" s="24"/>
      <c r="K4" s="24"/>
    </row>
    <row r="5" spans="3:11" x14ac:dyDescent="0.25">
      <c r="C5" s="25" t="s">
        <v>18</v>
      </c>
      <c r="D5" s="25"/>
      <c r="E5" s="25"/>
      <c r="F5" s="25"/>
      <c r="G5" s="25"/>
      <c r="H5" s="25"/>
      <c r="I5" s="25"/>
      <c r="J5" s="25"/>
      <c r="K5" s="25"/>
    </row>
    <row r="6" spans="3:11" x14ac:dyDescent="0.25">
      <c r="C6" s="4" t="s">
        <v>0</v>
      </c>
      <c r="D6" s="5" t="s">
        <v>8</v>
      </c>
      <c r="E6" s="5" t="s">
        <v>1</v>
      </c>
      <c r="F6" s="5" t="s">
        <v>2</v>
      </c>
      <c r="G6" s="8" t="s">
        <v>3</v>
      </c>
      <c r="H6" s="12" t="s">
        <v>4</v>
      </c>
      <c r="I6" s="5" t="s">
        <v>5</v>
      </c>
      <c r="J6" s="5" t="s">
        <v>6</v>
      </c>
      <c r="K6" s="4" t="s">
        <v>7</v>
      </c>
    </row>
    <row r="7" spans="3:11" x14ac:dyDescent="0.25">
      <c r="C7" s="13" t="s">
        <v>15</v>
      </c>
      <c r="D7" s="7">
        <f>+(E7+G7+I7)/3</f>
        <v>882.6633333333333</v>
      </c>
      <c r="E7" s="14">
        <v>949.99</v>
      </c>
      <c r="F7" s="17" t="s">
        <v>20</v>
      </c>
      <c r="G7" s="14">
        <v>949</v>
      </c>
      <c r="H7" s="19" t="s">
        <v>19</v>
      </c>
      <c r="I7" s="6">
        <v>749</v>
      </c>
      <c r="J7" s="19" t="s">
        <v>24</v>
      </c>
      <c r="K7" s="4" t="s">
        <v>9</v>
      </c>
    </row>
    <row r="8" spans="3:11" x14ac:dyDescent="0.25">
      <c r="C8" s="13" t="s">
        <v>11</v>
      </c>
      <c r="D8" s="7">
        <f t="shared" ref="D8:D11" si="0">+(E8+G8+I8)/3</f>
        <v>2926.5333333333333</v>
      </c>
      <c r="E8" s="14">
        <v>3207.8</v>
      </c>
      <c r="F8" s="18" t="s">
        <v>28</v>
      </c>
      <c r="G8" s="14">
        <f>13859/5</f>
        <v>2771.8</v>
      </c>
      <c r="H8" s="20" t="s">
        <v>29</v>
      </c>
      <c r="I8" s="6">
        <f>14000/5</f>
        <v>2800</v>
      </c>
      <c r="J8" s="21" t="s">
        <v>25</v>
      </c>
      <c r="K8" s="9" t="s">
        <v>17</v>
      </c>
    </row>
    <row r="9" spans="3:11" x14ac:dyDescent="0.25">
      <c r="C9" s="13" t="s">
        <v>12</v>
      </c>
      <c r="D9" s="7">
        <f t="shared" si="0"/>
        <v>1217.6633333333332</v>
      </c>
      <c r="E9" s="14">
        <v>1200</v>
      </c>
      <c r="F9" s="18" t="s">
        <v>26</v>
      </c>
      <c r="G9" s="14">
        <v>1177.99</v>
      </c>
      <c r="H9" s="18" t="s">
        <v>34</v>
      </c>
      <c r="I9" s="6">
        <v>1275</v>
      </c>
      <c r="J9" s="19" t="s">
        <v>23</v>
      </c>
      <c r="K9" s="11" t="s">
        <v>21</v>
      </c>
    </row>
    <row r="10" spans="3:11" x14ac:dyDescent="0.25">
      <c r="C10" s="13" t="s">
        <v>10</v>
      </c>
      <c r="D10" s="7">
        <f t="shared" si="0"/>
        <v>3182.1111111111109</v>
      </c>
      <c r="E10" s="14">
        <f>+(1739*1000)/450</f>
        <v>3864.4444444444443</v>
      </c>
      <c r="F10" s="18" t="s">
        <v>27</v>
      </c>
      <c r="G10" s="14">
        <f>+(1145*1000)/450</f>
        <v>2544.4444444444443</v>
      </c>
      <c r="H10" s="20" t="s">
        <v>30</v>
      </c>
      <c r="I10" s="6">
        <f>(1411.85*1000)/450</f>
        <v>3137.4444444444443</v>
      </c>
      <c r="J10" s="19" t="s">
        <v>31</v>
      </c>
      <c r="K10" s="10" t="s">
        <v>22</v>
      </c>
    </row>
    <row r="11" spans="3:11" x14ac:dyDescent="0.25">
      <c r="C11" s="5" t="s">
        <v>13</v>
      </c>
      <c r="D11" s="7">
        <f t="shared" si="0"/>
        <v>4701.4075000000003</v>
      </c>
      <c r="E11" s="14">
        <f>27503.78/8</f>
        <v>3437.9724999999999</v>
      </c>
      <c r="F11" s="20" t="s">
        <v>32</v>
      </c>
      <c r="G11" s="14">
        <f>44000/8</f>
        <v>5500</v>
      </c>
      <c r="H11" s="20" t="s">
        <v>35</v>
      </c>
      <c r="I11" s="6">
        <f>41330/8</f>
        <v>5166.25</v>
      </c>
      <c r="J11" s="21" t="s">
        <v>36</v>
      </c>
      <c r="K11" s="15" t="s">
        <v>16</v>
      </c>
    </row>
    <row r="14" spans="3:11" x14ac:dyDescent="0.25">
      <c r="C14" s="1"/>
    </row>
    <row r="17" spans="5:7" x14ac:dyDescent="0.25">
      <c r="E17" s="2"/>
      <c r="G17" s="2"/>
    </row>
    <row r="18" spans="5:7" x14ac:dyDescent="0.25">
      <c r="E18" s="3"/>
    </row>
  </sheetData>
  <mergeCells count="4">
    <mergeCell ref="C1:K2"/>
    <mergeCell ref="C4:K4"/>
    <mergeCell ref="C5:K5"/>
    <mergeCell ref="F3:G3"/>
  </mergeCells>
  <hyperlinks>
    <hyperlink ref="F7" r:id="rId1"/>
    <hyperlink ref="H7" r:id="rId2"/>
    <hyperlink ref="F11" r:id="rId3"/>
    <hyperlink ref="J11" r:id="rId4"/>
    <hyperlink ref="H8" r:id="rId5"/>
    <hyperlink ref="J8" display="https://articulo.mercadolibre.com.ar/MLA-761043067-limpiador-neutro-para-pisos-porcelanato-servidor-x-5-l-_JM?matt_tool=33074646&amp;matt_word=&amp;matt_source=google&amp;matt_campaign_id=14508401213&amp;matt_ad_group_id=143720895274&amp;matt_match_type=&amp;matt_network=g&amp;matt_"/>
  </hyperlinks>
  <pageMargins left="0.7" right="0.7" top="0.75" bottom="0.75" header="0.3" footer="0.3"/>
  <pageSetup orientation="portrait" horizontalDpi="4294967294" verticalDpi="120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2022-05-05T12:32:31Z</dcterms:created>
  <dcterms:modified xsi:type="dcterms:W3CDTF">2024-03-22T15:45:36Z</dcterms:modified>
</cp:coreProperties>
</file>