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E11" i="1"/>
  <c r="I10" i="1" l="1"/>
  <c r="G10" i="1"/>
  <c r="E10" i="1"/>
  <c r="I8" i="1"/>
  <c r="E8" i="1"/>
  <c r="G8" i="1" l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<sst xmlns="http://schemas.openxmlformats.org/spreadsheetml/2006/main" count="37" uniqueCount="37">
  <si>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</si>
  <si>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</si>
  <si>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</si>
  <si>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</si>
  <si>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</si>
  <si>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</si>
  <si>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</si>
  <si>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</si>
  <si>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</si>
  <si>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</si>
  <si>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</si>
  <si>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</si>
  <si>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</si>
  <si>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</si>
  <si>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</si>
  <si>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</si>
  <si>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</si>
  <si>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</si>
  <si>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</si>
  <si>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</si>
  <si>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</si>
  <si>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</si>
  <si>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pr1x, Pr2 y 3x 450 ml</t>
  </si>
  <si>
    <t>https://www.carrefour.com.ar/limpiador-liquido-pisos-procenex-flores-de-jardin-900-ml-584257/p</t>
  </si>
  <si>
    <t>https://www.easy.com.ar/lavandina-concentrada-ayudin-1-litro/p?idsku=1289111&amp;&amp;&amp;gclid=CjwKCAjws9ipBhB1EiwAccEi1O9hWzFrySRc9jlFC4p7UhChRB_PfgdiaTbx-e4kmxKN6xLcu3WmWhoC6M8QAvD_BwE&amp;gclsrc=aw.ds</t>
  </si>
  <si>
    <t>https://articulo.mercadolibre.com.ar/MLA-761043067-limpiador-neutro-para-pisos-porcelanato-servidor-x-5-l-_JM?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115927855&amp;matt_product_id=MLA761043067&amp;matt_product_partition_id=1944873365668&amp;matt_target_id=aud-2014906607167:pla-1944873365668&amp;gad_source=1&amp;gclid=CjwKCAiAu9yqBhBmEiwAHTx5p--YxpgLlZYFJoqpCecomxc4mrnFG4UlLmXqWoamtND4WD6gf9lsHhoCdBcQAvD_BwE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</si>
  <si>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</si>
  <si>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</si>
  <si>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https://www.titolim.com.ar/MLA-896661250-dx-110-seiq-detergente-al-30-limpiador-multiuso-_JM</t>
  </si>
  <si>
    <t>https://www.portopelo.com.ar/MLA-1440384802-detergente-concentrado-de-limon-5-litros-liv-_JM?gad_source=1&amp;gclid=CjwKCAiA-P-rBhBEEiwAQEXhHxda_CowkKuq3pPHH4I6Xo4lrfUD-27Vc7keKc4NeCzTusHbVdCKgBoCPIEQAvD_BwE</t>
  </si>
  <si>
    <t>https://www.easy.com.ar/limp-liq-mr-musc-vidrios-dp-500ml/p?idsku=1511601&amp;gad_source=1&amp;gclid=CjwKCAiA-P-rBhBEEiwAQEXhHzvFv33g1oSBd5StvOdrvluPGcZs_pTVq1B87-uZIiKVQWosZ4_ElRoCvzQQAvD_BwE&amp;gclsrc=aw.ds</t>
  </si>
  <si>
    <t>https://www.farmaciastkl.com/limpia-vidrios-y-multiuso-lavanda-doypack-450-ml/p</t>
  </si>
  <si>
    <t>https://cleanmarket.com.ar/producto/elegante-premium-300-m-cono-45-cm/</t>
  </si>
  <si>
    <t>https://www.cotodigital3.com.ar/sitios/cdigi/producto/-procenex-limpiador-liquido-para-pisos-marina-900ml/_/A-00264347-00264347-200</t>
  </si>
  <si>
    <t>PX ACTUALIZADOS A ABRIL 2024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</si>
  <si>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</si>
  <si>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https://www.elcoliseolimpieza.com/papel-higienico-elegante-300m-cono-grande-x8-rollos-elegante-linea-profesional-pack-8-1-hoja-simple-300-m/p/MLA22879581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</si>
</sst>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2" fontId="1" fillId="0" borderId="1" xfId="1" applyNumberFormat="1" applyBorder="1"/>
    <xf numFmtId="0" fontId="1" fillId="0" borderId="1" xfId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leanmarket.com.ar/producto/elegante-premium-300-m-cono-45-cm/" TargetMode="External"/><Relationship Id="rId2" Type="http://schemas.openxmlformats.org/officeDocument/2006/relationships/hyperlink" Target="https://www.jumbo.com.ar/lavandina-ayudin-clasica-1lt/p" TargetMode="External"/><Relationship Id="rId1" Type="http://schemas.openxmlformats.org/officeDocument/2006/relationships/hyperlink" Target="https://www.cotodigital3.com.ar/sitios/cdigi/producto/-lavandina-ayudin-clasica-1-l/_/A-00511468-00511468-200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elcoliseolimpieza.com/papel-higienico-elegante-300m-cono-grande-x8-rollos-elegante-linea-profesional-pack-8-1-hoja-simple-300-m/p/MLA228795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topLeftCell="B1" workbookViewId="0">
      <selection activeCell="D11" sqref="D11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2" t="s">
        <v>14</v>
      </c>
      <c r="D1" s="22"/>
      <c r="E1" s="22"/>
      <c r="F1" s="22"/>
      <c r="G1" s="22"/>
      <c r="H1" s="22"/>
      <c r="I1" s="22"/>
      <c r="J1" s="22"/>
      <c r="K1" s="22"/>
    </row>
    <row r="2" spans="3:11" x14ac:dyDescent="0.25">
      <c r="C2" s="22"/>
      <c r="D2" s="22"/>
      <c r="E2" s="22"/>
      <c r="F2" s="22"/>
      <c r="G2" s="22"/>
      <c r="H2" s="22"/>
      <c r="I2" s="22"/>
      <c r="J2" s="22"/>
      <c r="K2" s="22"/>
    </row>
    <row r="3" spans="3:11" ht="30.75" customHeight="1" x14ac:dyDescent="0.25">
      <c r="C3" s="16"/>
      <c r="D3" s="16"/>
      <c r="E3" s="16"/>
      <c r="F3" s="26" t="s">
        <v>34</v>
      </c>
      <c r="G3" s="27"/>
      <c r="H3" s="16"/>
      <c r="I3" s="16"/>
      <c r="J3" s="16"/>
      <c r="K3" s="16"/>
    </row>
    <row r="4" spans="3:11" x14ac:dyDescent="0.25">
      <c r="C4" s="23"/>
      <c r="D4" s="24"/>
      <c r="E4" s="24"/>
      <c r="F4" s="24"/>
      <c r="G4" s="24"/>
      <c r="H4" s="24"/>
      <c r="I4" s="24"/>
      <c r="J4" s="24"/>
      <c r="K4" s="24"/>
    </row>
    <row r="5" spans="3:11" x14ac:dyDescent="0.25">
      <c r="C5" s="25" t="s">
        <v>18</v>
      </c>
      <c r="D5" s="25"/>
      <c r="E5" s="25"/>
      <c r="F5" s="25"/>
      <c r="G5" s="25"/>
      <c r="H5" s="25"/>
      <c r="I5" s="25"/>
      <c r="J5" s="25"/>
      <c r="K5" s="25"/>
    </row>
    <row r="6" spans="3:11" x14ac:dyDescent="0.25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25">
      <c r="C7" s="13" t="s">
        <v>15</v>
      </c>
      <c r="D7" s="7">
        <f>+(E7+G7+I7)/3</f>
        <v>959.99666666666656</v>
      </c>
      <c r="E7" s="14">
        <v>965.99</v>
      </c>
      <c r="F7" s="17" t="s">
        <v>20</v>
      </c>
      <c r="G7" s="14">
        <v>965</v>
      </c>
      <c r="H7" s="19" t="s">
        <v>19</v>
      </c>
      <c r="I7" s="6">
        <v>949</v>
      </c>
      <c r="J7" s="19" t="s">
        <v>24</v>
      </c>
      <c r="K7" s="4" t="s">
        <v>9</v>
      </c>
    </row>
    <row r="8" spans="3:11" x14ac:dyDescent="0.25">
      <c r="C8" s="13" t="s">
        <v>11</v>
      </c>
      <c r="D8" s="7">
        <f t="shared" ref="D8:D11" si="0">+(E8+G8+I8)/3</f>
        <v>2945.0666666666671</v>
      </c>
      <c r="E8" s="14">
        <f>13317/5</f>
        <v>2663.4</v>
      </c>
      <c r="F8" s="18" t="s">
        <v>28</v>
      </c>
      <c r="G8" s="14">
        <f>13859/5</f>
        <v>2771.8</v>
      </c>
      <c r="H8" s="18" t="s">
        <v>29</v>
      </c>
      <c r="I8" s="6">
        <f>17000/5</f>
        <v>3400</v>
      </c>
      <c r="J8" s="19" t="s">
        <v>25</v>
      </c>
      <c r="K8" s="9" t="s">
        <v>17</v>
      </c>
    </row>
    <row r="9" spans="3:11" x14ac:dyDescent="0.25">
      <c r="C9" s="13" t="s">
        <v>12</v>
      </c>
      <c r="D9" s="7">
        <f t="shared" si="0"/>
        <v>1309</v>
      </c>
      <c r="E9" s="14">
        <v>1450</v>
      </c>
      <c r="F9" s="18" t="s">
        <v>26</v>
      </c>
      <c r="G9" s="14">
        <v>1297</v>
      </c>
      <c r="H9" s="18" t="s">
        <v>33</v>
      </c>
      <c r="I9" s="6">
        <v>1180</v>
      </c>
      <c r="J9" s="19" t="s">
        <v>23</v>
      </c>
      <c r="K9" s="11" t="s">
        <v>21</v>
      </c>
    </row>
    <row r="10" spans="3:11" x14ac:dyDescent="0.25">
      <c r="C10" s="13" t="s">
        <v>10</v>
      </c>
      <c r="D10" s="7">
        <f t="shared" si="0"/>
        <v>3201.2444444444445</v>
      </c>
      <c r="E10" s="14">
        <f>+(1566*1000)/450</f>
        <v>3480</v>
      </c>
      <c r="F10" s="18" t="s">
        <v>27</v>
      </c>
      <c r="G10" s="14">
        <f>+(1245*1000)/450</f>
        <v>2766.6666666666665</v>
      </c>
      <c r="H10" s="20" t="s">
        <v>30</v>
      </c>
      <c r="I10" s="6">
        <f>(1510.68*1000)/450</f>
        <v>3357.0666666666666</v>
      </c>
      <c r="J10" s="19" t="s">
        <v>31</v>
      </c>
      <c r="K10" s="10" t="s">
        <v>22</v>
      </c>
    </row>
    <row r="11" spans="3:11" x14ac:dyDescent="0.25">
      <c r="C11" s="5" t="s">
        <v>13</v>
      </c>
      <c r="D11" s="7">
        <f t="shared" si="0"/>
        <v>4815.9908333333333</v>
      </c>
      <c r="E11" s="14">
        <f>27503.78/8</f>
        <v>3437.9724999999999</v>
      </c>
      <c r="F11" s="20" t="s">
        <v>32</v>
      </c>
      <c r="G11" s="14">
        <f>44000/8</f>
        <v>5500</v>
      </c>
      <c r="H11" s="20" t="s">
        <v>35</v>
      </c>
      <c r="I11" s="6">
        <f>44080/8</f>
        <v>5510</v>
      </c>
      <c r="J11" s="21" t="s">
        <v>36</v>
      </c>
      <c r="K11" s="15" t="s">
        <v>16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4">
    <mergeCell ref="C1:K2"/>
    <mergeCell ref="C4:K4"/>
    <mergeCell ref="C5:K5"/>
    <mergeCell ref="F3:G3"/>
  </mergeCells>
  <hyperlinks>
    <hyperlink ref="F7" r:id="rId1"/>
    <hyperlink ref="H7" r:id="rId2"/>
    <hyperlink ref="F11" r:id="rId3"/>
    <hyperlink ref="J11" r:id="rId4"/>
  </hyperlinks>
  <pageMargins left="0.7" right="0.7" top="0.75" bottom="0.75" header="0.3" footer="0.3"/>
  <pageSetup orientation="portrait" horizontalDpi="4294967294" verticalDpi="12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2024-05-27T19:04:01Z</dcterms:modified>
</cp:coreProperties>
</file>