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OMPR.AR\PUBLICACIONES WP1\PRECIOS DE REFERENCIA\PRECIO DE REFERENCIA - A.MARCO\"/>
    </mc:Choice>
  </mc:AlternateContent>
  <bookViews>
    <workbookView xWindow="0" yWindow="0" windowWidth="24000" windowHeight="9735"/>
  </bookViews>
  <sheets>
    <sheet name="Hoja1" sheetId="1" r:id="rId1"/>
    <sheet name="Hoja2" sheetId="2" r:id="rId2"/>
    <sheet name="Hoja3" sheetId="3" r:id="rId3"/>
  </sheets>
  <definedNames>
    <definedName name="_xlnm._FilterDatabase" localSheetId="0" hidden="1">Hoja1!$A$570:$Y$709</definedName>
  </definedNames>
  <calcPr calcId="152511"/>
</workbook>
</file>

<file path=xl/calcChain.xml><?xml version="1.0" encoding="utf-8"?>
<calcChain xmlns="http://schemas.openxmlformats.org/spreadsheetml/2006/main">
  <c r="I579" i="1" l="1"/>
  <c r="I578" i="1"/>
  <c r="I577" i="1"/>
  <c r="I544" i="1" l="1"/>
  <c r="I543" i="1"/>
  <c r="I542" i="1"/>
  <c r="I541" i="1"/>
  <c r="I540" i="1"/>
  <c r="I539" i="1"/>
  <c r="I538" i="1"/>
  <c r="I537" i="1"/>
  <c r="I471" i="1"/>
  <c r="I463" i="1"/>
  <c r="I458" i="1"/>
  <c r="I446" i="1"/>
  <c r="I445" i="1"/>
  <c r="I444" i="1"/>
  <c r="I440" i="1"/>
  <c r="I439" i="1"/>
  <c r="I438" i="1"/>
  <c r="I437" i="1"/>
  <c r="I436" i="1"/>
  <c r="I435" i="1"/>
  <c r="I434" i="1"/>
  <c r="I419" i="1"/>
  <c r="I418" i="1"/>
  <c r="I417" i="1"/>
  <c r="I313" i="1" l="1"/>
  <c r="I312" i="1"/>
  <c r="I308" i="1"/>
  <c r="I302" i="1"/>
  <c r="I301" i="1"/>
  <c r="I300" i="1"/>
  <c r="I299" i="1"/>
  <c r="I298" i="1"/>
  <c r="I297" i="1"/>
  <c r="I251" i="1"/>
  <c r="I225" i="1"/>
  <c r="I209" i="1"/>
  <c r="I184" i="1"/>
  <c r="I140" i="1"/>
  <c r="I41" i="1"/>
  <c r="I42" i="1"/>
  <c r="I43" i="1"/>
  <c r="I40" i="1"/>
  <c r="I30" i="1"/>
  <c r="I28" i="1"/>
  <c r="I27" i="1"/>
  <c r="J571" i="1" l="1"/>
  <c r="L571" i="1"/>
  <c r="J572" i="1"/>
  <c r="L572" i="1"/>
  <c r="J573" i="1"/>
  <c r="L573" i="1"/>
  <c r="I574" i="1"/>
  <c r="I575" i="1"/>
  <c r="L577" i="1"/>
  <c r="J580" i="1"/>
  <c r="L580" i="1"/>
  <c r="I581" i="1"/>
  <c r="I582" i="1"/>
  <c r="J583" i="1"/>
  <c r="L583" i="1"/>
  <c r="I584" i="1"/>
  <c r="I589" i="1"/>
  <c r="I590" i="1"/>
  <c r="I592" i="1"/>
  <c r="L592" i="1"/>
  <c r="I600" i="1"/>
  <c r="I601" i="1"/>
  <c r="I610" i="1"/>
  <c r="I611" i="1"/>
  <c r="I612" i="1"/>
  <c r="I613" i="1"/>
  <c r="I616" i="1"/>
  <c r="I630" i="1"/>
  <c r="I644" i="1"/>
  <c r="J658" i="1"/>
  <c r="I658" i="1" s="1"/>
  <c r="J659" i="1"/>
  <c r="I659" i="1" s="1"/>
  <c r="J660" i="1"/>
  <c r="I660" i="1" s="1"/>
  <c r="J661" i="1"/>
  <c r="I661" i="1" s="1"/>
  <c r="J662" i="1"/>
  <c r="I662" i="1" s="1"/>
  <c r="J665" i="1"/>
  <c r="I665" i="1" s="1"/>
  <c r="J667" i="1"/>
  <c r="I667" i="1" s="1"/>
  <c r="I668" i="1"/>
  <c r="I669" i="1"/>
  <c r="I670" i="1"/>
  <c r="I671" i="1"/>
  <c r="J677" i="1"/>
  <c r="L677" i="1"/>
  <c r="J678" i="1"/>
  <c r="L678" i="1"/>
  <c r="L682" i="1"/>
  <c r="L683" i="1"/>
  <c r="L684" i="1"/>
  <c r="L685" i="1"/>
  <c r="L686" i="1"/>
  <c r="I687" i="1"/>
  <c r="I688" i="1"/>
  <c r="I689" i="1"/>
  <c r="I695" i="1"/>
  <c r="J701" i="1"/>
  <c r="I701" i="1" s="1"/>
  <c r="U701" i="1"/>
  <c r="Y686" i="1"/>
  <c r="W686" i="1"/>
  <c r="Y685" i="1"/>
  <c r="W685" i="1"/>
  <c r="Y684" i="1"/>
  <c r="W684" i="1"/>
  <c r="Y683" i="1"/>
  <c r="W683" i="1"/>
  <c r="Y682" i="1"/>
  <c r="W682" i="1"/>
  <c r="W678" i="1"/>
  <c r="U678" i="1"/>
  <c r="W677" i="1"/>
  <c r="U677" i="1"/>
  <c r="U667" i="1"/>
  <c r="U665" i="1"/>
  <c r="U662" i="1"/>
  <c r="U661" i="1"/>
  <c r="U660" i="1"/>
  <c r="U659" i="1"/>
  <c r="U658" i="1"/>
  <c r="W592" i="1"/>
  <c r="W583" i="1"/>
  <c r="U583" i="1"/>
  <c r="W580" i="1"/>
  <c r="U580" i="1"/>
  <c r="W573" i="1"/>
  <c r="U573" i="1"/>
  <c r="W572" i="1"/>
  <c r="U572" i="1"/>
  <c r="W571" i="1"/>
  <c r="U571" i="1"/>
  <c r="N686" i="1"/>
  <c r="I686" i="1" s="1"/>
  <c r="N685" i="1"/>
  <c r="N684" i="1"/>
  <c r="N683" i="1"/>
  <c r="I683" i="1" s="1"/>
  <c r="N682" i="1"/>
  <c r="I682" i="1" s="1"/>
  <c r="W482" i="1"/>
  <c r="W476" i="1"/>
  <c r="L482" i="1"/>
  <c r="L476" i="1"/>
  <c r="L419" i="1"/>
  <c r="L418" i="1"/>
  <c r="L417" i="1"/>
  <c r="I379" i="1"/>
  <c r="I378" i="1"/>
  <c r="I370" i="1"/>
  <c r="I369" i="1"/>
  <c r="I368" i="1"/>
  <c r="I366" i="1"/>
  <c r="I356" i="1"/>
  <c r="I353" i="1"/>
  <c r="I350" i="1"/>
  <c r="I349" i="1"/>
  <c r="I348" i="1"/>
  <c r="I342" i="1"/>
  <c r="I337" i="1"/>
  <c r="I336" i="1"/>
  <c r="I326" i="1"/>
  <c r="I325" i="1"/>
  <c r="I324" i="1"/>
  <c r="I323" i="1"/>
  <c r="I322" i="1"/>
  <c r="I321" i="1"/>
  <c r="I320" i="1"/>
  <c r="I319" i="1"/>
  <c r="I318" i="1"/>
  <c r="I317" i="1"/>
  <c r="I316" i="1"/>
  <c r="I315" i="1"/>
  <c r="I314" i="1"/>
  <c r="I311" i="1"/>
  <c r="I310" i="1"/>
  <c r="I309" i="1"/>
  <c r="I307" i="1"/>
  <c r="I306" i="1"/>
  <c r="I305" i="1"/>
  <c r="I304" i="1"/>
  <c r="I303"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0" i="1"/>
  <c r="I246" i="1"/>
  <c r="I245" i="1"/>
  <c r="I244" i="1"/>
  <c r="I243" i="1"/>
  <c r="I242" i="1"/>
  <c r="I241" i="1"/>
  <c r="I240" i="1"/>
  <c r="I239" i="1"/>
  <c r="I238" i="1"/>
  <c r="I237" i="1"/>
  <c r="I236" i="1"/>
  <c r="I235" i="1"/>
  <c r="I234" i="1"/>
  <c r="I233" i="1"/>
  <c r="I232" i="1"/>
  <c r="I231" i="1"/>
  <c r="I230" i="1"/>
  <c r="I229" i="1"/>
  <c r="I228" i="1"/>
  <c r="I227" i="1"/>
  <c r="I226" i="1"/>
  <c r="I224" i="1"/>
  <c r="I223" i="1"/>
  <c r="I219" i="1"/>
  <c r="I218" i="1"/>
  <c r="I217" i="1"/>
  <c r="I216" i="1"/>
  <c r="I215" i="1"/>
  <c r="I214" i="1"/>
  <c r="I213" i="1"/>
  <c r="I211" i="1"/>
  <c r="I208" i="1"/>
  <c r="I207" i="1"/>
  <c r="I206" i="1"/>
  <c r="I205" i="1"/>
  <c r="I204" i="1"/>
  <c r="I203" i="1"/>
  <c r="I202" i="1"/>
  <c r="I201" i="1"/>
  <c r="I200" i="1"/>
  <c r="I199" i="1"/>
  <c r="I198" i="1"/>
  <c r="I197" i="1"/>
  <c r="I196" i="1"/>
  <c r="I195" i="1"/>
  <c r="I194" i="1"/>
  <c r="I193" i="1"/>
  <c r="I192" i="1"/>
  <c r="I191" i="1"/>
  <c r="I190" i="1"/>
  <c r="I189" i="1"/>
  <c r="I188" i="1"/>
  <c r="I187" i="1"/>
  <c r="I186" i="1"/>
  <c r="I185" i="1"/>
  <c r="T178" i="1"/>
  <c r="T177" i="1"/>
  <c r="T176" i="1"/>
  <c r="I176" i="1"/>
  <c r="T175" i="1"/>
  <c r="I175" i="1"/>
  <c r="T174" i="1"/>
  <c r="T173" i="1"/>
  <c r="T172" i="1"/>
  <c r="I172" i="1"/>
  <c r="T171" i="1"/>
  <c r="I171" i="1"/>
  <c r="T170" i="1"/>
  <c r="T169" i="1"/>
  <c r="T168" i="1"/>
  <c r="I168" i="1"/>
  <c r="T167" i="1"/>
  <c r="I167" i="1"/>
  <c r="T166" i="1"/>
  <c r="T165" i="1"/>
  <c r="I165" i="1"/>
  <c r="T164" i="1"/>
  <c r="T163" i="1"/>
  <c r="T162" i="1"/>
  <c r="I162" i="1"/>
  <c r="T161" i="1"/>
  <c r="T160" i="1"/>
  <c r="I160" i="1"/>
  <c r="T159" i="1"/>
  <c r="T158" i="1"/>
  <c r="T157" i="1"/>
  <c r="I157" i="1"/>
  <c r="T156" i="1"/>
  <c r="I156" i="1"/>
  <c r="T155" i="1"/>
  <c r="T154" i="1"/>
  <c r="T153" i="1"/>
  <c r="T152" i="1"/>
  <c r="T151" i="1"/>
  <c r="T150" i="1"/>
  <c r="I150" i="1"/>
  <c r="T149" i="1"/>
  <c r="I149" i="1"/>
  <c r="T148" i="1"/>
  <c r="T147" i="1"/>
  <c r="T146" i="1"/>
  <c r="T145" i="1"/>
  <c r="T144" i="1"/>
  <c r="T143" i="1"/>
  <c r="I143" i="1"/>
  <c r="T142" i="1"/>
  <c r="T141" i="1"/>
  <c r="I141" i="1"/>
  <c r="T140" i="1"/>
  <c r="T139" i="1"/>
  <c r="T138" i="1"/>
  <c r="T137" i="1"/>
  <c r="T136" i="1"/>
  <c r="T135" i="1"/>
  <c r="T134" i="1"/>
  <c r="T133" i="1"/>
  <c r="T132" i="1"/>
  <c r="T131" i="1"/>
  <c r="T130" i="1"/>
  <c r="T129" i="1"/>
  <c r="T128" i="1"/>
  <c r="T127" i="1"/>
  <c r="I127" i="1"/>
  <c r="T126" i="1"/>
  <c r="I126" i="1"/>
  <c r="T125" i="1"/>
  <c r="T124" i="1"/>
  <c r="T123" i="1"/>
  <c r="T122" i="1"/>
  <c r="T121" i="1"/>
  <c r="T120" i="1"/>
  <c r="T119" i="1"/>
  <c r="T118" i="1"/>
  <c r="T117" i="1"/>
  <c r="T116" i="1"/>
  <c r="T115" i="1"/>
  <c r="I115" i="1"/>
  <c r="T114" i="1"/>
  <c r="I114" i="1"/>
  <c r="T113" i="1"/>
  <c r="I113" i="1"/>
  <c r="T112" i="1"/>
  <c r="I112" i="1"/>
  <c r="T111" i="1"/>
  <c r="T110" i="1"/>
  <c r="T109" i="1"/>
  <c r="T108" i="1"/>
  <c r="T107" i="1"/>
  <c r="T106" i="1"/>
  <c r="T105" i="1"/>
  <c r="I105" i="1"/>
  <c r="T104" i="1"/>
  <c r="I104" i="1"/>
  <c r="T103" i="1"/>
  <c r="I103" i="1"/>
  <c r="T102" i="1"/>
  <c r="T101" i="1"/>
  <c r="T100" i="1"/>
  <c r="I100" i="1"/>
  <c r="T99" i="1"/>
  <c r="T98" i="1"/>
  <c r="T97" i="1"/>
  <c r="I97" i="1"/>
  <c r="T96" i="1"/>
  <c r="T95" i="1"/>
  <c r="T94" i="1"/>
  <c r="T93" i="1"/>
  <c r="T92" i="1"/>
  <c r="I92" i="1"/>
  <c r="T91" i="1"/>
  <c r="T90" i="1"/>
  <c r="T89" i="1"/>
  <c r="T88" i="1"/>
  <c r="T87" i="1"/>
  <c r="I87" i="1"/>
  <c r="T86" i="1"/>
  <c r="T85" i="1"/>
  <c r="I85" i="1"/>
  <c r="T84" i="1"/>
  <c r="T83" i="1"/>
  <c r="T82" i="1"/>
  <c r="T81" i="1"/>
  <c r="T80" i="1"/>
  <c r="T79" i="1"/>
  <c r="T78" i="1"/>
  <c r="I78" i="1"/>
  <c r="T77" i="1"/>
  <c r="T76" i="1"/>
  <c r="T75" i="1"/>
  <c r="I75" i="1"/>
  <c r="T74" i="1"/>
  <c r="T73" i="1"/>
  <c r="T72" i="1"/>
  <c r="T71" i="1"/>
  <c r="T70" i="1"/>
  <c r="T69" i="1"/>
  <c r="T68" i="1"/>
  <c r="T67" i="1"/>
  <c r="T66" i="1"/>
  <c r="T65" i="1"/>
  <c r="T64" i="1"/>
  <c r="T63" i="1"/>
  <c r="T62" i="1"/>
  <c r="T61" i="1"/>
  <c r="T60" i="1"/>
  <c r="T59" i="1"/>
  <c r="T58" i="1"/>
  <c r="T57" i="1"/>
  <c r="T56" i="1"/>
  <c r="T55" i="1"/>
  <c r="T54" i="1"/>
  <c r="T53" i="1"/>
  <c r="T52" i="1"/>
  <c r="I52" i="1"/>
  <c r="T51" i="1"/>
  <c r="T50" i="1"/>
  <c r="T49" i="1"/>
  <c r="T48" i="1"/>
  <c r="I48" i="1"/>
  <c r="T47" i="1"/>
  <c r="T46" i="1"/>
  <c r="T45" i="1"/>
  <c r="T44" i="1"/>
  <c r="T43" i="1"/>
  <c r="T42" i="1"/>
  <c r="T41" i="1"/>
  <c r="T40" i="1"/>
  <c r="T39" i="1"/>
  <c r="T38" i="1"/>
  <c r="T37" i="1"/>
  <c r="T36" i="1"/>
  <c r="T35" i="1"/>
  <c r="T34" i="1"/>
  <c r="T33" i="1"/>
  <c r="T32" i="1"/>
  <c r="T31" i="1"/>
  <c r="T30" i="1"/>
  <c r="T29" i="1"/>
  <c r="T28" i="1"/>
  <c r="T27" i="1"/>
  <c r="T26" i="1"/>
  <c r="T25" i="1"/>
  <c r="T24" i="1"/>
  <c r="T23" i="1"/>
  <c r="T22" i="1"/>
  <c r="I22" i="1"/>
  <c r="T21" i="1"/>
  <c r="I21" i="1"/>
  <c r="T20" i="1"/>
  <c r="T19" i="1"/>
  <c r="T18" i="1"/>
  <c r="T17" i="1"/>
  <c r="I17" i="1"/>
  <c r="T16" i="1"/>
  <c r="I16" i="1"/>
  <c r="T15" i="1"/>
  <c r="T14" i="1"/>
  <c r="T13" i="1"/>
  <c r="T12" i="1"/>
  <c r="I12" i="1"/>
  <c r="T11" i="1"/>
  <c r="T10" i="1"/>
  <c r="I10" i="1"/>
  <c r="T9" i="1"/>
  <c r="I9" i="1"/>
  <c r="T8" i="1"/>
  <c r="T7" i="1"/>
  <c r="T6" i="1"/>
  <c r="T5" i="1"/>
  <c r="T4" i="1"/>
  <c r="I4" i="1"/>
  <c r="I678" i="1" l="1"/>
  <c r="I583" i="1"/>
  <c r="I580" i="1"/>
  <c r="I572" i="1"/>
  <c r="I685" i="1"/>
  <c r="I573" i="1"/>
  <c r="I571" i="1"/>
  <c r="I684" i="1"/>
  <c r="I677" i="1"/>
</calcChain>
</file>

<file path=xl/sharedStrings.xml><?xml version="1.0" encoding="utf-8"?>
<sst xmlns="http://schemas.openxmlformats.org/spreadsheetml/2006/main" count="6167" uniqueCount="1760">
  <si>
    <t>GRUPO I - Insumos y accesorios tecnógicos y/o informáticos</t>
  </si>
  <si>
    <t>Grilla de puntaje</t>
  </si>
  <si>
    <t xml:space="preserve">Renglón:  </t>
  </si>
  <si>
    <t>Especificación técnica s/ PCP</t>
  </si>
  <si>
    <t>Alternativa</t>
  </si>
  <si>
    <t>Precio unitario</t>
  </si>
  <si>
    <t>Proveedor</t>
  </si>
  <si>
    <t>Marca</t>
  </si>
  <si>
    <t>Cantidad ofertada</t>
  </si>
  <si>
    <t>Especificacion técnica</t>
  </si>
  <si>
    <t xml:space="preserve">Precio promedio </t>
  </si>
  <si>
    <t>Precio de referencia 1</t>
  </si>
  <si>
    <t>Anexo I (DDJJ)</t>
  </si>
  <si>
    <t>Servicio técnico</t>
  </si>
  <si>
    <t xml:space="preserve">Muestra Fotográfica </t>
  </si>
  <si>
    <t>Certificaciones y/o Garantías</t>
  </si>
  <si>
    <t>Oferta Económica (60 puntos)</t>
  </si>
  <si>
    <t>Antecedentes Contractuales (10 puntos)</t>
  </si>
  <si>
    <t>Garantía de sustitución por fallas (10 puntos)</t>
  </si>
  <si>
    <t>Acreditación ODS (10 puntos)</t>
  </si>
  <si>
    <t>Plazo de entrega (10 puntos)</t>
  </si>
  <si>
    <t>Total del Puntaje</t>
  </si>
  <si>
    <t>Recomendación de Adjudicación (orden de merito) / Rechazo</t>
  </si>
  <si>
    <t>Link</t>
  </si>
  <si>
    <t>Precio de referencia 2</t>
  </si>
  <si>
    <t>Precio de referencia 3</t>
  </si>
  <si>
    <t>Renglón: 1, Código: 740010241.1, Descripción: COMPUTADOR  Presentación:  UNIDAD</t>
  </si>
  <si>
    <t>COMPUTADORA DE ESCRITORIO - CPU, TECLADO Y MOUSE Para uso de oficina - Características técnicas según Anexo II - PCP</t>
  </si>
  <si>
    <t>Base</t>
  </si>
  <si>
    <t>INFOCUYO S.A.</t>
  </si>
  <si>
    <t>PC CLON</t>
  </si>
  <si>
    <t xml:space="preserve">PC DE ESCRITORIO  CPU INTEL CORE I3-10105 LGA1200  
MOT GIGABYTE H410M H V2 1200 DDR4  MEM 8GB 
DDR4 2666MHZ HIKVISION  SSD 240GB SATA HIKVISION  PLACA 
PCI WIFI 300MBPS   GABINETE ATX 500W INCLUYE KIT 
(TECLDO Y MOUSE)  WIN 11 PRO OEM 64BIT SPA 
   GARANTIA DEL PRODUCTO: 12 MESES  PLAZO 
DE ENTREGA: 5 DIAS    </t>
  </si>
  <si>
    <t>N/A</t>
  </si>
  <si>
    <t>https://www.htvs.com.ar/MLA-1120790667-pc-oficina-intel-i3-10100-ram-8gb-ssd-240gb-wifi-_JM?gad_source=1&amp;gclid=Cj0KCQjwpNuyBhCuARIsANJqL9Nxx7GAHsEzj5TL2YNPvUMezxXroNz8R31EJDyLgzRPX4AlQM2cDikaAj68EALw_wcB</t>
  </si>
  <si>
    <t>https://lezamapc.com.ar/pc-intel/6784-pc-intel-core-i3-10100-10ma-8gb-ddr4-240gb-wifi.html?gad_source=1&amp;gclid=Cj0KCQjwpNuyBhCuARIsANJqL9PQMk4DKh9F0CNpIZWZ-J9RDRT8nx3X0RjfUggZEnn80nuCXRi1S6saAmx6EALw_wcB</t>
  </si>
  <si>
    <t>https://lezamapc.com.ar/pc-intel/9934-pc-intel-core-i3-10105-10ma-8gb-ddr4-240gb-wifi.html</t>
  </si>
  <si>
    <t>.</t>
  </si>
  <si>
    <t>2</t>
  </si>
  <si>
    <t xml:space="preserve">PC DE ESCRITORIO  CPU INTEL CORE i5-10400 LGA1200  
MOT GIGABYTE H410M H V2 1200 DDR4  MEM 8GB 
DDR4 2666MHZ HIKVISION  SSD 240GB SATA HIKVISION  WIN 
11 PRO OEM 64BIT SPA  GABINETE ATX 500W INCLUYE 
KIT (TECLDO Y MOUSE)    GARANTIA DEL PRODUCTO: 
12 MESES  PLAZO DE ENTREGA: 5 DIAS   
   </t>
  </si>
  <si>
    <t>3</t>
  </si>
  <si>
    <t xml:space="preserve">PC DE ESCRITORIO  CPU INTEL CORE I5-11400  MOT 
MSI S1200 H510M-A PRO M-ATX  MEM 8GB DDR4 2666MHZ 
HIKVISION  SSD 240GB SATA HIKVISION  WIN 11 PRO 
OEM 64BIT SPA  GABINETE ATX 500W INCLUYE KIT (TECLDO 
Y MOUSE)    GARANTIA DEL PRODUCTO: 12 MESES 
 PLAZO DE ENTREGA: 5 DIAS     
</t>
  </si>
  <si>
    <t>4</t>
  </si>
  <si>
    <t xml:space="preserve">PC DE ESCRITORIO  CPU INTEL CORE I5-12400 S1700  
MOT MSI PRO H610M-G LGA1700 DDR4  MEM 8GB DDR4 
3200MHZ HIKVISION  SSD 240GB SATA HIKVISION  WIN 11 
PRO OEM 64BIT SPA  GABINETE ATX 500W INCLUYE KIT 
(TECLDO Y MOUSE)    GARANTIA DEL PRODUCTO: 12 
MESES  PLAZO DE ENTREGA: 5 DIAS    
</t>
  </si>
  <si>
    <t>Electrosof S.A</t>
  </si>
  <si>
    <t>ELECTROSOF</t>
  </si>
  <si>
    <t xml:space="preserve">Item 1: PC ELECTROSOF INTEL  PROCES. INTEL COMETLAKE CORE 
I3 10100 S1200  MB MSI S1200 H510M PLUS V3 
BOX M-ATX  DDR4 8GB HIKSEMI 3200MHZ SINGLE TRAY  
SSD 240GB HIKSEMI C100 BOX  WIN 11 PRO 64B 
COEM 1PK SPANISH FISICO (S/DVD)  GAB PERF KITX3 6801 
TEC+MOU+600W  </t>
  </si>
  <si>
    <t>Si presentó</t>
  </si>
  <si>
    <t>No presenta</t>
  </si>
  <si>
    <t>Redinfo Teleinformatica S.A</t>
  </si>
  <si>
    <t>PC Clon(Micro Intel Core i3 10100, Mother MSI H510M,Memoria RAM 
DDR4 de 8Gb Hiksemi,SSD de 240Gb Hiksemi Sata,Gabinete ATX,Teclado USB,Mouse 
USB y Windows 11 Pro)</t>
  </si>
  <si>
    <t>PC Clon(Micro Intel Core i5 10400, Mother MSI H510M,Memoria RAM 
DDR4 de 8Gb Hiksemi,SSD de 240Gb Hiksemi Sata,Gabinete ATX,Teclado USB,Mouse 
USB y Windows 11 Pro)</t>
  </si>
  <si>
    <t>https://lezamapc.com.ar/pc-intel/6788-pc-intel-core-i5-10400-10ma-8gb-ddr4-ssd-240gb-wifi-5032037187145.html?gad_source=1&amp;gclid=Cj0KCQjwpNuyBhCuARIsANJqL9Ow3sxxswoo-8cTmUeLpBJn_-h2p7JR0nKBg_R-itnv6NnFO2b53RgaAk3kEALw_wcB</t>
  </si>
  <si>
    <t>https://www.venex.com.ar/computadoras-y-servidores/pcs-de-escritorio/pc-intel-i5-10400-ssd-240gb-8gb.html?gad_source=1&amp;gclid=Cj0KCQjwpNuyBhCuARIsANJqL9MKuwP4tz6bPGWLgIdlfgqCCe_m07IdAy_u2-gD0TobJAJ4zdcPJTAaApKwEALw_wcB</t>
  </si>
  <si>
    <t>https://www.comeros.com.ar/tienda/pc-cx-intel-i5-104008gssd480-msi-2/?gad_source=1&amp;gclid=Cj0KCQjwpNuyBhCuARIsANJqL9OJlGyOWPsYAiBHRlMuQKrKjXJYi_Ee4khrA9-_WhLSHCMQf1SfxRMaAsXyEALw_wcB</t>
  </si>
  <si>
    <t>TECNICOLOR SA</t>
  </si>
  <si>
    <t>procesador Corei3.  Idem Oferta Base, Forma de pago Anticipado 
con garantía Seguro de caución</t>
  </si>
  <si>
    <t>Computadoras Corei I3 8ram DDR4 240Gb SSD Windows 11  
Idem Oferta Base, Forma de pago Anticipado con garantía Seguro 
de caución  Servicio técnico en Mendoza : Aguilera Zalazar 
Luciano Calle Clark 250 , Ciudad Mendoza</t>
  </si>
  <si>
    <t>6</t>
  </si>
  <si>
    <t>LENOVO</t>
  </si>
  <si>
    <t>MINI PC ASUS ULTRACOMPACTA INTEL AMD RYZEN 5-5600H 8GB 240GB 
WIFI BT WIN 11 PRO OEM 64BIT SPA  (INCLUYE 
KIT TECLADO Y MOUSE)    GARANTIA DEL PRODUCTO: 
12 MESES  PLAZO DE ENTREGA: 15 DIAS</t>
  </si>
  <si>
    <t>https://www.mercadolibre.com.ar/mini-pc-asus-pn52-ryzen-5-5600h-vga-wifi-hdmi-1/p/MLA36512608?item_id=MLA1856319830&amp;from=gshop&amp;matt_tool=43002694&amp;matt_word=&amp;matt_source=google&amp;matt_campaign_id=14508409358&amp;matt_ad_group_id=124055978062&amp;matt_match_type=&amp;matt_network=g&amp;matt_device=c&amp;matt_creative=543251949105&amp;matt_keyword=&amp;matt_ad_position=&amp;matt_ad_type=pla&amp;matt_merchant_id=735078350&amp;matt_product_id=MLA36512608-product&amp;matt_product_partition_id=394060151663&amp;matt_target_id=pla-394060151663&amp;cq_src=google_ads&amp;cq_cmp=14508409358&amp;cq_net=g&amp;cq_plt=gp&amp;cq_med=pla&amp;gad_source=1&amp;gclid=CjwKCAjw8rW2BhAgEiwAoRO5rHiATSKZK60dz0XGkJEobimhPfSv0R2_e3OF-5twBNVlbIpgQode9RoCM98QAvD_BwE</t>
  </si>
  <si>
    <t>https://www.fravega.com/p/computadora-de-escritorio-mini-asus-amd-r5-5600h-16gb-ssd512gb-sin-sistema-operativo-21302669/?gad_source=1&amp;gclid=CjwKCAjw8rW2BhAgEiwAoRO5rNAYmSIhMTLzQvTsFa2yhrHHp2meqHQokPefElh1B-r7ed_Ykx8bdBoC358QAvD_BwE&amp;gclsrc=aw.ds</t>
  </si>
  <si>
    <t>https://articulo.mercadolibre.com.ar/MLA-1599544458-mini-pc-lenovo-tiny-neo-50q-g4-intel-i3-1215u-8gb-256ssd-_JM?matt_tool=43002694&amp;matt_word=&amp;matt_source=google&amp;matt_campaign_id=14508409358&amp;matt_ad_group_id=124055978062&amp;matt_match_type=&amp;matt_network=g&amp;matt_device=c&amp;matt_creative=543251949105&amp;matt_keyword=&amp;matt_ad_position=&amp;matt_ad_type=pla&amp;matt_merchant_id=140252511&amp;matt_product_id=MLA1599544458&amp;matt_product_partition_id=394060151663&amp;matt_target_id=pla-394060151663&amp;cq_src=google_ads&amp;cq_cmp=14508409358&amp;cq_net=g&amp;cq_plt=gp&amp;cq_med=pla&amp;gad_source=1&amp;gclid=CjwKCAjw8rW2BhAgEiwAoRO5rM9JoP1SG1aZKMyub2t87nImQDTrGssgInCvWgd4SC1BNPcNPoPmaxoCN5oQAvD_BwE</t>
  </si>
  <si>
    <t>5</t>
  </si>
  <si>
    <t>ASUS</t>
  </si>
  <si>
    <t xml:space="preserve">MINI PC ASUS ULTRACOMPACTA INTEL CORE I5-1135g7 8GB 240GB WIFI 
BT WIN 11 PRO OEM 64BIT SPA    
GARANTIA DEL PRODUCTO: 12 MESES  PLAZO DE ENTREGA: 15 
DIAS.  </t>
  </si>
  <si>
    <t>Procesaror Intel Core i3</t>
  </si>
  <si>
    <t>Computadoras Corei I3 8ram DDR4 240Gb SSD Windows 11  
Servicio técnico en Mendoza : Aguilera Zalazar Luciano Calle Clark 
250 , Ciudad Mendoza</t>
  </si>
  <si>
    <t>7</t>
  </si>
  <si>
    <t xml:space="preserve">PC LENOVO ThinkCentre Neo 50S SFF I5 13400 8GB SSD256 
M.2 NVMe W11 PRO    Incluye teclado + 
mouse     GARANTIA DEL PRODUCTO: 12 MESES 
 PLAZO DE ENTREGA: 15 DIAS  </t>
  </si>
  <si>
    <t>Renglón: 2, Código: 740010241.1, Descripción: COMPUTADOR  Presentación:  UNIDAD</t>
  </si>
  <si>
    <t>COMPUTADORA DE ESCRITORIO - CPU, TECLADO Y MOUSE PC Potenciada - microprocesador tipo I9 - Características técnicas según Anexo II - PCP</t>
  </si>
  <si>
    <t>PC Clon(Micro Intel Core i9 13900, Mother MSI H610M,Memoria RAM 
DDR4 de 8Gb Hiksemi,SSD de 240Gb Hiksemi Sata,Gabinete ATX,Teclado USB,Mouse 
USB y Windows 11 Pro)</t>
  </si>
  <si>
    <t>Indica Ss Tecn?</t>
  </si>
  <si>
    <t>https://articulo.mercadolibre.com.ar/MLA-1453318922-combo-actualizacion-pc-gamer-intel-core-i9-13900-b760-128gb-_JM?matt_tool=38087446&amp;utm_source=google_shopping&amp;utm_medium=organic</t>
  </si>
  <si>
    <t>https://lezamapc.com.ar/pc-intel/52142-pc-intel-core-i9-10900-16gb-ssd-500gb-freedos-wifi.html?gad_source=1&amp;gclid=Cj0KCQjwpNuyBhCuARIsANJqL9OVZx8nGPmY1AwJMiN3deUnq37XPz1wI18TdeL9Oav8w3mN9HqLKncaAlQsEALw_wcB</t>
  </si>
  <si>
    <t>https://articulo.mercadolibre.com.ar/MLA-1375327597-pc-armada-gamer-intel-core-i9-13900k-con-16gb-ram-y-500g-ssd-_JM#position=28&amp;search_layout=stack&amp;type=item&amp;tracking_id=843d13be-5493-4366-ac86-57cdec6df953</t>
  </si>
  <si>
    <t xml:space="preserve">PC ESCRITORIO AVANZADA  CPU INTEL CORE I9-13900 RAPTORLAKE S1700 
BOX  Mother MSI B760M GAMING PLUS WIFI DDR5 1700 
  DDR5 32 GB HIKSEMI 5600MHZ   SSD 
M.2 NVME 512GB HIKVISION DESIRE P  PLACA VIDEO  
RADEON RX 6500 XT  GAMING  4GB  7680×4320 
 Fuente THERMALTAKE SMART BX1 650W - 80 PLUS BRONZE 
 GAB GAMEMAX + TECLADO MOUSE GENIUS USB  WIN 
11 PRO OEM 64BIT SPA    GARANTIA DEL 
PRODUCTO: 12 MESES  PLAZO DE ENTREGA: 15 DIAS  
    </t>
  </si>
  <si>
    <t>https://articulo.mercadolibre.com.ar/MLA-1427801349-pc-armada-cpu-intel-core-i9-13900-32gb-ram-1tb-nvme-_JM?matt_tool=43002694&amp;matt_word=&amp;matt_source=google&amp;matt_campaign_id=14508409358&amp;matt_ad_group_id=124055978062&amp;matt_match_type=&amp;matt_network=g&amp;matt_device=c&amp;matt_creative=543251949105&amp;matt_keyword=&amp;matt_ad_position=&amp;matt_ad_type=pla&amp;matt_merchant_id=5308365287&amp;matt_product_id=MLA1427801349&amp;matt_product_partition_id=394060151663&amp;matt_target_id=pla-394060151663&amp;cq_src=google_ads&amp;cq_cmp=14508409358&amp;cq_net=g&amp;cq_plt=gp&amp;cq_med=pla&amp;gad_source=1&amp;gclid=Cj0KCQjwpNuyBhCuARIsANJqL9NtrSr9BfW0c4EYaCkrDryfjLxYaR2HRdpEK7mffpXkxdm4yCBV9OIaAmXTEALw_wcB</t>
  </si>
  <si>
    <t>https://articulo.mercadolibre.com.ar/MLA-1427854001-pc-armada-cpu-intel-core-i9-14900-32gb-ram-1tb-nvme-_JM?matt_tool=43002694&amp;matt_word=&amp;matt_source=google&amp;matt_campaign_id=14508409358&amp;matt_ad_group_id=124055978062&amp;matt_match_type=&amp;matt_network=g&amp;matt_device=c&amp;matt_creative=543251949105&amp;matt_keyword=&amp;matt_ad_position=&amp;matt_ad_type=pla&amp;matt_merchant_id=5308365287&amp;matt_product_id=MLA1427854001&amp;matt_product_partition_id=394060151663&amp;matt_target_id=pla-394060151663&amp;cq_src=google_ads&amp;cq_cmp=14508409358&amp;cq_net=g&amp;cq_plt=gp&amp;cq_med=pla&amp;gad_source=1&amp;gclid=Cj0KCQjwpNuyBhCuARIsANJqL9MySAqljkVEEqgHpT_lhpxugADQ_w6g_t-XQNJ8j1dnVR_PKVzLgBIaApA4EALw_wcB</t>
  </si>
  <si>
    <t>https://articulo.mercadolibre.com.ar/MLA-1772779378-pc-armada-gamer-intel-core-i9-13900k-con-32gb-ram-500gb-ssd-_JM?matt_tool=43002694&amp;matt_word=&amp;matt_source=google&amp;matt_campaign_id=14508409358&amp;matt_ad_group_id=124055978062&amp;matt_match_type=&amp;matt_network=g&amp;matt_device=c&amp;matt_creative=543251949105&amp;matt_keyword=&amp;matt_ad_position=&amp;matt_ad_type=pla&amp;matt_merchant_id=250124532&amp;matt_product_id=MLA1772779378&amp;matt_product_partition_id=394060151663&amp;matt_target_id=pla-394060151663&amp;cq_src=google_ads&amp;cq_cmp=14508409358&amp;cq_net=g&amp;cq_plt=gp&amp;cq_med=pla&amp;gad_source=1&amp;gclid=Cj0KCQjwpNuyBhCuARIsANJqL9PmDNDMCA11CdSNsE35FzrljxNOcCoBdYFmye0dDzwQ2PPMC2o6cekaAq4jEALw_wcB</t>
  </si>
  <si>
    <t xml:space="preserve">PC CLON </t>
  </si>
  <si>
    <t xml:space="preserve">PC DE ESCRITORIO POTENCIADA  CPU INTEL CORE I9-13900 RAPTORLAKE 
S1700 BOX  Mother Gigabyte Z790 AORUS  DDR5 1700 
 2.5  GbE- 10 GbE, WIFI/BT  DDR5 64 
GB HIKSEMI 5600MHZ (2X32)  HD 1TB WESTERN DIGITAL  
3.5 SATA 7200 RPM  SSD 240GB 2,5" ADATA SU630SS 
 PLACA VIDEO  RADEON RX 6500 XT  GAMING 
 4GB  7680×4320  GAB GAMEMAX + TECLADO MOUSE 
GENIUS USB  Fuente THERMALTAKE SMART BX1 650W - 80 
PLUS BRONZE  WIN 11 PRO OEM 64BIT   
 GARANTIA DEL PRODUCTO: 12 MESES  PLAZO DE ENTREGA: 
10 DIAS    </t>
  </si>
  <si>
    <t>Procesador Core i9. Idem Oferta Base, Forma de pago Anticipado 
con garantía Seguro de caución</t>
  </si>
  <si>
    <t>Computadora de escritorio Core I9 Ram64 240SSD    
. Idem Oferta Base, Forma de pago Anticipado con garantía 
Seguro de caución  Servicio técnico en Mendoza : Aguilera 
Zalazar Luciano Calle Clark 250 , Ciudad Mendoza</t>
  </si>
  <si>
    <t>Procesador Core i9</t>
  </si>
  <si>
    <t>Computadora de escritorio Core I9 Ram64 240SSD   Servicio 
técnico en Mendoza : Aguilera Zalazar Luciano Calle Clark 250 
, Ciudad Mendoza</t>
  </si>
  <si>
    <t>Renglón: 3, Código: 740010241.1, Descripción: COMPUTADOR  Presentación:  UNIDAD</t>
  </si>
  <si>
    <t>COMPUTADORA DE ESCRITORIO - CPU, TECLADO Y MOUSE-PC Potenciada - microprocesador tipo I7 - Características técnicas según Anexo II - PCP</t>
  </si>
  <si>
    <t>PC Clon(Micro AMD Ryzen 7 5700G,Mother Biostar A520MH,Memoria RAM DDR4 
de 8Gb Hiksemi,SSD de 240Gb Hiksemi Sata,Gabinete ATX,Teclado USB,Mouse USB 
y Windows 11 Pro)</t>
  </si>
  <si>
    <t>https://www.shopnow.com.ar/MLA-1423051879-pc-armada-gamer-ryzen-7-5700g-16-ram-240gb-ssd-nsx-_JM?gad_source=1&amp;gclid=CjwKCAjwx-CyBhAqEiwAeOcTdUERUtPi61ANCnCinPFWU3j6hHWtQI8uSTIY1TapBMVWPL2QSx8MohoCngcQAvD_BwE</t>
  </si>
  <si>
    <t>https://www.venex.com.ar/computadoras-y-servidores/pcs-de-escritorio/pc-amd-ryzen-7-5700g-16gb-ssd-240gb.html?gad_source=1&amp;gclid=CjwKCAjwx-CyBhAqEiwAeOcTdc4MhDsuNQlWhktlLJtI_S6nZ1qXOmP9N-z8VQexAjpj9RooLM5UFRoCFu8QAvD_BwE</t>
  </si>
  <si>
    <t>https://www.tendex.com.ar/MLA-1421282997-pc-combo-ryzen-7-5700g-8gb-ssd-240-msi-a520m-_JM?gad_source=1&amp;gclid=CjwKCAjwx-CyBhAqEiwAeOcTdUX5KwuQs68t5gyispWuGVglOIxXDDoC4yzCnnR_Grih1CA59jga-hoCcCYQAvD_BwE</t>
  </si>
  <si>
    <t xml:space="preserve">PC DE ESCRITORIO POTENCIADA  CPU INTEL CORE I7-12700 ALDERLAKE 
S1700 BOX  MOT MSI PRO H610M-G LGA1700 DDR4H610  
 MEM 8GB DDR4 3200MHZ HIKSEMI  SSD 240GB SATA 
HIKSEMI  GABIENTE ATX INCLUYE KIT (TECLADO Y MOUSE)  
FUENTE 600W GAMEMAX 80 PLUS BRONZE VP-600-M  WIN 11 
PRO OEM 64BIT    GARANTIA DEL PRODUCTO: 12 
MESES  PLAZO DE ENTREGA: 10 DIAS    
  </t>
  </si>
  <si>
    <t>https://www.venex.com.ar/computadoras-y-servidores/pcs-de-escritorio/pc-intel-i7-12700-16gb-ssd-240gb.html?gad_source=1&amp;gclid=CjwKCAjwx-CyBhAqEiwAeOcTdX8znOHrvvsv1rxaTbYTDqdWhiF6MDgPM64wJHUxu9yARZrsIqyb4BoCKysQAvD_BwE</t>
  </si>
  <si>
    <t>https://www.insumosacuario.com.ar/computadoras/escritorio/pc-gamer-intel-i7-12700-h610m-16gb-2-x-8gb-3200mhz-1tb-nvme-155418.html</t>
  </si>
  <si>
    <t>https://www.mexx.com.ar/productos-rubro/hogar-y-oficina/5513-pc-intel-core-i7-12700-h610-16gb-ssd-480gb.html</t>
  </si>
  <si>
    <t>PC Clon(Micro Intel Core i7 13700, Mother MSI H610M,Memoria RAM 
DDR4 de 8Gb Hiksemi,SSD de 240Gb Hiksemi Sata,Gabinete ATX,Teclado USB,Mouse 
USB y Windows 11 Pro)</t>
  </si>
  <si>
    <t xml:space="preserve">PC DE ESCRITORIO POTENCIADA  CPU INTEL CORE I7-12700 ALDERLAKE 
S1700 BOX  MOT MSI PRO H610M-G LGA1700 DDR4H610  
 MEM 16GB DDR4 3200MHZ HIKSEMI  SSD SSD M.2 
NVME 512GB HIKVISION   PLACA VIDEO  RADEON RX 
6500 XT  GAMING  4GB   GABIENTE ATX 
INCLUYE KIT (TECLADO Y MOUSE)  FUENTE 600W GAMEMAX 80 
PLUS BRONZE VP-600-M  WIN 11 PRO OEM 64BIT  
  GARANTIA DEL PRODUCTO: 12 MESES  PLAZO DE 
ENTREGA: 10 DIAS  </t>
  </si>
  <si>
    <t>Procesador Core i7 . Idem Oferta Base, Forma de pago 
Anticipado con garantía Seguro de caución</t>
  </si>
  <si>
    <t>Computadora de escritorio core I7   . Idem Oferta 
Base, Forma de pago Anticipado con garantía Seguro de caución 
 Servicio técnico en Mendoza : Aguilera Zalazar Luciano Calle 
Clark 250 , Ciudad Mendoza</t>
  </si>
  <si>
    <t>Procesador Core i7</t>
  </si>
  <si>
    <t xml:space="preserve">Computadora de escritorio core I7  Servicio técnico en Mendoza 
: Aguilera Zalazar Luciano Calle Clark 250 , Ciudad Mendoza 
</t>
  </si>
  <si>
    <t>Renglón: 4, Código: 740010241.43, Descripción: COMPUTADOR PORTATIL (NOTEBOOK)  Presentación:  UNIDAD</t>
  </si>
  <si>
    <t>COMPUTADOR PORTÁTIL TIPO NOTEBOOK- Para uso de oficina - Características técnicas según Anexo II - PCP</t>
  </si>
  <si>
    <t xml:space="preserve">NOTEBOOK ASUS X515EA I5 i5-1135G7 8GB SSD 256GB NVME 15,6" 
WIN 11PRO OEM SPA 64BIT  GARANTIA DEL PRODUCTO: 12 
MESES  PLAZO DE ENTREGA: 10 DIAS  </t>
  </si>
  <si>
    <t>https://articulo.mercadolibre.com.ar/MLA-1755789944-notebook-asus-intel-core-i5-8gb256gb-ssd-156-_JM?matt_tool=43002694&amp;matt_word=&amp;matt_source=google&amp;matt_campaign_id=14508409358&amp;matt_ad_group_id=124055978062&amp;matt_match_type=&amp;matt_network=g&amp;matt_device=c&amp;matt_creative=543251949105&amp;matt_keyword=&amp;matt_ad_position=&amp;matt_ad_type=pla&amp;matt_merchant_id=243627060&amp;matt_product_id=MLA1755789944&amp;matt_product_partition_id=394060151663&amp;matt_target_id=pla-394060151663&amp;cq_src=google_ads&amp;cq_cmp=14508409358&amp;cq_net=g&amp;cq_plt=gp&amp;cq_med=pla&amp;gad_source=1&amp;gclid=CjwKCAjwx-CyBhAqEiwAeOcTdS6smpclnlcrJviMrMpdQZAiaFewkccFOZGLgEWGQ3Jequ5OUc8zZhoCR2AQAvD_BwE</t>
  </si>
  <si>
    <t>https://www.gezatek.com.ar/tienda/notebooks/2351-notebook-asus-x515ea-intel-i5-1135-g7--ram-8gb--ssd-256gb--156-fhd--x515ea-ej1343ej2202.html</t>
  </si>
  <si>
    <t>YOLANDA ESTELA VANNETTI</t>
  </si>
  <si>
    <t>ACER</t>
  </si>
  <si>
    <t>Notebook Acer Aspire 3 - NX.K6TAL.00J  Intel Core i5/8gb/512gb/fhd/win11. 
- Pantalla 15.6 con ips, full hd 1920 x 1080. 
- Placa gráfica: gráficos Intel iris XE. - Memoria: dual-channel 
ddr4 sdram 8 gb (2x4), max 32. - HDD: SSD 
512 gb, pcie gen3 8 gb/s. - Cámara: webcam hd 
con resolución 1280 x 720, 720. roja: 802.11ax/ doble banda 
(2,4 ghz y 5 ghz), roja. dimensiones: anchos/peso: 36 cm 
/ 1,78 kg. salida: RJ45/HDMI/usb3.2/jackpeake/usb tipo c. otros: bt/ dise.o 
ultradelgado. Color: plateado/so Windows 11 HOME.\\</t>
  </si>
  <si>
    <t>https://smarts.com.ar/producto/notebook-acer-aspire-3-core-i5-1235u-8gb-512gb-fhd-w11/?utm_source=Google%20Shopping&amp;utm_campaign=Notebooks&amp;utm_medium=cpc&amp;utm_term=2248&amp;gad_source=1&amp;gclid=CjwKCAjwx-CyBhAqEiwAeOcTdaebHmothfGp9par4WLldgM8JQWOIjVN-r1SouO4uA7QJ6EnTxfcrxoCQY8QAvD_BwE</t>
  </si>
  <si>
    <t xml:space="preserve">NOTEBOOK LENOVO IP 1 15ALC7 R5-5500U 8GB SSD 240GB 15.6" 
WIN 11PRO OEM SPA 64BIT   GARANTIA DEL PRODUCTO: 
12 MESES  PLAZO DE ENTREGA: 10 DIAS   
</t>
  </si>
  <si>
    <t>Item 4: NB LENOVO 15.6 TBOOK I5-1135G7 8G SSD256 GTIA2OS 
W11Pro©</t>
  </si>
  <si>
    <t>https://www.htvs.com.ar/MLA-1442550125-notebook-lenovo-v15-core-i5-13420h-8gb-512gb-15-fhd-win11h-_JM?variation=181328528844&amp;gad_source=1&amp;gclid=CjwKCAjw8rW2BhAgEiwAoRO5rI_v6tTU1tCbc86WgZuVYI76qeP-nhl3Ai9O2rDjAMb3m_xzqjpRkxoCNJkQAvD_BwE</t>
  </si>
  <si>
    <t>https://www.xtr.com.ar/producto/notebook-lenovo-v15-g3-iap-i7-8gb-512ssd-free/46986?kw=&amp;cpn=21134924849&amp;gad_source=1&amp;gclid=CjwKCAjw8rW2BhAgEiwAoRO5rABuQLckd3N0PfuGtUX9qdk-WNoCaZK5hrH-BYQ2MQXFxj_-2i_1zxoCNbsQAvD_BwE</t>
  </si>
  <si>
    <t>Notebook Asus X515EA(Micro Intel Core i5 1135G7,Memoria Ram DDR4 de 
8Gb,SSD Sata de 256Gb,Pantalla de 15,6",Windows 11 Pro)</t>
  </si>
  <si>
    <t xml:space="preserve">NOTEBOOK LENOVO IP 1 15ALC7 RYZEN 7-5700U 8GB 240GB 15.6" 
WIN 11 PRO OEM SPA 64BIT     
GARANTIA DEL PRODUCTO: 12 MESES  PLAZO DE ENTREGA: 10 
DIAS    </t>
  </si>
  <si>
    <t>Noteboocks Core I5 Ram 8DDR4, 240 SSd Windows 11  
Servicio técnico en Mendoza : Aguilera Zalazar Luciano Calle Clark 
250 , Ciudad Mendoza</t>
  </si>
  <si>
    <t>HP</t>
  </si>
  <si>
    <t>Notebook HP 250(Micro Intel Core i5 1135G7,Memoria Ram DDR4 de 
8Gb,SSD Sata de 256Gb,Pantalla de 15,6",Windows 11 Pro)</t>
  </si>
  <si>
    <t>Notebook Lenovo V15(Micro Intel Core i5 1135U,Memoria Ram DDR4 de 
8Gb,SSD Sata de 256Gb,Pantalla de 15,6",Windows 11 Pro)</t>
  </si>
  <si>
    <t>Notebook Lenovo Thinkbook(Micro Intel Core i5 1135G7,Memoria Ram DDR4 de 
8Gb,SSD Sata de 256Gb,Pantalla de 15,6",Windows 11 Pro)</t>
  </si>
  <si>
    <t xml:space="preserve">Notebook Lenovo V15 -  82TT00F0AR  Lenovo V15 Generación 
3 - Pantalla 15 pulgadas - fhd-1920x 1080 - Intel 
Core i5-1235u - 8gb soldado ddr4-3200 memory slots 1 - 
soporta maximo 16gb - 512 SSD m2 2242 pcle 4x 
nvme + empty hdd bay tiene RJ45 - Windowa 11 
Pro - color gris garantia 12 meses </t>
  </si>
  <si>
    <t>Lenovo Thinkpad L15 - 21C8S3E900  AMD Ryzen 5 pro 
5675u - 1x 16gb so-dimm ddr4-3200 hasta 64gb ddr4-3200 - 
256gb SSD m.2 2242 pcie 4.0x4 nvme - 15.6fhd (1920x1080) 
ips 250nits antirreflejo Windows 11 Pro, español 1x ethernet RJ- 
45 - 3 años de garantía en el sitio</t>
  </si>
  <si>
    <t>procesador Core i5  . Idem Oferta Base, Forma de 
pago Anticipado con garantía Seguro de caución</t>
  </si>
  <si>
    <t>Noteboocks Core I5 Ram 8DDR4, 240 SSd Windows 11  
. Idem Oferta Base, Forma de pago Anticipado con garantía 
Seguro de caución  Servicio técnico en Mendoza : Aguilera 
Zalazar Luciano Calle Clark 250 , Ciudad Mendoza</t>
  </si>
  <si>
    <t>Renglón: 5, Código: 740010241.43, Descripción: COMPUTADOR PORTATIL (NOTEBOOK)  Presentación:  UNIDAD</t>
  </si>
  <si>
    <t>COMPUTADOR PORTÁTIL TIPO NOTEBOOK-Portatil Avanzada 14" - Características técnicas según Anexo II - PCP</t>
  </si>
  <si>
    <t>Notebook Asus X515EA(Micro Intel Core i7 1165G7,Memoria Ram DDR4 de 
8Gb,SSD Sata de 480Gb,Pantalla de 15,6",Windows 11 Pro)</t>
  </si>
  <si>
    <t>https://www.xtr.com.ar/producto/notebook-asus-x515ea-15-fhd-core-i7-8gb-512ssd-w11/46154?kw=&amp;cpn=17491142829&amp;gad_source=1&amp;gclid=CjwKCAjwx-CyBhAqEiwAeOcTdf4II9CvDYWLCc8DWqwbrMWizJsAaDH54Kuhg-3MLHTx5KZuXl6iEBoCVOUQAvD_BwE</t>
  </si>
  <si>
    <t>Notebook Lenovo Thinkbook(Micro Intel Core i7 1135G7,Memoria Ram DDR4 de 
8Gb,SSD Sata de 480Gb,Pantalla de 15,6",Windows 11 Pro)</t>
  </si>
  <si>
    <t>Notebook Lenovo L15(Micro AMD Ryzen 5 7530U,Memoria Ram DDR4 de 
8Gb,SSD Sata de 480Gb,Pantalla de 15,6",Windows 11 Pro)</t>
  </si>
  <si>
    <t xml:space="preserve">21C8S3EB00 - Notebook Lenovo Thinkpad L15  AMD Ryzen7 5825u 
1x 16gb so-dimm ddr4-3200 - 256gb SSD m.2 2242 pcie 
4.0x4 nvme 15.6 fhd (1920x1080) ips 250nits antirreflejo Windows 11 
Pro, español 1x ethernet (rj-45) 3 años en el sitio 
</t>
  </si>
  <si>
    <t>https://www.mercadolibre.com.ar/notebook-lenovo-v15-g3-amd-ryzen-7-5825u-16gb-ssd-512gb/p/MLA37101582?item_id=MLA1434136565&amp;from=gshop&amp;matt_tool=43002694&amp;matt_word=&amp;matt_source=google&amp;matt_campaign_id=14508409358&amp;matt_ad_group_id=124055978062&amp;matt_match_type=&amp;matt_network=g&amp;matt_device=c&amp;matt_creative=543251949105&amp;matt_keyword=&amp;matt_ad_position=&amp;matt_ad_type=pla&amp;matt_merchant_id=735114561&amp;matt_product_id=MLA37101582-product&amp;matt_product_partition_id=394060151663&amp;matt_target_id=pla-394060151663&amp;cq_src=google_ads&amp;cq_cmp=14508409358&amp;cq_net=g&amp;cq_plt=gp&amp;cq_med=pla&amp;gad_source=1&amp;gclid=CjwKCAjw8rW2BhAgEiwAoRO5rOPEh7C4SpWM3aS6NjE03T-FIt-YQcHEwumpn1lxdeeTWbIyMhR-UxoCchEQAvD_BwE</t>
  </si>
  <si>
    <t>https://www.musimundo.com/informatica/notebook/notebook-lenovo-ideapad-14alc6-82kt00wpar-amd-r7/p/00622030?gad_source=1&amp;gclid=CjwKCAjwx-CyBhAqEiwAeOcTdXE9ynlAAtbqrCykoI37P0wfZ5BHQwxne4JsCBpXtttviVYIIGET5xoCAo8QAvD_BwE</t>
  </si>
  <si>
    <t xml:space="preserve"> 82TT00F1AR - Notebook Lenovo V15 con W11Pro  Lenovo 
V15 Generacion 3 pantalla 15 pulgadas fhd - 1920-1080 intel 
core i7-1255u 8gb soldado ddr4 -3200 memory slots 1 - 
soporta maximo 16gb 512gb ssd m2 2242 pcie x4 nvme 
+ empty hdd bay tiene rj45-Windows 11 Pro-color gris garantia 
12 meses </t>
  </si>
  <si>
    <t>Procesador Core i7  . Idem Oferta Base, Forma de 
pago Anticipado con garantía Seguro de caución</t>
  </si>
  <si>
    <t>Noteboocks Core I7 Ram 32DDR4, 480 SSd Windows 11  
. Idem Oferta Base, Forma de pago Anticipado con garantía 
Seguro de caución  Servicio técnico en Mendoza : Aguilera 
Zalazar Luciano Calle Clark 250 , Ciudad Mendoza</t>
  </si>
  <si>
    <t xml:space="preserve">21EK002AAR. ThinkBook 16”, NVIDIA GEFORCE RTX 3060 6GB, R7, 16GB, 
512 SSD, W11P, TECLADO RETROILUMINADO, 1Y OS  Notebook Lenovo 
Thinkbook 16p - Generación 3 - Pantalla 16 pulgadas 2560x1600 
- Ryzen 7 - 6800h 512gb m2 2280 PCIE 4x4 
nvme - Memoria slots soldada de 16Gb - Windows 11 
pro - No tiene RJ45 - color gris - Garantia 
12 meses on site </t>
  </si>
  <si>
    <t>Noteboocks Core I7 Ram 32DDR4, 480 SSd Windows 11  
Servicio técnico en Mendoza : Aguilera Zalazar Luciano Calle Clark 
250 , Ciudad Mendoza</t>
  </si>
  <si>
    <t>Renglón: 6, Código: 740010243.1, Descripción: MONITOR  Presentación:  UNIDAD</t>
  </si>
  <si>
    <t>MONITOR LED-De 18.5" o superior, conexión HDMI, resolución de 1366px-768px. o superior</t>
  </si>
  <si>
    <t>HIKVISION</t>
  </si>
  <si>
    <t>Item 6: MONITOR 19 HIKVISION DS-D5019QE-B VGA/HDMI</t>
  </si>
  <si>
    <t>https://www.gadnic.com.ar/monitores/monitor-led-gadnic-19-pulgadas-full-hd?source=shopping&amp;gad_source=4&amp;gclid=CjwKCAjw8rW2BhAgEiwAoRO5rHUwbDaOHtnaYSc9BpcW7WCMe1Rv2fMdrQiGkBguswsfEvI6oaeywhoClP4QAvD_BwE</t>
  </si>
  <si>
    <t>https://www.integradosargentinos.com/MLA-749799212-monitor-led-lg-19-pulgadas-19m38a-b-hd-vga-ultra-fino-wide-_JM?variation=33294099334&amp;gad_source=1&amp;gclid=CjwKCAjwx-CyBhAqEiwAeOcTddxjF19UmJr6HaFX9ILIRkYUjj_dfZXafvOglxLbhnhPi91IAk7WpxoCDRsQAvD_BwE</t>
  </si>
  <si>
    <t>https://www.necxus.com.ar/productos/33932/Monitor-Hikvision-Lcd-Tft-18.5p--Hdmi-+-Vga-?gad_source=4&amp;gclid=CjwKCAjw8rW2BhAgEiwAoRO5rCQoQvK9oB3qWOE4XEz6y4e53j77nSw981kAlPejtwjA3xRFjnIHyxoCnYAQAvD_BwE</t>
  </si>
  <si>
    <t>FASTECH S.A.S.</t>
  </si>
  <si>
    <t>MONITOR HIKVISION DS-D5019QE-B VGA/HDMI   PARTE ID 317500236.</t>
  </si>
  <si>
    <t>No presenta, reclamar</t>
  </si>
  <si>
    <t>MONITOR 19" HDMI, VGA</t>
  </si>
  <si>
    <t xml:space="preserve">Monitor de 18,5" Hikvision DS-D5019QE-B  Conexión VGA / HDMI 
</t>
  </si>
  <si>
    <t>GFAST</t>
  </si>
  <si>
    <t xml:space="preserve">MONITOR LED 22" GFAST T-220 HDMI-VGA FULLHD  Tamaño 21.5” 
 Resolución FHD 1920 x 1080  Tasa de refresco 
60Hz  Relación: 16:9  Puertos: HDMI-VGA  GARANTIA DEL 
PRODUCTO: 12 MESES  PLAZO DE ENTREGA: 10 DIAS  
</t>
  </si>
  <si>
    <t>https://www.grupotecno.com.ar/monitor-gfast-t-220-215-pulgadas-led-full-hd-1080p-hdmi-color-negro/p/MLA19828581?pdp_filters=category%3AMLA14407%7Cseller_id%3A116239336%7Citem_id%3AMLA1364105641</t>
  </si>
  <si>
    <t>https://www.diprostore.com/monitor-lg-led-amd-freesync-22-full-hd-22mp410-b-22-hdmi-vga-color-negro/p/MLA19451661?pdp_filters=category%3AMLA14407%7Cseller_id%3A1250965884%7Citem_id%3AMLA1373400229</t>
  </si>
  <si>
    <t>https://www.mymcomputacion.com/monitor//monitor-22-gfast-full-hd-led-va-t-220-161573.html?gad_source=1&amp;gclid=CjwKCAjw8rW2BhAgEiwAoRO5rMJrHKBzs3Hmh5mTjh2HIDh0VH0g4qQN0E5Fuk_UPJzDuvLCu16RQhoCh9AQAvD_BwE</t>
  </si>
  <si>
    <t>PHILIPS</t>
  </si>
  <si>
    <t xml:space="preserve">MONITOR LED 19" PHILIPS HDMI VGA 193V5LHB2/77  13  
GARANTIA DEL PRODUCTO: 12 MESES  PLAZO DE ENTREGA: 10 
DIAS  </t>
  </si>
  <si>
    <t>CX</t>
  </si>
  <si>
    <t>MONITOR 19 PHILIPS VGA HDMI VESA</t>
  </si>
  <si>
    <t>DAHUA</t>
  </si>
  <si>
    <t>Monitor 22" Dahua Dhi-Lm22-C200 - Vga/Dhma - Fullhd - 4m. 
 Monitor Full HD de 22"  Resolución 1920*1080, produce 
imágenes más claras y vívidas;  Admite múltiples entradas de 
señal como HDMI, VGA, Audio Output;</t>
  </si>
  <si>
    <t xml:space="preserve">MONITOR LED 22" PHILIPS VGA HDMI -221V8/77 FULLHD  GARANTIA 
DEL PRODUCTO: 12 MESES  PLAZO DE ENTREGA: 10 DIAS 
 </t>
  </si>
  <si>
    <t xml:space="preserve">Monitor de 18,5" Philips 193V5LHSB2/77  Conexión VGA / HDMI 
</t>
  </si>
  <si>
    <t>8</t>
  </si>
  <si>
    <t>NOBLEX</t>
  </si>
  <si>
    <t xml:space="preserve">91MK22X7100 MONITOR NOBLEX - LED 21.45" FHD / 16:9 / 
3000:1 /HDMI – VGA /antiglare  </t>
  </si>
  <si>
    <t>VIEWSONIC</t>
  </si>
  <si>
    <t>MONITOR 19" VA1903H - HDMI, VGA</t>
  </si>
  <si>
    <t>MONITOR CX 22" - HDMI, VGA</t>
  </si>
  <si>
    <t xml:space="preserve">Monitor de 22" Philips 221V8/77  Conexión VGA / HDMI 
</t>
  </si>
  <si>
    <t>10</t>
  </si>
  <si>
    <t>MONITOR 24" - HDMI, VGA</t>
  </si>
  <si>
    <t>9</t>
  </si>
  <si>
    <t>MONITOR 24" HDMI, VGA</t>
  </si>
  <si>
    <t>MONITOR 22" VA2215H - HDMI,VGA</t>
  </si>
  <si>
    <t>12</t>
  </si>
  <si>
    <t xml:space="preserve">MONITOR 24" - HDMI, VGA  MONITOR NOBLEX - LED 
23.8" FHD / 16:9 / 4000:1 /HDMI – VGA /antiglare 
 </t>
  </si>
  <si>
    <t>13</t>
  </si>
  <si>
    <t xml:space="preserve">MONTIOR LED 24" PHILIPS HDMI-VGA FULLHD 241V8L/77  GARANTIA DEL 
PRODUCTO: 12 MESES  PLAZO DE ENTREGA: 10 DIAS  
</t>
  </si>
  <si>
    <t>11</t>
  </si>
  <si>
    <t>SAMSUNG</t>
  </si>
  <si>
    <t xml:space="preserve">MONITOR LED 22" SAMSUNG AFLAT HDMI-VGA FULLHD  GARANTIA DEL 
PRODUCTO: 12 MESES  PLAZO DE ENTREGA: 10 DIAS  
</t>
  </si>
  <si>
    <t>LG  . Idem Oferta Base, Forma de pago Anticipado 
con garantía Seguro de caución</t>
  </si>
  <si>
    <t>Monitores led 18,5 o superior    . Idem 
Oferta Base, Forma de pago Anticipado con garantía Seguro de 
caución</t>
  </si>
  <si>
    <t>LG</t>
  </si>
  <si>
    <t>Monitor LG 18,5 pulgadas  Voltaje: 100V/240V  Tamaño de 
la pantalla: 18,5 "  Pantalla led de 18,5".  
Tiene una resolución de 1366px-768px.  Relación de aspecto de 
16:9.  Panel TN.  Su brillo es de 200cd/m². 
 Con conexión D-Sub.  Comodidad visual en todo momento. 
 Flicker Safe  Smart Energy Saving  On Screen 
Control</t>
  </si>
  <si>
    <t xml:space="preserve">MONITOR LED 27" PHILIPS 272V8LA/55 FULLHD  GARANTIA DEL PRODUCTO: 
12 MESES  PLAZO DE ENTREGA: 10 DIAS   
 </t>
  </si>
  <si>
    <t>Renglón: 7, Código: 740020714.1, Descripción: ACCESORIOS PARA COMPUTADORA  Presentación:  UNIDAD</t>
  </si>
  <si>
    <t>TECLADO COMPUTADORA-Conexión alámbrica USB, o inalámbrica, marca de reconocido giro comercial</t>
  </si>
  <si>
    <t>PERFORMANCE</t>
  </si>
  <si>
    <t xml:space="preserve">TECLADO PERFORMANCE ML-329 USB  </t>
  </si>
  <si>
    <t>https://staffcodes.mercadoshops.com.ar/MLA-899975766-teclado-usb-gtc-kbg-204-anti-derrame-espanol-zona-oeste-_JM?variation=173689294041&amp;gad_source=1&amp;gclid=CjwKCAjwx-CyBhAqEiwAeOcTdSQYV6VtWHPU3FU7_0wmiTL1NnroRfVgJLQGQR5IQLg73eCl7Ix9aBoCdDsQAvD_BwE</t>
  </si>
  <si>
    <t>https://laptopaid.com.ar/ficha-333-teclado-lenovo-ideapad-s12-n7s-k23-k26-nuevo?gad_source=1&amp;gclid=CjwKCAjwx-CyBhAqEiwAeOcTddawt5718GzIUAqWPqY6XwFRwi2coVEYwMd0p55z3CNfWVqj8xec6xoCiaIQAvD_BwE</t>
  </si>
  <si>
    <t>https://www.puntodigital.com.ar/teclado-espanol-maxell-ccable-usb-pc-notebook-mac-win-caja-color-del-teclado-negro-idioma-espanol-latinoamerica/p/MLA20006691?pdp_filters=category%3AMLA418448%7Cseller_id%3A293421646%7Citem_id%3AMLA1465348708</t>
  </si>
  <si>
    <t xml:space="preserve">PERFOMANCE </t>
  </si>
  <si>
    <t>TECLADO PERFOMANCE KEQ- 022 USB BLACK  PARTE ID KEQ 
022</t>
  </si>
  <si>
    <t>Teclado Perfomance USB</t>
  </si>
  <si>
    <t>GENIUS</t>
  </si>
  <si>
    <t xml:space="preserve">TECLADO GENIUS KB-118 USB BLACK  GARANTIA DEL PRODUCTO: 12 
MESES  PLAZO DE ENTREGA: 5 DIAS  </t>
  </si>
  <si>
    <t>https://www.tienda.gamingcity.com.ar/teclado-genius-kb-118-usb-black-espanol-resistente-teclado-negro/p/MLA18629887?pdp_filters=category%3AMLA418448%7Cseller_id%3A91988078%7Citem_id%3AMLA1388788117</t>
  </si>
  <si>
    <t>https://www.venex.com.ar/perifericos/teclados/teclado-genius-kb-118-ii-espa-ol-usb-black.html?gad_source=1&amp;gclid=CjwKCAjwx-CyBhAqEiwAeOcTdSilkp3r0Ok5PKQRVlaqR-36E7NN_r8LmcW6eZcTlnO1pXKX2K3a1RoCcyoQAvD_BwE</t>
  </si>
  <si>
    <t>https://lezamapc.com.ar/teclado/3438-teclado-genius-kb-118-usb.html?gad_source=1&amp;gclid=CjwKCAjwx-CyBhAqEiwAeOcTdQWa9LkH1Sm9ZtUgK7iW3KvZtsAO9qh9VA67ChORikCeeIwBh6E8kBoCuYAQAvD_BwE</t>
  </si>
  <si>
    <t>TECLADO USB GENIUS KB</t>
  </si>
  <si>
    <t>Teclado Genius USB</t>
  </si>
  <si>
    <t>Generico   . Idem Oferta Base, Forma de pago 
Anticipado con garantía Seguro de caución</t>
  </si>
  <si>
    <t>TECLADO COMPUTADORA Conexión alámbrica USB, o inalámbrica,    
. Idem Oferta Base, Forma de pago Anticipado con garantía 
Seguro de caución</t>
  </si>
  <si>
    <t>LOGITECH</t>
  </si>
  <si>
    <t xml:space="preserve">KIT LOGITECH MK235 WIRELESS  GARANTIA DEL PRODUCTO: 12 MESES 
 PLAZO DE ENTREGA: 5 DIAS  </t>
  </si>
  <si>
    <t>Generico</t>
  </si>
  <si>
    <t>TECLADO COMPUTADORA Conexión alámbrica USB, o inalámbrica</t>
  </si>
  <si>
    <t xml:space="preserve">TECLADO MULTIMEDIA GENIUS SLIMSTAR 7230 WIRELESS  GARANTIA DEL PRODUCTO: 
12 MESES  PLAZO DE ENTREGA: 5 DIAS   
</t>
  </si>
  <si>
    <t>Renglón: 8, Código: 740020714.1, Descripción: ACCESORIOS PARA COMPUTADORA  Presentación:  UNIDAD</t>
  </si>
  <si>
    <t>MOUSE OPTICO CONEXIÓN-Conexión alámbrica USB, o inalámbrica, marca de reconocido giro comercial.</t>
  </si>
  <si>
    <t xml:space="preserve">MOUSE OPTICO PERFORMANCE MO-42 USB  GARANTIA DEL PRODUCTO: 12 
MESES  PLAZO DE ENTREGA: 5 DIAS  </t>
  </si>
  <si>
    <t>https://www.tecnofast.com.ar/MLA-899517242-mouse-optico-wesdar-x18-usb-1200-dpi-oficina-escritorio-goma-_JM?variation=69598618523&amp;gclid=CjwKCAjw8rW2BhAgEiwAoRO5rEWql0Cj4t9LQHN22aj4Ofk3bQIjV6CpA6d1ePIyDlBemYgvtOjXtxoC3pUQAvD_BwE</t>
  </si>
  <si>
    <t>https://laptopaid.com.ar/ficha-304-mouse-optico-usb-kolke-pc-notebook-3-botones-compacto?gad_source=1&amp;gclid=CjwKCAjwx-CyBhAqEiwAeOcTdcgX7RmVp37Uti9WquVEyeCOu22G0XZnGyl1lK6WuD8AMALvVDxenRoCLkgQAvD_BwE</t>
  </si>
  <si>
    <t>https://sistecorp.com/producto/mouse-optico-usb-back-performance/</t>
  </si>
  <si>
    <t>Mouse Perfomance USB</t>
  </si>
  <si>
    <t>Item 8: MOUSE GENIUS DX-110 USB BLACK</t>
  </si>
  <si>
    <t>https://arrichetta.com.ar/producto/mouse-genius-dx-110-ps2-black-1552/?utm_source=Google%20Shopping&amp;utm_campaign=otromas&amp;utm_medium=cpc&amp;utm_term=99755&amp;gad_source=1&amp;gclid=CjwKCAjw8rW2BhAgEiwAoRO5rNm1ecQo5gZUKCO3-RqDWuQBGB7Y-59_Csaa_GInFisvpyaKBRsHzhoCrNcQAvD_BwE</t>
  </si>
  <si>
    <t>https://www.tomy.com.ar/2346-mouse-genius-optico-negro-dx-110-usb-/p?idsku=2346&amp;gad_source=1&amp;gclid=CjwKCAjwx-CyBhAqEiwAeOcTdRVrOuBQSwC_RS-kjoQ-xeVt1-E906ccV1nO1ifdSmJe8IDDtCeNOBoCRogQAvD_BwE</t>
  </si>
  <si>
    <t>https://katech.com.ar/producto/mouse-genius-dx-110-g5-green-usb/?utm_source=Google+Shopping&amp;utm_medium=cpc&amp;utm_campaign=google+merchant&amp;gad_source=1&amp;gclid=CjwKCAjw8rW2BhAgEiwAoRO5rIbTsJS_bvrlE31MN_OmW6MT6oiOe7PcOfkSXPGcrsgOAIREOXpe-xoCMiQQAvD_BwE</t>
  </si>
  <si>
    <t>MOUSE USB GENIUS DX</t>
  </si>
  <si>
    <t>Mouse Genius USB</t>
  </si>
  <si>
    <t>THINKCONNECT SAS</t>
  </si>
  <si>
    <t>Mouse USB Genius DX-110 Verde</t>
  </si>
  <si>
    <t xml:space="preserve">MOUSE CX LM9935 USB  </t>
  </si>
  <si>
    <t>MOUSE INALAMBRICO GENIUS NX-7000</t>
  </si>
  <si>
    <t>https://www.venex.com.ar/perifericos/mouse/mouse-inalambrico-genius-nx-7000x-negro.html?gad_source=1&amp;gclid=CjwKCAjw8rW2BhAgEiwAoRO5rHnWi19pBmrJoztiOfroAr1464vpcjeu_WEqHwe4nvz9rBUvG0Q7pxoCvMUQAvD_BwE</t>
  </si>
  <si>
    <t>https://lezamapc.com.ar/inalambricos/63308-mouse-genius-nx-7000x-black-usb-wireless.html?gad_source=1&amp;gclid=CjwKCAjw8rW2BhAgEiwAoRO5rBLbd6ZIkI_cEkDsUiQiNmkadh8tF0Pp2ZUqRzsahAdL2_vYyPYwrxoCIeYQAvD_BwE</t>
  </si>
  <si>
    <t>https://www.tomy.com.ar/3326-mouse-genius-inalambrico-nx-7000-usb-negro/p?idsku=3326&amp;gad_source=1&amp;gclid=CjwKCAjwx-CyBhAqEiwAeOcTdQ6LjXClSQLOBVdkAmvDjtM-8gSnKZFw6QzqKjCWKU4Gu1M2I_k0-xoC_c0QAvD_BwE</t>
  </si>
  <si>
    <t xml:space="preserve">MOUSE GENIUS NX-7000 BLACK WIRELESS 31030027400  GARANTIA DEL PRODUCTO: 
12 MESES  PLAZO DE ENTREGA: 5 DIAS   
</t>
  </si>
  <si>
    <t>MOUSE OPTICO CONEXIÓN Conexión alámbrica USB, o inalámbrica   
. Idem Oferta Base, Forma de pago Anticipado con garantía 
Seguro de caución</t>
  </si>
  <si>
    <t>MOUSE OPTICO CONEXIÓN Conexión alámbrica USB, o inalámbrica</t>
  </si>
  <si>
    <t>Renglón: 9, Código: 740020714.1, Descripción: ACCESORIOS PARA COMPUTADORA  Presentación:  UNIDAD</t>
  </si>
  <si>
    <t>CAMARA WEB-Conexión USB - Resolución estandar HD, marca de reconocido giro comercial</t>
  </si>
  <si>
    <t>GTC</t>
  </si>
  <si>
    <t xml:space="preserve">WEBCAM GTC WCG-002 1080P C/MIC  GARANTIA DEL PRODUCTO: 12 
MESES  PLAZO DE ENTREGA: INMEDIATO  </t>
  </si>
  <si>
    <t>https://www.tomy.com.ar/7664-camara-web-gtc-full-hd1080p-c--microfono-wcg-002/p?idsku=13204&amp;gad_source=1&amp;gclid=CjwKCAjwx-CyBhAqEiwAeOcTdZt8Ox4NSBBFZAhp3UUkhWWzAaJ4Ou2d6wLGDPFqJpBarbIKkwHReBoCUbEQAvD_BwE</t>
  </si>
  <si>
    <t>https://itecomdigital.com.ar/producto/webcam-microcase-wc201/?gad_source=1&amp;gclid=CjwKCAjwx-CyBhAqEiwAeOcTdeQEynpVTqRuW8c_Jl9Dk-sgoT44w9M-aw828hluW54ZI7DhchrtNBoCFh0QAvD_BwE</t>
  </si>
  <si>
    <t>https://staffcodes.mercadoshops.com.ar/MLA-900995920-camara-web-webcam-usb-pc-hd-720p-plug-play-microfono-jack-_JM?variation=70646139211&amp;gad_source=1&amp;gclid=CjwKCAjwx-CyBhAqEiwAeOcTdRW_nko4WSPQHyhZjAW5-HqIVnDTKcHQJCXKqVsWnimlKc9Xi2xBjRoCSTYQAvD_BwE</t>
  </si>
  <si>
    <t>Generica  . Idem Oferta Base, Forma de pago Anticipado 
con garantía Seguro de caución</t>
  </si>
  <si>
    <t>CAMARA WEB Conexión USB - Resolución estandar HD   
. Idem Oferta Base, Forma de pago Anticipado con garantía 
Seguro de caución</t>
  </si>
  <si>
    <t>generica</t>
  </si>
  <si>
    <t>CAMARA WEB Conexión USB - Resolución estandar HD</t>
  </si>
  <si>
    <t>FACECAM 1000X</t>
  </si>
  <si>
    <t>https://www.verified.com.ar/productos/webcam-genius-s-facecam-1000x-v2-new-pack/?variant=936887008&amp;pf=mc&amp;gad_source=1&amp;gclid=CjwKCAjwx-CyBhAqEiwAeOcTdfaJ-DIqjZgvTsUOxkRvrGsulbv4ZhfdBpBEkYoisvUZKWQZMnTuTxoC-BsQAvD_BwE</t>
  </si>
  <si>
    <t>https://www.gamingcity.com.ar/camara-web-cam-genius-1000x-v2-hd-720p-usb-microfono-zoom-3x-color-negro/p/MLA23066759?pdp_filters=category%3AMLA1667%7Cseller_id%3A91988078%7Citem_id%3AMLA1412041764</t>
  </si>
  <si>
    <t>https://www.fravega.com/p/web-cam-genius-1000x-facecam-21283572/?gad_source=1&amp;gclid=CjwKCAjw8rW2BhAgEiwAoRO5rHFZeOoB_X_9QNBfX0UhBwiW_bILLS4VtSNtoCDvquTTUjcbXAdTyxoCHzYQAvD_BwE&amp;gclsrc=aw.ds</t>
  </si>
  <si>
    <t>SUONO</t>
  </si>
  <si>
    <t>Cámara Web Suono X31 720p Hd Usb Micrófono</t>
  </si>
  <si>
    <t xml:space="preserve">WEBCAM LOGITECH C920S PRO HD 960-001257  GARANTIA DEL PRODUCTO: 
12 MESES  PLAZO DE ENTREGA: 10 DIAS   
</t>
  </si>
  <si>
    <t>Renglón: 10, Código: 740020714.1, Descripción: ACCESORIOS PARA COMPUTADORA  Presentación:  UNIDAD</t>
  </si>
  <si>
    <t>AURICULAR CON MICROFONO INCORPORADO-TIPO VINCHA/ Headset con micrófono, para PC. Con conectores mini plug y/o USB y/o otros tipos</t>
  </si>
  <si>
    <t>Auricular Klipxtreme T/Vincha KSH-270</t>
  </si>
  <si>
    <t xml:space="preserve">Auricular Klipxtreme T/Vincha KSH-270  </t>
  </si>
  <si>
    <t>https://www.puntodigital.com.ar/MLA-1635394380-auricular-soul-profesional-vincha-con-cable-l400-voice-pro-_JM?variation=179721213940&amp;gad_source=1&amp;gclid=CjwKCAjwx-CyBhAqEiwAeOcTdX-sMByxFJgac75hqRLYIq8a4R0w9ophpy90c2tzW_O4LbARnctGiBoCQQAQAvD_BwE</t>
  </si>
  <si>
    <t>https://www.musimundo.com/audio-tv-video/auriculares/auricular-noganet-ngv-480/p/00886005?gad_source=1&amp;gclid=CjwKCAjwx-CyBhAqEiwAeOcTdVarpTfD6zc7hhnVTeT0_x37X5nHtdacM6bua_Mxw-RqU-KkNK_iBBoCscsQAvD_BwE</t>
  </si>
  <si>
    <t>https://lezamapc.com.ar/auriculares/45238-auriculares-klip-xtreme-c-microfono-ksh-270-negro-798303071376.html?gad_source=1&amp;gclid=CjwKCAjwx-CyBhAqEiwAeOcTdY8RCej-S_iHkDoPmyIr6w2y_9YWRNtAz9qdWS9FNsHqoSPWOix4kxoCkO0QAvD_BwE</t>
  </si>
  <si>
    <t xml:space="preserve">AURICULAR C/MIC LOGITECH H111 BLK 1 JACK   GARANTIA 
DEL PRODUCTO: 12 MESES  PLAZO DE ENTREGA: 10 DIAS 
 </t>
  </si>
  <si>
    <t>https://www.musimundo.com/marcas/logitech/auricular-logitech-h111/p/00011294?gad_source=1&amp;gclid=CjwKCAjwx-CyBhAqEiwAeOcTdbWO6YtTJuf-9OOD0cge7Wi7n8LFXtjYo2C-jZIsSAZrA18L_P5LRxoCgscQAvD_BwE</t>
  </si>
  <si>
    <t>https://katech.com.ar/producto/auricular-logitech-h111/?utm_source=Google+Shopping&amp;utm_medium=cpc&amp;utm_campaign=google+merchant&amp;gad_source=1&amp;gclid=CjwKCAjw8rW2BhAgEiwAoRO5rA13gp-rF3NHD4HhYVoxtjOYL6ucPlryIp8dpU_TmnojWcvTVa3othoCZZAQAvD_BwE</t>
  </si>
  <si>
    <t>https://www.naldo.com.ar/auric-on-ear-h111-c-mic-981-000612-3-5mm1-000612-3-5mm-505508/p?gad_source=1&amp;gclid=CjwKCAjw8rW2BhAgEiwAoRO5rJ88l759iPH-kLIFLKc-C4ZvJwr3TatpphINa9QWqjrOtqYBDX1WshoCrVwQAvD_BwE</t>
  </si>
  <si>
    <t>X-TECH</t>
  </si>
  <si>
    <t>Auricular+Mic X-TECH con doble conector plug 3,5"</t>
  </si>
  <si>
    <t>https://www.novogar.com.ar/productos/Auricular-Negro-con-Microfono-Conector-de-35mm-2-Drivers-40mm-Noblex-3023?utm_term=&amp;utm_campaign=Merchants+Productos&amp;utm_source=adwords&amp;utm_medium=ppc&amp;hsa_acc=6240737821&amp;hsa_cam=17656768210&amp;hsa_grp=&amp;hsa_ad=&amp;hsa_src=x&amp;hsa_tgt=&amp;hsa_kw=&amp;hsa_mt=&amp;hsa_net=adwords&amp;hsa_ver=3&amp;gad_source=1&amp;gclid=CjwKCAjw8rW2BhAgEiwAoRO5rE_Y1-ncocn9BstT19iSygipGrXMHc07FmBceYwEz6ErxDYIunH0HRoC5esQAvD_BwE</t>
  </si>
  <si>
    <t>https://www.styletecsantafe.com/productos/auricular-xtech-gaming-igneus-plug-3-5-mm-y-usb-adaptador-de-35mm-a-2-de-35mm/</t>
  </si>
  <si>
    <t>https://www.mercadolibre.com.ar/audifonos-gamer-xtech-diadema-35mm-microfono-pc/p/MLA19776395?item_id=MLA1631872964&amp;from=gshop&amp;matt_tool=40629900&amp;matt_word=&amp;matt_source=google&amp;matt_campaign_id=14508409580&amp;matt_ad_group_id=125221142525&amp;matt_match_type=&amp;matt_network=g&amp;matt_device=c&amp;matt_creative=544135252930&amp;matt_keyword=&amp;matt_ad_position=&amp;matt_ad_type=pla&amp;matt_merchant_id=735113679&amp;matt_product_id=MLA19776395-product&amp;matt_product_partition_id=305214132680&amp;matt_target_id=aud-1925157273100:pla-305214132680&amp;cq_src=google_ads&amp;cq_cmp=14508409580&amp;cq_net=g&amp;cq_plt=gp&amp;cq_med=pla&amp;gad_source=1&amp;gclid=CjwKCAjw8rW2BhAgEiwAoRO5rNCGqvBVKmkESXfosC87PYbfMzfdvR_WNqA8Koc9f3nQVWIO5IhGdBoCXPMQAvD_BwE</t>
  </si>
  <si>
    <t xml:space="preserve">POLY </t>
  </si>
  <si>
    <t xml:space="preserve">AURICULAR C/MIC POLY BLACKWIRE 3320 MICROSOFT TEAMS CERTIFIED USB-C HS 
+ USB-C/A  GARANTIA DEL PRODUCTO: 12 MESES  PLAZO 
DE ENTREGA: 10 DIAS  </t>
  </si>
  <si>
    <t>generica  . Idem Oferta Base, Forma de pago Anticipado 
con garantía Seguro de caución</t>
  </si>
  <si>
    <t>AURICULAR CON MICROFONO INCORPORADO TIPO VINCHA/ Headset con micrófono, para 
PC. Con conectores mini plug y/o USB   . 
Idem Oferta Base, Forma de pago Anticipado con garantía Seguro 
de caución</t>
  </si>
  <si>
    <t>generico</t>
  </si>
  <si>
    <t>AURICULAR CON MICROFONO INCORPORADO TIPO VINCHA/ Headset con micrófono, para 
PC. Con conectores mini plug y/o USB</t>
  </si>
  <si>
    <t>H390 CON CONEXION USB</t>
  </si>
  <si>
    <t xml:space="preserve">AURICULAR C/MIC LOGITECH H390 USB  GARANTIA DEL PRODUCTO: 12 
MESES  PLAZO DE ENTREGA: 10 DIAS  </t>
  </si>
  <si>
    <t xml:space="preserve">AURICULAR HEADSET H390 TIPO VINCHA/ Headset con micrófono, para PC. 
Con conectores mini plug y/o USB y/o otros tipos  
</t>
  </si>
  <si>
    <t>Renglón: 11, Código: 740010244.2, Descripción: IMPRESORA LASER MONOCROMATICA  Presentacion:  UNIDAD</t>
  </si>
  <si>
    <t>Impresora laser monocromática - Características técnicas según Anexo II - PCP</t>
  </si>
  <si>
    <t>PANTUM</t>
  </si>
  <si>
    <t>Impresora Laser Monocromatica Pantum P2509w</t>
  </si>
  <si>
    <t>https://www.qscsoluciones.com.ar/impresora-simple-funcion-monocromatica-pantum-p2509w-con-wifi-220v/p/MLA18642566?pdp_filters=category%3AMLA1676%7Cseller_id%3A91973738%7Citem_id%3AMLA1679509528</t>
  </si>
  <si>
    <t>https://printmarket.com.ar/productos/impresora-laser-monocromatica-marca-pantum-modelo-p2509w-401-2107-p2509w?gad_source=1&amp;gclid=CjwKCAjw8rW2BhAgEiwAoRO5rGDgcRVB4nGeMaajPS2D46LWuAESnH0SPicJfnnSkvrq49zgokjOnhoCoqYQAvD_BwE</t>
  </si>
  <si>
    <t>https://www.perozzi.com.ar/pantum-impresora-p2509w-laser-monocromatica.html?gad_source=1&amp;gclid=CjwKCAjwx-CyBhAqEiwAeOcTdWkASiabUfTvyAu2JoCZBH4If34IKh0GDi96DT983e7UuforWLANPRoC6TwQAvD_BwE</t>
  </si>
  <si>
    <t xml:space="preserve">XEROX Phaser 3020 </t>
  </si>
  <si>
    <t xml:space="preserve">XEROX Phaser 3020 - 21ppm / Ciclo Máximo mensual 15.000 
pág. / USB 2.0 + Wi-Fi /  Capacidad de 
entrada 150 hojas - salida 100 hojas / 600MHz - 
128MB / Lenguaje GDI  </t>
  </si>
  <si>
    <t>https://www.naldo.com.ar/impresora-laser-phaser-3020-monocr-wifi/p?gad_source=1&amp;gclid=CjwKCAjwx-CyBhAqEiwAeOcTdVDHZwWeK7IituxneAjZMzPl3QeGt9Wm-dSvhz-4_kcoYOPq-TD0zhoCcTgQAvD_BwE</t>
  </si>
  <si>
    <t>https://www.musimundo.com/informatica/impresoras/impresora-xerox-3020/p/00315004?gad_source=1&amp;gclid=CjwKCAjw8rW2BhAgEiwAoRO5rPyYuM1FA0wEmRhuptODeaz0iz3MO7S9VO-jDhRGzWqe2ESWpI5dWxoCZQ0QAvD_BwE</t>
  </si>
  <si>
    <t>https://www.aguirrezabala.com.ar/MLA-1699499484-impresora-xerox-simple-funcion-laser-phaser-3020-monocrom-_JM?variation=180025774806&amp;gad_source=1&amp;gclid=CjwKCAjwx-CyBhAqEiwAeOcTddDWkp3JvMXPW4T2RsK4c1rTRysDSXrWsRKg7_R3GiBhmuI8SIlzaRoCDwcQAvD_BwE</t>
  </si>
  <si>
    <t>BROTHER</t>
  </si>
  <si>
    <t>HL-1212W</t>
  </si>
  <si>
    <t>https://www.perozzi.com.ar/brother-impresora-hl-1212w.html?gad_source=1&amp;gclid=CjwKCAjwx-CyBhAqEiwAeOcTdUZ5By0Rl6uv9jOIyoEs6_5oiBnKqUKrvr9pV7kIW3bbS16jb3-9CBoCQJEQAvD_BwE</t>
  </si>
  <si>
    <t>https://www.wynibox.com.ar/productos/impresora-laser-brother-monocromatica-hl-1212-wifi/?pf=gs&amp;variant=809588338&amp;gad_source=1&amp;gclid=CjwKCAjwx-CyBhAqEiwAeOcTdTosNLljmWfqT4v_TkkoRxXS_11hUcKXj8K9PpqYiXPN__M5Z5ZsJBoCGE0QAvD_BwE</t>
  </si>
  <si>
    <t>https://www.venex.com.ar/impresion-y-scanners/impresoras-laser/impresora-laser-brother-hl-1212w-21ppm-2400-x-600-dpi-wifi.html?gad_source=1&amp;gclid=CjwKCAjw8rW2BhAgEiwAoRO5rN2GTnTk4o0NLhb50Y8v1B2fTuN3bF0zZoYki2UQpCu_OVMh0aP2NxoCilEQAvD_BwE</t>
  </si>
  <si>
    <t>IMPRESORA LASER HP 107W WIFI 4ZB78A  GARANTIA DE PRODUCTO: 
12 MESES  PLAZO DE ENTREGA: 10 DIAS</t>
  </si>
  <si>
    <t>https://www.maitess.com.ar/productos/impresora-laser-hp-107w-wifi/?pf=gs&amp;variant=719548166&amp;gad_source=1&amp;gclid=CjwKCAjwx-CyBhAqEiwAeOcTdZFShAsY3M7v_tpc_fAWQbYOwODIzVsppPSIvQiKdsJn7uoIpP27oRoCDYsQAvD_BwE</t>
  </si>
  <si>
    <t>https://www.garbarino.com/p/impresora-laser-hp-m107w/4d58b9e6-6911-4724-bd66-830b9ac40028?gad_source=1&amp;gclid=CjwKCAjwx-CyBhAqEiwAeOcTdfdC5CqeSVZzEb1MLcAFUX6vEcpokipvLt1_4cmetT7MB5v4nU2NrRoCGMMQAvD_BwE</t>
  </si>
  <si>
    <t>https://dealerpc.com.ar/#!/producto/5811/</t>
  </si>
  <si>
    <t xml:space="preserve">IMPRESORA LASER BROTHER HL 1212W  GARANTIA DEL PRODUTO: 12 
MESES  PLAZO DE ENTREGA: 10 DIAS    
</t>
  </si>
  <si>
    <t>Impresora Laser Monocromatica HL-1212W</t>
  </si>
  <si>
    <t>HL-L2320D</t>
  </si>
  <si>
    <t>HP o Epson  . Idem Oferta Base, Forma de 
pago Anticipado con garantía Seguro de caución</t>
  </si>
  <si>
    <t>IMPRESORA LASER MONOCROMATICA  . Idem Oferta Base, Forma de 
pago Anticipado con garantía Seguro de caución  Servicio técnico 
en Mendoza : Aguilera Zalazar Luciano Calle Clark 250 , 
Ciudad Mendoza</t>
  </si>
  <si>
    <t>HL-2360DW</t>
  </si>
  <si>
    <t>HP o Epson</t>
  </si>
  <si>
    <t>IMPRESORA LASER MONOCROMATICA  Servicio técnico en Mendoza : Aguilera 
Zalazar Luciano Calle Clark 250 , Ciudad Mendoza</t>
  </si>
  <si>
    <t>HL-L5100DN</t>
  </si>
  <si>
    <t>HL-L6200DW</t>
  </si>
  <si>
    <t>HL-L6400DW</t>
  </si>
  <si>
    <t>HL-L8360CDW</t>
  </si>
  <si>
    <t>Renglón: 12, Código: 740010244.2, Descripción: IMPRESORA LASER MONOCROMATICA  Presentacion:  UNIDAD</t>
  </si>
  <si>
    <t>Impresora laser multifuncion monocromática - Características técnicas según Anexo II - PCP</t>
  </si>
  <si>
    <t>Impresora Laser Monocromatica Multifuncion Pantum M6509nw</t>
  </si>
  <si>
    <t>https://www.bidcom.com.ar/impresoras-multifuncion/kit-impresora-laser-multifuncion-pantum-6509nw-monocromatica-toner-original-pantum-pd-219?source=shopping&amp;gad_source=1&amp;gclid=CjwKCAjwx-CyBhAqEiwAeOcTdUnztFPf7eTijAZMneX6JgkCpXUrS3umh8MAoEio-SZkpBo5kJA_wxoCW4oQAvD_BwE</t>
  </si>
  <si>
    <t>https://www.venex.com.ar/impresion-y-scanners/impresoras-laser/impresora-multifuncion-laser-monocromatica-pantum-m6559nw.html?gad_source=1&amp;gclid=CjwKCAjwx-CyBhAqEiwAeOcTdYHUd6Ojg19N8FTV-7CBld4KRi13-P_c59LrGkE0Bwxw86ynNEZ_QxoCjssQAvD_BwE</t>
  </si>
  <si>
    <t>XEROX B230V</t>
  </si>
  <si>
    <t xml:space="preserve">XEROX B230V_DNIA 34 ppm / Ciclo mensual 30.000 pag /Ethernet 
+ USB 2.0+Wi-Fi / Capacidadde entrada 1 + 250 hojas 
- salida 150 hojas / 1GHz - 256MB /  
Dúplex / PCL -  </t>
  </si>
  <si>
    <t>https://fullh4rd.com.ar/prod/25839/impresora-laser-xerox-b230-34ppm-lan-wifi</t>
  </si>
  <si>
    <t>https://www.mercadolibre.com.ar/impresora-laser-xerox-b230-laser-imprime-doble-cara-automaticamente/p/MLA19838038?pdp_filters=category:MLA2141#searchVariation=MLA19838038&amp;position=3&amp;search_layout=stack&amp;type=product&amp;tracking_id=ea1b0533-f944-41cf-af94-ac1dcc717f02</t>
  </si>
  <si>
    <t>https://www.megatone.net/producto/impresora-laser-3020-inal-xerox_IMP3020XEX/?gad_source=1&amp;gclid=CjwKCAjwx-CyBhAqEiwAeOcTdY68mWLAlaaxmq_tcMNE733vRJy74mSLGT5PCus4l8jLNFo9kYEZZRoCxtgQAvD_BwE</t>
  </si>
  <si>
    <t>IMPRESORA MULTIFUNCION BROTHER  LASER MONO DCP-1617NW  GARANTIA DE 
PRODUCTO: 12 MESE  PLAZO DE ENTREGA: 10 DIAS</t>
  </si>
  <si>
    <t>https://veneta.com.ar/productos-detalle/Multifuncion-Brother-DCP1617NW?gad_source=1&amp;gclid=CjwKCAjwx-CyBhAqEiwAeOcTdcRtejDXHO8-p2j8P1gXqPxSuR6WaEwgpERsNKX96eMInFtEsol5wRoC4YUQAvD_BwE</t>
  </si>
  <si>
    <t>https://www.venex.com.ar/impresion-y-scanners/impresoras-laser/multifuncion-brother-dcp-1617nw.html?gad_source=1&amp;gclid=CjwKCAjwx-CyBhAqEiwAeOcTdeWnhmOGejOG7rBnsv-4rFOwVJTLvvjPRPAQYWSi8Nunm4NLxzhCAxoCM7cQAvD_BwE</t>
  </si>
  <si>
    <t>https://www.musimundo.com/informatica/impresoras/impresora-laser-brother-dcp-1617nw/p/00744011?gad_source=1&amp;gclid=CjwKCAjwx-CyBhAqEiwAeOcTdWnHTYEXADQyU9Ju8bGMkMatr7FMLoAVPRKAWOqGwyLRD9pby37ShxoCAbIQAvD_BwE</t>
  </si>
  <si>
    <t>Impresora Laser Monocromatica Multifuncion Brother DCP-1617NW</t>
  </si>
  <si>
    <t xml:space="preserve">IMPRESORA MULTIFUNCION HP LASER MONO 4103FDW  GARANTIA DEL PRODUCTO: 
12 MESES  PLAZO DE ENTREGA: 10 DIAS   
</t>
  </si>
  <si>
    <t>DCP-1617DW</t>
  </si>
  <si>
    <t>HP o Epson . Idem Oferta Base, Forma de pago 
Anticipado con garantía Seguro de caución</t>
  </si>
  <si>
    <t>IMPRESORA LASER MONOCROMATICA  Impresora laser multifuncion monocromática wi-fi  
. Idem Oferta Base, Forma de pago Anticipado con garantía 
Seguro de caución  Servicio técnico en Mendoza : Aguilera 
Zalazar Luciano Calle Clark 250 , Ciudad Mendoza</t>
  </si>
  <si>
    <t>DCP-T820DW</t>
  </si>
  <si>
    <t>DCP-L2540DW</t>
  </si>
  <si>
    <t>IMPRESORA LASER MONOCROMATICA  Impresora laser multifuncion monocromática wi-fi  
Servicio técnico en Mendoza : Aguilera Zalazar Luciano Calle Clark 
250 , Ciudad Mendoza</t>
  </si>
  <si>
    <t>DCP-L5650DN</t>
  </si>
  <si>
    <t>DCP-L6600DW</t>
  </si>
  <si>
    <t>MFC-L8900CDW</t>
  </si>
  <si>
    <t>MFC-L6900DW</t>
  </si>
  <si>
    <t>Renglón: 13, Código: 740020214.1, Descripción: DISCO RIGIDO  Presentación:  UNIDAD</t>
  </si>
  <si>
    <t>Disco Rígido externo 2TB - conectividad USB - Características técnicas según Anexo II - PCP</t>
  </si>
  <si>
    <t>ADATA</t>
  </si>
  <si>
    <t>DISCO RIGIDO ADATA 2TB USB 3.0 O SUPERIOR</t>
  </si>
  <si>
    <t>https://www.boxset.com.ar/productos/adata-hv320-2tb/?variant=790142096&amp;pf=mc&amp;gad_source=1</t>
  </si>
  <si>
    <t>SEAGATE</t>
  </si>
  <si>
    <t xml:space="preserve">Item 13: HDD EXTERNOS HDD 2T SEA USB EXPANSION STKM2000400 
</t>
  </si>
  <si>
    <t>No indica</t>
  </si>
  <si>
    <t>https://www.gerbio.com.ar/componentes-y-accesorios-de-pc//disco-duro-externo-seagate-2tb-expansion-usb-331126.html?gad_source=1&amp;gclid=CjwKCAjwlbu2BhA3EiwA3yXyu1YAEnaJC_iX9DxlI2fwlpM0qObWjSrwSjNAH4yxNCfc6784KvE2uRoCskYQAvD_BwE</t>
  </si>
  <si>
    <t>https://www.mercadolibre.com.ar/disco-duro-externo-seagate-expansion-stkm1000400-1tb-negro/p/MLA18648138?item_id=MLA1387696831&amp;from=gshop&amp;matt_tool=91173382&amp;matt_word=&amp;matt_source=google&amp;matt_campaign_id=19572552684&amp;matt_ad_group_id=145360765597&amp;matt_match_type=&amp;matt_network=g&amp;matt_device=c&amp;matt_creative=645555690417&amp;matt_keyword=&amp;matt_ad_position=&amp;matt_ad_type=pla&amp;matt_merchant_id=710835605&amp;matt_product_id=MLA18648138-product&amp;matt_product_partition_id=2266584640481&amp;matt_target_id=aud-1925157273100:pla-2266584640481&amp;cq_src=google_ads&amp;cq_cmp=19572552684&amp;cq_net=g&amp;cq_plt=gp&amp;cq_med=pla&amp;gad_source=1&amp;gclid=Cj0KCQjw6uWyBhD1ARIsAIMcADpDwKUCt3heQ9hXrKvtyYyr2DLWpUD4hNvU--0Y05ldGhHJOPN7CBkaAk-nEALw_wcB</t>
  </si>
  <si>
    <t>https://www.megatone.net/producto/disco-rigido-externo-2tb-seaga_MKT1361DIN/?gad_source=1&amp;gclid=CjwKCAjwlbu2BhA3EiwA3yXyu62Nr5SvnoxrFdCVO5FqOYtFnUZi8XDOcYWaAgE_oKA1ezX0Jb0lSRoCzwwQAvD_BwE</t>
  </si>
  <si>
    <t xml:space="preserve">HDD ADATA 2TB USB 3.2 AHD330-2TU31-CBK  GARANTIA DE PRODUCTO: 
12 MESES  PLAZO DE ENTREGA: 15 DIAS   
</t>
  </si>
  <si>
    <t xml:space="preserve">HD 2 TB WERSTEN DIGITAL BLUE 3,5 SATA S400 64MB 
</t>
  </si>
  <si>
    <t xml:space="preserve">HD 2 TB WERSTEN DIGITAL BLUE 3,5 SATA S400 64MB 
 </t>
  </si>
  <si>
    <t>https://www.comeros.com.ar/tienda/disco-2tb-western-digital-blue-3-5-sata-5400-64mb-wd20earz/?gad_source=1&amp;gclid=Cj0KCQjw6uWyBhD1ARIsAIMcADpNC1Od7tjkmEYcgA2cSYt0WzPmp88zyT1yz0B7xG91AYkd8s4zvjwaArRLEALw_wcB</t>
  </si>
  <si>
    <t>https://arrichetta.com.ar/producto/hd-2tb-western-digital-blue-3-5-sata-5400-64mb/?utm_source=Google%20Shopping&amp;utm_campaign=otromas&amp;utm_medium=cpc&amp;utm_term=99466&amp;gad_source=1&amp;gclid=Cj0KCQjw6uWyBhD1ARIsAIMcADogR4RtmBXsnHKdbu0hEWkAAlrI7MSquP3mqpjwTPkyHsAAFVTR8ocaAjVmEALw_wcB</t>
  </si>
  <si>
    <t>https://lezamapc.com.ar/2tb/57701-disco-duro-interno-wd-2tb-35-blue-sata-64mb-5400.html?gad_source=1&amp;gclid=Cj0KCQjw6uWyBhD1ARIsAIMcADrFxq3PW40wA_0eUPfaSidme7Xbl9gmbIINmYmfxt466UrAjlRGs1QaAriCEALw_wcB</t>
  </si>
  <si>
    <t>HDD 2 Tb Externo USB 3.0</t>
  </si>
  <si>
    <t xml:space="preserve">HDD 2 Tb Externo USB 3.0 Elements Western Digital (WDBU6Y0020BBK) 
 </t>
  </si>
  <si>
    <t>Disco Duro Externo 2 Tb Adata USB</t>
  </si>
  <si>
    <t>Generico . Idem Oferta Base, Forma de pago Anticipado con 
garantía Seguro de caución</t>
  </si>
  <si>
    <t>DISCO RIGIDO externo 2TB  . Idem Oferta Base, Forma 
de pago Anticipado con garantía Seguro de caución  Servicio 
técnico en Mendoza : Aguilera Zalazar Luciano Calle Clark 250 
, Ciudad Mendoza</t>
  </si>
  <si>
    <t>DISCO RIGIDO externo 2TB  Servicio técnico en Mendoza : 
Aguilera Zalazar Luciano Calle Clark 250 , Ciudad Mendoza</t>
  </si>
  <si>
    <t>KINGSTON</t>
  </si>
  <si>
    <t>DISCO EXTERNO SSD 2TB USB</t>
  </si>
  <si>
    <t>Renglón: 14, Código: 740020214.1, Descripción: DISCO RIGIDO  Presentación:  UNIDAD</t>
  </si>
  <si>
    <t>Disco Rígido externo 5TB - conectividad USB - Características técnicas según Anexo II - PCP</t>
  </si>
  <si>
    <t xml:space="preserve">DISCO RIGIDO EXTERNO USB 5TB </t>
  </si>
  <si>
    <t>https://www.compel.com.ar/almacenamiento/hdd-externos/disco-externo-seagate-5tb-usb-expansion-30762.html?gad_source=1&amp;gclid=Cj0KCQjw6uWyBhD1ARIsAIMcADrszi8lPi5jh9-JElq6XGqmzAm4FtuRgc-ds2wGDl9Jo3kLJ65bwtoaAvCEEALw_wcB</t>
  </si>
  <si>
    <t>https://arrichetta.com.ar/producto/disco-seagate-hdd-externo-5tb-usb-expansion/</t>
  </si>
  <si>
    <t>https://arrichetta.com.ar/producto/hdd-5t-sea-usb-expansion-stkm-seagate/?utm_source=Google%20Shopping&amp;utm_campaign=otromas&amp;utm_medium=cpc&amp;utm_term=71466&amp;gad_source=1&amp;gclid=Cj0KCQjw6uWyBhD1ARIsAIMcADr6BlUXO2FXlsiS43-Ryxjc095m0zQuUGIUOaOntDwdY99DjEdq4q8aAl7_EALw_wcB</t>
  </si>
  <si>
    <t xml:space="preserve">Item 14: HDD EXTERNOS HDD 5T SEA USB EXPANSION STKM5000400 
</t>
  </si>
  <si>
    <t>https://www.worix.com.ar/MLA-1301017015-disco-hdd-5t-seagate-usb-expansion-stkm5000400-_JM?variation=176777648669&amp;gad_source=1&amp;gclid=Cj0KCQjw6uWyBhD1ARIsAIMcADqJS35S7gkJrnYoPa1KWA7h2mtgJcTHXJMPo3oIW-eMNdDxBLCBtDYaAmaTEALw_wcB</t>
  </si>
  <si>
    <t>https://www.garbarino.com/p/disco-rigido-externo-5tb-seagate-expansion-usb-3-0-portatil/0bd06353-2fbe-4c13-8d09-fb5a6bb0638b?gad_source=1&amp;gclid=Cj0KCQjw6uWyBhD1ARIsAIMcADphQ8vfrbTJ5-x_QOSQAreoYlkUEvgRe6VbaYsWYZ0vqezUQV3hu2waAvQtEALw_wcB</t>
  </si>
  <si>
    <t>https://www.compel.com.ar/almacenamiento/hdd-externos/hdd-5t-sea-usb-expansion-328863.html?gad_source=1&amp;gclid=Cj0KCQjw6uWyBhD1ARIsAIMcADqcpILr8pNE2Ywi2WXqKd-Dcyp8AqgFAnxnfuP1miwVOnKVJIeVMvwaAgxREALw_wcB</t>
  </si>
  <si>
    <t xml:space="preserve">HDD ADATA 5TB USB 3.2 AHD330-5TU31-CBK  GARANTIA DE PRODUTO: 
12 MESES  PLAZO DE ENTREGA: 15 DIAS   
</t>
  </si>
  <si>
    <t>Disco Rigido Externo 5tb Seagate Expansion Usb 3.0 Portatil</t>
  </si>
  <si>
    <t xml:space="preserve">Disco Rigido Externo 5tb Seagate Expansion Usb 3.0 Portatil  
</t>
  </si>
  <si>
    <t>Disco Duro Externo 5 Tb Adata USB</t>
  </si>
  <si>
    <t>DISCO RIGIDO 5 TB   . Idem Oferta Base, 
Forma de pago Anticipado con garantía Seguro de caución  
Servicio técnico en Mendoza : Aguilera Zalazar Luciano Calle Clark 
250 , Ciudad Mendoza</t>
  </si>
  <si>
    <t>DISCO RIGIDO 5 TB  Servicio técnico en Mendoza : 
Aguilera Zalazar Luciano Calle Clark 250 , Ciudad Mendoza</t>
  </si>
  <si>
    <t>Renglón: 15, Código: 740020224.2, Descripción: PROYECTOR MULTIMEDIA  Presentación:  UNIDAD</t>
  </si>
  <si>
    <t>PROYECTOR-3.500 Lumens o superior - Características técnicas según Anexo II - PCP</t>
  </si>
  <si>
    <t>Litium 3500 lumens. Idem Oferta Base, pago ANTICIPADO con garantía 
Seguro de caución</t>
  </si>
  <si>
    <t>PROYECTOR MULTIMEDIA 3500 lumens  . Idem Oferta Base, pago 
ANTICIPADO con garantía Seguro de caución  Servicio técnico en 
Mendoza : Aguilera Zalazar Luciano Calle Clark 250 , Ciudad 
Mendoza</t>
  </si>
  <si>
    <t>PROYECTOR VIEWSONIC PA503S</t>
  </si>
  <si>
    <t>https://www.shop.4krc.com.ar/MLA-1659924344-proyector-viewsonic-pa503s-3800lm-full-hd-1080p-hdmi-vga-100-_JM?variation=181672514371&amp;utm_source=google&amp;utm_medium=cpc&amp;utm_campaign=darwin_ss&amp;gad_source=1&amp;gclid=CjwKCAjwlbu2BhA3EiwA3yXyu_by_oXq_54-VYx6QSijvbY5gpvGfr2tC2LqUkDMBHncaZ2wdtfGCBoCfZMQAvD_BwE</t>
  </si>
  <si>
    <t>https://www.venex.com.ar/proyectores-y-pantallas/proyector-viewsonic-pa503s-3d-3600-lumines-hdmi.html?gad_source=1&amp;gclid=Cj0KCQjw6uWyBhD1ARIsAIMcADoDylXW4C4wffgmx7IMS8-Z0alLiOfIp01U_KgTt1HmboMhPKnejNIaAt6_EALw_wcB</t>
  </si>
  <si>
    <t>https://fullh4rd.com.ar/prod/22223/proyector-viewsonic-pa503s-svga-dlp-3600l?gad_source=1&amp;gclid=CjwKCAjwlbu2BhA3EiwA3yXyu2j53c5edfCeTpnba4tuwF43cE-n70DouOxaZCIbyiKYlG0yVU3x6xoCk7cQAvD_BwE</t>
  </si>
  <si>
    <t>Litium 3500 lumens</t>
  </si>
  <si>
    <t>PROYECTOR MULTIMEDIA 3500 lumens  Servicio técnico en Mendoza : 
Aguilera Zalazar Luciano Calle Clark 250 , Ciudad Mendoza</t>
  </si>
  <si>
    <t>proyector viewsonic pa503s</t>
  </si>
  <si>
    <t xml:space="preserve">VIEWSONIC </t>
  </si>
  <si>
    <t>PROYECTOR VIEWSONIC DLP PA503X XGA 3800LUMENES  GARANTIA DE 'PRODUCTO: 
12 MESES  PLAZO DE ENTREGA: 15 DIAS</t>
  </si>
  <si>
    <t>https://www.mexx.com.ar/productos-rubro/proyectores-/42682-proyector-viewsonic-pa503x.html?gad_source=1&amp;gclid=CjwKCAjwlbu2BhA3EiwA3yXyu7RGydMmb4I3l2cQxyd4SJGWAqL1aPmFMrHjTAfc0H_L_6SRuadOWRoCQnQQAvD_BwE</t>
  </si>
  <si>
    <t>https://www.shop.4krc.com.ar/proyector-viewsonic-pa503s-3800lm-full-hd-1080p-hdmi-vga-100v240v-control-remoto/p/MLA15549832?pdp_filters=category%3AMLA11889%7Cseller_id%3A1534239%7Citem_id%3AMLA1659937428</t>
  </si>
  <si>
    <t>https://articulo.mercadolibre.com.ar/MLA-1365493071-proyector-viewsonic-value-pa503x-3800lm-blanco-100v240v-1-_JM?searchVariation=180253611525#searchVariation=180253611525&amp;position=15&amp;search_layout=stack&amp;type=item&amp;tracking_id=8e4d6d76-4982-484a-9772-74ee349cf8c0</t>
  </si>
  <si>
    <t>PROYECTOR VIEWSONIC PA503X</t>
  </si>
  <si>
    <t>BENQ</t>
  </si>
  <si>
    <t>Proyector Benq MS560 tecnología de pantalla dlp resolución nativa svga 
800 x 600 brillo 4000 lúmenes ansi contraste 20.000:1 lámpara 
6000/10.000/15.000 normal/eco/lampsave zoom 1.1 compatible con hdtv hdmix 2, entrada 
de computadora x 2, s/vide o, rca x 1 entrada 
de audio, salida de audio, boos 10w x1, usb, rs232, 
ir peso 2,3 kg</t>
  </si>
  <si>
    <t>https://www.megatone.net/producto/proyector-empresarial-xga-benq-mx560-4000lm-eco-hdmi-vga-usb_MKT0361DIN/?gad_source=1&amp;gclid=Cj0KCQjw6uWyBhD1ARIsAIMcADppmFCXJoALQJidgGHYDbpEnNf4OD_YoLm2wSXbU-cLgo80ZwtV74YaAgYtEALw_wcB</t>
  </si>
  <si>
    <t>https://www.fravega.com/p/proyector-empresarial-xga-benq-mx560-4000lm-eco-hdmi-vga-usb-990019202/?gad_source=1&amp;gclid=Cj0KCQjw6uWyBhD1ARIsAIMcADqO3C8Au_FfQAy66rRjJSvb0ozs0-Y040VuuNLaHssm-j3qjEOP0eoaAkFUEALw_wcB&amp;gclsrc=aw.ds</t>
  </si>
  <si>
    <t>https://www.getbox.com.ar/proyector-benq-oficina-ms560-svga-4000-lumenes-dual-hdmi/p/MLA20029571?pdp_filters=category%3AMLA11889%7Cseller_id%3A320844861%7Citem_id%3AMLA1430745957</t>
  </si>
  <si>
    <t>PROYECTOR VIEWSONIC PA503W</t>
  </si>
  <si>
    <t>proyector viewsonic pa503w</t>
  </si>
  <si>
    <t xml:space="preserve">EPSON </t>
  </si>
  <si>
    <t xml:space="preserve">PROYECTOR EPSON POWERLITE  E20 3400 ANSI XG PARTE ID 
V11H981020  </t>
  </si>
  <si>
    <t>https://www.carrefour.com.ar/proyector-epson-powerlite-e20/p?idsku=85932&amp;gad_source=1&amp;gclid=CjwKCAjwlbu2BhA3EiwA3yXyu10E5ikKP_xzAvyFOF0N53iB11fcurxszMj6I6hSG-E_btc03W631BoCgnQQAvD_BwE</t>
  </si>
  <si>
    <t>https://www.comeros.com.ar/tienda/proyector-epson-powerlite-e20-3400-ansi-xga/?gad_source=1&amp;gclid=Cj0KCQjw6uWyBhD1ARIsAIMcADoLAQTylJKd8IwLIoWzfqn1pibb61XYcXfZshZ4mY7ABlLOp-aB5k4aAk4GEALw_wcB</t>
  </si>
  <si>
    <t>https://lezamapc.com.ar/pantallas-y-proyectores/7532-proyector-powerlite-e20-xga-3lcd-epson.html?gad_source=1&amp;gclid=CjwKCAjwlbu2BhA3EiwA3yXyu5z5dJ6GkqdsJBUcu-Cru-2kQvRsfUFtDUvtOlxDmT5sC9j_iC28rBoCuvQQAvD_BwE</t>
  </si>
  <si>
    <t>EPSON</t>
  </si>
  <si>
    <t>PROYECTOR EPSON POWERLITE X49 XGA 3600LUMENES  GARANTIA DE PRODUTO: 
12 MESES  PLAZO DE ENTREGA: 15 DIAS</t>
  </si>
  <si>
    <t>Renglón: 16, Código: 740020127.1, Descripción: UPS (FUENTE DE ALIMENTACION ININTERRUPIDA)  Presentación:  UNIDAD</t>
  </si>
  <si>
    <t>3000 Va - Características técnicas según Anexo II - PCP</t>
  </si>
  <si>
    <t>VERTIV</t>
  </si>
  <si>
    <t>ups vertiv GXT-MT 3000VA</t>
  </si>
  <si>
    <t>https://www.mercadolibre.com.ar/ups-3-kva-3000va-online-senoidal-c-baterial-lyonn-ult-3000v/p/MLA22764712?item_id=MLA1367257023&amp;from=gshop&amp;matt_tool=12492076&amp;matt_word=&amp;matt_source=google&amp;matt_campaign_id=19580718235&amp;matt_ad_group_id=149208094710&amp;matt_match_type=&amp;matt_network=g&amp;matt_device=c&amp;matt_creative=645612004702&amp;matt_keyword=&amp;matt_ad_position=&amp;matt_ad_type=pla&amp;matt_merchant_id=735078350&amp;matt_product_id=MLA22764712-product&amp;matt_product_partition_id=2265590047340&amp;matt_target_id=aud-1925157273100:pla-2265590047340&amp;cq_src=google_ads&amp;cq_cmp=19580718235&amp;cq_net=g&amp;cq_plt=gp&amp;cq_med=pla&amp;gad_source=1&amp;gclid=Cj0KCQjw6uWyBhD1ARIsAIMcADqx7Jib0xw-vm6oR34vr8Bylws6ZmONxHRd5m7rSaFD7ArolpRZ0BoaAs9SEALw_wcB</t>
  </si>
  <si>
    <t>https://www.mercadolibre.com.ar/ups-polaris-tx-a-3000-3000va-entrada-y-salida-de-220v-ca-negro/p/MLA7976233?item_id=MLA909674324&amp;from=gshop&amp;matt_tool=74941839&amp;matt_word=&amp;matt_source=google&amp;matt_campaign_id=14508409409&amp;matt_ad_group_id=146243344478&amp;matt_match_type=&amp;matt_network=g&amp;matt_device=c&amp;matt_creative=645525118235&amp;matt_keyword=&amp;matt_ad_position=&amp;matt_ad_type=pla&amp;matt_merchant_id=735113679&amp;matt_product_id=MLA7976233-product&amp;matt_product_partition_id=2265590047180&amp;matt_target_id=aud-2014906607007:pla-2265590047180&amp;cq_src=google_ads&amp;cq_cmp=14508409409&amp;cq_net=g&amp;cq_plt=gp&amp;cq_med=pla&amp;gad_source=1&amp;gclid=Cj0KCQjw6uWyBhD1ARIsAIMcADpXwGZvO5S28vus4I6avigkEkwCBCGjO1fW6_4DRWWqt55jYbTMleIaAoZjEALw_wcB</t>
  </si>
  <si>
    <t>https://www.mercadolibre.com.ar/ups-estabilizador-atomlux-3000va-soft-modem-color-negro/p/MLA23212412?item_id=MLA1573576508&amp;from=gshop&amp;matt_tool=74941839&amp;matt_word=&amp;matt_source=google&amp;matt_campaign_id=14508409409&amp;matt_ad_group_id=146243344478&amp;matt_match_type=&amp;matt_network=g&amp;matt_device=c&amp;matt_creative=645525118235&amp;matt_keyword=&amp;matt_ad_position=&amp;matt_ad_type=pla&amp;matt_merchant_id=735114561&amp;matt_product_id=MLA23212412-product&amp;matt_product_partition_id=2265590047180&amp;matt_target_id=aud-2014906607007:pla-2265590047180&amp;cq_src=google_ads&amp;cq_cmp=14508409409&amp;cq_net=g&amp;cq_plt=gp&amp;cq_med=pla&amp;gad_source=1&amp;gclid=Cj0KCQjw6uWyBhD1ARIsAIMcADrN52iAavDFPXgq7FUbkbBVKyAqOBatc5oMtxbg_2vzhkWDDcuUod8aAqghEALw_wcB</t>
  </si>
  <si>
    <t>UPS Lyonn 3000V ULT-3000MP</t>
  </si>
  <si>
    <t>https://ar.wiautomation.com/abb/fuente-de-alimentacion/4nwp100162r0001-abb-ups-powervalue-11t-g2-3-kva-b?utm_source=google&amp;utm_medium=cpc&amp;utm_campaign=AR_pmax_new_insert_3&amp;gad_source=1&amp;gclid=Cj0KCQjw6uWyBhD1ARIsAIMcADqSuaRAC9hBEhwB9F3vSuNYSbP08ns7I0OOArfk20vzYf7shHyPw28aAvQjEALw_wcB</t>
  </si>
  <si>
    <t>https://www.mercadolibre.com.ar/ups-lyonn-ult-3000wi-2-online-doble-conversion-2700w-3kva/p/MLA23014846?item_id=MLA1418509632&amp;from=gshop&amp;matt_tool=12492076&amp;matt_word=&amp;matt_source=google&amp;matt_campaign_id=19580718235&amp;matt_ad_group_id=149208094710&amp;matt_match_type=&amp;matt_network=g&amp;matt_device=c&amp;matt_creative=645612004702&amp;matt_keyword=&amp;matt_ad_position=&amp;matt_ad_type=pla&amp;matt_merchant_id=735111307&amp;matt_product_id=MLA23014846-product&amp;matt_product_partition_id=2265590047380&amp;matt_target_id=aud-2014906607007:pla-2265590047380&amp;cq_src=google_ads&amp;cq_cmp=19580718235&amp;cq_net=g&amp;cq_plt=gp&amp;cq_med=pla&amp;gad_source=1&amp;gclid=Cj0KCQjw6uWyBhD1ARIsAIMcADrlhAp4CUMKLbJKRtx7g3y_yfuIr7vcWNoBoo6DjTdFJ_cOtPm0lKEaAuBxEALw_wcB</t>
  </si>
  <si>
    <t>https://www.arrichetta.com.ar/producto/ups-lyonn-ult-3000mp/?utm_source=Google%20Shopping&amp;utm_campaign=otromas&amp;utm_medium=cpc&amp;utm_term=98394&amp;gad_source=1&amp;gclid=CjwKCAjwlbu2BhA3EiwA3yXyuzayVSUMpWdq86v-5ndpXurzTM1feSShGJdGaZ4-p2eCEJjGYlpgyRoC0scQAvD_BwE</t>
  </si>
  <si>
    <t>LYONN</t>
  </si>
  <si>
    <t xml:space="preserve">UPS LYONN Ult-3000mp TOWER ULT-3000MP  GARANTIA DE PRODUCTO: 12 
MESES  PLAZO DE ENTREGA: 20 DIAS    
</t>
  </si>
  <si>
    <t>trv</t>
  </si>
  <si>
    <t xml:space="preserve">UPS MACAM MARCA TRV. GARANTÍA DE 1 AÑO. CARACTERISTICAS TÉCNICAS 
SEGÚN ANEXO II </t>
  </si>
  <si>
    <t>Deberá acompañar certif informado en su oferta</t>
  </si>
  <si>
    <t>Renglón: 17, Código: 740020127.1, Descripción: UPS (FUENTE DE ALIMENTACION ININTERRUPIDA)  Presentación:  UNIDAD</t>
  </si>
  <si>
    <t>2000 Va - Características técnicas según Anexo II - PCP</t>
  </si>
  <si>
    <t>TRV NEO</t>
  </si>
  <si>
    <t>UPS TRV NEO. GARANTÍA DE UN AÑO. SEGÚN CARACTERISTICAS TÉCNICAS 
PLIEGO DE CONDICIONES PARTICULARES RENGLÓN 17</t>
  </si>
  <si>
    <t>https://spacegamer.com.ar/314250-estabilizadores-y-ups-trv-neo-2000?gad_source=1&amp;gclid=Cj0KCQjw6uWyBhD1ARIsAIMcADqYKFn5U3Wx5Ut6Acj-e_6Soy02h9Tt1_JXK8PonTcpC48eXYghv8IaAuJAEALw_wcB</t>
  </si>
  <si>
    <t>https://www.tendex.com.ar/MLA-1415893965-ups-estabilizador-trv-neo-2000-4-tomas-1-puerto-usb-soft-_JM?variation=182134075575&amp;gad_source=1&amp;gclid=Cj0KCQjw6uWyBhD1ARIsAIMcADoXSHXv2oztYY7vBZTNYuKxm-fqJ0AGAgpxwHR_3kPvHFinJvwixBoaAmpvEALw_wcB</t>
  </si>
  <si>
    <t>https://ar.wiautomation.com/abb/fuente-de-alimentacion/4nwp100160r0001-abb-ups-powervalue-11t-g2-1-kva-b?utm_source=google&amp;utm_medium=cpc&amp;utm_campaign=AR_pmax_new_insert_3&amp;gad_source=1&amp;gclid=Cj0KCQjw6uWyBhD1ARIsAIMcADoJq1iwfUXBFY89bqNfY4aiPPAHEbMxiKqGhbpZGq82BOIrvSKPIGEaAtQVEALw_wcB</t>
  </si>
  <si>
    <t>ups vertiv GXT-MT 2000VA</t>
  </si>
  <si>
    <t>https://www.arrichetta.com.ar/producto/ups-apc-easy-srv-2000va/?utm_source=Google%20Shopping&amp;utm_campaign=otromas&amp;utm_medium=cpc&amp;utm_term=26008&amp;gad_source=1&amp;gclid=CjwKCAjwlbu2BhA3EiwA3yXyuzK-JwbktAFw7SPZh-ny9jz73mUJGzs-CmYTVWFgkfcmEic-4BLpLBoC4qUQAvD_BwE</t>
  </si>
  <si>
    <t>https://ar.wiautomation.com/abb/fuente-de-alimentacion/4nwp100161r0001-abb-ups-powervalue-11t-g2-2-kva-b?utm_source=google&amp;utm_medium=cpc&amp;utm_campaign=AR_pmax_new_insert_3&amp;gad_source=1&amp;gclid=Cj0KCQjw6uWyBhD1ARIsAIMcADp48lzbKmJp8NmxF9JQKBNccsumsjOevAAg-JReARRpD-eTi_sXGEgaAqMIEALw_wcB</t>
  </si>
  <si>
    <t>https://www.arrichetta.com.ar/producto/ups-eos-fdc-2002t-a-online-2000va-1600w-4-iram-forza/?utm_source=Google%20Shopping&amp;utm_campaign=otromas&amp;utm_medium=cpc&amp;utm_term=59131&amp;gad_source=1&amp;gclid=CjwKCAjwlbu2BhA3EiwA3yXyu9QkfWc3sTpG9IC4TRO2ERFPrWUEQFDzOYUfd-wKLpxrHUARpQjFdhoChX8QAvD_BwE</t>
  </si>
  <si>
    <t xml:space="preserve">APC </t>
  </si>
  <si>
    <t>UPS APC BACK 2200VA 230V  BX2200MI-AR  GARANTIA: 12 
MESES.  PLAZO DE ENTREGA: 15 DIAS</t>
  </si>
  <si>
    <t>UPS Lyonn 2000V ULT-2000MP</t>
  </si>
  <si>
    <t>Renglón: 18, Código: 580010104.31, Descripción: TELEFONO CELULAR  Presentación:  UNIDAD</t>
  </si>
  <si>
    <t>Celular industrial tipo Ulefone Armor 13 - Características técnicas según Anexo II - PCP</t>
  </si>
  <si>
    <t>XIAOMI</t>
  </si>
  <si>
    <t xml:space="preserve">CELULAR XIAOMI REDMI NOTE 11 PRO+ 5G 8GB+256G   
</t>
  </si>
  <si>
    <t>https://www.megatone.net/producto/celular-xiaomi-redmi-note-11-pro-5g-8gb-256gb-gris-sin-cargador_MKT0044APR/?gad_source=1&amp;gclid=Cj0KCQjw6uWyBhD1ARIsAIMcADrkKjaTRj38gwdRUhBdWTfUP9tf9Ne05VYko7iK6vNzPO1vMJ7Z5_oaAtVAEALw_wcB</t>
  </si>
  <si>
    <t>https://www.mercadolibre.com.ar/xiaomi-redmi-note-11-pro-5g-mediatek-dual-sim-256-gb-negro-8-gb-ram/p/MLA19048905?item_id=MLA1395224377&amp;from=gshop&amp;matt_tool=45226166&amp;matt_word=&amp;matt_source=google&amp;matt_campaign_id=14545592795&amp;matt_ad_group_id=125221142365&amp;matt_match_type=&amp;matt_network=g&amp;matt_device=c&amp;matt_creative=544135253167&amp;matt_keyword=&amp;matt_ad_position=&amp;matt_ad_type=pla&amp;matt_merchant_id=735111307&amp;matt_product_id=MLA19048905-product&amp;matt_product_partition_id=2267609296013&amp;matt_target_id=aud-2014906607007:pla-2267609296013&amp;cq_src=google_ads&amp;cq_cmp=14545592795&amp;cq_net=g&amp;cq_plt=gp&amp;cq_med=pla&amp;gad_source=1&amp;gclid=Cj0KCQjw6uWyBhD1ARIsAIMcADogsTU5iXVMhffURzDFXAge86FtTMZI1umzyPoJ119p0rJlnD2XUKoaAuzxEALw_wcB</t>
  </si>
  <si>
    <t>https://www.carrefour.com.ar/celular-xiaomi-redmi-note-11-pro--5g-8gb-256gb-gris-sin-cargador-1658584/p?idsku=197386&amp;gad_source=1&amp;gclid=CjwKCAjwlbu2BhA3EiwA3yXyuy4r7mipdCnzGn20MwT16qN58RHY9OjUYRyR-fB2t5jbX29kUVXHYRoCNE4QAvD_BwE</t>
  </si>
  <si>
    <t>ULEFONE</t>
  </si>
  <si>
    <t xml:space="preserve">CELULAR INDUSTRIAL ULEFONE ARMOR 13 8GB 256GB    
 GARANTIA 12 MESES    PLAZO DE ENTREGA: 
15 DIAS  </t>
  </si>
  <si>
    <t>https://www.mercadolibre.com.ar/ulefone-armor-22-dual-sim-256-gb-negro-8-gb-ram/p/MLA28833256?item_id=MLA1411202963&amp;from=gshop&amp;matt_tool=63497024&amp;matt_word=&amp;matt_source=google&amp;matt_campaign_id=19563378862&amp;matt_ad_group_id=151985877544&amp;matt_match_type=&amp;matt_network=g&amp;matt_device=c&amp;matt_creative=644767238614&amp;matt_keyword=&amp;matt_ad_position=&amp;matt_ad_type=pla&amp;matt_merchant_id=735113679&amp;matt_product_id=MLA28833256-product&amp;matt_product_partition_id=2267609296053&amp;matt_target_id=aud-2014906607007:pla-2267609296053&amp;cq_src=google_ads&amp;cq_cmp=19563378862&amp;cq_net=g&amp;cq_plt=gp&amp;cq_med=pla&amp;gad_source=1&amp;gclid=Cj0KCQjw6uWyBhD1ARIsAIMcADoUaCRx4zfcm3b3R9_NAVFSaAfmb8qThm8A76BtgKAMKM8Yg4GvmTcaAo8NEALw_wcB</t>
  </si>
  <si>
    <t>https://www.fravega.com/p/celular-ulefone-armor-16s-super-parlante-128gb-8gb-ram-resistente-android-13-negro-naranja-21303663/?gad_source=1&amp;gclid=CjwKCAjwlbu2BhA3EiwA3yXyuzVvAgjc6Yh1LHQKyjF2OMU3tzQZIZFwEOizGftcE_qb-jNjYUng_hoCdMsQAvD_BwE&amp;gclsrc=aw.ds</t>
  </si>
  <si>
    <t>https://celularesindustriales.com.ar/producto/ulefone-armor-21-256gb-8gb-ram-resistente-9600mah-super-parlante/</t>
  </si>
  <si>
    <t>Luciano Gabriel Aguilera Zalazar</t>
  </si>
  <si>
    <t>Ulefone armor 14, idem a oferta Base, Forma de pago 
: ANTICIPADO con Garantía Seguro de Caución</t>
  </si>
  <si>
    <t>idem a oferta Base, Forma de pago : ANTICIPADO con 
Garantía Seguro de Caución  Fabricante: Ulefone  Modelo: Power 
Armor 14  Sistema operativo: Android 11  Tamaño de 
pantalla: 6.52 pulgadas  Resolución: 1600x720  Memoria RAM: 4Gb 
 ROM: 64GB  Cámaras: 20MP  Procesador: Mediatek Helio 
G35  Batería: 10000mAh</t>
  </si>
  <si>
    <t>ulefone armor 14</t>
  </si>
  <si>
    <t xml:space="preserve">Fabricante: Ulefone  Modelo: Power Armor 14  Sistema operativo: 
Android 11  Tamaño de pantalla: 6.52 pulgadas  Resolución: 
1600x720  Memoria RAM: 4Gb  ROM: 64GB  Cámaras: 
20MP  Procesador: Mediatek Helio G35  Batería: 10000mAh  
</t>
  </si>
  <si>
    <t>GRUPO II - Línea blanca- electrodomésticos y artículos del hogar e industrial</t>
  </si>
  <si>
    <t>Renglón: 19, Código: 720080024.8, Descripción: ANAFE INDUSTRIAL  Presentación:  UNIDAD</t>
  </si>
  <si>
    <t>Características técnicas según Anexo II - PCP</t>
  </si>
  <si>
    <t>APOLO MADERAS S.A</t>
  </si>
  <si>
    <t>CALABRO</t>
  </si>
  <si>
    <t xml:space="preserve">se cotiza anafe ind 4 hornallas reja fundicion livivana  
</t>
  </si>
  <si>
    <t>https://www.mercadolibre.com.ar/anafe-estructural-4-hornallas-fundicion-sol-real-088-gas-color-negro/p/MLA19387188#polycard_client=search-hVariation=MLA19387188&amp;position=1&amp;search_layout=stack&amp;type=product&amp;tracking_id=2e785a2f-6830-4cfd-a9c7-7203b1619359&amp;wid=MLA1434734607&amp;sid=search</t>
  </si>
  <si>
    <t>https://articulo.mercadolibre.com.ar/MLA-827408234-anafe-industrial-4-hornallas-gastronomico-con-pie-_JM#reco_item_pos=0&amp;reco_backend=machinalis-seller-items-pdp&amp;reco_backend_type=low_level&amp;reco_client=vip-seller_items-above&amp;reco_id=8d9f3d43-6f23-4e0b-8edf-9e369891b5f2</t>
  </si>
  <si>
    <t>,</t>
  </si>
  <si>
    <t>Morelli . Idem Oferta Base, pago ANTICIPADO con garantía Seguro 
de caución</t>
  </si>
  <si>
    <t>ANAFE INDUSTRIAL 4 hornallas con patas  . Idem Oferta 
Base, pago ANTICIPADO con garantía Seguro de caución</t>
  </si>
  <si>
    <t>https://www.novogar.com.ar/productos/Anafe-a-Gas-Morelli-Mr-Cheff-75cm-4-Hornallas-Reja-de-fundicion-101163-5657?utm_term=&amp;utm_campaign=Merchants+Productos&amp;utm_source=adwords&amp;utm_medium=ppc&amp;hsa_acc=6240737821&amp;hsa_cam=17656768210&amp;hsa_grp=&amp;hsa_ad=&amp;hsa_src=x&amp;hsa_tgt=&amp;hsa_kw=&amp;hsa_mt=&amp;hsa_net=adwords&amp;hsa_ver=3&amp;gad_source=1&amp;gclid=Cj0KCQjwz7C2BhDkARIsAA_SZKZEO7ID0f4oeZJBIFJy_ueiAVFD_jD37bUrbkJw4fJ2qp3RnSr4n3oaArbMEALw_wcB</t>
  </si>
  <si>
    <t>https://boness.com.ar/producto/anafe-a-gas-morelli-nr-cheff/?gad_source=1&amp;gclid=CjwKCAjwjeuyBhBuEiwAJ3vuoUjla9zZKCkdyJDtXfFMn2dXuja8psFdwtQUJBh8URdKwQ_lL2zs8RoCepsQAvD_BwE</t>
  </si>
  <si>
    <t>Morelli</t>
  </si>
  <si>
    <t>ANAFE INDUSTRIAL 4 hornallas con patas</t>
  </si>
  <si>
    <t>Renglón: 20, Código: 450020140.31, Descripción: CALEFACTOR  Presentación:  UNIDAD</t>
  </si>
  <si>
    <t>Calefactor eléctrico de Bajo Consumo</t>
  </si>
  <si>
    <t>AVL 112 . Idem Oferta Base, pago ANTICIPADO con garantía 
Seguro de caución</t>
  </si>
  <si>
    <t>Calefactores electrico bajo consumo  . Idem Oferta Base, pago 
ANTICIPADO con garantía Seguro de caución</t>
  </si>
  <si>
    <t>Calefactor Infrarrojo Indelplas Ie-02 800w 2n (fravega.com)</t>
  </si>
  <si>
    <t>https://www.musimundo.com/climatizacion/calefactores/calefactor-infrarrojo-conqueror-cnq-ci070/p/00510062</t>
  </si>
  <si>
    <t>INDELPLAS</t>
  </si>
  <si>
    <t xml:space="preserve">SE COTIZA ESTUFA 800W MODELO IE-02 VELAS CUARZO ALIMENTACION 220V 
MANIJA DE AGARRE 2 NIVELES DE CALEFACCION CORTE POR CAIDA 
</t>
  </si>
  <si>
    <t>https://www.fravega.com/p/calefactor-infrarrojo-indelplas-ie-02-800w-2n-990163649/?gad_source=1&amp;gclid=Cj0KCQjwz7C2BhDkARIsAA_SZKbYgwLnLGGB8XLLH79SGLxUcYQk8QcavNwRcoXJP_TPvg38-EP17aQaAjzmEALw_wcB&amp;gclsrc=aw.ds</t>
  </si>
  <si>
    <t>https://www.casalorenzo.com.ar/product/calefactor-electrico-indelplas-ie-02/?srsltid=AfmBOor_ks224ONSuQNt8nXvw-qoVSkZk2QrEkhieyU5hkqsNDkQvVTn</t>
  </si>
  <si>
    <t>AVL 112</t>
  </si>
  <si>
    <t>Calefactores electrico bajo consumo</t>
  </si>
  <si>
    <t>PROTALIA</t>
  </si>
  <si>
    <t xml:space="preserve">Se cotiza calefactor infrarrojo HN-13 1300w llave selectora de 3 
niveles potencia 400w-880w gabinete resistente con malla metalica corte de 
seguridad por caida </t>
  </si>
  <si>
    <t>https://www.easy.com.ar/estufa-infrarroja-protalia-1300w/p?idsku=1383119&amp;gad_source=1&amp;gclid=Cj0KCQjwz7C2BhDkARIsAA_SZKYkTzEdkf1aQylLprAWZ0G4Otu8e_S1AtsHmVhzWQiLhcDoPrBSP6saAvlCEALw_wcB&amp;gclsrc=aw.ds</t>
  </si>
  <si>
    <t>https://www.mercadolibre.com.ar/calefactor-estufa-infrarroja-protalia-hn13-1350w-color-blanco/p/MLA24169589#polycard_client=search-nordic&amp;searchVariation=MLA24169589&amp;position=9&amp;search_layout=stack&amp;type=product&amp;tracking_id=92eacb7d-8fae-4156-90d8-a35825658b0b&amp;wid=MLA1375996175&amp;sid=search</t>
  </si>
  <si>
    <t>Carlos Daniel Guevara</t>
  </si>
  <si>
    <t>MAGICLICK</t>
  </si>
  <si>
    <t>CALEFACTOR CONVECTOR PANEL ESTUFA BAJO CONSUMO MAGICLICK</t>
  </si>
  <si>
    <t>https://articulo.mercadolibre.com.ar/MLA-921404379-calefactor-convector-panel-estufa-magiclick-bajo-consumo-_JM?matt_tool=48630296&amp;matt_word=&amp;matt_source=google&amp;matt_campaign_id=14545592780&amp;matt_ad_group_id=158805524793&amp;matt_match_type=&amp;matt_network=g&amp;matt_device=c&amp;matt_creative=686409989445&amp;matt_keyword=&amp;matt_ad_position=&amp;matt_ad_type=pla&amp;matt_merchant_id=178659051&amp;matt_product_id=MLA921404379&amp;matt_product_partition_id=2460809059112&amp;matt_target_id=aud-1930507555360:pla-2460809059112&amp;cq_src=google_ads&amp;cq_cmp=14545592780&amp;cq_net=g&amp;cq_plt=gp&amp;cq_med=pla&amp;gad_source=1&amp;gclid=Cj0KCQjwz7C2BhDkARIsAA_SZKa8Zmyv2_5K58deabLSEnVyGIISnApOKS0tfPq6hUEI5BXhvscAgPcaAsCaEALw_wcB</t>
  </si>
  <si>
    <t>https://www.fravega.com/p/calefactor-electrico-magiclick-c1215-blanco-220v-20257053/?gad_source=1&amp;gclid=Cj0KCQjwz7C2BhDkARIsAA_SZKbanhQOUEE2P42klQEf69lkLj29c_RV1MbGGxWobFbW1e8gesteauoaAnoyEALw_wcB&amp;gclsrc=aw.ds</t>
  </si>
  <si>
    <t>PEABODY</t>
  </si>
  <si>
    <t xml:space="preserve">Calefactor Convector VC10 - 1000W de potencia - Frente vidrio 
plano templado. Sistema de calefacción por convección. Resistencia de alto 
rendimiento. Control mecánico de temperatura. No consume oxígeno. No produce 
humo ni olor. Rendimiento óptimo: hasta 30 m3. Apagado automático 
ante sobrecalentamiento. Modo de ahorro de energía a 500W de 
potencia. Incluye accesorio para colgar en pared.    
</t>
  </si>
  <si>
    <t>https://www.musimundo.com/climatizacion/calefactores/vitroconvector-peabody-pe-vc10b/p/00006506</t>
  </si>
  <si>
    <t>https://www.atenasventilacion.com.ar/calefaccion/vitroconvector-peabody-1000-watts-blanco-pe-vc10b/</t>
  </si>
  <si>
    <t xml:space="preserve">Calefactor Convector BVC15 - 1500W de potencia - Diseño moderno 
y minimalista. Doble vidrio plano templado color blanco. Sistema de 
calefacción por convección. Resistencia de alto rendimiento. Control mecánico de 
temperatura. No consume oxígeno. No produce humo ni olor. Rendimiento 
óptimo: hasta 45 m3. Apagado automático ante sobrecalentamiento. Modo de 
ahorro de energía a 750W de potencia. Incluye: patas de 
aluminio.    </t>
  </si>
  <si>
    <t>https://www.megatone.net/producto/vitroconvector-peabody-pe-bvc15b-blanco-1500w-termostato-doble-vidrio-conveccion_MKT0513DEL/?gad_source=1&amp;gclid=Cj0KCQjwz7C2BhDkARIsAA_SZKaydrc6V5eiYCTLnu-5c1Ii32dTikh4A_Pi4dehG8RI2mumeXAT34saAo2VEALw_wcB</t>
  </si>
  <si>
    <t>https://tiribellihogar.com.ar/estufa-electrica-peabody-convector-blanco-002575?srsltid=AfmBOooAk7j0R2486xFER8brQRBrGDEPizZSbuc2NoBy_yGp8l-niizA</t>
  </si>
  <si>
    <t xml:space="preserve">Calefactor Convector VC20 - 2000W de potencia - Frente vidrio 
plano templado. Sistema de calefacción por convección. Resistencia de alto 
rendimiento. Control mecánico de temperatura. No consume oxígeno. No produce 
humo ni olor. Rendimiento óptimo: hasta 60 m3. Apagado automático 
ante sobrecalentamiento. Modo de ahorro de energía a 1000W de 
potencia. Incluye accesorio para  colgar en pared.   
</t>
  </si>
  <si>
    <t>https://www.mercadolibre.com.ar/calefactor-electrico-peabody-pe-vc20-blanco-220v-p2/p/MLA8065889#polycard_client=search-nordic&amp;searchVariation=MLA8065889&amp;position=6&amp;search_layout=stack&amp;type=product&amp;tracking_id=233fc154-cda1-4b62-bc3b-b29c4e4ee800&amp;wid=MLA931653048&amp;sid=search</t>
  </si>
  <si>
    <t>https://www.fravega.com/p/vitroconvector-electrico-peabody-pe-vc20b-2000w-130290/</t>
  </si>
  <si>
    <t>Renglón: 21, Código: 450020140.31, Descripción: CALEFACTOR  Presentación:  UNIDAD</t>
  </si>
  <si>
    <t>Calefactor eléctrico Infrarrojo</t>
  </si>
  <si>
    <t>EMBASSY</t>
  </si>
  <si>
    <t xml:space="preserve">ESTUFA INFRARROJA EMBASSY 2 VELAS CUARZO 400 Y 800 W 
</t>
  </si>
  <si>
    <t>https://www.mercadolibre.com.ar/estufa-infrarroja-embassy-2-velas-cuarzo-400w-y-800w-color-blanco/p/MLA20723485#polycard_client=search-nordic&amp;searchVariation=MLA20723485&amp;position=1&amp;search_layout=stack&amp;type=product&amp;tracking_id=9cf2bb99-5ddc-46e6-a84b-091b9d4900de&amp;wid=MLA1425326339&amp;sid=search</t>
  </si>
  <si>
    <t>https://articulo.mercadolibre.com.ar/MLA-1430622533-estufa-electrica-velas-de-cuarzo-indelplas-ie-02-400800w-_JM?matt_tool=97257500&amp;matt_word=&amp;matt_source=google&amp;matt_campaign_id=19577795690&amp;matt_ad_group_id=157361789677&amp;matt_match_type=&amp;matt_network=g&amp;matt_device=c&amp;matt_creative=686453754922&amp;matt_keyword=&amp;matt_ad_position=&amp;matt_ad_type=pla&amp;matt_merchant_id=5339107225&amp;matt_product_id=MLA1430622533&amp;matt_product_partition_id=2460809059152&amp;matt_target_id=aud-1930507555360:pla-2460809059152&amp;cq_src=google_ads&amp;cq_cmp=19577795690&amp;cq_net=g&amp;cq_plt=gp&amp;cq_med=pla&amp;gad_source=1&amp;gclid=Cj0KCQjwz7C2BhDkARIsAA_SZKYmG7SaX_eLrQ8eRPPwuP3Mnri0dxW9DY5QBWmiz16F5fM1mT0jF-AaAkL-EALw_wcB</t>
  </si>
  <si>
    <t>LILIANA</t>
  </si>
  <si>
    <t xml:space="preserve">CALEFACTOR INFRARROJO 1000W.  Diseño compacto.  Selector de temperatura: 
2 intensidades de calor.  2 Tubos.  Frente mallado. 
 Liviano y de fácil traslado.  Fácil guardado (Patas 
desmontables).  Iluminación atenuada.  Potencia 500 / 1.000 w. 
</t>
  </si>
  <si>
    <t>https://www.musimundo.com/climatizacion/calefactores/calefactor-infrarrojo-conqueror-cnq-ci070/p/00510062?gad_source=1&amp;gclid=Cj0KCQjwz7C2BhDkARIsAA_SZKbHs2urV0742x5nXTx7sPRe7bTdbJ7kLUUsTZUmyuby9lpbACTt4BEaAsVgEALw_wcB</t>
  </si>
  <si>
    <t>https://www.perozzi.com.ar/liliana-calefactor-infrarrojo-cci070-compact-hot-500-1000w-blanco-198017405.html?gad_source=1&amp;gclid=Cj0KCQjwsPCyBhD4ARIsAPaaRf3ilJV4AjlwFyGaSYh0C1Xp6daCYSjqXHQWY5wTWf-gz7ybJejB8-gaAneyEALw_wcB</t>
  </si>
  <si>
    <t xml:space="preserve">SE COTIZA ESTUFA 800W MODELO IE-02 VELAS DE CUARZO MANIJA 
DE AGARRE 2 NIVELES DE CALEFACCION CORTE POR CAIDA  
</t>
  </si>
  <si>
    <t>Liliana Infrarrojo . Idem Oferta Base, pago ANTICIPADO con garantía 
Seguro de caución</t>
  </si>
  <si>
    <t>Calefactores electrico infrarrojo  . Idem Oferta Base, pago ANTICIPADO 
con garantía Seguro de caución</t>
  </si>
  <si>
    <t>https://www.musimundo.com/climatizacion/calefactores/calefactor-infrarrojo-liliana-cvo-27/p/00688014?q=%3Arelevance%3Abrand%3Amarca_LILIANA&amp;text=&amp;gad_source=1&amp;gclid=CjwKCAjw8rW2BhAgEiwAoRO5rP1I-RyC4H1OoabBQD5URJ0jz7YcCAn31DAvcNzMIXEiZf310spUQBoCrcUQAvD_BwE</t>
  </si>
  <si>
    <t>https://www.fravega.com/p/verticalefactor-infrarrojo-liliana-cv027-doble-resist-cuarzo-20342116/?gad_source=1&amp;gclid=CjwKCAjw8rW2BhAgEiwAoRO5rJ2RGhgn5BKZAXIQgeImYr_nxT_GDa4WrXaHiW8LYFmmf1lfuoGmNRoCng8QAvD_BwE&amp;gclsrc=aw.ds</t>
  </si>
  <si>
    <t>Liliana Infrarrojo</t>
  </si>
  <si>
    <t>Calefactores electrico infrarrojo</t>
  </si>
  <si>
    <t>Calefactor infrarrojo.   Tensión de alimentación: 220-235V / 50Hz. 
 Potencia máxima: 1600W.</t>
  </si>
  <si>
    <t>https://www.fravega.com/p/estufa-infrarroja-protalia-hn16-1600w-calefactor-2-niveles-990151627/?gad_source=1&amp;gclid=CjwKCAjw8rW2BhAgEiwAoRO5rPSk7Dq3UE7uEBCbnyIp0hOD1ZkDtvqqxRdvo8JepvHKyLoIl--OsBoCo0sQAvD_BwE&amp;gclsrc=aw.ds</t>
  </si>
  <si>
    <t>https://www.perozzi.com.ar/protalia-estufa-infrarroja-hn-16-1600w.html?gad_source=1&amp;gclid=CjwKCAjw8rW2BhAgEiwAoRO5rPl9z3shVolC1BcbjCBH8Ep_6-bFeUOXxWw4pHPPhps9yAWulwzRmRoCwWUQAvD_BwE</t>
  </si>
  <si>
    <t xml:space="preserve">PROTALIA </t>
  </si>
  <si>
    <t>SE COTIZA CALEFACTOR MODELO HN15 INFRARROJO 1500W LLAVE SELECTORA DE 
4 NIVELES POTENCIA  375W 750W 1125W 1500W GABINETE RESISTENTE 
CON MALLA METALICA CORTE DE SEGURIDAD POR CAIDA</t>
  </si>
  <si>
    <t>https://www.easy.com.ar/estufa-infrarroja-protalia-1500w-hn-15/p?idsku=1421182&amp;gad_source=1&amp;gclid=CjwKCAjw8rW2BhAgEiwAoRO5rExeMC-QtgDg63hO4b7e5H_NFvitODLj0mDMSimQO43tCjQytG9dGhoC0TEQAvD_BwE&amp;gclsrc=aw.ds</t>
  </si>
  <si>
    <t>https://articulo.mercadolibre.com.ar/MLA-1433126672-calefactor-estufa-infrarroja-protalia-hn13-1300w-_JM#polycard_client=search-nordic&amp;position=16&amp;search_layout=stack&amp;type=item&amp;tracking_id=84ad6285-8c59-4c86-8331-3aa59c456515</t>
  </si>
  <si>
    <t>Renglón: 22, Código: 450020140.31, Descripción: CALEFACTOR  Presentación:  UNIDAD</t>
  </si>
  <si>
    <t>Tiro balanceado - 2000 calorias aprox</t>
  </si>
  <si>
    <t>OESTE PROVEEDURIA SA</t>
  </si>
  <si>
    <t>MARCA GLAMA</t>
  </si>
  <si>
    <t>GABINETE: Compuesto por dos laterales una pieza superior que aloja 
la perilla y el botón de encendido, una malla curva 
que finaliza el frente y una malla inferior, el conjunto 
se fija mediante 2 tornillos parker 8 x 3 / 
8 en la parte inferior y es realizado en chapa 
de hierro de 0,7 mm de espesor y su terminación 
es en pintura horneable, en su interior posee una aislación 
en aluminio de 0,025 mm de espesor en el frente 
y lateral derecho.  CÁMARA: De construcción modular realizada en 
chapa de hierro de 0,71 mm, con terminación superficial enlozada, 
La cámara posee un deflector central para forzar los gases 
calientes hacia el frente, solidario a la espalda se encuentra 
la cámara de entrada de aire con la pestaña para 
el acople del interceptor, esta conduce el aire hasta la 
parte inferior de la cámara. El quemador queda montado mediante 
una escuadra y la plaqueta porta válvula, dicha plaqueta lleva 
montados los elementos funcionales, porta inyector, piloto, termopar y bujía 
que trabajan en el interior de la cámara, y la 
válvula y el piezoeléctrico en la parte exterior, está plaqueta 
se monta mediante 4 tornillos parker. En la parte superior 
se encuentra una ventana para la observación de la llama 
en vidrios de 4 mm sellado con una lámina de 
amianto, y en la parte inferior frontal interior posee un 
refuerzo horizontal.  INTERCEPTOR T.B: Se compone de un caño 
de admisión en chapa de hierro 0,71 mm que en 
el extremo de entrada esta perforada para permitir la entrada 
de aire y salida de gases. Un caño de salida 
de gases ubicado concéntricamente en chapa de hierro 0,71 mm. 
Qué está fijo a una chapa divisora de 0,71 mm. 
De espesor dónde están fijados tres deflectores para la entrada. 
En el frente está fijada la tapa frontal de 0,71 
mm.  El largo de este interceptor se entrega para 
paredes de 0,15 a 0,30 m. terminación enlozada.  QUEMADOR: 
Compuesto por dos mitades estampadas en chapa de hierro de 
0,7 mm, alojan en su interior el caño de entrada 
en hierro de 25,4 x 0,7 con su deflector en 
el extremo, y una lámina para dividir la llama en 
chapa de hierro 1,25 mm, totalmente soldada por puntos y 
terminación en pintura aluminizada de alta temperatura, enlozada o chapa 
aluminizada. Se posiciona por el caño de entrada en la 
plaqueta, integral concéntrica con el inyector y mediante un tornillo 
parker en el extremo inferior.  VÁLVULA DE SEGURIDAD: Marca 
ARM, EITAR o similares aprobadas.  PILOTO: Compuesto por un 
inyector integrado con rosca de entrada en bronce hexagonal de 
12,7 mm y capuchón en bronce hexagonal, en su cabeza 
esta una perforación lateral donde sale la llama acompañando de 
una ranura para facilitar la propagación  BUJÍA: En cerámica 
aislante en 10 mm aloja en su interior un electrodo 
en cantal de 1 mm y se monta en una 
plaqueta estampada en chapa de hierro de 0.55 mm.  
CONDUCTOR DE ENCENDIDO: En cable aislado en caucho siliconado de 
0,5 mm de espesor y cobre rojo de 0,3 mm 
de sección, de gran resistencia a la humedad y temperaturas 
extremas (-60 º C + 300 º C)  TERMOPAR: 
Marca ARM, EITAR o similares aprobadas.  PORTA INYECTOR: En 
latón o bronce hexagonal 12,7 mm terminación zincada.  TUERCA 
DE CONEXIÓN: En latón o hierro hexagonal de 12,7 mm 
terminación zincada.  INYECTOR: En latón base hexagonal 7 mm 
rosca normalizada 1/ 4 x 32.  TUERCA DE FIJACIÓN: 
En latón o hierro hexagonal de 12,7 mm, terminación zincada. 
 CONDUCTORES DE GASES: Al quemador y piloto en caño 
de aluminio 0 1 / 4 x 0,7 mm, cierre 
bícono postizo.  PIEZOELECTRICO: Marca Igniter, o similar.  PERILLA: 
Construido en Bakelita o Urea, para visualizar las diferentes posiciones 
posee grabados en bajo relieve, la indicación de máximo, mínimo 
y piloto o una marcación lineal y dichas indicaciones en 
los bordes circundantes, como indican los planos correspondientes.  INDICACIONES: 
Se indicará claramente que el artefacto debe ser colgado a 
15 cm. del piso mediante un cartel en la espalda 
y en el manual de instrucciones.  Estas indicaciones son 
las mismas a efectuar en el m</t>
  </si>
  <si>
    <t>https://www.corralon-fernandes.com/calefactores/490-calefactor-glama-m251-2500-calh-tb.html</t>
  </si>
  <si>
    <t>https://articulo.mercadolibre.com.ar/MLA-922429677-glama-estufa-tiro-balanceado-2500-kcal-gas-natural-_JM#polycard_client=search-nordic&amp;position=26&amp;search_layout=stack&amp;type=item&amp;tracking_id=a174db86-5955-40e5-b8a2-f34df4429225</t>
  </si>
  <si>
    <t>INVE SRL</t>
  </si>
  <si>
    <t>ESKABE</t>
  </si>
  <si>
    <t>Tiro Balanceado 2000 Kcal/h,Color Marfil,Encendido Piezoeléctrico,Aromatizador,Salida Horizontal,Multigas. Eficiencia "A" -APROBADO 
POR ENARGAS. NORMA ISO 9001:2015-IRAM/RI 9000/365  SERVICIO TECNICO OFICIAL 
ESKABE  0810 -555-3752(SE ADJUNTA CERTIFICADO )  MODELO: S21 
TB2 P  MARCA: ESKABE  ORIGEN.ARGENTINA  GARANTIA: 2 
AÑOS   ENTREGA:1O DIAS  FORMA DE PAGO: PAGO 
ANTICIPADO</t>
  </si>
  <si>
    <t>https://www.fravega.com/p/calefactor-tiro-balanceado-eskabe-s21-tb2-p-2000-kcal-h--130340/</t>
  </si>
  <si>
    <t>https://www.perozzi.com.ar/eskabe-calefactor-2000-kcal-tb-siglo-21-s21-tb2-p-gn.html?srsltid=AfmBOop9HXcBkibEn6jaso5gHV-f2U5QTZ3LY8jsZ8NdSTmuos5HIS5R</t>
  </si>
  <si>
    <t xml:space="preserve">Tiro Balanceado 2000 Kcal/h,Color Marfil,Encendido Piezoeléctrico,Aromatizador,Salida Horizontal,Multigas. Eficiencia "A" -APROBADO 
POR ENARGAS. NORMA ISO 9001:2015-IRAM/RI 9000/365  SERVICIO TECNICO OFICIAL 
ESKABE  0810 -555-3752(SE ADJUNTA CERTIFICADO )  MODELO: S21 
TB2 P  MARCA: ESKABE  ORIGEN.ARGENTINA  GARANTIA: 2 
AÑOS   ENTREGA:1O DIAS  FORMA DE PAGO: 30 
DIAS </t>
  </si>
  <si>
    <t>SE COTIZA TIRO BALANCEADO 2000KCAL COLOR MARFIL ENCENDIDO PIEZOELECTRICO AROMATIZADOR 
SALIDA HORIZONTAL MULTIGAS MODELO S21TB2P</t>
  </si>
  <si>
    <t>Volcan Tiro Balanceado . Idem Oferta Base, pago ANTICIPADO con 
garantía Seguro de caución</t>
  </si>
  <si>
    <t>Calefactores Tiro balanceado de 2000 Cl   . Idem 
Oferta Base, pago ANTICIPADO con garantía Seguro de caución</t>
  </si>
  <si>
    <t>https://www.musimundo.com/climatizacion/calefactores/calefactor-a-gas-tiro-balanceado-volcan-42312v/p/00268131?gad_source=1&amp;gclid=CjwKCAjw8rW2BhAgEiwAoRO5rAXxfnRqwhM2n-8t2mRvs2bErayYLjoXapHedmGtsdwlLkvck8UK5hoC920QAvD_BwE</t>
  </si>
  <si>
    <t>https://www.fravega.com/p/calefactor-tiro-balanceado-volcan-42316v-2000-kcal-h-130359/</t>
  </si>
  <si>
    <t>CALEFACTOR TIRO BALANCEADO 2000 KCA ESKABE</t>
  </si>
  <si>
    <t>Volcan Tiro balanceado 2000</t>
  </si>
  <si>
    <t>Calefactores Tiro balanceado de 2000 Cl</t>
  </si>
  <si>
    <t>Renglón: 23, Código: 450020140.31, Descripción: CALEFACTOR  Presentación:  UNIDAD</t>
  </si>
  <si>
    <t>Sin salida - 2000 calorias aprox</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</si>
  <si>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PAGO ANTICIPADO</t>
  </si>
  <si>
    <t>https://www.musimundo.com/climatizacion/calefactores/calefactor-a-gas-sin-salida-eskabe-s21-mx3-p/p/00389019</t>
  </si>
  <si>
    <t>https://www.gammahogar.com.ar/productos/calefactor-sin-salida-eskabe-miniconvex-s21-mx3-3000-kcal-c-arom-multigas/?srsltid=AfmBOoqNye5WuA7v96XT0t4crP4pKEvm_q9700vqdlOAwOCuCRzc6_Ns</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</si>
  <si>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30 DIAS</t>
  </si>
  <si>
    <t>CALDEN</t>
  </si>
  <si>
    <t>CALEFACTOR SIN SALIDA 3000 KCA NG CALDEN</t>
  </si>
  <si>
    <t>https://www.fravega.com/p/calefactor-calden-3000-kcal-frente-negro-gas-natural-sin-salida-20021833/?gad_source=1&amp;gclid=CjwKCAjw8rW2BhAgEiwAoRO5rMHp81DlER4nFaKOMC2xu0SYrZX4NvMVE8qMCseHC0qbHF9HvWzD9RoCy_cQAvD_BwE&amp;gclsrc=aw.ds</t>
  </si>
  <si>
    <t>https://www.musimundo.com/climatizacion/calefactores/calefactor-sin-salida-calden-023000/p/00538038?gad_source=1&amp;gclid=CjwKCAjw8rW2BhAgEiwAoRO5rJS9kTslOK6pfGVYBO-2Un5bK8nKYqcqsOFr7bOaFzO2E3oBArkLvRoCx9QQAvD_BwE</t>
  </si>
  <si>
    <t>SE COTIZA MINICONVEX 3000KCASL COLOR MARFIL ENCENDIDO PIEZOELECTRICO AROMATIZADOR SIN 
SALIDA MULTIGAS MODELO S21 MX3P</t>
  </si>
  <si>
    <t>Volcan Sin salida  . Idem Oferta Base, pago ANTICIPADO 
con garantía Seguro de caución</t>
  </si>
  <si>
    <t>Calefactores sin salida de 2000   . Idem Oferta 
Base, pago ANTICIPADO con garantía Seguro de caución</t>
  </si>
  <si>
    <t>https://www.perozzi.com.ar/volcan-calefactor-42516vn-ssalida-2500-cal-g.html?gad_source=1&amp;gclid=CjwKCAjw8rW2BhAgEiwAoRO5rHNlWfRQSAK8yRVRhlMjGf7AjXpYt5DFWhb9_0wMLqbVuE8aDtvg8RoCI7wQAvD_BwE</t>
  </si>
  <si>
    <t>https://www.fravega.com/p/calefactor-a-gas-volcan-2500-kcal-sin-salida-gas-natural-990031557/?gad_source=1&amp;gclid=CjwKCAjw8rW2BhAgEiwAoRO5rAVqNPAX7P4yachECX8pHiMsWjl6s-8ynp0AhjL48RYgMzsNh-e8kRoCWxYQAvD_BwE&amp;gclsrc=aw.ds</t>
  </si>
  <si>
    <t xml:space="preserve">Volcan sin salida 2000 </t>
  </si>
  <si>
    <t>Calefactores sin salida de 2000</t>
  </si>
  <si>
    <t>Renglón: 24, Código: 450020140.31, Descripción: CALEFACTOR  Presentación:  UNIDAD</t>
  </si>
  <si>
    <t>CALEFACTOR INFRARROJO DE 5000 KCAL/H - Acompañar folleto con características técnicas del modelo-Demás caract. técnicas según Anexo II</t>
  </si>
  <si>
    <t>Miniconvex ® 5000 Kcal/h,Color Marfil,Encendido Piezoeléctrico,Aromatizador,Sin salida,Multigas. -APROBADO POR ENARGAS. 
NORMA ISO 9001:2015-IRAM/RI 9000/365  SERVICIO TECNICO OFICIAL ESKABE  
0810 -555-3752(SE ADJUNTA CERTIFICADO )  MODELO: S21 MX5 P 
 MARCA: ESKABE  ORIGEN.ARGENTINA  GARANTIA: 2 AÑOS Y 
5 AÑOS EN EL QUEMADOR Y CÁMARA DE COMBUSTIÓN  
ENTREGA:1O DIAS  FORMA DE PAGO: PAGO ANTICIPADO</t>
  </si>
  <si>
    <t>https://www.musimundo.com/climatizacion/calefactores/calefactor-a-gas-sin-salida-eskabe-s21-mx5-p/p/00389020</t>
  </si>
  <si>
    <t>https://www.petenattihogar.com.ar/calefactor-eskabe-s21-mx5-p-5000-miniconvex-multigas/p?srsltid=AfmBOopX-DLlWorT88PVtc_ne40d5ivZNNjcMW1Ik9u9iztunhGlESzk</t>
  </si>
  <si>
    <t>Miniconvex ® 5000 Kcal/h,Color Marfil,Encendido Piezoeléctrico,Aromatizador,Sin salida,Multigas. -APROBADO POR ENARGAS. 
NORMA ISO 9001:2015-IRAM/RI 9000/365  SERVICIO TECNICO OFICIAL ESKABE  
0810 -555-3752(SE ADJUNTA CERTIFICADO )  MODELO: S21 MX5 P 
 MARCA: ESKABE  ORIGEN.ARGENTINA  GARANTIA: 2 AÑOS Y 
5 AÑOS EN EL QUEMADOR Y CÁMARA DE COMBUSTIÓN  
ENTREGA:1O DIAS  FORMA DE PAGO: 30 DIAS</t>
  </si>
  <si>
    <t>Modelo M3 MX5 Potencia [kcal/h 5000 Línea M3 Calefacciona superficie 
hasta aprox. (m2)*55 MultigásColor Grafito Encendido piezoeléctrico Rejilla de acero 
Salida de calor frontal Control de oxígeno ambiente (Piloto analizador 
de gases)Válvula de seguridad Ancho Gabinete (cm) 48 Alto Gabinete 
(cm)52 Profundidad Gabinete (cm)15 Garantía 5 años Matrícula de certificación 
GN M 01-0406-06-105 Matrícula de certificación GL M 01-0406-06-105</t>
  </si>
  <si>
    <t>Coppens  . Idem Oferta Base, pago ANTICIPADO con garantía 
Seguro de caución</t>
  </si>
  <si>
    <t>Calefactores Infrarrojo de 5000 kcal/h gas con analizador oxigeno  
. Idem Oferta Base, pago ANTICIPADO con garantía Seguro de 
caución</t>
  </si>
  <si>
    <t>https://www.naldo.com.ar/201665/p?gad_source=1&amp;gclid=Cj0KCQjwsPCyBhD4ARIsAPaaRf3VBS2e-UE49FF_e7hVWf_uDQum34xz8SgiiuAMtRqildjgnw0y060aAj1FEALw_wcB</t>
  </si>
  <si>
    <t>https://www.mercadolibre.com.ar/calefactor-coppens-5000-sin-salida-peltre-acero-multigas-color-grafito/p/MLA26040690?item_id=MLA1538604328&amp;from=gshop&amp;matt_tool=42865398&amp;matt_word=&amp;matt_source=google&amp;matt_campaign_id=19569126948&amp;matt_ad_group_id=142120030261&amp;matt_match_type=&amp;matt_network=g&amp;matt_device=c&amp;matt_creative=645066262062&amp;matt_keyword=&amp;matt_ad_position=&amp;matt_ad_type=pla&amp;matt_merchant_id=735078350&amp;matt_product_id=MLA26040690-product&amp;matt_product_partition_id=2270801825417&amp;matt_target_id=aud-1925157273100:pla-2270801825417&amp;cq_src=google_ads&amp;cq_cmp=19569126948&amp;cq_net=g&amp;cq_plt=gp&amp;cq_med=pla&amp;gad_source=1&amp;gclid=Cj0KCQjwsPCyBhD4ARIsAPaaRf3rsn-6QvMBAtIV8OYJ9ujymDiP9573m276IKLgcAznjWuLHRGSgI4aAlGLEALw_wcB</t>
  </si>
  <si>
    <t>Coppens</t>
  </si>
  <si>
    <t>Calefactores Infrarrojo de 5000 kcal/h gas con analizador oxigeno</t>
  </si>
  <si>
    <t>Renglón: 25, Código: 450020140.31, Descripción: CALEFACTOR  Presentación:  UNIDAD</t>
  </si>
  <si>
    <t>CALEFACTOR INFRARROJO DE 3000 KCAL/H - Acompañar folleto con características técnicas del modelo-Demás caract. técnicas según Anexo II</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</si>
  <si>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PAGO ANTICIPADO</t>
  </si>
  <si>
    <t>Miniconvex ® 3000 Kcal/h,Color Marfil,Encendido Piezoeléctrico,Aromatizador,Sin salida,Multigas.. -APROBADO POR ENARGAS. 
NORMA ISO 9001:2015-IRAM/RI 9000/365  SERVICIO TECNICO OFICIAL ESKABE  
0810 -555-3752(SE ADJUNTA CERTIFICADO )  MODELO: S21 MX3 P 
 MARCA: ESKABE  ORIGEN.ARGENTINA  GARANTIA: 2 AÑOS Y 
5 AÑOS EN EL QUEMADOR Y CÁMARA DE COMBUSTIÓN  
ENTREGA:1O DIAS  FORMA DE PAGO: 30 DIAS</t>
  </si>
  <si>
    <t>Modelo M3 MX3 Potencia [kcal/h] 3000 Línea M3 Calefacciona superficie 
hasta aprox. (m2)*33 Multigás ColorGrafito Encendido piezoeléctrico Rejilla de acero 
  Salida de calor frontal Control de oxígeno ambiente 
(Piloto analizador de gases)Válvula de seguridad  Ancho Gabinete (cm) 
38,1 Alto Gabinete (cm)52  Profundidad Gabinete (cm) 14,5 Garantía 
5 Años Matrícula de certificación GN M 01-0406-06-104 Matrícula de 
certificación GL M 01-0406-06-104</t>
  </si>
  <si>
    <t>Coppens . Idem Oferta Base, pago ANTICIPADO con garantía Seguro 
de caución</t>
  </si>
  <si>
    <t>Calefactores Infrarrojo de 3000 kcal/h gas con analizador oxigeno  
. Idem Oferta Base, pago ANTICIPADO con garantía Seguro de 
caución</t>
  </si>
  <si>
    <t>https://www.naldo.com.ar/201664/p?gad_source=1&amp;gclid=CjwKCAjw8rW2BhAgEiwAoRO5rCePqT4sZ1jQfJeWQzo9qSI37UjYkBvTdF5vBrXgSzUKlNWMAm9U3xoCtwwQAvD_BwE</t>
  </si>
  <si>
    <t>https://www.mercadolibre.com.ar/calefactor-coppens-multigas-3000kcal-sin-salida-color-peltre/p/MLA22330514#polycard_client=search-nordic&amp;wid=MLA1383145073&amp;sid=search&amp;searchVariation=MLA22330514&amp;position=2&amp;search_layout=stack&amp;type=product&amp;tracking_id=8d0622dd-604b-46cf-8d7d-e86ed0ecbc5f</t>
  </si>
  <si>
    <t>Calefactores Infrarrojo de 3000 kcal/h gas con analizador oxigeno</t>
  </si>
  <si>
    <t>Renglón: 26, Código: 450020140.31, Descripción: CALEFACTOR  Presentación:  UNIDAD</t>
  </si>
  <si>
    <t>CALEFACTOR TIRO BALANCEADO DE 5000 Kcal/h - Acompañar folleto con características técnicas del modelo-Demás caract. técnicas según Anexo II</t>
  </si>
  <si>
    <t>MEMORIA DESCRIPTIVA DEL CALEFACTOR GLAMA TB  MODELOS 251- 401 
y 601  GABINETE: Compuesto por dos laterales una pieza 
superior que aloja la perilla y el botón de encendido, 
una malla curva que finaliza el frente y una malla 
inferior, el conjunto se fija mediante 2 tornillos parker 8 
x 3 / 8 en la parte inferior y es 
realizado en chapa de hierro de 0,7 mm de espesor 
y su terminación es en pintura horneable, en su interior 
posee una aislación en aluminio de 0,025 mm de espesor 
en el frente y lateral derecho.  CÁMARA: De construcción 
modular realizada en chapa de hierro de 0,71 mm, con 
terminación superficial enlozada, La cámara posee un deflector central para 
forzar los gases calientes hacia el frente, solidario a la 
espalda se encuentra la cámara de entrada de aire con 
la pestaña para el acople del interceptor, esta conduce el 
aire hasta la parte inferior de la cámara. El quemador 
queda montado mediante una escuadra y la plaqueta porta válvula, 
dicha plaqueta lleva montados los elementos funcionales, porta inyector, piloto, 
termopar y bujía que trabajan en el interior de la 
cámara, y la válvula y el piezoeléctrico en la parte 
exterior, está plaqueta se monta mediante 4 tornillos parker. En 
la parte superior se encuentra una ventana para la observación 
de la llama en vidrios de 4 mm sellado con 
una lámina de amianto, y en la parte inferior frontal 
interior posee un refuerzo horizontal.  INTERCEPTOR T.B: Se compone 
de un caño de admisión en chapa de hierro 0,71 
mm que en el extremo de entrada esta perforada para 
permitir la entrada de aire y salida de gases. Un 
caño de salida de gases ubicado concéntricamente en chapa de 
hierro 0,71 mm. Qué está fijo a una chapa divisora 
de 0,71 mm. De espesor dónde están fijados tres deflectores 
para la entrada. En el frente está fijada la tapa 
frontal de 0,71 mm.  El largo de este interceptor 
se entrega para paredes de 0,15 a 0,30 m. terminación 
enlozada.  QUEMADOR: Compuesto por dos mitades estampadas en chapa 
de hierro de 0,7 mm, alojan en su interior el 
caño de entrada en hierro de 25,4 x 0,7 con 
su deflector en el extremo, y una lámina para dividir 
la llama en chapa de hierro 1,25 mm, totalmente soldada 
por puntos y terminación en pintura aluminizada de alta temperatura, 
enlozada o chapa aluminizada. Se posiciona por el caño de 
entrada en la plaqueta, integral concéntrica con el inyector y 
mediante un tornillo parker en el extremo inferior.  VÁLVULA 
DE SEGURIDAD: Marca ARM, EITAR o similares aprobadas.  PILOTO: 
Compuesto por un inyector integrado con rosca de entrada en 
bronce hexagonal de 12,7 mm y capuchón en bronce hexagonal, 
en su cabeza esta una perforación lateral donde sale la 
llama acompañando de una ranura para facilitar la propagación  
BUJÍA: En cerámica aislante en 10 mm aloja en su 
interior un electrodo en cantal de 1 mm y se 
monta en una plaqueta estampada en chapa de hierro de 
0.55 mm.  CONDUCTOR DE ENCENDIDO: En cable aislado en 
caucho siliconado de 0,5 mm de espesor y cobre rojo 
de 0,3 mm de sección, de gran resistencia a la 
humedad y temperaturas extremas (-60 º C + 300 º 
C)  TERMOPAR: Marca ARM, EITAR o similares aprobadas.  
PORTA INYECTOR: En latón o bronce hexagonal 12,7 mm terminación 
zincada.  TUERCA DE CONEXIÓN: En latón o hierro hexagonal 
de 12,7 mm terminación zincada.  INYECTOR: En latón base 
hexagonal 7 mm rosca normalizada 1/ 4 x 32.  
TUERCA DE FIJACIÓN: En latón o hierro hexagonal de 12,7 
mm, terminación zincada.  CONDUCTORES DE GASES: Al quemador y 
piloto en caño de aluminio 0 1 / 4 x 
0,7 mm, cierre bícono postizo.  PIEZOELECTRICO: Marca Igniter, o 
similar.  PERILLA: Construido en Bakelita o Urea, para visualizar 
las diferentes posiciones posee grabados en bajo relieve, la indicación 
de máximo, mínimo y piloto o una marcación lineal y 
dichas indicaciones en los bordes circundantes, como indican los planos 
correspondientes.  INDICACIONES: Se indicará claramente que el artefacto debe 
ser colgado a 15 cm. del piso mediante un cartel 
en la espalda y en el manual de</t>
  </si>
  <si>
    <t>https://www.pampahogar.com.ar/calefactor-glama-401tb-4000-tb-gn-100664?srsltid=AfmBOor9XZN81PoUumRoA84oUiu790KrOD_qXvkzMLn9ZTVIyMBgamf9</t>
  </si>
  <si>
    <t>https://www.mercadolibre.com.ar/glama-estufa-tiro-balanceado-4000-color-beige/p/MLA22441934?item_id=MLA1384462778&amp;from=gshop&amp;matt_tool=48630296&amp;matt_word=&amp;matt_source=google&amp;matt_campaign_id=14545592780&amp;matt_ad_group_id=158805524793&amp;matt_match_type=&amp;matt_network=g&amp;matt_device=c&amp;matt_creative=686409989445&amp;matt_keyword=&amp;matt_ad_position=&amp;matt_ad_type=pla&amp;matt_merchant_id=735111307&amp;matt_product_id=MLA22441934-product&amp;matt_product_partition_id=2460809059112&amp;matt_target_id=aud-1930507555360:pla-2460809059112&amp;cq_src=google_ads&amp;cq_cmp=14545592780&amp;cq_net=g&amp;cq_plt=gp&amp;cq_med=pla&amp;gad_source=1&amp;gclid=CjwKCAjw8rW2BhAgEiwAoRO5rLSfutFNvTKgJ4WA9xltOmdyr_7Epg-0aePbleKTaQe9Smt2aCp9cRoCDP4QAvD_BwE</t>
  </si>
  <si>
    <t>SE COTIZA CALEFACTOR TIRO BALANCEADO 4800KCAL COLOR MARFIL ENCENDIDO PIEZOELECTRICO 
AROMATIZADOR SALIDA HORIZONTAL MULTIGAS MODELO S21 TB5P</t>
  </si>
  <si>
    <t>https://www.fravega.com/p/calefactor-tiro-balanceado-eskabe-s21-tb5-p-4700-kcal-h-130395/?gad_source=1&amp;gclid=CjwKCAjw8rW2BhAgEiwAoRO5rOxv786EetPCvu9R8gsjZIcQ_SM4XpekRI6cc0-JbMpZWOtD_N3NMxoCWDkQAvD_BwE&amp;gclsrc=aw.ds</t>
  </si>
  <si>
    <t>https://www.musimundo.com/climatizacion/calefactores/calefactor-a-gas-tiro-balanceado-eskabe-s21-tb5-p/p/00389018</t>
  </si>
  <si>
    <t xml:space="preserve">Tiro Balanceado 5000 Kcal/h-GN,Color Marfil,Encendido Piezoeléctrico,Aromatizador,Salida Horizontal,Multigas. Eficiencia "A" -APROBADO 
POR ENARGAS. NORMA ISO 9001:2015-IRAM/RI 9000/365  SERVICIO TECNICO OFICIAL 
ESKABE  0810 -555-3752(SE ADJUNTA CERTIFICADO )  MODELO: S21 
TB5 P  MARCA: ESKABE  ORIGEN.ARGENTINA  GARANTIA: 2 
AÑOS  ENTREGA:1O DIAS  FORMA DE PAGO: PAGO ANTICIPADO 
</t>
  </si>
  <si>
    <t xml:space="preserve">Tiro Balanceado 5000 Kcal/h-GN,Color Marfil,Encendido Piezoeléctrico,Aromatizador,Salida Horizontal,Multigas. Eficiencia "A" -APROBADO 
POR ENARGAS. NORMA ISO 9001:2015-IRAM/RI 9000/365  SERVICIO TECNICO OFICIAL 
ESKABE  0810 -555-3752(SE ADJUNTA CERTIFICADO )  MODELO: S21 
TB5 P  MARCA: ESKABE  ORIGEN.ARGENTINA  GARANTIA: 2 
AÑOS  ENTREGA:1O DIAS  FORMA DE PAGO: 30 DIAS 
</t>
  </si>
  <si>
    <t>Coppens 6000 K Calorias . Idem Oferta Base, pago ANTICIPADO 
con garantía Seguro de caución</t>
  </si>
  <si>
    <t>Calefactores Tiro balanceado de 5.000 Kcal  . Idem Oferta 
Base, pago ANTICIPADO con garantía Seguro de caución</t>
  </si>
  <si>
    <t>https://www.fravega.com/p/calefactor-coppens-6000-kcal-tbu-izquierdo-acero-multigas-990162235/?gad_source=1&amp;gclid=CjwKCAjw8rW2BhAgEiwAoRO5rEImgbZL5iOlRQ0vWDub7YeKMEjU0cuLIfToox2CSJ14IpToOceduhoCCHYQAvD_BwE&amp;gclsrc=aw.ds</t>
  </si>
  <si>
    <t>https://www.tecnofast.com.ar/MLA-862432684-calefactor-coppens-6000-kcal-tbu-izquierdo-acero-multigas-_JM?variation=58064716794&amp;gclid=CjwKCAjw8rW2BhAgEiwAoRO5rP5FHEmYlptsHAI-pjNCwTHp3N2ViyTvFiNNha4LwQbtYwtcAdjApRoCfeQQAvD_BwE</t>
  </si>
  <si>
    <t>-CALEFACTOR TIRO BALANCEADO 4800 KCA ESKABE</t>
  </si>
  <si>
    <t>Coppens 6000 Kcal</t>
  </si>
  <si>
    <t>Calefactores Tiro balanceado de 5.000 Kcal</t>
  </si>
  <si>
    <t>Renglón: 27, Código: 450020140.31, Descripción: CALEFACTOR  Presentación:  UNIDAD</t>
  </si>
  <si>
    <t>CALEFACTOR TIRO BALANCEADO DE 3000 Kcal/h - Acompañar folleto con características técnicas del modelo-Demás caract. técnicas según Anexo II</t>
  </si>
  <si>
    <t xml:space="preserve">Tiro Balanceado 3000 Kcal/h-GN,Color Marfil,Encendido Piezoeléctrico,Aromatizador,Salida Horizontal,Multigas. Eficiencia "A" -APROBADO 
POR ENARGAS. NORMA ISO 9001:2015-IRAM/RI 9000/365  SERVICIO TECNICO OFICIAL 
ESKABE  0810 -555-3752(SE ADJUNTA CERTIFICADO )  MODELO: S21 
TB3 P  MARCA: ESKABE  ORIGEN.ARGENTINA  GARANTIA: 2 
AÑOS  ENTREGA:1O DIAS  FORMA DE PAGO: PAGO ANTICIPADO 
</t>
  </si>
  <si>
    <t>https://www.fravega.com/p/calefactor-tiro-balanceado-eskabe-s21-tb3-p-2800-kcal-h-130488/?gad_source=1&amp;gclid=CjwKCAjw8rW2BhAgEiwAoRO5rFRjEmbVEgmrcS60Knq6oRb--aIf_Gr4aeRn65pdxGUfTv5Z43QcehoCN3AQAvD_BwE&amp;gclsrc=aw.ds</t>
  </si>
  <si>
    <t>https://www.musimundo.com/climatizacion/calefactores/calefactor-a-gas-tiro-balanceado-eskabe-s21-tb3-p/p/00389017</t>
  </si>
  <si>
    <t xml:space="preserve">Tiro Balanceado 3000 Kcal/h-GN,Color Marfil,Encendido Piezoeléctrico,Aromatizador,Salida Horizontal,Multigas. Eficiencia "A" -APROBADO 
POR ENARGAS. NORMA ISO 9001:2015-IRAM/RI 9000/365  SERVICIO TECNICO OFICIAL 
ESKABE  0810 -555-3752(SE ADJUNTA CERTIFICADO )  MODELO: S21 
TB3 P  MARCA: ESKABE  ORIGEN.ARGENTINA  GARANTIA: 2 
AÑOS  ENTREGA:1O DIAS  FORMA DE PAGO: 30 DIAS 
</t>
  </si>
  <si>
    <t>Coppens 4000 k Calorias. Idem Oferta Base, Pago ANTICIPADO con 
Garantía Seguro de Caución</t>
  </si>
  <si>
    <t>Calefactores Tiro balanceado de 3.000 Kcal  . Idem Oferta 
Base, Pago ANTICIPADO con Garantía Seguro de Caución</t>
  </si>
  <si>
    <t>https://www.naldo.com.ar/201659/p?gad_source=1&amp;gclid=CjwKCAjw8rW2BhAgEiwAoRO5rJB1nH7Nsk_EZyF1701tZZJFyKAgScavEWwtiC4K_-Wo6aPu_GENyhoC9dcQAvD_BwE</t>
  </si>
  <si>
    <t>https://www.tecnofast.com.ar/MLA-864512519-calefactor-coppens-4000-peltre-acero-tbu-sderecha-multigas-_JM?variation=177273058131&amp;gclid=CjwKCAjw8rW2BhAgEiwAoRO5rDUnu6Zi9wyZvIJqqyAuOi1-3j2pn9pe-aeZNP_3x2rIp4VtMyFEghoCes0QAvD_BwE</t>
  </si>
  <si>
    <t>Coppens 4000 Kcal</t>
  </si>
  <si>
    <t>Calefactores Tiro balanceado de 3.000 Kcal</t>
  </si>
  <si>
    <t>Renglón: 28, Código: 720080015.7, Descripción: COCINA A GAS  Presentación:  UNIDAD</t>
  </si>
  <si>
    <t>COCINA INDUSTRIAL 4 HORNALLAS - Acompañar folleto con características técnicas del modelo-Demás caract. técnicas según Anexo II</t>
  </si>
  <si>
    <t>PISONUEVE S.A.</t>
  </si>
  <si>
    <t>GIA</t>
  </si>
  <si>
    <t>Cocina Industrial 4 Hornallas - Puerta de Vidrio</t>
  </si>
  <si>
    <t>https://www.mercadolibre.com.ar/cocina-industrial-4-hornallas-puerta-visor-60cm/p/MLA34926041?pdp_filters=item_id:MLA1731422322#wid=MLA1731422322&amp;sid=search&amp;is_advertising=true&amp;searchVariation=MLA34926041&amp;position=1&amp;search_layout=grid&amp;type=pad&amp;tracking_id=bed9c153-e930-481f-b713-45fb3a7d2d39&amp;is_advertising=true&amp;ad_domain=VQCATCORE_LST&amp;ad_position=1&amp;ad_click_id=MTViM2JkNDItNjJmYy00MDQ1LWExODMtZjUyZmU3OGNkNGJk</t>
  </si>
  <si>
    <t>https://velanova.com.ar/product/cocina-industrial-gia-4-hornallas-acero-gtia-sujeta-a-verif/</t>
  </si>
  <si>
    <t xml:space="preserve">Cocina Industrial 4 Hornallas - Puerta de Acero   
</t>
  </si>
  <si>
    <t>Shao Kuma especial para Colegios, Idem Alternativa 3 , Pago 
ANTICIPADO con Garantía de Seguro de Ca</t>
  </si>
  <si>
    <t>Cocinas industrial a gas 4 hornallas frente de acero inox. 
Ladrillos refrac   , Idem Alternativa 3 , Pago 
ANTICIPADO con Garantía de Seguro de Caución  Fabricado por 
Morelli</t>
  </si>
  <si>
    <t>https://www.mercadolibre.com.ar/cocina-industrial-saho-kuma-550-multigas-4-hornallas-visor-color-gris/p/MLA34200887?pdp_filters=category:MLA404329#searchVariation=MLA34200887&amp;position=7&amp;search_layout=grid&amp;type=product&amp;tracking_id=6f67ae89-bd86-42e7-97a0-67adc7cc0102</t>
  </si>
  <si>
    <t>https://www.friosur.com.ar/MLA-1836594882-cocina-industrial-saho-kuma-550-4-hornallas-puerta-ciega-_JM?variation=183529862625&amp;gad_source=1&amp;gclid=CjwKCAjw8rW2BhAgEiwAoRO5rPfFlDJZVvz3G3-dAOS_0tx5v9uJ9JGfFzWptayf9oMBfW9KpBCFDRoCnQMQAvD_BwE</t>
  </si>
  <si>
    <t>Morelli . Idem Oferta Base, Pago ANTICIPADO con Garantía Seguro 
de Caución</t>
  </si>
  <si>
    <t xml:space="preserve">Cocinas industrial a gas 4 hornallas acero inox. Ladrillos refrac 
  Cocinas industrial a gas 4 hornallas acero inox. 
Ladrillos refrac </t>
  </si>
  <si>
    <t>https://www.lvequipamiento.com/productos/cocina-morelli-mr-cheff-7501/?variant=457965528&amp;pf=mc&amp;gad_source=1&amp;gclid=CjwKCAjw8rW2BhAgEiwAoRO5rLbImOmxGtv3tGWKEXuGIZvpuS8sKxN5km9Kd_pxcPV_nqOcUAwSABoCg2sQAvD_BwE</t>
  </si>
  <si>
    <t>https://www.gastroquil.com/product/cocina-industrial-morelli-mr-cheff-750-4-hornallas/</t>
  </si>
  <si>
    <t>Saho Kuma para Colegios Fabricado por Morelli</t>
  </si>
  <si>
    <t>Cocinas industrial a gas 4 hornallas frente de acero inox. 
Ladrillos refrac  Fabricado por Morelli</t>
  </si>
  <si>
    <t xml:space="preserve">Cocinas industrial a gas 4 hornallas acero inox. Ladrillos refrac 
</t>
  </si>
  <si>
    <t>Renglón: 29, Código: 720080015.7, Descripción: COCINA A GAS  Presentación:  UNIDAD</t>
  </si>
  <si>
    <t>COCINA INDUSTRIAL 6 HORNALLAS - Acompañar folleto con características técnicas del modelo-Demás caract. técnicas según Anexo II - PCP</t>
  </si>
  <si>
    <t xml:space="preserve">SE COTIZA COCINA 6 HORNALLAS COD.17 REJAS FUND LIVIANA  
</t>
  </si>
  <si>
    <t>https://matihogar.com.ar/productos/cocina-calabro-6-hornallas-17/</t>
  </si>
  <si>
    <t>https://www.mercadolibre.com.ar/cocina-industrial-6-hornallas-acero-inoxidable-puerta-ciega-color-gris/p/MLA35864381#polycard_client=search-nordic&amp;wid=MLA1425207265&amp;sid=search&amp;searchVariation=MLA35864381&amp;position=2&amp;search_layout=grid&amp;type=product&amp;tracking_id=de411793-0753-4593-afb4-2320d6a49bda</t>
  </si>
  <si>
    <t>Saho Kuma especial para colegios, Idem Alternativa 3 , Pago 
ANTICIPADO  Garantía  Seguro de Caucion</t>
  </si>
  <si>
    <t>Cocinas industrial a gas 5 hornallas, frente de acero inox. 
Ladrillos refrac   , Idem Alternativa 3 , Pago 
ANTICIPADO con Garantía de Seguro de Caución  Fabricado por 
Morelli</t>
  </si>
  <si>
    <t>https://www.friosur.com.ar/MLA-1839184890-cocina-industrial-saho-kuma-820-5-hornallas-y-horno-visor-_JM?variation=181002241638&amp;gad_source=1&amp;gclid=CjwKCAjw8rW2BhAgEiwAoRO5rCYJCnzf-Z1u_w0WrEiLZXlCtgod-0i-B_hiTuUFTgj54TFWGXcGIBoCjCcQAvD_BwE</t>
  </si>
  <si>
    <t>https://www.lvequipamiento.com/productos/cocina-morelli-saho-kuma-5-hornallas/?srsltid=AfmBOopu8-JLvQzCLZAv34evMWKmXnw_hfwP85Bxl9RZePQRy9iNmjSH</t>
  </si>
  <si>
    <t>Shao Kuma Para colegios, Fabricado por Morelli</t>
  </si>
  <si>
    <t>Cocinas industrial a gas 5 hornallas, frente de acero inox. 
Ladrillos refrac   Fabricado por Morelli</t>
  </si>
  <si>
    <t>Morelli. Idem Oferta Base, Pago ANTICIPAGO con garantía Seguro de 
Caución</t>
  </si>
  <si>
    <t>Cocinas industrial a gas 6 hornallas acero inox. Ladrillos refrac 
  . Idem Oferta Base, Pago ANTICIPAGO con garantía 
Seguro de Caución</t>
  </si>
  <si>
    <t>https://www.novogar.com.ar/productos/Cocina-a-Gas-Morelli-Mr-Cheff-110cm-6-Hornallas-Reja-Fundicion-010823-5656?utm_term=&amp;utm_campaign=Merchants+Productos&amp;utm_source=adwords&amp;utm_medium=ppc&amp;hsa_acc=6240737821&amp;hsa_cam=17656768210&amp;hsa_grp=&amp;hsa_ad=&amp;hsa_src=x&amp;hsa_tgt=&amp;hsa_kw=&amp;hsa_mt=&amp;hsa_net=adwords&amp;hsa_ver=3&amp;gad_source=1&amp;gclid=CjwKCAjw8rW2BhAgEiwAoRO5rNDR1d-a72qe2C1wQ1na-_2YPiQCkIZI374CrmejZzC8aBJMbjS9DxoCogsQAvD_BwE</t>
  </si>
  <si>
    <t>https://www.lvequipamiento.com/productos/cocina-morelli-mr-cheff-11001/?variant=457987273&amp;pf=mc&amp;gad_source=1&amp;gclid=CjwKCAjw8rW2BhAgEiwAoRO5rDGK8jb9hCRr_8juA1bcRk3a1NTOQvPJepUEcE-EPOZCPtGdhFRyFBoC1lsQAvD_BwE</t>
  </si>
  <si>
    <t xml:space="preserve">Cocinas industrial a gas 6 hornallas acero inox. Ladrillos refrac 
</t>
  </si>
  <si>
    <t>Renglón: 30, Código: 720080015.7, Descripción: COCINA A GAS  Presentación:  UNIDAD</t>
  </si>
  <si>
    <t>COCINA COMUN - Características técnicas según Anexo II - PCP</t>
  </si>
  <si>
    <t xml:space="preserve">ESCORIAL </t>
  </si>
  <si>
    <t xml:space="preserve">SE COTIZA COCINA 4 HORNALLAS MODELO CANDOR Color: Blanca Medidas: 
95cm (Al) x 51cm (An) x 60 cm (Pr)Horno con 
visor - Fácil limpieza. Sistema: Gas Natural y Gas Licuado. 
Peso: 26,5 kg. Superficies exteriores e interior del horno totalmente 
enlozados en polvo electrostático de fácil limpieza. 4 hornallas (3 
medianas y una grande). Válvula de seguridad en hornallas y 
horno. Quemadores de aluminio con tapa de acero esmaltada. Respaldo 
extraíble. Puerta de horno con bisagra desmontable. Cajón parrilla con 
puerta rebatible. Asadera. Eficiencia energética: Clase A.    
</t>
  </si>
  <si>
    <t>https://www.cetrogar.com.ar/cocina-escorial-candor-s2-gn-51cm.html?ff=38&amp;fp=7358&amp;gad_source=1&amp;gclid=CjwKCAjw8rW2BhAgEiwAoRO5rIeiysfsV8UU2L-0QRLAMoSHOnw3IKn5rjj7Plk_Jjwaz_6xT28ugxoC4YMQAvD_BwE</t>
  </si>
  <si>
    <t>https://www.perozzi.com.ar/escorial-cocina-candor-s2-4-hornallas-gl.html?gad_source=1&amp;gclid=CjwKCAjw8rW2BhAgEiwAoRO5rO89h4h412oASK7-MQ2c39p5ou3SD24yEZfzH4N7E0QBIVNWdtLNSxoCWZsQAvD_BwE</t>
  </si>
  <si>
    <t>Escorial candor . Idem Oferta Base, Pago ANTICIPAGO con garantía 
Seguro de Caución</t>
  </si>
  <si>
    <t>Cocinas a gas 4 hornallas comunes  . Idem Oferta 
Base, Pago ANTICIPAGO con garantía Seguro de Caución</t>
  </si>
  <si>
    <t>Escorial Candor</t>
  </si>
  <si>
    <t>Cocinas a gas 4 hornallas comunes</t>
  </si>
  <si>
    <t>COCINA ESTANDAR DOMESTICA SEGUN ESPECIFICACIONES ADJUNTAS</t>
  </si>
  <si>
    <t>https://www.sagosa.com.ar/cocina/7842-cocina-glama-multigas-4-hornallas-horno-visor-negra-545-cm-4ghpv-n.html</t>
  </si>
  <si>
    <t>https://www.rribaceta.com.ar/cocinas/21542--cocina-glama-4ghpvle-con-luz-y-encendido-negra.html</t>
  </si>
  <si>
    <t>IVÁN MARCOS NIETO</t>
  </si>
  <si>
    <t>ESCORIAL</t>
  </si>
  <si>
    <t xml:space="preserve">COCINA DE 4 HORNALLAS Y HORNO CON VISOR. VÁLVULA DE 
SEGURIDAD EN HORNALLAS Y HORNO. HORNO TOTALMENTE ENLOZADO DE FÁCIL 
LIMPIEZA Y CON PUERTA DESMONTABLE. MEDIDAS: ALTO 95CM X ANCHO 
51CM X PROFUNDIDAD 60 CM. PESO: 26,5 KG. </t>
  </si>
  <si>
    <t>Renglón: 31, Código: 410010027.62, Descripción: EQUIPO AIRE ACONDICIONADO  Presentación:  UNIDAD</t>
  </si>
  <si>
    <t>Tipo Split Frio/Calor- Rango entre 2000 y 2500 Frigorías</t>
  </si>
  <si>
    <t>TCL</t>
  </si>
  <si>
    <t>2600W - TACA-2600FCSA/EL2-F</t>
  </si>
  <si>
    <t>https://www.naldo.com.ar/207640/p?gad_source=1&amp;gclid=CjwKCAjw8rW2BhAgEiwAoRO5rBTeHPykO16Kf64iMCtqsZPS_Le0MXXrztEqRRT3fnnJxwvvznn4GRoCSNkQAvD_BwE</t>
  </si>
  <si>
    <t>https://www.fravega.com/p/aire-acondicionado-split-tcl-taca-2600fcsa-el2-f-2600w-f-c-21286469/?gad_source=1&amp;gclid=CjwKCAjw8rW2BhAgEiwAoRO5rMu1nPaQRM5xRUOvDYvPvDaRaHl53iJlXd1QLSYhLS1z3crgtssoYxoC7V0QAvD_BwE&amp;gclsrc=aw.ds</t>
  </si>
  <si>
    <t>PHILCO</t>
  </si>
  <si>
    <t>AIRE ACONDICIONADO SPLIT FRIO CALOR 2500W</t>
  </si>
  <si>
    <t>https://www.rodo.com.ar/aire-acondicionado-philco-2236frig-2600w-phs25ha3an-frio-calor-split.html?srsltid=AfmBOorrIQeREZjll54_cVKwbddEI5efXDsJhebblNMsjMYEtazpOKzd</t>
  </si>
  <si>
    <t>https://www.perozzi.com.ar/philco-acondicionador-de-aire-split-phs25ha3an-2500kw-frio-cal-cl-a.html?srsltid=AfmBOoqpHCTGNIUBfOI6GB114AOWaTrdMIivwWM_UPmPpjLD66V903cq</t>
  </si>
  <si>
    <t>Oscar Ruben David</t>
  </si>
  <si>
    <t xml:space="preserve">PHILCO </t>
  </si>
  <si>
    <t xml:space="preserve">AIRE ACONDICIONADO  PHILCO  SPLIT  FRIO/CALOR DE  
2600W  PHS25HA3AN </t>
  </si>
  <si>
    <t>Philco, Idem Oferta Base, Pago ANTICIPADO con garantía Seguro de 
Caución</t>
  </si>
  <si>
    <t>aire acondicionados frio/calr de 2000 a 2.500  , Idem 
Oferta Base, Pago ANTICIPADO con garantía Seguro de Caución</t>
  </si>
  <si>
    <t>Philco</t>
  </si>
  <si>
    <t>aire acondicionados frio/calr de 2000 a 2.500</t>
  </si>
  <si>
    <t>BGH</t>
  </si>
  <si>
    <t>SE COTIZA AIRE ACONDICIONADO SPLIT FRIO / CALOR 3000F 3500W 
BS35WCCR</t>
  </si>
  <si>
    <t>https://www.musimundo.com/climatizacion/aire-acondicionado/aire-acondicionado-split-bgh-bs35wccr-frio-calor-2967/p/00197112?gad_source=1&amp;gclid=CjwKCAjw8rW2BhAgEiwAoRO5rDlwAB5IkI0d1xCKlobEz82dY2ECfRx5eJ6Ra1o8apQpLYlnO7oDyRoCFPgQAvD_BwE</t>
  </si>
  <si>
    <t>https://www.rodo.com.ar/bgh-aire-acondicionado-split-3000fc-bs35wccr-frio-calor.html?srsltid=AfmBOoqyGfp4W8s-Dk8i76RApynF_RunZoMPF9z7v7fBd1OAI-L9JMYi</t>
  </si>
  <si>
    <t>MIDEA</t>
  </si>
  <si>
    <t>-SPLIT MIDEA 2230 FG F/C MSBC-09H-01F ON-OFF MSABFC-09H-01F</t>
  </si>
  <si>
    <t>https://articulo.mercadolibre.com.ar/MLA-1405631377-aire-acondicionado-midea-msabfc-09h-01f-split-blanco-220v-_JM#polycard_client=search-nordic&amp;position=3&amp;search_layout=stack&amp;type=item&amp;tracking_id=ed029910-a824-4306-91fc-b2adb7712709</t>
  </si>
  <si>
    <t>https://www.fravega.com/p/aire-acondicionado-frio-calor-midea-msagfc-09h-01f-23-20687/?gad_source=1&amp;gclid=CjwKCAjw8rW2BhAgEiwAoRO5rJY_dWk71KuSEAdmHOEH70SFuuDDFAlGf54c2g-bRTSJG4stW7FWlxoCa5QQAvD_BwE&amp;gclsrc=aw.ds</t>
  </si>
  <si>
    <t>Renglón: 32, Código: 410010027.62, Descripción: EQUIPO AIRE ACONDICIONADO  Presentación:  UNIDAD</t>
  </si>
  <si>
    <t>Tipo Split Frio/Calor- Rango entre 2501 y 3500 Frigorías</t>
  </si>
  <si>
    <t>3200W - TACA-3200FCSA/EL2-F</t>
  </si>
  <si>
    <t>https://www.petenattihogar.com.ar/aire-acondicionado-tcl-elite-3200fcsa-el2-f-3200w-frio-calor-split/p?srsltid=AfmBOoqk4sxQsZJat2Ia8pYf6RjEd4mnKugI_y7W3rfq7vCjcRkllQGr</t>
  </si>
  <si>
    <t>https://www.musimundo.com/climatizacion/aire-acondicionado/aire-acondicionado-split-tcl-taca-3300fcsa-el3-f-frio-calor-2838-frigorias/p/00823005?gad_source=1&amp;gclid=CjwKCAjw8rW2BhAgEiwAoRO5rNA8kFwbTTHnaj7pI0FobGMzkPYFEFynKr83XFfl_rBnnBoUbkg5VBoC0ysQAvD_BwE</t>
  </si>
  <si>
    <t>AIRE ACONDICIONADO FRIO CALOR 3300W</t>
  </si>
  <si>
    <t>https://www.cetrogar.com.ar/aire-acondicionado-split-noblex-nbxin32h17n-3300w-fc-inverter.html</t>
  </si>
  <si>
    <t>https://hiperaudio.com.ar/producto/aire-acondicionado-split-inverter-noblex-nbxin32h17n-frio-calor-2838-frigorias/</t>
  </si>
  <si>
    <t>RCA</t>
  </si>
  <si>
    <t>Aire acondicionado Split RCA 3200W frio/calor</t>
  </si>
  <si>
    <t>https://belgranohogar.com.ar/producto/aire-split-rca-re3200fc-3200-frio-calor?srsltid=AfmBOopeV5REWrLSMQkzdN07-7q-3nQrVGOXGsfIzMrMriu704gk9mP9</t>
  </si>
  <si>
    <t>https://articulo.mercadolibre.com.ar/MLA-1121431410-aire-acondicionado-rca-friocalor-2752fg-rp3200fc-3200w-_JM?searchVariation=174148477316#polycard_client=search-nordic&amp;searchVariation=174148477316&amp;position=1&amp;search_layout=stack&amp;type=item&amp;tracking_id=915c5261-f77c-451c-88a7-500a8473ad2a</t>
  </si>
  <si>
    <t>AIRE ACONDICIONADO FRIO CALOR INVERTER 3500W</t>
  </si>
  <si>
    <t>AIRE ACONDICIONADO SPLIT FRIO CALOR INVERTER 3300W</t>
  </si>
  <si>
    <t>https://www.musimundo.com/climatizacion/aire-acondicionado/aire-acondicionado-split-inverter-philco-phin35ha3bn-frio-calor-3053-frigorias/p/00850006?gad_source=1&amp;gclid=CjwKCAjw8rW2BhAgEiwAoRO5rIjoWPJB5Iq87XhnqWhB965XhFq_sgtZiGLbXRJDfQequ9CZJPIhlxoC-mcQAvD_BwE</t>
  </si>
  <si>
    <t>https://www.naldo.com.ar/207653/p?srsltid=AfmBOorff1GWDx6ONRUOvbAUEeWjAZE3e96NMbmcWVGzxbt-vM5LhzHc</t>
  </si>
  <si>
    <t>AIRE ACONDICIONADO  PHILCO  SPLIT  FRIO/CALOR DE 3550W 
PHIN35HA3BN</t>
  </si>
  <si>
    <t xml:space="preserve">SE COTIZA AIRE ACONDICIONADO SPLIT FRIO /CALOR 3000F 3500W BS35WCCR 
</t>
  </si>
  <si>
    <t>https://www.musimundo.com/climatizacion/aire-acondicionado/aire-acondicionado-split-bgh-bs35wccr-frio-calor-2967/p/00197112?gad_source=1&amp;gclid=CjwKCAjw8rW2BhAgEiwAoRO5rMPZcBjUTnGH5b-4F0Dp1U1lEYIkiOOqmJTVsY6Umi_pF1R5gh4J0hoCHawQAvD_BwE</t>
  </si>
  <si>
    <t>https://www.coppel.com.ar/aire-acondicoonado-split-bgh-bs35wccr-frio-calor-645575/p?idsku=63428&amp;utm_source=coppelecpipol&amp;utm_medium=gperformancemaxpipol&amp;utm_campaign=performancemax&amp;gad_source=1&amp;gclid=CjwKCAjw8rW2BhAgEiwAoRO5rLillThPd-8ocLURAOe-V56LqYkmDXw7XsuzMPPVtDzbQetPpbru5RoCe-YQAvD_BwE</t>
  </si>
  <si>
    <t xml:space="preserve">AIRE ACONDICIONADO LG INVERTER  DUALCOOL WiFi Frío/Calor 3517 W 
S4-W12JA31A    GARANTIA DEL PRODUCTO: 12 MESES  
PLAZO DE ENTREGA: 15 DIAS  </t>
  </si>
  <si>
    <t>https://www.megatone.net/producto/aire-split-lg-dual-inverter-3520w-frio-calor-s4-w12ja31a_MKT0296CEV/?gad_source=1&amp;gclid=CjwKCAjw8rW2BhAgEiwAoRO5rC1mX4QzjwrJw9iRPo2enrVy_Yab8Hz_R5s6Sc-DPJYi_A90XgNp4hoCKCgQAvD_BwE</t>
  </si>
  <si>
    <t>https://www.naldo.com.ar/207482/p?gad_source=1&amp;gclid=CjwKCAjw8rW2BhAgEiwAoRO5rLhJsCs67JTXcwwxOZj9wL0N9d9Gs_Mp3OJFQQVJEtlxySIhzvv3nxoCEeUQAvD_BwE</t>
  </si>
  <si>
    <t xml:space="preserve">SPLIT TCL 3200W (2838FG) F/C ON OFF CLASE A R-410 
</t>
  </si>
  <si>
    <t>Renglón: 33, Código: 410010027.62, Descripción: EQUIPO AIRE ACONDICIONADO  Presentación:  UNIDAD</t>
  </si>
  <si>
    <t>Tipo Split Frio/Calor- Rango entre 3501 Frigorías o superior</t>
  </si>
  <si>
    <t>5100W - TACA-5100FCSA/EL2-F</t>
  </si>
  <si>
    <t>https://www.cetrogar.com.ar/aire-acondicionado-split-tcl-5100w-fc-elite-2-taca.html?ff=38&amp;fp=23471&amp;gad_source=1&amp;gclid=CjwKCAjwvvmzBhA2EiwAtHVrb_zsDStpGPtJ1G8UG0SJ7FQxZDpWLYjUVyuMG7-4646w-a2I9Wi_sRoCgMYQAvD_BwE</t>
  </si>
  <si>
    <t>https://www.naldo.com.ar/207777/p?srsltid=AfmBOoqX9F72qGLvwv2Nlo8zA7NJ386x-0b-oAqsR9z6rITEXiV_IS2r</t>
  </si>
  <si>
    <t>AIRE ACONDICIONADO FRIO CALOR 5200W</t>
  </si>
  <si>
    <t>https://www.cetrogar.com.ar/aire-acondicionado-split-noblex-5000w-frio-calor-inverter-nbxin50h17n.html</t>
  </si>
  <si>
    <t>https://www.mercadolibre.com.ar/aire-acondicionado-noblex-split-friocalor-4472-frigorias-color-blanco/p/MLA21283093#polycard_client=search-nordic&amp;wid=MLA1440234995&amp;sid=search&amp;searchVariation=MLA21283093&amp;position=8&amp;search_layout=stack&amp;type=product&amp;tracking_id=17a8ab6b-9f13-4f91-841d-c84accea6620</t>
  </si>
  <si>
    <t>AIRE ACONDICIONADO SPLIT FRIO CALOR 5200W</t>
  </si>
  <si>
    <t>https://novogar.com.ar/productos/Aire-Acondicionado-Split-Inverter-Philco-5200w-Fro-Calor-5150?utm_term=&amp;utm_campaign=Aires+Acondicionado+-+2022&amp;utm_source=adwords&amp;utm_medium=ppc&amp;hsa_acc=6240737821&amp;hsa_cam=16890024137&amp;hsa_grp=136259728740&amp;hsa_ad=638319928738&amp;hsa_src=g&amp;hsa_tgt=dsa-387596921701&amp;hsa_kw=&amp;hsa_mt=&amp;hsa_net=adwords&amp;hsa_ver=3&amp;gad_source=1&amp;gclid=CjwKCAjwlbu2BhA3EiwA3yXyu8rTB85x55zQ9PfhPd5KgFgcw0LLZZCtdaWvllTwKxCbNYjXQhg8GBoCikMQAvD_BwE</t>
  </si>
  <si>
    <t>https://www.naldo.com.ar/207654/p?srsltid=AfmBOorzD9lZzMUmas86Fv1fS8fPlvMXOPY8ZxPiQ-23BPpPnFWuJb0C</t>
  </si>
  <si>
    <t>AIRE ACONDICIONADO PHILCO SPLIT FRIO/CALOR DE 5000W PHS50HA4CN</t>
  </si>
  <si>
    <t>AIRE ACONDICIONADO SPLIT FRIO CALOR 6300W</t>
  </si>
  <si>
    <t>AIRE ACONDICIONADO NOBLEX FRIO CALOR INVERTER 5200W</t>
  </si>
  <si>
    <t>AIRE ACONDICIONADO SPLIT FRIO CALOR INVERTER 5200W</t>
  </si>
  <si>
    <t>SE COTIZA AIRE ACONDICIONADO 5300W FRIO / CALOR TACA5300FCSA.EL3.FSK</t>
  </si>
  <si>
    <t>AIRE ACONDICIONADO SPLIT FRIO CALOR INVERTER 6000W</t>
  </si>
  <si>
    <t xml:space="preserve">AIRE ACONDICIONADO LG INVERTER DUALCOOL WiFi Frío/Calor 5275 W S4-W18KL31A 
   GARANTIA DEL PRODUCTO: 12 MESES  PLAZO 
DE ENTREGA: 15 DIAS  </t>
  </si>
  <si>
    <t>https://www.megatone.net/producto/aire-acondicionado-lg-inverter-lg-dualcool-wifi-frio-calor-4500-frigorias-s4-w18kl31a_MKT0576PIL/?gad_source=1&amp;gclid=CjwKCAjwlbu2BhA3EiwA3yXyu_6bgdZJBWNms2vTSU1mm2WqNcuTBFr7CSTrOFeotOmnXMhwhaMiZRoCK9AQAvD_BwE</t>
  </si>
  <si>
    <t>https://www.perozzi.com.ar/lg-aaire-split-s4-w18kl31a-50kw-inverter-frio-calor.html?gad_source=1&amp;gclid=CjwKCAjwlbu2BhA3EiwA3yXyuwiD_SupJyrnRjv4rhfvboTnmdhOHC5bxD01kjXh4kfukE6wTP3mTBoCxwUQAvD_BwE</t>
  </si>
  <si>
    <t>SPLIT TCL 5000W (4380FG) F/C ON-OFF CLASE A R-410</t>
  </si>
  <si>
    <t>Renglón: 34, Código: 720080034.1, Descripción: FREEZER  Presentacion:  UNIDAD</t>
  </si>
  <si>
    <t>Modelos Horizontales, de 350 lts o superior; modelos verticales, de 120 lts o superior</t>
  </si>
  <si>
    <t>GAFA</t>
  </si>
  <si>
    <t xml:space="preserve">FREEZER HORIZONTAL GAFA WHITE 402LTS FGHI400B-XL    GARANTIA 
DEL PRODUCTO: 12 MESES  PLAZO DE ENTREGA: 15 DIAS 
 </t>
  </si>
  <si>
    <t>https://www.cetrogar.com.ar/freezer-gafa-fghi400b-xl-blanco-402-lt-inverter.html?ff=38&amp;fp=21775&amp;gad_source=1&amp;gclid=CjwKCAjwlbu2BhA3EiwA3yXyu3uSQ2_C5SK3CbAqj7XPPoGv9KV5X83HkiyPrUiOxUJQmWo0NZfUlhoCCtUQAvD_BwE</t>
  </si>
  <si>
    <t>https://www.naldo.com.ar/207390/p?gad_source=1&amp;gclid=CjwKCAjwlbu2BhA3EiwA3yXyu_2WsyHGmNSnr7f60rGNsk-6YPvNl0O67dqNtzBuIJ2vATQJgXQOJBoCg2oQAvD_BwE</t>
  </si>
  <si>
    <t xml:space="preserve">BRIKET </t>
  </si>
  <si>
    <t xml:space="preserve">FREEZER  BRIKET VERTICA BLANCO  FR6200 DE 260LTS APROX 
</t>
  </si>
  <si>
    <t>https://www.cetrogar.com.ar/freezer-vertical-hauser-frv6200-235-lt-blanco.html?ff=38&amp;fp=27911&amp;gad_source=1&amp;gclid=CjwKCAjwlbu2BhA3EiwA3yXyuwLZ0C7hxAtJPUTaVq8WxxtYQ3UM1ojzcvq6ulPPde_CmjRJkSsmKRoCbLoQAvD_BwE</t>
  </si>
  <si>
    <t>https://www.gammahogar.com.ar/productos/freezer-briket-vertical-fv-6200/?gad_source=1&amp;gclid=CjwKCAjwlbu2BhA3EiwA3yXyuxL9O0tdzBt5JRHozlOyjFHr8F5nvJIt28hqm5mFiOg4HBw_cnr_2hoCqkUQAvD_BwE</t>
  </si>
  <si>
    <t xml:space="preserve">FREEZER  BRIKET DOS  PUERTAS  COLOR BLANCOS  
DE  400LTS  FR4500 HORIZONTAL </t>
  </si>
  <si>
    <t>https://www.aguirrezabala.com.ar/MLA-1380842353-freezer-briket-fr-4500-400-lts-2-tapas-_JM?variation=179244235247&amp;gad_source=1&amp;gclid=CjwKCAjwlbu2BhA3EiwA3yXyu2KJcM0F1ka0lGu5n5RInt3hIakZ_gwFPLVGApxTZMop9aWIgpfHYxoCXFUQAvD_BwE</t>
  </si>
  <si>
    <t>https://www.gammahogar.com.ar/productos/freezer-briket-dual-400-lts-fr-4500-capacidad-400-l/?gad_source=1&amp;gclid=CjwKCAjwlbu2BhA3EiwA3yXyu32Z3UpmRioS3uFcS44Movy0-V7Pi55st5XNVQHcu3X0LJqtLVhNrRoCjmcQAvD_BwE</t>
  </si>
  <si>
    <t>BRIKET</t>
  </si>
  <si>
    <t xml:space="preserve">SE COTIZA FREEZER VERTICAL 226 LITROS </t>
  </si>
  <si>
    <t>BRIKET FR 4500</t>
  </si>
  <si>
    <t>FREEZER HORIZONTAL BRIKET MODELO FR 4500. CAPACIDAD: 390 LITROS. FUNCIONES: 
ENFRIAR, CONSERVAR Y FREEZAR. 2 PUERTAS. COLOR BLANCO.</t>
  </si>
  <si>
    <t>INELRO FIH-550</t>
  </si>
  <si>
    <t xml:space="preserve">FREEZER HORIZONTAL INELRO MODELO FIH-550. CAPACIDAD: 460 LITROS. FUNCIONES: ENFRIAR, 
CONSERVAR Y FREEZAR. 2 PUERTAS. INCLUYE 2 CANASTOS. GAS R600A. 
DIMENSIÓN EXTERNA:166,5 X 72,5 X 95,5 CM. </t>
  </si>
  <si>
    <t>https://www.musimundo.com/super-ofertas/freezer-horizontal-inelro-fih-550-a/p/00930012?gad_source=1&amp;gclid=CjwKCAjwlbu2BhA3EiwA3yXyu8poU2y0Gm9FfuL-3e_mblACXmJ_M50wU8ZnlCSvoMhU2gz9VYzvexoCHJ0QAvD_BwE</t>
  </si>
  <si>
    <t>https://www.perozzi.com.ar/inelro-freezer-horizontal-fih550-blanco-16203811.html?gad_source=1&amp;gclid=CjwKCAjwlbu2BhA3EiwA3yXyuwFgJL5xMaycxHvJBDqEteMjMypARrQG8EnNHBAdENhUln7mMU8snBoCamIQAvD_BwE</t>
  </si>
  <si>
    <t>BRIKET FR 5500</t>
  </si>
  <si>
    <t>FREEZER HORIZONTAL BRIKET MODELO FR 5500. CAPACIDAD: 535 LITROS. FUNCIONES: 
ENFRIAR, CONSERVAR Y FREEZAR. 2 PUERTAS. COLOR BLANCO. ANCHO: 190 
CM - ALTO: 84 CM - PROFUNDIDAD: 70 CM.</t>
  </si>
  <si>
    <t>https://prontoequipamientos.com.ar/producto/freezer-horizontal-fr-5500-briket-2-puertas/</t>
  </si>
  <si>
    <t>https://www.mercadolibre.com.ar/freezer-briket-fr5500-doble-puerta-blanco-535-lts/p/MLA23419705#polycard_client=search-nordic&amp;wid=MLA1875411280&amp;sid=search&amp;searchVariation=MLA23419705&amp;position=4&amp;search_layout=stack&amp;type=product&amp;tracking_id=2835b81b-956d-4112-85bc-34f909130084</t>
  </si>
  <si>
    <t>Renglón: 35, Código: 390010017.1, Descripción: HORNO PIZZERO  Presentación:  UNIDAD</t>
  </si>
  <si>
    <t>Acompañar folleto con características técnicas del modelo-Demás caract. técnicas según Anexo II</t>
  </si>
  <si>
    <t>Shao Okashi Especial Colegios , Idem Alternativa 3 , Pago 
ANTICIPADO Garantía  Seguro Caución</t>
  </si>
  <si>
    <t>Hornos pizeros 12 moldes 30.000 cal , Idem Alternativa 3 
, Pago ANTICIPADO Garantía  Seguro Caución  Fabricado por 
Morelli</t>
  </si>
  <si>
    <t>https://articulo.mercadolibre.com.ar/MLA-757586794-horno-pizzero-morelli-saho-12-moldes-acero-inox-con-base-_JM#polycard_client=recommendations_vip-pads-up&amp;reco_backend=vip_pads_up_ranker_retrieval_system_odin_marketplace&amp;reco_client=vip-pads-up&amp;reco_item_pos=0&amp;reco_backend_type=low_level&amp;reco_id=f577a74d-74fe-4d5d-a1cf-c8957ed22b34&amp;is_advertising=true&amp;ad_domain=VIPDESKTOP_UP&amp;ad_position=1&amp;ad_click_id=YTFlNzNiN2UtYWMwZC00ZTc1LWI1NTAtMzBlMDVjN2NiNzQ4</t>
  </si>
  <si>
    <t>https://www.misparrillas.com.ar/productos/horno-pizzero-saho-okashi-12-moldes/</t>
  </si>
  <si>
    <t>Shao Okashi especial para Colegios, Fabricado por Morelli</t>
  </si>
  <si>
    <t xml:space="preserve">Hornos pizeros 12 moldes 30.000 cal  Fabricado por Morelli 
</t>
  </si>
  <si>
    <t xml:space="preserve">SE COTIZA HORNO PIZZERO 18 MOLDES Exterior: Acero inoxidable AISI 
430 brillante.  Doble puerta con pirometro. Interior: Laterales y 
techo enlozados. Piso con tejuelas refractarias. 7 Quemadores tubulares 3000Cal. 
Capacidad de 6 bandejas de 0.80 x 0.40 x0.04 mts 
</t>
  </si>
  <si>
    <t>https://www.novogar.com.ar/productos/Horno-Pastelero-Morelli-18-Moldes-con-Valvula-de-Seguridad-y-Pirometro-5372?utm_term=&amp;utm_campaign=Merchants+Productos&amp;utm_source=adwords&amp;utm_medium=ppc&amp;hsa_acc=6240737821&amp;hsa_cam=17656768210&amp;hsa_grp=&amp;hsa_ad=&amp;hsa_src=x&amp;hsa_tgt=&amp;hsa_kw=&amp;hsa_mt=&amp;hsa_net=adwords&amp;hsa_ver=3&amp;gad_source=1&amp;gclid=CjwKCAjwp4m0BhBAEiwAsdc4aHTYNQ8nOK4xi6dUSJtfh7lOkePHibyvR_lkIVjs8xm03EUEFCiDmxoCm4UQAvD_BwE</t>
  </si>
  <si>
    <t>https://articulo.mercadolibre.com.ar/MLA-610849664-horno-pastelero-morelli-linea-cheff-18-moldes-_JM?matt_tool=39409270&amp;matt_word=&amp;matt_source=google&amp;matt_campaign_id=19547789274&amp;matt_ad_group_id=155228757017&amp;matt_match_type=&amp;matt_network=g&amp;matt_device=c&amp;matt_creative=686472100525&amp;matt_keyword=&amp;matt_ad_position=&amp;matt_ad_type=pla&amp;matt_merchant_id=140092960&amp;matt_product_id=MLA610849664&amp;matt_product_partition_id=2267652701950&amp;matt_target_id=aud-2014906607167:pla-2267652701950&amp;cq_src=google_ads&amp;cq_cmp=19547789274&amp;cq_net=g&amp;cq_plt=gp&amp;cq_med=pla&amp;gad_source=1&amp;gclid=CjwKCAjwp4m0BhBAEiwAsdc4aHhUB1uTNGcqG7zyMccoxKtT9PZTh4eCSDOwrVkgyktsxEXFAZ8g-RoCxqQQAvD_BwE</t>
  </si>
  <si>
    <t xml:space="preserve">SOL REAL </t>
  </si>
  <si>
    <t>HORNO PIZZERO SOL REAL 18 MOLDES-MULTIGAS-GABINETE 100% ACERO INOX. ESMERILADO-INTERIOR, 
BASE Y TECHO ENLOZADOS-CAMARA DE COCCION ENLOZADA CON PISO DE 
TEJUELAS REFRACTARIAS-MECHERO DE 8 VELAS-2 ROBINETES-3 REJILLAS INTERNAS EXTRAIBLES DE 
106X72 CM-AISLACION TERMICA DE LANA MINERAL-BASE SOPORTE REFORZADA DESARMABLE-PUERTA DESMONTABLE 
CON MANGO DE MADERA- HORNO CON VALVULA DE SEGURIDAD-15,200 CALORIAS. 
SOL REAL</t>
  </si>
  <si>
    <t>https://articulo.mercadolibre.com.ar/MLA-1137285984-horno-pizzero-rotisero-sol-real-18-moldes-acinox-179-_JM?matt_tool=92724942&amp;matt_word=&amp;matt_source=google&amp;matt_campaign_id=14508409196&amp;matt_ad_group_id=162589498972&amp;matt_match_type=&amp;matt_network=g&amp;matt_device=c&amp;matt_creative=686475006472&amp;matt_keyword=&amp;matt_ad_position=&amp;matt_ad_type=pla&amp;matt_merchant_id=255256796&amp;matt_product_id=MLA1137285984&amp;matt_product_partition_id=2267652701910&amp;matt_target_id=aud-2014906607167:pla-2267652701910&amp;cq_src=google_ads&amp;cq_cmp=14508409196&amp;cq_net=g&amp;cq_plt=gp&amp;cq_med=pla&amp;gad_source=1&amp;gclid=CjwKCAjwp4m0BhBAEiwAsdc4aJWmhOZP86EfmeyULi36axsYIb7DShWsxRHxrbI9DTcbFvQtvjZHKRoCF5YQAvD_BwE</t>
  </si>
  <si>
    <t>https://articulo.mercadolibre.com.ar/MLA-879841557-horno-pizzero-rotisero-sol-real-18-moldes-acinox-179-_JM#position=8&amp;search_layout=grid&amp;type=item&amp;tracking_id=7ffb9a6c-38a0-40a7-93c2-77496e021814</t>
  </si>
  <si>
    <t>Morelli , Idem Oferta Base, Pago ANTICIPADO con garantía Seguro 
de Caución</t>
  </si>
  <si>
    <t>Hornos pizeros y pastelero  18 moldes 30.000 cal  
, Idem Oferta Base, Pago ANTICIPADO con garantía Seguro de 
Caución</t>
  </si>
  <si>
    <t>Hornos pizeros 18 moldes 30.000 cal</t>
  </si>
  <si>
    <t>Renglón: 36, Código: 450020133.1, Descripción: TERMOTANQUE A GAS  Presentación:  UNIDAD</t>
  </si>
  <si>
    <t>80 lts. aprox. demás características técnicas según Anexo II - PCP</t>
  </si>
  <si>
    <t>SE COTIZA TERMOTANQUE X 80LITROS Medidas: Diámetro 42,5 cm. Altura 
95 cm. Aislación térmica de eficiencia elevada. Tanque de acero 
enlozado en polvo electrostático. Sistema de conexión Multigas (Gas natural 
convertible a gas licuado). Peso vacío: 27kg. Aislación térmica de 
eficiencia elevada. Tanque de acero enlozado en polvo electrostático. Barra 
de protección anti- corrosión (ánodo de magnesio). Válvula de alivio 
de sobrepresión. Conexión de agua superior. Altura conexión agua: 18,5cm. 
Piloto analizador de oxígeno. Termocupla de seguridad. Sistema de colgar 
(patas opcionales). Garantía de 3 años. Alta eficiencia energética</t>
  </si>
  <si>
    <t>https://www.musimundo.com/electrohogar/termotanques/termotanque-a-gas-escorial-80l/p/00006007?gad_source=1&amp;gclid=CjwKCAjwp4m0BhBAEiwAsdc4aAZKK_oxoo0GuvzIaiau3lyfAl006Y3lLZDB09zS39l_g2dosZ9ArxoCr90QAvD_BwE</t>
  </si>
  <si>
    <t>https://www.fravega.com/p/termotanque-a-gas-escorial-80lt-94742/?gad_source=1&amp;gclid=CjwKCAjwp4m0BhBAEiwAsdc4aEJTWgVf3qWJ8fOTBC5Sy9zknc_5E3b7TffBfmmY1t1-dSUyOioe7xoCM4cQAvD_BwE&amp;gclsrc=aw.ds</t>
  </si>
  <si>
    <t>SHERMAN</t>
  </si>
  <si>
    <t>TERMOTANQUE MULTIGAS DE PIE 80 LTS</t>
  </si>
  <si>
    <t>https://www.fravega.com/p/termotanque-a-gas-sherman-tpgp080-80lt-90627/</t>
  </si>
  <si>
    <t>https://www.perozzi.com.ar/sherman-termotanque-80-lts-tpgp080-lbajo-consumo-mg-329075122.html?gad_source=1&amp;gclid=CjwKCAjwp4m0BhBAEiwAsdc4aKnXvJhkpPyJoQNBRPDovnBQZerJfOImosnQqLDq_XdqktjTQFRASxoCuAIQAvD_BwE</t>
  </si>
  <si>
    <t>TERMOTANQUE SHERMAN-BC-80 LT DE PIE NORMALIZADO</t>
  </si>
  <si>
    <t>Escorial , Idem Oferta Base, Pago ANTICIPADO con garantía Seguro 
de Caución</t>
  </si>
  <si>
    <t>Termotanque a gas 80 lts   , Idem Oferta 
Base, Pago ANTICIPADO con garantía Seguro de Caución</t>
  </si>
  <si>
    <t>Escorial</t>
  </si>
  <si>
    <t>Termotanque a gas 80 lts</t>
  </si>
  <si>
    <t>Renglón: 37, Código: 450020133.1, Descripción: TERMOTANQUE A GAS  Presentación:  UNIDAD</t>
  </si>
  <si>
    <t>250 lts. aprox.demás características técnicas según Anexo II - PCP</t>
  </si>
  <si>
    <t>MATILDE RAQUEL DUEÑAS MORGUES</t>
  </si>
  <si>
    <t>MILLENIUM</t>
  </si>
  <si>
    <t>Características: Tipo Caldera alta recuperación , a gas, 250 litros. 
Exterior pintado con pintura epoxi de alta resistencia, chapa N°32, 
enlozada vitrificada, sistema multitubo de entamiento, aislación en lana de 
vidrio de alta densidad, consumo 30.000 Kcal/hora, recupera 1100 l/h. 
Peso aprox 150 kg. Garantía 10 años.</t>
  </si>
  <si>
    <t>https://www.novogar.com.ar/productos/Termotanque-Alta-Recuperacion-250lts-De-pie-Gas-Natural-Rheem-3393?utm_term=&amp;utm_campaign=Merchants+Productos&amp;utm_source=adwords&amp;utm_medium=ppc&amp;hsa_acc=6240737821&amp;hsa_cam=17656768210&amp;hsa_grp=&amp;hsa_ad=&amp;hsa_src=x&amp;hsa_tgt=&amp;hsa_kw=&amp;hsa_mt=&amp;hsa_net=adwords&amp;hsa_ver=3&amp;gad_source=1&amp;gclid=CjwKCAjwp4m0BhBAEiwAsdc4aEGW_dqcfrk1emH7ZMB8pTJLXrfHbCQH2G4tE46V84egpoud3EY6URoC-IwQAvD_BwE</t>
  </si>
  <si>
    <t>https://www.mercadolibre.com.ar/termotanque-rheem-250l-comercial-alta-recuperacion-30000kcal/p/MLA23428834?item_id=MLA1372682845&amp;from=gshop&amp;matt_tool=97257500&amp;matt_word=&amp;matt_source=google&amp;matt_campaign_id=19577795690&amp;matt_ad_group_id=157361789677&amp;matt_match_type=&amp;matt_network=g&amp;matt_device=c&amp;matt_creative=686453754922&amp;matt_keyword=&amp;matt_ad_position=&amp;matt_ad_type=pla&amp;matt_merchant_id=735111307&amp;matt_product_id=MLA23428834-product&amp;matt_product_partition_id=2460809059192&amp;matt_target_id=aud-2014906607167:pla-2460809059192&amp;cq_src=google_ads&amp;cq_cmp=19577795690&amp;cq_net=g&amp;cq_plt=gp&amp;cq_med=pla&amp;gad_source=1&amp;gclid=CjwKCAjwp4m0BhBAEiwAsdc4aKw_6IYP7s-Getp0eeLyZa90MmHLIaY4U_63e3AYMrf6gYzaroEmBhoCrl0QAvD_BwE</t>
  </si>
  <si>
    <t>RHEEM</t>
  </si>
  <si>
    <t>TERMOTANQUE COMERCIAL DE 250 LTS PARA GAS NATURAL</t>
  </si>
  <si>
    <t>Milenium  , Idem Oferta Base, Pago ANTICIPADO con garantía 
Seguro de Caución</t>
  </si>
  <si>
    <t xml:space="preserve">Termotanque a gas 250 lts   , Idem Oferta 
Base, Pago ANTICIPADO con garantía Seguro de Caución   
</t>
  </si>
  <si>
    <t>Millenium</t>
  </si>
  <si>
    <t xml:space="preserve">se cotiza caldera a gas x 250l se adjunta folleto 
</t>
  </si>
  <si>
    <t>Milenium</t>
  </si>
  <si>
    <t>Termotanque a gas 250 lts</t>
  </si>
  <si>
    <t>RHENN</t>
  </si>
  <si>
    <t xml:space="preserve">TERMOTANQUE RHEEM 250 LT COMERCIAL GAS NATURAL NORMALIZADO </t>
  </si>
  <si>
    <t>Renglón: 38, Código: 450020133.1, Descripción: TERMOTANQUE A GAS  Presentación:  UNIDAD</t>
  </si>
  <si>
    <t>Capacidad 55 Lts aprox. sistema multigas - demás características técnicas según Anexo II - PCP</t>
  </si>
  <si>
    <t>TERMOTANQUE MULTIGAS DE PIE 50 LTS</t>
  </si>
  <si>
    <t>https://www.megatone.net/producto/termotanque-multigas-50-litros-carga-superior-tpgp050msh13-sherman_TER0050SHE/?gad_source=1&amp;gclid=CjwKCAjwlbu2BhA3EiwA3yXyuzKrL6STSPWXv-MyOkj2ABc5TFqK_cIe91Bx-umjWh3mglUIGHxYDRoCiKQQAvD_BwE</t>
  </si>
  <si>
    <t>https://www.tecnofast.com.ar/MLA-826795654-termotanque-a-gas-sherman-rheem-de-pie-50-litros-c-superior-_JM?variation=69036040065&amp;gclid=CjwKCAjwlbu2BhA3EiwA3yXyu1HPkImeop3cjWKmV7j1TIB3v3q9iB6wo8pNZPnI7aqHp35B6XBsDxoCfxsQAvD_BwE</t>
  </si>
  <si>
    <t>SE COTIZA TERMOTANQUE A GAS 60LT MODELO TQ60  PRÁCTICO 
Y FÁCIL DE INSTALAR MAYOR SEGURIDAD   Triple Sistema 
de Seguridad  1) Válvula de Seguridad  2) Control 
de Oxígeno Ambiente  3) Válvula de Alivio  Mayor 
eficacia Mayor ahorro de gas Multigás Garantía 3 años</t>
  </si>
  <si>
    <t>https://www.hogartech.com.ar/MLA-1173844319-termotanque-a-gas-60-lts-kacemaster-colgar-apoyar-superior-_JM?variation=175307156780&amp;gad_source=1&amp;gclid=CjwKCAjwlbu2BhA3EiwA3yXyu_g6IiodWrTYGpiSuAM_xpSmNHBavS4upqsRzUwY81Jn2GZlirl4PxoCwlAQAvD_BwE</t>
  </si>
  <si>
    <t>https://www.mercadolibre.com.ar/termotanque-a-gas-kacemaster-60-lts-alta-recuperacion-color-blanco/p/MLA21847525?item_id=MLA1374896619&amp;from=gshop&amp;matt_tool=48630296&amp;matt_word=&amp;matt_source=google&amp;matt_campaign_id=14545592780&amp;matt_ad_group_id=158805524793&amp;matt_match_type=&amp;matt_network=g&amp;matt_device=c&amp;matt_creative=686409989445&amp;matt_keyword=&amp;matt_ad_position=&amp;matt_ad_type=pla&amp;matt_merchant_id=735114561&amp;matt_product_id=MLA21847525-product&amp;matt_product_partition_id=2460809059112&amp;matt_target_id=aud-1930507555360:pla-2460809059112&amp;cq_src=google_ads&amp;cq_cmp=14545592780&amp;cq_net=g&amp;cq_plt=gp&amp;cq_med=pla&amp;gad_source=1&amp;gclid=CjwKCAjwlbu2BhA3EiwA3yXyu54NxcoZxt0arMm2kBdfH6bqKcVb_6UmFRs3oe60DmN-pgewgwAfjRoCi_8QAvD_BwE</t>
  </si>
  <si>
    <t>MARCA UNIVERSAL</t>
  </si>
  <si>
    <t>TERMOTANQUE 55 LTS  CLASSIC LINE - TERMOTANQUE A GAS. 
   DESCRIPCIÓN    ·Equipado con piloto 
analizador.    ·Tanque de acero enlozado extravitrificado, provisto 
de barra anticorrosiva de protección para una mayor vida útil. 
   ·Recuperación simultánea de temperatura.    
·El agua calienta con cualquier presión de agua.   
 ·Posee bigas para colgar y apoyar.    
     TIPO DE GAS:   
 ·Su quemador es adaptable para gas natural o envasado 
   (sistema bigas).    ?  
  SEGURIDAD    ·Aislamiento térmico total.  
  ·Triple sistema de seguridad: válvula de corte de 
gas, sensor de gases del tiraje, válvula de presión.</t>
  </si>
  <si>
    <t>https://www.drlineablanca.com.ar/MLA-919439588-termotanque-a-gas-55-litros-marca-universal-tu-55s-bigas-_JM</t>
  </si>
  <si>
    <t>https://articulo.mercadolibre.com.ar/MLA-861365666-termotanque-gas-universal-55-litros-tu-55-cs-aj-hogar-_JM#polycard_client=search-nordic&amp;position=7&amp;search_layout=stack&amp;type=item&amp;tracking_id=4fc7a7f9-b433-4e69-911a-9707b534b2b7</t>
  </si>
  <si>
    <t>Escorial  , Idem Oferta Base, Pago ANTICIPADO con garantía 
Seguro de Caución</t>
  </si>
  <si>
    <t>Termotanque a gas 45 lts multigas  , Idem Oferta 
Base, Pago ANTICIPADO con garantía Seguro de Caución</t>
  </si>
  <si>
    <t>https://www.fravega.com/p/termotanque-a-gas-escorial-45lt-94612/</t>
  </si>
  <si>
    <t>https://www.musimundo.com/electrohogar/termotanques/termotanque-a-gas-escorial-45l/p/00006006?gad_source=1&amp;gclid=CjwKCAjwyo60BhBiEiwAHmVLJbTkxi7d1EJmtyuL6ps6rP2-IEwvVgHjXtW5t9QfzN9igmcY7ubQohoC6ZIQAvD_BwE</t>
  </si>
  <si>
    <t>Escorial 45 litros</t>
  </si>
  <si>
    <t>Termotanque a gas 45 lts multigas</t>
  </si>
  <si>
    <t>Renglón: 39, Código: 450020133.1, Descripción: TERMOTANQUE A GAS  Presentación:  UNIDAD</t>
  </si>
  <si>
    <t>Capacidad 120 Lts aprox. sistema multigas - demás características técnicas según Anexo II - PCP</t>
  </si>
  <si>
    <t xml:space="preserve">SE COTIZA TERMOTANQUE A GAS X 120LT Medidas: Diámetro 42,5 
cm. Altura 130 cm. Aislación térmica de eficiencia elevada. Tanque 
de acero enlozado en polvo electrostático. Sistema de conexión Multigas 
(Gas natural convertible a gas licuado). Peso vacío: 35kg. Aislación 
térmica de eficiencia elevada. Tanque de acero enlozado en polvo 
electrostático. Barra de protección anti- corrosión (ánodo de magnesio). Válvula 
de alivio de sobrepresión. Conexión de agua superior.  Altura 
conexión agua: 18,5cm. Piloto analizador de oxígeno. Termocupla de seguridad. 
Sistema de apoyo con patas incluidas. Garantía de 3 años. 
Alta eficiencia energética.   </t>
  </si>
  <si>
    <t>https://www.musimundo.com/electrohogar/termotanques/termotanque-a-gas-escorial-120l/p/00006008?gad_source=1&amp;gclid=CjwKCAjwyo60BhBiEiwAHmVLJZ5M3jcIbwjR_EeOpnZNQeN7INeoLj3pLtIqav2HdtrD5N4FFd4jABoC0icQAvD_BwE</t>
  </si>
  <si>
    <t>https://www.fravega.com/p/termotanque-a-gas-escorial-120lt-94902/?gad_source=1&amp;gclid=CjwKCAjwyo60BhBiEiwAHmVLJY9PPDqrpyGFT77Jr6OQ_2Yjb2OSXtJsH9T5larBnVgf-Pouj4fCeBoCIp8QAvD_BwE&amp;gclsrc=aw.ds</t>
  </si>
  <si>
    <t>TERMOTANQUE MULTIGAS DE PIE 120 LTS.</t>
  </si>
  <si>
    <t>https://www.musimundo.com/electrohogar/termotanques/termotanque-multigas-sherman-tpgp120/p/00011888?gad_source=1&amp;gclid=CjwKCAjwyo60BhBiEiwAHmVLJXQs4vkMFAAt1y41vK-yUSVxJzcinNIJkQ28w3H1SHYn0EySKKfADBoCdHwQAvD_BwE</t>
  </si>
  <si>
    <t>https://www.fravega.com/p/termotanque-a-gas-sherman-tpgp120-120lt-90628/?gad_source=1&amp;gclid=CjwKCAjwuMC2BhA7EiwAmJKRrDWvCfC4lpBEnLoz50xeeNu-42EWrgj7V86gfUEEFe0__I2yg5PfaBoCggIQAvD_BwE&amp;gclsrc=aw.ds</t>
  </si>
  <si>
    <t>TERMOTANQUE A GAS 120 LTS    CLASSIC LINE 
- TERMOTANQUE A GAS.       
  DESCRIPCIÓN    ·Equipado con piloto analizador. 
   ·Tanque de acero enlozado extravitrificado, provisto de 
barra anticorrosiva de protección para una mayor vida útil.  
  ·Recuperación simultánea de temperatura.    ·El 
agua calienta con cualquier presión de agua.    
·Posee bigas para colgar y apoyar.     
    TIPO DE GAS:    
·Su quemador es adaptable para gas natural o envasado  
  (sistema bigas).    ?   
 SEGURIDAD    ·Aislamiento térmico total.   
 ·Triple sistema de seguridad: válvula de corte de gas, 
sensor de gases del tiraje, válvula de presión.</t>
  </si>
  <si>
    <t>https://articulo.mercadolibre.com.ar/MLA-1344830069-termotanque-universal-120-litros-_JM?searchVariation=176621343908#searchVariation=176621343908&amp;position=2&amp;search_layout=stack&amp;type=item&amp;tracking_id=ef2b6dda-d82c-4629-b223-08de33ec1857</t>
  </si>
  <si>
    <t>https://www.elitehogar.com.ar/productos/termotanque-universal-bigas-120lts-tu120-conexion-superior/</t>
  </si>
  <si>
    <t xml:space="preserve">TERMOTANQUE SHERMAN-BC-120 LT DE PIE NORMALIZADO </t>
  </si>
  <si>
    <t xml:space="preserve">Termotanque a gas 120 lts multigas   , Idem 
Oferta Base, Pago ANTICIPADO con garantía Seguro de Caución  
</t>
  </si>
  <si>
    <t>Termotanque a gas 120 lts multigas</t>
  </si>
  <si>
    <t>Renglón: 40, Código: 410020005.9, Descripción: VENTILADOR DE PIE  Presentación:  UNIDAD</t>
  </si>
  <si>
    <t>De 20" o superior</t>
  </si>
  <si>
    <t>KUDU</t>
  </si>
  <si>
    <t>VENTILADOR DE PISO 18".  Cantidad de Aspas: 3 // 
Color de la Estructura: Azul // Color de las Aspas: 
Azul // Diámetro:18 " // Frecuencia: 50 // Material de 
las Aspas: Metálicas // 90w // 3 velocidades.</t>
  </si>
  <si>
    <t>https://www.fravega.com/p/ventilador-18-3-1-kudu-3-vel-90w-palas-metalicas-21201244/</t>
  </si>
  <si>
    <t>https://www.mercadolibre.com.ar/ventilador-3-en-1-kudu-ku-sfpi18a-turbo-con-3-palas-de-metal-color-azul-estructura-color-azul-18-de-diametro-50-hz-220v/p/MLA30923921#polycard_client=search-nordic&amp;wid=MLA1407627155&amp;sid=search&amp;searchVariation=MLA30923921&amp;position=2&amp;search_layout=stack&amp;type=product&amp;tracking_id=28196a98-ffa9-4c11-85e6-228569cbf3aa</t>
  </si>
  <si>
    <t>VENTILADOR DE PIE 18".  Cantidad de Aspas: 3 // 
Color de la Estructura: Azul // Color de las Aspas: 
Azul // Diámetro:18 " // Frecuencia: 50 // Material de 
las Aspas: Metálicas // 90w // 3 velocidades.</t>
  </si>
  <si>
    <t>Liliana  , Idem Oferta Base, Pago ANTICIPADO con garantía 
Seguro de Caución</t>
  </si>
  <si>
    <t>Ventiladores de pie de 20¨o superior  , Idem Oferta 
Base, Pago ANTICIPADO con garantía Seguro de Caución</t>
  </si>
  <si>
    <t>https://www.naldo.com.ar/vvp20p-pie-20-90w-3vel-5aspas-206101/p?gad_source=1&amp;gclid=CjwKCAjwuMC2BhA7EiwAmJKRrIWZw8dHqUJPRsHAOYmMeL4mfjGUOxhrsyslQQx3WIIH7b0fKqcydhoCS9sQAvD_BwE</t>
  </si>
  <si>
    <t>https://www.fravega.com/p/ventilador-de-pie-liliana-vp20p-90w-5-aspas-diametro-20--990076995/?gad_source=1&amp;gclid=CjwKCAjwuMC2BhA7EiwAmJKRrOVHIuqKl-iRxPKztlmfpnT1FfDPz9YgbwcjIREXcpvT9do1DTmJEhoC4Y4QAvD_BwE&amp;gclsrc=aw.ds</t>
  </si>
  <si>
    <t xml:space="preserve">SE COTIZA VENTILADOR DE PIE X 20 PULGADAS 3 VELOCIDADES 
ALTURA REGULABLE BOBINADO DE COBRE OSCILACION SILENCIOSO </t>
  </si>
  <si>
    <t>https://www.hendel.com/ventilador-de-pie-20-indelplas-negro.html</t>
  </si>
  <si>
    <t>https://www.novogar.com.ar/productos/Ventilador-de-Pie-Indelplas-20-90w-3-Velocidades-con-Botonera-4441?utm_term=&amp;utm_campaign=Ventilacion+-+2022&amp;utm_source=adwords&amp;utm_medium=ppc&amp;hsa_acc=6240737821&amp;hsa_cam=17162138396&amp;hsa_grp=136912891872&amp;hsa_ad=657195443988&amp;hsa_src=g&amp;hsa_tgt=dsa-517082365082&amp;hsa_kw=&amp;hsa_mt=&amp;hsa_net=adwords&amp;hsa_ver=3&amp;gad_source=1&amp;gclid=CjwKCAjwyo60BhBiEiwAHmVLJfRekEooyBbmJaLWWwDC4EVnBLtMN6YjZyEjSoyLYPdzh-lPRRiMqRoCahoQAvD_BwE</t>
  </si>
  <si>
    <t>Liliana</t>
  </si>
  <si>
    <t>Ventiladores de pie de 20¨o superior</t>
  </si>
  <si>
    <t xml:space="preserve">LLANOS  </t>
  </si>
  <si>
    <t xml:space="preserve">VENTITADOR  DE  PIE  DE  20"  
</t>
  </si>
  <si>
    <t>https://paezrefrigeracion.com.ar/tienda/electrodomesticos/ventilacion/ventilador-pie-20-llanos-c-ruleman/</t>
  </si>
  <si>
    <t>https://www.tescuo.com.ar/productos/ventilador-de-pie-20-llanos/</t>
  </si>
  <si>
    <t>VENTILADOR DE PIE EMBASSY INDUSTRIAL 20 100W 3 PALETAS METALICAS 
REJILLA METALICA</t>
  </si>
  <si>
    <t>https://www.yuhmak.com/ventilador-embassy-de-pie-20-100w-palas-metalicas-fy-20p-dh2/p?idsku=10552&amp;gad_source=1&amp;gclid=CjwKCAjwyo60BhBiEiwAHmVLJd6gwJpcgpudncGhyeEa1jq04SFduSqnhBk7JMUI40wYXo51SisMlBoCYlQQAvD_BwE</t>
  </si>
  <si>
    <t>https://www.mercadolibre.com.ar/ventilador-de-pie-embassy-industrial-20-100w-3-paletas-metalicas/p/MLA23449269?item_id=MLA1446410545&amp;from=gshop&amp;matt_tool=97257500&amp;matt_word=&amp;matt_source=google&amp;matt_campaign_id=19577795690&amp;matt_ad_group_id=157361789677&amp;matt_match_type=&amp;matt_network=g&amp;matt_device=c&amp;matt_creative=686453754922&amp;matt_keyword=&amp;matt_ad_position=&amp;matt_ad_type=pla&amp;matt_merchant_id=735113679&amp;matt_product_id=MLA23449269-product&amp;matt_product_partition_id=2460809059192&amp;matt_target_id=aud-1930507555360:pla-2460809059192&amp;cq_src=google_ads&amp;cq_cmp=19577795690&amp;cq_net=g&amp;cq_plt=gp&amp;cq_med=pla&amp;gad_source=1&amp;gclid=CjwKCAjwuMC2BhA7EiwAmJKRrH5ZQUE1WOn8Zp2k9fGubovIiIINAVLLXKJcMZCINVvmRRqWsHCGWBoCjpcQAvD_BwE</t>
  </si>
  <si>
    <t>VENTILADOR DE PIE GIRATORIO LILIANA DE 20 PULGADAS. 3 VELOCIDADES. 
90 WATTS.</t>
  </si>
  <si>
    <t xml:space="preserve">VENTILADOR INDUSTRIAL DE PIE GIRATORIO LILIANA DE 32 PULGADAS. 3 
VELOCIDADES. 280 WATTS. </t>
  </si>
  <si>
    <t>https://www.musimundo.com/climatizacion/ventiladores/ventilador-de-pie-liliana-vpi32/p/00064000?gad_source=1&amp;gclid=CjwKCAjwuMC2BhA7EiwAmJKRrCv7kS9gMw4sIeRWFWyOjdRlLspTgTU3TWXYMpfBGcbI4jfhHorkVhoCJ1wQAvD_BwE</t>
  </si>
  <si>
    <t>https://www.fravega.com/p/ventilador-industrial-de-pie-liliana-32-pulgadas-vpi32-280w-990060349/?gad_source=1&amp;gclid=CjwKCAjwuMC2BhA7EiwAmJKRrOHdJFLO1-iTy-OsYK8DjkmpTVQepPaI2Dy7f3Bu1aOaut50IEx3whoCb_8QAvD_BwE&amp;gclsrc=aw.ds</t>
  </si>
  <si>
    <t>Renglón: 41, Código: 410020011.1, Descripción: VENTILADOR DE PARED  Presentación:  UNIDAD</t>
  </si>
  <si>
    <t>VENTILADOR DE PARED 18". Cantidad de Aspas: 3 // Color 
de la Estructura: Azul // Color de las Aspas: Azul 
// Diámetro:18 " // Frecuencia: 50 // Material de las 
Aspas: Metálicas // 90w // 3 velocidades.</t>
  </si>
  <si>
    <t>https://www.mercadolibre.com.ar/ventilador-3-en-1-turbo-10-pulgadas-3-velocidades-pie-pared-estructura-negro-aspas-azul-diametro-10-frecuencia-60hz-material-de-las-aspas-metal/p/MLA32825602?item_id=MLA1667788248&amp;from=gshop&amp;matt_tool=97257500&amp;matt_word=&amp;matt_source=google&amp;matt_campaign_id=19577795690&amp;matt_ad_group_id=157361789677&amp;matt_match_type=&amp;matt_network=g&amp;matt_device=c&amp;matt_creative=686453754922&amp;matt_keyword=&amp;matt_ad_position=&amp;matt_ad_type=pla&amp;matt_merchant_id=735078350&amp;matt_product_id=MLA32825602-product&amp;matt_product_partition_id=2460809059192&amp;matt_target_id=aud-1930507555360:pla-2460809059192&amp;cq_src=google_ads&amp;cq_cmp=19577795690&amp;cq_net=g&amp;cq_plt=gp&amp;cq_med=pla&amp;gad_source=1&amp;gclid=CjwKCAjwuMC2BhA7EiwAmJKRrKDVGyixr1dGLm-xkL6TqEqpO0Eovv9fq_bEWPtbEm0SPVfxaDD_sRoCgJMQAvD_BwE</t>
  </si>
  <si>
    <t>SE COTIZA VENTILADOR PARED 20" CON BOTONERA OSCILACION 3 VELOCIDADES 
ALTURA REGULABLE BOBINADO DE COBRE SILENCIOSO</t>
  </si>
  <si>
    <t>https://centrogar.com.ar/product/ventilador-de-pared-indelplas-ivpa20-20-oscilante/</t>
  </si>
  <si>
    <t>https://habitar.com.ar/vent-pared-ivpa20-indelplas.html</t>
  </si>
  <si>
    <t>Liliana , Idem Oferta Base, Pago ANTICIPADO con garantía Seguro 
de Caución</t>
  </si>
  <si>
    <t>Ventiladores de pared 20 o superior  , Idem Oferta 
Base, Pago ANTICIPADO con garantía Seguro de Caución</t>
  </si>
  <si>
    <t>https://www.naldo.com.ar/204760/p?gad_source=1&amp;gclid=CjwKCAjwuMC2BhA7EiwAmJKRrJiGmUFx9N2bKH9Vr8Cy7Q2A5kKISIxjnnqf6XllakR-6iIcMtY_iBoCkEAQAvD_BwE</t>
  </si>
  <si>
    <t>https://www.bringeri.com.ar/20229068/p?idsku=20229068&amp;gad_source=1&amp;gclid=CjwKCAjwuMC2BhA7EiwAmJKRrDVhtnwcp2H3BecY1zAuuUYZLcyg2M3F6ve0sTJKZCwsTSfnWExHlxoCj20QAvD_BwE</t>
  </si>
  <si>
    <t>VENTILADOR DE PARED EMBASSY FY20PA NEGRO CON 3 PALAS METALICAS 
20" DIAMETRO 220 V</t>
  </si>
  <si>
    <t>https://www.maxihogar.com.ar/ventilador-de-pared-20--embassy-fy-20pa-100w-034457/p</t>
  </si>
  <si>
    <t>https://www.mercadolibre.com.ar/ventilador-industrial-de-pared-20-embassy-100w-pala-metal-cantidad-de-aspas-3-color-de-la-estructura-negro-color-de-las-aspas-plateado-diametro-20-frecuencia-50-hz/p/MLA23209523?item_id=MLA1446397993&amp;from=gshop&amp;matt_tool=97257500&amp;matt_word=&amp;matt_source=google&amp;matt_campaign_id=19577795690&amp;matt_ad_group_id=157361789677&amp;matt_match_type=&amp;matt_network=g&amp;matt_device=c&amp;matt_creative=686453754922&amp;matt_keyword=&amp;matt_ad_position=&amp;matt_ad_type=pla&amp;matt_merchant_id=735114561&amp;matt_product_id=MLA23209523-product&amp;matt_product_partition_id=2460809059192&amp;matt_target_id=aud-1930507555360:pla-2460809059192&amp;cq_src=google_ads&amp;cq_cmp=19577795690&amp;cq_net=g&amp;cq_plt=gp&amp;cq_med=pla&amp;gad_source=1&amp;gclid=CjwKCAjwuMC2BhA7EiwAmJKRrDvY4w_jOOaZtOv5pXB56pq5c8j5wEvZWMmRcSMWshfiK3W-LWIQ5xoC-10QAvD_BwE</t>
  </si>
  <si>
    <t>Ventiladores de pared 20 o superior</t>
  </si>
  <si>
    <t>VENTILADOR DE PARED GIRATORIO LILIANA DE 20 PULGADAS. 3 VELOCIDADES. 
90 WATTS.</t>
  </si>
  <si>
    <t xml:space="preserve">VENTILADOR  CIRCULAR  DE  20" DE  PARED 
 </t>
  </si>
  <si>
    <t>VENTILADOR INDUSTRIAL DE PARED GIRATORIO LILIANA DE 32 PULGADAS. 3 
VELOCIDADES. 280 WATTS.</t>
  </si>
  <si>
    <t>https://www.novogar.com.ar/productos/Ventilador-de-Pared-Industrial-Liliana-32-280w-VWI32-1691?utm_term=&amp;utm_campaign=Merchants+Productos&amp;utm_source=adwords&amp;utm_medium=ppc&amp;hsa_acc=6240737821&amp;hsa_cam=17656768210&amp;hsa_grp=&amp;hsa_ad=&amp;hsa_src=x&amp;hsa_tgt=&amp;hsa_kw=&amp;hsa_mt=&amp;hsa_net=adwords&amp;hsa_ver=3&amp;gad_source=1&amp;gclid=CjwKCAjwuMC2BhA7EiwAmJKRrBPCXR6AQp1voJk2G1Zmo5C_053sGHXa18uHqdHZkF3flykzGTeUqBoCtO4QAvD_BwE</t>
  </si>
  <si>
    <t>https://www.musimundo.com/climatizacion/ventiladores/ventilador-de-pared-liliana-vwi32/p/00069340?q=%3Arelevance%3Abrand%3Amarca_LILIANA&amp;text=&amp;gad_source=1&amp;gclid=CjwKCAjwuMC2BhA7EiwAmJKRrDAcE37DDCvn2KkikCul7Lg7w7dByWFzyinRZPv-voLKDj6BPIiy_RoC7osQAvD_BwE</t>
  </si>
  <si>
    <t>Renglón: 42, Código: 830090012.8, Descripción: SABANAS DISTINTAS MEDIDAS  Presentación:  JUEGO</t>
  </si>
  <si>
    <t>Sábana Hospitalaria. Tela percal o similar, Medidas 1.50 mt ancho x 2.70 mt largo</t>
  </si>
  <si>
    <t>METROBLANC</t>
  </si>
  <si>
    <t xml:space="preserve">SE COTIZA SABANA PLANA 1 1/2PL PERCAL 180H 50 ALGODON 
50 POLIESTER  1.50 X 250CM </t>
  </si>
  <si>
    <t>ADOREE</t>
  </si>
  <si>
    <t>Características: 1 (una) unidad de sabana Medida 1.60*2.80 mts, Tela 
Percal 144 hilos color blanco Óptico, 70/30 (algodón/Poliéster) terminación doble 
cosido.</t>
  </si>
  <si>
    <t>https://articulo.mercadolibre.com.ar/MLA-1377553341-sabana-plana-1-12-plaza-percal-200-hilos-70-alg-30-pol-_JM</t>
  </si>
  <si>
    <t>https://www.duvet.com.ar/productos/sabana-ajustable-percal-200-hilos-1-1-2-plazas/?variant=868293958&amp;pf=mc&amp;gad_source=1&amp;gclid=CjwKCAjwlbu2BhA3EiwA3yXyu_wbhax80VnXI6AVdX_kYvNtn2oZibN7a8sQZWyW27cVsr0V9FV6hRoCOE8QAvD_BwE</t>
  </si>
  <si>
    <t>INVE</t>
  </si>
  <si>
    <t>Sábana Hospitalaria. Tela percal, Medidas 1.50 mt ancho x 2.70 
mt largo (2 SABANAS SUPERIOR Y UNA AJUSTABLE + FUNDAS 
 PARA ALMOHADA  MARCA:INVE  ORIGEN:ARGENTINA  GARANTIA:12 MESES 
 ENTREGA :INMEDIATA  FORMA DE PAGO: PAGO ANTICIPADO</t>
  </si>
  <si>
    <t>https://metroblanc.com.ar/producto/sabanas-planas-cannon-institucional-x-2-unidades/?attribute_pa_medida=1-1-2-plaza&amp;utm_source=Google%20Shopping&amp;utm_campaign=Cat%C3%A1logo%20Google%20ADS24&amp;utm_medium=cpc&amp;utm_term=128270&amp;utm_term=&amp;utm_campaign=Compras+-+Shopping+Sales+Performance+28/6/23&amp;utm_source=adwords&amp;utm_medium=ppc&amp;hsa_acc=6513142586&amp;hsa_cam=20320539008&amp;hsa_grp=&amp;hsa_ad=&amp;hsa_src=x&amp;hsa_tgt=&amp;hsa_kw=&amp;hsa_mt=&amp;hsa_net=adwords&amp;hsa_ver=3&amp;gad_source=1&amp;gclid=CjwKCAjwlbu2BhA3EiwA3yXyux0bXKw1ujluukyjFDNXJyqcmO9QQGXimd0FYjfvSWjahoXywhZoIhoCLO4QAvD_BwE</t>
  </si>
  <si>
    <t>Sábana Hospitalaria. Tela percal, Medidas 1.50 mt ancho x 2.70 
mt largo (2 SABANAS SUPERIOR Y UNA AJUSTABLE + FUNDAS 
 PARA ALMOHADA  MARCA:INVE  ORIGEN:ARGENTINA  GARANTIA:12 MESES 
 ENTREGA :INMEDIATA  FORMA DE PAGO: 30 DIAS</t>
  </si>
  <si>
    <t>JUAN PABLO PISTONE</t>
  </si>
  <si>
    <t>MACROBLANCO</t>
  </si>
  <si>
    <t>SEGÚN PLIEGOS</t>
  </si>
  <si>
    <t>Tela Percal , Idem Oferta Base, Pago ANTICIPADO con garantía 
Seguro de Caución</t>
  </si>
  <si>
    <t>Sábanas Hospitalaria. Tela percal o similar, Medidas 1.50 mt ancho 
x 2.70 mt largo  , Idem Oferta Base, Pago 
ANTICIPADO con garantía Seguro de Caución</t>
  </si>
  <si>
    <t>Tela de Percal</t>
  </si>
  <si>
    <t>Sábanas Hospitalaria. Tela percal o similar, Medidas 1.50 mt ancho 
x 2.70 mt largo</t>
  </si>
  <si>
    <t>Renglón: 43, Código: 830090012.8, Descripción: SABANAS DISTINTAS MEDIDAS  Presentación:  JUEGO</t>
  </si>
  <si>
    <t>Sábana de 1 Plaza, color blanco, con sábana superior, sábana inferior y funda para almohada</t>
  </si>
  <si>
    <t>https://www.raymundohome.com.ar/MLA-1635354832-juego-de-sabanas-1-plaza-blancas-hospitalaria-somos-fabrica-_JM?variation=179721309496&amp;gad_source=1&amp;gclid=CjwKCAjwkJm0BhBxEiwAwT1AXJBB97Kps_g22OHseoM6C7yFWWNnE1BdFcC9-nt5U8B5hwy0Ug4NaxoCQbQQAvD_BwE</t>
  </si>
  <si>
    <t>https://metroblanc.com.ar/producto/juego-de-sabanas-percal-140-hilos/?utm_source=Google%20Shopping&amp;utm_campaign=Cat%C3%A1logo%20Google%20ADS24&amp;utm_medium=cpc&amp;utm_term=123010&amp;utm_term=&amp;utm_campaign=Compras+-+Shopping+Sales+Performance+28/6/23&amp;utm_source=adwords&amp;utm_medium=ppc&amp;hsa_acc=6513142586&amp;hsa_cam=20320539008&amp;hsa_grp=&amp;hsa_ad=&amp;hsa_src=x&amp;hsa_tgt=&amp;hsa_kw=&amp;hsa_mt=&amp;hsa_net=adwords&amp;hsa_ver=3&amp;gad_source=1&amp;gclid=CjwKCAjwlbu2BhA3EiwA3yXyu9e9paxf9NRNePCgnnmZ2OY_tjLR9BilsPmpRPzipF3MAk8Pi4GMRBoCc80QAvD_BwE</t>
  </si>
  <si>
    <t>MARIA LETICIA LOURDES FARCONESI</t>
  </si>
  <si>
    <t>LF</t>
  </si>
  <si>
    <t>JUEGO DE  SÁBANAS BLANCAS LISAS  1 Plana: 150×230 
cm  / Ajustable para colchon  90×190 cm / 
1 Funda: 45×80 cm).  Material: Microfibra  FORMA DE 
PAGO: ANTICIPADO CON GARANTIA SEGURO DE CAUCIÓN</t>
  </si>
  <si>
    <t>JUEGO DE  SÁBANAS BLANCAS LISAS  1 Plana: 150×230 
cm  / Ajustable para colchon  90×190 cm / 
1 Funda: 45×80 cm).  Material: Microfibra</t>
  </si>
  <si>
    <t xml:space="preserve">Sábana de 1 Plaza, color blanco, con sábana superior, sábana 
inferior y funda para almohadaSABANAS SUPERIOR Y UNA AJUSTABLE + 
FUNDAS  PARA ALMOHADA  MARCA:INVE  ORIGEN:ARGENTINA  GARANTIA:12 
MESES  ENTREGA :INMEDIATA  FORMA DE PAGO: 30 DIAS 
</t>
  </si>
  <si>
    <t>Características:  Juego de Sábana x 3 Piezas. (Sábana superior/Inferior/funda) 
Medidas Sup/Inf 1.45* 2.50 mts, Medida Funda 0.45*0.70 Mts. Tela 
Percal 144 hilos color blanco Óptico, 70/30 (algodón/Poliéster) terminación doble 
cosido.</t>
  </si>
  <si>
    <t xml:space="preserve">SE COTIZA JUEGO DE SABANAS 1 1/2 PLAZA 150 X 
2.50 AJUSTABLE PARA COLCHON DE 0.80 HASTA 0.90 DE ANCHO 
X 1.90 X 30CM 1 FUNDA DE 0.45 X 0.80CM 
COMPOSICION 180 HILOS 50 ALGODON 50 POLIESTER </t>
  </si>
  <si>
    <t>Renglón: 44, Código: 830090012.8, Descripción: SABANAS DISTINTAS MEDIDAS  Presentación:  JUEGO</t>
  </si>
  <si>
    <t>Sábana de 1 1/2 Plaza, tela tipo grafil c/doble cosido externo superior. Medidas 2.60mt. x 1.60 mt. Color blanco, composición 65% algodón y 35% poliester</t>
  </si>
  <si>
    <t xml:space="preserve">SE COTIZA SABANA PLANA 1 1/2PL 200 HILOS 170 X 
270CM 70 ALGODON 30 POLIESTER </t>
  </si>
  <si>
    <t>https://www.tienda-dtmaq.com.ar/MLA-1401101282-sabanas-planas-1-12-twin-cannon-hotelera-180-hilos-percal-_JM?variation=177493121978&amp;gad_source=1&amp;gclid=CjwKCAjwlbu2BhA3EiwA3yXyu-8qlgP4NfpW8c4CDV6zVFP6_bC75QhhGmrinA3gawdhU72394KKIRoC9n8QAvD_BwE</t>
  </si>
  <si>
    <t>https://www.duvet.com.ar/productos/sabana-ajustable-percal-200-hilos-1-1-2-plazas/?variant=868293958&amp;pf=mc&amp;gad_source=1&amp;gclid=CjwKCAjwlbu2BhA3EiwA3yXyu_x0hoy6cG20v2nUhG3cIAY7oVvGtyTAiWV9kfbQiZBp4FJAMs6SXxoCfcEQAvD_BwE</t>
  </si>
  <si>
    <t>Sábana de 1 1/2 Plaza, tela tipo grafil c/doble cosido 
externo superior. Medidas 2.60mt. x 1.60 mt. Color blanco, composición 
65% algodón y 35% poliester (2 SABANAS SUPERIOR Y UNA 
AJUSTABLE + FUNDAS  PARA ALMOHADA  MARCA:INVE  ORIGEN:ARGENTINA 
 GARANTIA:12 MESES  ENTREGA :INMEDIATA  FORMA DE PAGO: 
PAGO ANTICIPADO</t>
  </si>
  <si>
    <t>Sábana de 1 1/2 Plaza, tela tipo grafil c/doble cosido 
externo superior. Medidas 2.60mt. x 1.60 mt. Color blanco, composición 
65% algodón y 35% poliester (2 SABANAS SUPERIOR Y UNA 
AJUSTABLE + FUNDAS  PARA ALMOHADA  MARCA:INVE  ORIGEN:ARGENTINA 
 GARANTIA:12 MESES  ENTREGA :INMEDIATA  FORMA DE PAGO: 
30 DIAS</t>
  </si>
  <si>
    <t>Características:  Juego de Sábana x 3 Piezas. (Sábana superior/Inferior/funda) 
Medidas Sup/Inf 1.60* 2.80 mts, Medida Funda 0.48*0.98 Mts. Tela 
Percal 144 hilos color blanco Óptico, 70/30 (algodón/Poliéster) terminación doble 
cosido.</t>
  </si>
  <si>
    <t>Tela Grafil , Idem Oferta Base, Pago ANTICIPADO con garantía 
Seguro de Caución</t>
  </si>
  <si>
    <t>sabanas  1 1/2 Plaza, tela tipo grafil c/doble cosido 
externo superior. Medidas 2.60mt. x 1.60 mt. Color blanco, composición 
65% algodón y 35% poliester  , Idem Oferta Base, 
Pago ANTICIPADO con garantía Seguro de Caución</t>
  </si>
  <si>
    <t>https://www.duvet.com.ar/productos/sabana-cannon-kids-1-1-2-plaza/?variant=122746772&amp;pf=mc&amp;gad_source=1&amp;gclid=CjwKCAjwlbu2BhA3EiwA3yXyu431vd3C6IpyAZm-wR7vnT5bLmenkHNlNH6wgbD5i_nBkhRBS0BZ8BoClb4QAvD_BwE</t>
  </si>
  <si>
    <t>https://www.blanqueriacortes.com.ar/MLA-1853095618-sabanas-bouquetex-twin-size-1-12-plazas-algodon-100-lisas-_JM?variation=181139149374&amp;gad_source=1&amp;gclid=CjwKCAjwlbu2BhA3EiwA3yXyuz2BwsHzO4n1JUvFOO07T9FyjZje4fyl1PvG3H9NSrCkso710yzysRoC5L8QAvD_BwE</t>
  </si>
  <si>
    <t>Tela de garfil</t>
  </si>
  <si>
    <t>sabanas  1 1/2 Plaza, tela tipo grafil c/doble cosido 
externo superior. Medidas 2.60mt. x 1.60 mt. Color blanco, composición 
65% algodón y 35% poliester</t>
  </si>
  <si>
    <t>Renglón: 45, Código: 830090004.10, Descripción: FRAZADA  Presentación:  UNIDAD</t>
  </si>
  <si>
    <t>Frazada de 1 Plaza, medidas min. 2m x 1.40m, 10% lana y 90% fibra sintética</t>
  </si>
  <si>
    <t xml:space="preserve">SE COTIZA FRAZADA 1 PLAZA 100% FIBRA SINTETICA 1.45 X 
2MT </t>
  </si>
  <si>
    <t>MARCA PLUNTEX/HOGARTEX</t>
  </si>
  <si>
    <t>FRAZADA DE UNA PLAZA 2 MTS X 1.40 CM ENVASE 
INDIVIDUAL</t>
  </si>
  <si>
    <t>https://ondablanca.com.ar/detalle.php?id=305&amp;ALDEANA=FRAZADA-FRAZABELLA-DOBLE-FAZ-1-1-2-PLAZA</t>
  </si>
  <si>
    <t>https://www.pretahome.com/productos/48/?variant=857316530&amp;pf=mc&amp;gad_source=1&amp;gclid=CjwKCAjwlbu2BhA3EiwA3yXyuwr10MfYI_SiW6G8UTkrtSWW-Uu08RAgie1HzVqAJSq9ulQap_3JERoC42kQAvD_BwE</t>
  </si>
  <si>
    <t>MADERAS CUYO Y SOL SA.</t>
  </si>
  <si>
    <t>FAZIO</t>
  </si>
  <si>
    <t>FRAZADA DE 1 PLAZA SEGUN ESPECIFICACIONES TECNICAS - COLORES LISO 
- PESO MINIMO 1 KGS.</t>
  </si>
  <si>
    <t xml:space="preserve">ALTERNATIVA- FRAZADA 1 PLAZA SEGUN ESPECIFICACIONES TECNICAS -COLORES VARIOS -PESO 
MINIMO 1.00 KGS. </t>
  </si>
  <si>
    <t>IMP , Idem Oferta Base, Pago ANTICIPADO con garantía Seguro 
de Caución</t>
  </si>
  <si>
    <t>frazadas  1 Plaza, medidas min. 2m x 1.40m, 10% 
lana y 90% fibra sintética  , Idem Oferta Base, 
Pago ANTICIPADO con garantía Seguro de Caución</t>
  </si>
  <si>
    <t>ZOLTEX</t>
  </si>
  <si>
    <t>Características: FRAZADA DE 1 PLAZA MIN. 2M X 1.40M, 10% 
LANA Y 90% FIBRA SINTETICA</t>
  </si>
  <si>
    <t>SEGÚN PLIEGO</t>
  </si>
  <si>
    <t>Importada</t>
  </si>
  <si>
    <t>frazadas  1 Plaza, medidas min. 2m x 1.40m, 10% 
lana y 90% fibra sintética</t>
  </si>
  <si>
    <t>Frazada de 1 Plaza, medidas min. 2m x 1.40m, 10% 
lana y 90% fibra sintética  MARCA:INVE  ORIGEN:ARGENTINA  
GARANTIA:12 MESES  ENTREGA :INMEDIATA  FORMA DE PAGO: PAGO 
ANTICIPADO</t>
  </si>
  <si>
    <t>ADOREÉ</t>
  </si>
  <si>
    <t xml:space="preserve">ALTERNATIVA: características: Polar antipilling, colores surtidos, Med. 2.20 * 1.50 
cm. </t>
  </si>
  <si>
    <t>Frazada de 1 Plaza, medidas min. 2m x 1.40m, 10% 
lana y 90% fibra sintética  MARCA:INVE  ORIGEN:ARGENTINA  
GARANTIA:12 MESES  ENTREGA :INMEDIATA  FORMA DE PAGO: 30 
DIAS</t>
  </si>
  <si>
    <t>Renglón: 46, Código: 720020043.41, Descripción: COLCHON  Presentación:  UNIDAD</t>
  </si>
  <si>
    <t>Colchón medida mínima 1.90 mt. x 0.80 mt. x 0,13 mt. Densidad superior a 14 kg. Forrado de tela reforzada. Apto para uso doméstico</t>
  </si>
  <si>
    <t>TAURUS</t>
  </si>
  <si>
    <t xml:space="preserve">Colchón 190*080*013 - Densidad 14KM3 - </t>
  </si>
  <si>
    <t>https://cordobacolchones.com/colchones/colchon-80-x-13-tnt/</t>
  </si>
  <si>
    <t>https://www.fravega.com/p/colchon-cannon-de-1-plaza-tropical-espuma-18-cm-80-x-190-cm-610666/?srsltid=AfmBOopMVQs8hqCPWibaKHyTYMp5npwTqVOVOsEbAcWNRorrZF1qXPFAAQA</t>
  </si>
  <si>
    <t>NADALINI</t>
  </si>
  <si>
    <t>Colchón medida 1.90 mt. x 0.80 mt. x 0,13 mt. 
Densidad superior a 14 kg. Forrado de tela reforzada FRISELINA 
tnt. Apto para uso doméstico  MARCA:NADALINI  ORIGEN:ARGENTINA  
GARANTIA:12 MESES  ENTREGA :INMEDIATA  FORMA DE PAGO: PAGO 
ANTICIPADO</t>
  </si>
  <si>
    <t>Colchón medida 1.90 mt. x 0.80 mt. x 0,13 mt. 
Densidad superior a 14 kg. Forrado de tela reforzada FRISELINA 
tnt. Apto para uso doméstico  MARCA:NADALINI  ORIGEN:ARGENTINA  
GARANTIA:12 MESES  ENTREGA :INMEDIATA  FORMA DE PAGO: 30 
DIAS</t>
  </si>
  <si>
    <t>https://colchoneriasanvicente.com.ar/colchonesysommiers/colchon-03-espuma-melto-1-plaza/</t>
  </si>
  <si>
    <t>MELTO</t>
  </si>
  <si>
    <t>ALTERNATIVA-3- COLCHON 1 PLAZA MEDIDAS 190* X 80* X 13 
CTS. 14 KGS. DENSIDAD -REVESTIDO CON TELA NO TEJIDA (TNT) 
 1RA. CALIDAD MARCA "MELTO"</t>
  </si>
  <si>
    <t xml:space="preserve">ALTERNATIVA Características: Densidad 14 Kg/m3 - Medidas 190*80*13 cm, Tela 
no Tejida. Garantía de fábrica. </t>
  </si>
  <si>
    <t>Colchón de Espuma 15Kg/m3 de densidad, forrado en tela de 
algodón reforzada.</t>
  </si>
  <si>
    <t xml:space="preserve">ALTERNATIVA-2- COLCHON 1 PLAZA MEDIDAD 190* X 80* X 13* 
CTS. DENSIDAD 14 KGS. REVESTIDO CON TELA SABANA REFORZADA  
1RA. CALIDAD-  </t>
  </si>
  <si>
    <t xml:space="preserve">ALTERNATIVA: Características: Densidad 14 Kg/m3 - Medidas 190*80*13 cm, Tela 
de Sábana. Garantía de fábrica. </t>
  </si>
  <si>
    <t>MARCA BELMO / SUAVESTAR</t>
  </si>
  <si>
    <t>Colchón medida mínima 1.90 mt. x 0.80 mt. x 0,13 
mt. Densidad superior a 14 kg. Forrado de tela reforzada. 
Apto para uso doméstico</t>
  </si>
  <si>
    <t>ALTERNATIVA 1- COLCHON 1 PLAZA MEDIDAS 190* X 80* X 
13* CTS. DENSIDAD 16 KGS. TELA NO TEJIDA  (TNT) 
-1RA. CALIDAD</t>
  </si>
  <si>
    <t xml:space="preserve">ALTERNATIVA: Características: Densidad 16 Kg/m3 - Medidas 190*80*13 cm, Tela 
no Tejida. Garantía de fábrica. </t>
  </si>
  <si>
    <t>COLCHON 1 PLAZA- MEDIDA 190* X 80* X 13* CM. 
DENSIDAD 16 KGS. TELA SABANA REFORZADA</t>
  </si>
  <si>
    <t xml:space="preserve">Características: Densidad 16 Kg/m3 - Medidas 190*80*13 cm, Tela de 
Sábana. Garantía de fábrica. </t>
  </si>
  <si>
    <t>https://www.cetrogar.com.ar/colchon-de-espuma-tropical-cannon-1-plaza-190x080x18-cm.html?ff=38&amp;fp=33183&amp;gad_source=1&amp;gclid=CjwKCAjwlbu2BhA3EiwA3yXyuxav8MfgvFPXtnSo6k1UE_eyYKZB3ddaGXZ1mPHMNc2onBbn1CIorhoC9wUQAvD_BwE</t>
  </si>
  <si>
    <t>Renglón: 47, Código: 720020028.1, Descripción: COLCHON SANITARIO  Presentación:  UNIDAD</t>
  </si>
  <si>
    <t>Colchón termo sellado sin costuras. Densidad igual o superior a 25 kg. Forrado en lona impermeable. Medidas 190 cm de largo x 90 cm de ancho y 18 cm de altura mínima</t>
  </si>
  <si>
    <t xml:space="preserve">Colchón de Espuma de 26Kg/m3 de densidad, forrado con tela 
náutica impermeable.   </t>
  </si>
  <si>
    <t>https://articulo.mercadolibre.com.ar/MLA-607031211-colchon-hopitalario-impermeable-_JM?matt_tool=38087446&amp;utm_source=google_shopping&amp;utm_medium=organic</t>
  </si>
  <si>
    <t>https://www.fravega.com/p/colchon-espuma-1-plaza-y-1-2-90x190-dali-990042007/?gad_source=1&amp;gclid=CjwKCAjwlbu2BhA3EiwA3yXyu3r7AhvbECps3ZHL5fL0I3SlTJvioTh6_phafs-C_kW-kqD9qC-OfRoCpd0QAvD_BwE&amp;gclsrc=aw.ds</t>
  </si>
  <si>
    <t>JMG SA</t>
  </si>
  <si>
    <t>PIERO</t>
  </si>
  <si>
    <t>Colchon hospitalario con funda sanatorial impermeable, desmontable y lavable. Medidas: 
190cm largo x 80cm ancho x 18h. INCLUYE ALMOHADA CON 
FUNDA BONIFICADA. MARCA PIERO. ENTREGA INMEDIATA</t>
  </si>
  <si>
    <t>Características: Colchón goma espuma D-24 kg/m3, medidas 190*90*20 cm, Tela 
de Bagum, con costuras. Garantía 1 año.</t>
  </si>
  <si>
    <t>JUAN FACUNDO SANTA CLARA</t>
  </si>
  <si>
    <t>Tolsom</t>
  </si>
  <si>
    <t>Colchón termo sellado sin costuras. Densidad 25 kg. Forrado en 
lona impermeable. Medidas 190 cm de largo x 90 cm 
de ancho y 18 cm de altura</t>
  </si>
  <si>
    <t xml:space="preserve">Características: Colchón termosellado sin costuras, Goma espuma Densidad 25 kg/m3, 
funda de PVC pesada, Medidas 190*90*18 cm, Garantía 3 años. 
</t>
  </si>
  <si>
    <t>Ortopedico , Idem Oferta Base, Pago ANTICIPADO con garantía Seguro 
de Caución</t>
  </si>
  <si>
    <t>colchon sanitario termo sellado sin costuras. Densidad igual o superior 
a 25 kg. Forrado en lona impermeable. Medidas 190 cm 
de largo x 90 cm de ancho y 18 cm 
de altura mínima   , Idem Oferta Base, Pago 
ANTICIPADO con garantía Seguro de Caución</t>
  </si>
  <si>
    <t>SUPERDESCANSO</t>
  </si>
  <si>
    <t>SE COTIZA Colchón termo sellado sin costuras. Densidad igual o 
superior a 25 kg. Forrado en lona impermeable. Medidas 190 
cm de largo x 90 cm de ancho y 18 
cm de altura mínima</t>
  </si>
  <si>
    <t>UNIFLEX</t>
  </si>
  <si>
    <t xml:space="preserve"> COLCHON SANITARIO TERMOSELLADO ALTA DENSIDAD DE 1,90X0,90X 18 CM 
APROX. UNIFLEX</t>
  </si>
  <si>
    <t>colchon sanitario termo sellado sin costuras. Densidad igual o superior 
a 25 kg. Forrado en lona impermeable. Medidas 190 cm 
de largo x 90 cm de ancho y 18 cm 
de altura mínima</t>
  </si>
  <si>
    <t>GRUPO III - Artículos de cama y colchonería</t>
  </si>
  <si>
    <t>GRUPO IV- Artículos de ferretería, electricidad y corralón</t>
  </si>
  <si>
    <t>Precio promedio</t>
  </si>
  <si>
    <t>PX 1</t>
  </si>
  <si>
    <t>PX 2</t>
  </si>
  <si>
    <t>Renglón: 48, Código: 143000187.2, Descripción: SERVICIO DE CARGA DE GAS BUTANO X10 KG  Presentacion:  SERVICIO</t>
  </si>
  <si>
    <t>Con entrega en el Gran Mendoza: Ciudad de Mza, Guaymallen, Godoy Cruz, Maipú y Lujan de Cuyo - Características técnicas según Anexo II - PCP</t>
  </si>
  <si>
    <t>NALUX S.A.</t>
  </si>
  <si>
    <t>EXTRAGAS</t>
  </si>
  <si>
    <t xml:space="preserve">carga de gas en garrafa de 10kg según especificaciones técnicas 
</t>
  </si>
  <si>
    <t>https://articulo.mercadolibre.com.ar/MLA-1799705154-garrafas-bombonas-de-gas-recambio-carga-solo-caba-_JM#position%3D3%26search_layout%3Dstack%26type%3Ditem%26tracking_id%3D39805381-95be-4a6b-b1b8-a2416d3aeb55</t>
  </si>
  <si>
    <t>LOSPER S.A.</t>
  </si>
  <si>
    <t>YPF</t>
  </si>
  <si>
    <t>Distribución de gas envasado según soliciten en Gran Mendoza</t>
  </si>
  <si>
    <t>https://articulo.mercadolibre.com.ar/MLA-1799705154-garrafas-bombonas-de-gas-recambio-carga-solo-caba-_JM#position%3D3%26search_layout%3Dstack%26type%3Ditem%26tracking_id%3D39805381-95be-4a6b-b1b8-a2416d3aeb56</t>
  </si>
  <si>
    <t>IA</t>
  </si>
  <si>
    <t>CARGA Y/O RECARGA GAS BUTANO CON ENTREGA EN GRAN MENDOZA: 
CIUDAD DE MENDOZA, GUAYMALLEN, GODOY CRUZ, MAIPU Y LUJAN DE 
CUYO</t>
  </si>
  <si>
    <t>Renglón: 49, Código: 143000187.2, Descripción: SERVICIO DE CARGA DE GAS BUTANO X10 KG  Presentacion:  SERVICIO</t>
  </si>
  <si>
    <t>Con entrega en Oasis Norte: Las Heras y Lavalle - Características técnicas según Anexo II - PCP</t>
  </si>
  <si>
    <t>Distrogaz Comercializadora S.A.</t>
  </si>
  <si>
    <t>ExtraGas</t>
  </si>
  <si>
    <t>Recarga de Gas para Garrafa de 10kg Butano.</t>
  </si>
  <si>
    <t>https://articulo.mercadolibre.com.ar/MLA-1799705154-garrafas-bombonas-de-gas-recambio-carga-solo-caba-_JM#position%3D3%26search_layout%3Dstack%26type%3Ditem%26tracking_id%3D39805381-95be-4a6b-b1b8-a2416d3aeb57</t>
  </si>
  <si>
    <t>ypf</t>
  </si>
  <si>
    <t>Distribución gas envasado según soliciten en Oasis Norte</t>
  </si>
  <si>
    <t>https://articulo.mercadolibre.com.ar/MLA-1799705154-garrafas-bombonas-de-gas-recambio-carga-solo-caba-_JM#position%3D3%26search_layout%3Dstack%26type%3Ditem%26tracking_id%3D39805381-95be-4a6b-b1b8-a2416d3aeb58</t>
  </si>
  <si>
    <t>IA (INDUSTRIA ARGENTINA)</t>
  </si>
  <si>
    <t>CARGA Y/O RECARGA GAS BUTANO CON ENTREGA EN LAS HERAS, 
Y LAVALLE</t>
  </si>
  <si>
    <t>Renglón: 50, Código: 143000187.2, Descripción: SERVICIO DE CARGA DE GAS BUTANO X10 KG  Presentacion:  SERVICIO</t>
  </si>
  <si>
    <t>Con entrega en Oasis Centro: San Carlos, Tunuyán y Tupungato - Características técnicas según Anexo II - PCP</t>
  </si>
  <si>
    <t>INCAGAS S.A</t>
  </si>
  <si>
    <t xml:space="preserve">EXTRAGAS </t>
  </si>
  <si>
    <t>GAS BUTANO 10 KG</t>
  </si>
  <si>
    <t>https://articulo.mercadolibre.com.ar/MLA-1799705154-garrafas-bombonas-de-gas-recambio-carga-solo-caba-_JM#position%3D3%26search_layout%3Dstack%26type%3Ditem%26tracking_id%3D39805381-95be-4a6b-b1b8-a2416d3aeb59</t>
  </si>
  <si>
    <t>pihuel sa</t>
  </si>
  <si>
    <t xml:space="preserve">50% DEL VALOR , IMPORTE TERMINADO </t>
  </si>
  <si>
    <t>https://articulo.mercadolibre.com.ar/MLA-1799705154-garrafas-bombonas-de-gas-recambio-carga-solo-caba-_JM#position%3D3%26search_layout%3Dstack%26type%3Ditem%26tracking_id%3D39805381-95be-4a6b-b1b8-a2416d3aeb60</t>
  </si>
  <si>
    <t>Renglón: 51, Código: 143000187.2, Descripción: SERVICIO DE CARGA DE GAS BUTANO X10 KG  Presentacion:  SERVICIO</t>
  </si>
  <si>
    <t>Con entrega en Oasis Este: San Martín, Junín, La Paz, Santa Rosa y Rivadavia - Características técnicas según Anexo II - PCP</t>
  </si>
  <si>
    <t>Italgas S.A.</t>
  </si>
  <si>
    <t>Hipergas de Italgas S.A.</t>
  </si>
  <si>
    <t>Gas Butano (GLP) envasado en garrafa de 10Kg.</t>
  </si>
  <si>
    <t>https://articulo.mercadolibre.com.ar/MLA-1799705154-garrafas-bombonas-de-gas-recambio-carga-solo-caba-_JM#position%3D3%26search_layout%3Dstack%26type%3Ditem%26tracking_id%3D39805381-95be-4a6b-b1b8-a2416d3aeb61</t>
  </si>
  <si>
    <t>Recarga de Gas para Garrafa 10kg Butano.</t>
  </si>
  <si>
    <t>https://articulo.mercadolibre.com.ar/MLA-1799705154-garrafas-bombonas-de-gas-recambio-carga-solo-caba-_JM#position%3D3%26search_layout%3Dstack%26type%3Ditem%26tracking_id%3D39805381-95be-4a6b-b1b8-a2416d3aeb62</t>
  </si>
  <si>
    <t>Renglón: 52, Código: 143000187.2, Descripción: SERVICIO DE CARGA DE GAS BUTANO X10 KG  Presentacion:  SERVICIO</t>
  </si>
  <si>
    <t>Con entrega en Oasis Sur: San Rafael - Características técnicas según Anexo II - PCP</t>
  </si>
  <si>
    <t>Ramon Sabio S.R.L.</t>
  </si>
  <si>
    <t>Carga de gas en garrafa de 10 kg según especificaciones 
técnicas</t>
  </si>
  <si>
    <t>https://articulo.mercadolibre.com.ar/MLA-1799705154-garrafas-bombonas-de-gas-recambio-carga-solo-caba-_JM#position%3D3%26search_layout%3Dstack%26type%3Ditem%26tracking_id%3D39805381-95be-4a6b-b1b8-a2416d3aeb63</t>
  </si>
  <si>
    <t>Renglón: 53, Código: 143000187.2, Descripción: SERVICIO DE CARGA DE GAS BUTANO X10 KG  Presentacion:  SERVICIO</t>
  </si>
  <si>
    <t>Con entrega en Oasis Sur: Malargue - Características técnicas según Anexo II - PCP</t>
  </si>
  <si>
    <t>Carga de garrafa de 10 kg según especificaciones técnicas</t>
  </si>
  <si>
    <t>https://articulo.mercadolibre.com.ar/MLA-1799705154-garrafas-bombonas-de-gas-recambio-carga-solo-caba-_JM#position%3D3%26search_layout%3Dstack%26type%3Ditem%26tracking_id%3D39805381-95be-4a6b-b1b8-a2416d3aeb64</t>
  </si>
  <si>
    <t>Renglón: 54, Código: 143000187.2, Descripción: SERVICIO DE CARGA DE GAS BUTANO X10 KG  Presentacion:  SERVICIO</t>
  </si>
  <si>
    <t>Con entrega en Oasis Sur: General Alvear - Características técnicas según Anexo II - PCP</t>
  </si>
  <si>
    <t>Cargas de garrafas de 10 kg según especificaciones técnicas</t>
  </si>
  <si>
    <t>https://articulo.mercadolibre.com.ar/MLA-1799705154-garrafas-bombonas-de-gas-recambio-carga-solo-caba-_JM#position%3D3%26search_layout%3Dstack%26type%3Ditem%26tracking_id%3D39805381-95be-4a6b-b1b8-a2416d3aeb65</t>
  </si>
  <si>
    <t>Renglón: 55, Código: 143000187.2, Descripción: SERVICIO DE CARGA DE GAS BUTANO X10 KG  Presentacion:  SERVICIO</t>
  </si>
  <si>
    <t>Con entrega en Alta Montaña - Características técnicas según Anexo II - PCP</t>
  </si>
  <si>
    <t xml:space="preserve">GAS BUTANO 10 KG EN ALTA MONTAÑA </t>
  </si>
  <si>
    <t>https://articulo.mercadolibre.com.ar/MLA-1799705154-garrafas-bombonas-de-gas-recambio-carga-solo-caba-_JM#position%3D3%26search_layout%3Dstack%26type%3Ditem%26tracking_id%3D39805381-95be-4a6b-b1b8-a2416d3aeb66</t>
  </si>
  <si>
    <t>Distribución gas envasado en Alta Montaña</t>
  </si>
  <si>
    <t>https://articulo.mercadolibre.com.ar/MLA-1799705154-garrafas-bombonas-de-gas-recambio-carga-solo-caba-_JM#position%3D3%26search_layout%3Dstack%26type%3Ditem%26tracking_id%3D39805381-95be-4a6b-b1b8-a2416d3aeb67</t>
  </si>
  <si>
    <t>Renglón: 56, Código: 560010114.1, Descripción: MEMBRANA DE ALUMINIO  Presentación:  X ROLLO  Solicitado:  ROLLO</t>
  </si>
  <si>
    <t>Rollo de 40 kgs y 4 mm, o superior</t>
  </si>
  <si>
    <t>MAXIUM</t>
  </si>
  <si>
    <t xml:space="preserve">SE COTIZA ALTERNATIVA MEMBRANA X 35KG MARCA MAXIUM / KOVERTECH 
</t>
  </si>
  <si>
    <t>https://www.easy.com.ar/membrana-no-crack-40kg-aluminio-premium/p</t>
  </si>
  <si>
    <t>https://victorgullo.com/membrana-asfaltica-kovertech-flex-40kg?gad_source=1&amp;gclid=EAIaIQobChMIrtjihPGXiAMVwlR_AB3JMRL4EAYYBCABEgIScvD_BwE</t>
  </si>
  <si>
    <t xml:space="preserve">SE COTIZA MEMBRANA 41KG </t>
  </si>
  <si>
    <t>LAMIPLAS</t>
  </si>
  <si>
    <t>OFERTA ALTERNATIVA- MEMBRANA CON ALUMINIO DE 38 KGS. ROLLO DE 
1 X 10 MTS DE LARGO  PRIMERA CALIDAD- MARCA 
"LAMIPLAS"</t>
  </si>
  <si>
    <t>Apache  , Idem Oferta Base, Pago ANTICIPADO con garantía 
Seguro de Caución</t>
  </si>
  <si>
    <t>memebrana de 40 kgs y 4 mm, o superior  
, Idem Oferta Base, Pago ANTICIPADO con garantía Seguro de 
Caución</t>
  </si>
  <si>
    <t xml:space="preserve">OFERTA BAS- MEMBRANA CON ALUMINIO DE 40 KGS. ROLLO DE 
1 X 10 MTS. DE LARGO  MARCA "LAMIPLAS"  
</t>
  </si>
  <si>
    <t>Apache 4 mm</t>
  </si>
  <si>
    <t>memebrana de 40 kgs y 4 mm, o superior</t>
  </si>
  <si>
    <t>MARCA PERFLEX</t>
  </si>
  <si>
    <t>MEMBRANA DE ALUMINIO 40 KG 4mm</t>
  </si>
  <si>
    <t>Renglón: 57, Código: 550010198.13, Descripción: MACHIMBRE DE PINO ELLIOTIS DE 1/2" ESPESOR, 5"DE ANCHO Y 3,05 DE LARGO
  Presentación:  TABLA</t>
  </si>
  <si>
    <t>Machimbre de Pino Elliotis 1/2" de espesor; 5" de ancho y 3.05 de largo</t>
  </si>
  <si>
    <t>ARAUCO</t>
  </si>
  <si>
    <t>ALTERNATIVA---  MACHIMBRE DE PINO PRIMERA CALIDAD 1/2" X 4" 
X 3.05 MTS.-  MARCA ""ARAUCO"""  SE DEJA CONSTANCIA 
QUE SE ENTREGARAN 25000 TABLAS , EQUIVALENTE A 7747 MTS. 
CUADRADOS-  LA MISMA ES PARA REUNIR LOS MISMOS METROS 
CUADRADOS SOLICITADOS EN OFERTA BASE-</t>
  </si>
  <si>
    <t>APOLO</t>
  </si>
  <si>
    <t xml:space="preserve">SE COTIZA Machimbre de Pino Elliotis 1/2" de espesor; 4" 
de ancho y 3.05 de largo </t>
  </si>
  <si>
    <t xml:space="preserve">SE COTIZA Machimbre de Pino Elliotis 1/2" de espesor; 5" 
de ancho y 3.05 de largo     
</t>
  </si>
  <si>
    <t>https://romanomaderera.mercadoshops.com.ar/MLA-677321205-machimbre-pino-elliotis-12x5-por-paquete-de-305-mts-_JM</t>
  </si>
  <si>
    <t>https://articulo.mercadolibre.com.ar/MLA-677321205-machimbre-pino-elliotis-12x5-por-paquete-de-305-mts-_JM?searchVariation=179891546263#polycard_client=search-nordic&amp;searchVariation=179891546263&amp;position=10&amp;search_layout=grid&amp;type=item&amp;tracking_id=c7b47e89-a118-4a88-9a25-02852c90c98b</t>
  </si>
  <si>
    <t>"AGUER"</t>
  </si>
  <si>
    <t xml:space="preserve">MACHIMBRE DE 1/2" X 5 " X 3.05 MTS. DE 
LARGO-  PRIMERA CALIDAD, MARCA "AGUER"   SE ENTREGARAN 
20000 TABLAS EQUIVALENTE A (( 7747 )).- METROS CUADRADOS-  
 </t>
  </si>
  <si>
    <t xml:space="preserve">ALTERNATIVA--MACHIMBRE PINO 1RA. CALIDAD 1/2" X 5" X 3.05 MTS. 
LARGO  MARCA "" ARAUCO ""  SE NETREGARAN 20000 
TABLAS EQUIVALENTE A 7747 METROS CUADRADOS </t>
  </si>
  <si>
    <t>Norte , Idem Oferta Base, Pago ANTICIPADO con garantía Seguro 
de Caución</t>
  </si>
  <si>
    <t>machimbre de Pino Elliotis 1/2" de espesor; 5" de ancho 
y 3.05 de largo  , Idem Oferta Base, Pago 
ANTICIPADO con garantía Seguro de Caución</t>
  </si>
  <si>
    <t>Norte</t>
  </si>
  <si>
    <t>machimbre de Pino Elliotis 1/2" de espesor; 5" de ancho 
y 3.05 de largo</t>
  </si>
  <si>
    <t>Renglón: 58, Código: 830100003.2, Descripción: NYLON  Presentación:  X PIEZA  Solicitado:  PIEZA</t>
  </si>
  <si>
    <t>Color Negro 150 micrones o superior, 50 mts. de largo aprox; 4 mts de ancho aprox</t>
  </si>
  <si>
    <t>DIMPE</t>
  </si>
  <si>
    <t xml:space="preserve">SE COTIZA NYLON Color Negro 150 micrones o superior, 50 
mts. de largo aprox; 4 mts de ancho aprox  
  </t>
  </si>
  <si>
    <t>https://articulo.mercadolibre.com.ar/MLA-1346459514-rollo-50-mt-nylon-polietileno-negro-150-micrones-4-mt-ancho-_JM#position=7&amp;search_layout=stack&amp;type=item&amp;tracking_id=211fe63e-14ff-4405-b135-2c76b84a44f3</t>
  </si>
  <si>
    <t>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t>
  </si>
  <si>
    <t>GASPAR SCALA</t>
  </si>
  <si>
    <t xml:space="preserve">PLASTICOS SUR </t>
  </si>
  <si>
    <t xml:space="preserve">POLIETILENO NYLON COLOR NEGRO DE 4 METROS ANCHO X 50 
METROS LARGO EN 150 MICRONES DE ESPESOR PESO POR ROLLO 
28 KG . PRESENTACION ROLLO </t>
  </si>
  <si>
    <t>BROTHERPLAS</t>
  </si>
  <si>
    <t>ALTERNATIVA---ROLLO DE NYLON NEGRO DE 4 X 50 X 120 
MICRONES  MARCA "BROTHERPLAS"</t>
  </si>
  <si>
    <t>María Elvira Roldán</t>
  </si>
  <si>
    <t>DNC</t>
  </si>
  <si>
    <t xml:space="preserve">Rollo NYLON Color Negro 150 micrones o superior, 50 mts. 
de largo aprox; 4 mts de ancho aprox   
 </t>
  </si>
  <si>
    <t>ALTERNATIVA--ROLLO DE NYLON NEGRO- 4 X 50 MTS X 150 
MICRONES- PESO 27.600 KGS. SIN CONO  MARCA BROTHERPLAS""</t>
  </si>
  <si>
    <t>ROLLO DE NYLON NEGRO DE 4 X 50 MTS X 
150 MICRONES- PESO 29.200 KGS. MINIMO   SIN CONO- 
MARCA BROTHERPLAS""</t>
  </si>
  <si>
    <t>Rollos Nylon Negro 150 micrones o superior, 50 mts. de 
largo aprox; 4 mts de ancho aprox</t>
  </si>
  <si>
    <t>Polcom</t>
  </si>
  <si>
    <t>Renglón: 59, Código: 550010263.2, Descripción: ROLLIZO DE EUCALIPTUS X 4,50 METROS  Presentación:  UNIDAD</t>
  </si>
  <si>
    <t>Rollizo de Eucaliptus - 4,50 mts de largo, ancho menor a 16 CM de diámetro y mayor de 12 CM de diametro</t>
  </si>
  <si>
    <t>Apolo</t>
  </si>
  <si>
    <t xml:space="preserve">SE COTIZA Rollizo de Eucaliptus - 4,50 mts de largo, 
ancho menor a 16 CM de diámetro y mayor de 
12 CM de diametro    </t>
  </si>
  <si>
    <t>https://articulo.mercadolibre.com.ar/MLA-1770991448-poste-4m-14-16cm-impregnado-cca-palo-eucalipto-tijera-_JM#polycard_client=search-nordic&amp;position=54&amp;search_layout=grid&amp;type=item&amp;tracking_id=36103e6a-5c81-48e0-93eb-7681c8f7a1eb</t>
  </si>
  <si>
    <t>https://articulo.mercadolibre.com.ar/MLA-927660884-poste-palo-eucalipto-impregnado-cca-4m-14-16cm-tratado-_JM#polycard_client=search-nordic&amp;position=31&amp;search_layout=grid&amp;type=item&amp;tracking_id=ffe3fe2f-22eb-4997-b4a0-d3880e672bc1</t>
  </si>
  <si>
    <t>Norte, Idem Oferta Base, Pago Anticipado con Garantía Seguro de 
Caución</t>
  </si>
  <si>
    <t>Rollizos deEucaliptus - 4,50 mts de largo, ancho menor a 
16 CM de diámetro y mayor de 12 CM de 
diametro  , Idem Oferta Base, Pago Anticipado con Garantía 
Seguro de Caución</t>
  </si>
  <si>
    <t>ROLLIZO DE EUCALIPTUS DE 4,50 MTS. DE LARGO DE 12/16 
CTS. DIAMETRO-  MARCA "FAZIO"</t>
  </si>
  <si>
    <t>Rollizos deEucaliptus - 4,50 mts de largo, ancho menor a 
16 CM de diámetro y mayor de 12 CM de 
diametro</t>
  </si>
  <si>
    <t>Renglón: 60, Código: 460020067.7, Descripción: METAL DESPLEGADO Presentación:  UNIDAD</t>
  </si>
  <si>
    <t>Metal Desplegado 270/30/30 Kg de 3,00 Largo x 1,00 de ancho</t>
  </si>
  <si>
    <t>MARCA ACINDAR</t>
  </si>
  <si>
    <t>Metal Desplegado 270/30/30 Kg de 3,00 Largo x 1,00 de 
ancho</t>
  </si>
  <si>
    <t>https://www.hierrosmaldonado.com.ar/metal-desplegado/2036-metal-desplegado-270x30x30-102kg-m-1000x3000.html</t>
  </si>
  <si>
    <t>https://articulo.mercadolibre.com.ar/MLA-1124116716-malla-metal-desplegado-pesado-270-30-30-de-1-x-3-metros-_JM#position=5&amp;search_layout=grid&amp;type=item&amp;tracking_id=b3a20ac5-297a-441f-90c5-17f3259a2521</t>
  </si>
  <si>
    <t>Acindar , Idem Oferta Base, Pago Anticipado con Garantía Seguro 
de Caución</t>
  </si>
  <si>
    <t>Material desplegado 270/30/30 Kg de 3,00 Largo x 1,00 de 
ancho  , Idem Oferta Base, Pago Anticipado con Garantía 
Seguro de Caución</t>
  </si>
  <si>
    <t xml:space="preserve">ACINDAR </t>
  </si>
  <si>
    <t xml:space="preserve">SE COTIZA Metal Desplegado 270/30/30 Kg de 3,00 Largo x 
1,00 de ancho    </t>
  </si>
  <si>
    <t>Acindar</t>
  </si>
  <si>
    <t>Material desplegado 270/30/30 Kg de 3,00 Largo x 1,00 de 
ancho</t>
  </si>
  <si>
    <t>Renglón: 61, Código: 510020197.7, Descripción: DISCO DE CORTE  Presentación:  UNIDAD</t>
  </si>
  <si>
    <t>Disco de Corte de 115 X 1,6 mm</t>
  </si>
  <si>
    <t>Duca , Idem Oferta Base, Pago Anticipado con Garantía Seguro 
de Caución</t>
  </si>
  <si>
    <t xml:space="preserve">Discos de corte de 115 X 1,6 mm  , 
Idem Oferta Base, Pago Anticipado con Garantía Seguro de Caución 
</t>
  </si>
  <si>
    <t>https://articulo.mercadolibre.com.ar/MLA-1425402701-disco-corte-abrasivos-25u-115-x-16mm-metales-amoladora-_JM#position%3D5%26search_layout%3Dgrid%26type%3Ditem%26tracking_id%3Dda274ad4-0803-48ff-8bf3-5bab205cb4a0</t>
  </si>
  <si>
    <t>https://articulo.mercadolibre.com.ar/MLA-1388031291-disco-corte-115-x-16mm-amoladora-pack-x10-disco-de-corte-_JM#position%3D19%26search_layout%3Dgrid%26type%3Ditem%26tracking_id%3Dda274ad4-0803-48ff-8bf3-5bab205cb4a0</t>
  </si>
  <si>
    <t>Duca</t>
  </si>
  <si>
    <t>Discos de corte de 115 X 1,6 mm</t>
  </si>
  <si>
    <t>Gonzalo Martinez Aveni</t>
  </si>
  <si>
    <t>TYROLIT</t>
  </si>
  <si>
    <t>Los discos abrasivos TYROLIT ECO 2 en 1 son discos 
de corte universal para el trabajo de chapas, perfiles, tubos, 
barras y material macizo.  No contaminante del material trabajado, 
libre de Fe, S y CI (= 0,1%).  Velocidad 
periférica hasta 80 m/seg.</t>
  </si>
  <si>
    <t>https://www.mercadolibre.com.ar/disco-corte-tyrolit-basic-eco-115-x-16-mm-x50-un-amoladora/p/MLA26084749#searchVariation%3DMLA26084749%26position%3D6%26search_layout%3Dgrid%26type%3Dproduct%26tracking_id%3D4295d9b6-4e1e-4c90-8cc7-dac9d98709d9</t>
  </si>
  <si>
    <t>SIN PAR</t>
  </si>
  <si>
    <t>DISCO SIN PAR 115X1.6-4.5X1.6 PLANO</t>
  </si>
  <si>
    <t>MARCA TYROLIT</t>
  </si>
  <si>
    <t xml:space="preserve">DISCO DE CORTE 114 X 1.6 </t>
  </si>
  <si>
    <t>TIROLYT</t>
  </si>
  <si>
    <t xml:space="preserve">SE COTIZA DISCO DE CORTE 4 1/2 X 1.6  
</t>
  </si>
  <si>
    <t>Renglón: 62, Código: 530020038.42, Descripción: ALAMBRES Presentación:  ROLLO</t>
  </si>
  <si>
    <t>Alambre Maquina Mig 0.9 mm x 15 Kg</t>
  </si>
  <si>
    <t>OK , Idem Oferta Base, Pago Anticipado con Garantía Seguro 
de Caución</t>
  </si>
  <si>
    <t>Rollos de alambre Maquina Mig 0.9 mm x 15 Kg 
  , Idem Oferta Base, Pago Anticipado con Garantía 
Seguro de Caución</t>
  </si>
  <si>
    <t>https://articulo.mercadolibre.com.ar/MLA-1418219135-alambre-soldar-migmag-esab-09mm-x-15kg-tubo-center-pilar-_JM#position%3D4%26search_layout%3Dgrid%26type%3Ditem%26tracking_id%3D5fb2ee39-76f6-4729-92e3-3da32a76cbc1</t>
  </si>
  <si>
    <t>https://articulo.mercadolibre.com.ar/MLA-922259120-alambre-rollo-para-soldar-mig-mag-09mm-rollo-15kg-_JM#is_advertising=true&amp;position=1&amp;search_layout=grid&amp;type=pad&amp;tracking_id=c8a9b489-47e9-4944-8ea6-fff8ba9df404&amp;is_advertising=true&amp;ad_domain=VQCATCORE_LST&amp;ad_position=1&amp;ad_click_id=YjhmMTU1Y2MtNDliNi00M2FlLWFmMTktYzU3NmEwZTMzM2Zj</t>
  </si>
  <si>
    <t xml:space="preserve">INDURA </t>
  </si>
  <si>
    <t xml:space="preserve">SE COTIZA ROLLO ALAMBRE MACIZO 0.9 X 15KG </t>
  </si>
  <si>
    <t>https://articulo.mercadolibre.com.ar/MLA-1533913524-rollo-alambre-mig-para-soldar-marca-indura-x15kg-09mm-_JM#position%3D4%26search_layout%3Dgrid%26type%3Ditem%26tracking_id%3Ddc9f16af-53bc-4a7d-85bf-cdd243d87c8c</t>
  </si>
  <si>
    <t>https://articulo.mercadolibre.com.ar/MLA-1389023865-rollo-alambre-para-mig-marca-indura-x15kg-09mm-_JM#position%3D5%26search_layout%3Dgrid%26type%3Ditem%26tracking_id%3Ddc9f16af-53bc-4a7d-85bf-cdd243d87c8c</t>
  </si>
  <si>
    <t>Ok</t>
  </si>
  <si>
    <t xml:space="preserve">Rollos de alambre Maquina Mig 0.9 mm x 15 Kg 
</t>
  </si>
  <si>
    <t>Renglón: 63, Código: 800030155.1, Descripción: COLA VINILICA P/ CARPINTERIA  Presentación:  X KG.  Solicitado:  KG</t>
  </si>
  <si>
    <t>Cola vinílica para carpintería</t>
  </si>
  <si>
    <t>FANA</t>
  </si>
  <si>
    <t>Fanacola 1011 es un adhesivo vinílico de uso general, pega 
todo tipo de maderas, entarugados y enchapados. Especialmente diseñado para 
la industria de la carpintería, es también usado para el 
pegado de artesanías, papel, corcho y cartón. Podes encontrarlo en 
madereras, ferreterías, casa de herrajes, carpinterías y comercios de construcción 
del país</t>
  </si>
  <si>
    <t>https://www.easy.com.ar/cola-vinilica-fana-01kg-1538362/p</t>
  </si>
  <si>
    <t>https://articulo.mercadolibre.com.ar/MLA-1751004488-adhesivo-cola-vinilica-1-kg-fanacola-1011-pega-madera-mm-_JM#position%3D8%26search_layout%3Dgrid%26type%3Ditem%26tracking_id%3De5dd51fc-719d-49a6-8828-1d556ca6db42</t>
  </si>
  <si>
    <t xml:space="preserve">FORTEX </t>
  </si>
  <si>
    <t>Cola vinílica de base acuosa A20, NO TOXICA, de alta 
calidad y gran resistencia a la tracción, su mayor contenido 
de sólidos, comparado con la Cola A 10, la hace 
de una calidad superior.</t>
  </si>
  <si>
    <t>MADERPLAS</t>
  </si>
  <si>
    <t>COLA VINILICA DE 1 KGS. MARCA "MADERPLAS"</t>
  </si>
  <si>
    <t>Tek Bond  , Idem Oferta Base, Pago Anticipado con 
Garantía Seguro de Caución</t>
  </si>
  <si>
    <t>cola vinílica  P/CAPINTERIA X KILO  , Idem Oferta 
Base, Pago Anticipado con Garantía Seguro de Caución</t>
  </si>
  <si>
    <t xml:space="preserve">CONGO </t>
  </si>
  <si>
    <t xml:space="preserve">SE COTIZA MARCA CONGO / MADERPLAST </t>
  </si>
  <si>
    <t>MARCA FORTEX</t>
  </si>
  <si>
    <t>Cola vinílica para carpintería X KG</t>
  </si>
  <si>
    <t>Tek Bond</t>
  </si>
  <si>
    <t>cola vinílica  P/CAPINTERIA X KILO</t>
  </si>
  <si>
    <t>FORTEX</t>
  </si>
  <si>
    <t>COLA SINTETICA 1 KG A-20. FORTEX</t>
  </si>
  <si>
    <t>CROMATIKA S.A.</t>
  </si>
  <si>
    <t>VITECSO</t>
  </si>
  <si>
    <t>COLA VINILICA 1KG</t>
  </si>
  <si>
    <t xml:space="preserve">COLA VINILICA BLANCA ENVASE POR 1 KG </t>
  </si>
  <si>
    <t>Renglón: 64, Código: 550010250.14, Descripción: PLACAS DE MADERA MEDIDAS VARIAS Presentación:  UNIDAD</t>
  </si>
  <si>
    <t>Fenólico x 15 mm</t>
  </si>
  <si>
    <t xml:space="preserve">SE COTIZA FENOLICO 18MM </t>
  </si>
  <si>
    <t>PLACAS RIVADAVIA</t>
  </si>
  <si>
    <t xml:space="preserve">FENOLICO 15MM X 1.22 X 2.44 MTS MARCA PLACAS RIVADAVIA"" 
</t>
  </si>
  <si>
    <t>https://articulo.mercadolibre.com.ar/MLA-1313966218-placa-de-fenolico-15mm-dos-caras-buenas-122-x-244-_JM#position%3D13%26search_layout%3Dgrid%26type%3Ditem%26tracking_id%3D6b22e942-54aa-4e9e-a609-266cef75f307</t>
  </si>
  <si>
    <t>https://articulo.mercadolibre.com.ar/MLA-705919109-placa-osb-fenolico-15mm-122-x-244-mts-encofrados-maderwil-_JM#position%3D9%26search_layout%3Dgrid%26type%3Ditem%26tracking_id%3D6b22e942-54aa-4e9e-a609-266cef75f307</t>
  </si>
  <si>
    <t>MARCA SCRAP</t>
  </si>
  <si>
    <t>Norte , Idem Oferta Base, Pago Anticipado con Garantía Seguro 
de Caución</t>
  </si>
  <si>
    <t>Placas madera Fenólico x 15 mm  Placas madera Fenólico 
x 15 mm</t>
  </si>
  <si>
    <t>GRANDIS</t>
  </si>
  <si>
    <t>FENOLICO PINO 15MM 1,22X2,44 MT UNA CARA BUENAS. GRANDIS</t>
  </si>
  <si>
    <t>Placas madera Fenólico x 15 mm</t>
  </si>
  <si>
    <t>Renglón: 65, Código: 550010250.14, Descripción: PLACAS DE MADERA MEDIDAS VARIAS Presentación:  UNIDAD</t>
  </si>
  <si>
    <t>Placa de M.D.F. 18 mm (crudo)</t>
  </si>
  <si>
    <t>DISTRIBUCIONES INDUSTRIALES S A</t>
  </si>
  <si>
    <t>INDUSTRIA ARGENTINA</t>
  </si>
  <si>
    <t>PLACA DE MDF CRUDO DE 18MM DE ESPESOR   
MEDIDAS: 3.66X1.83    IMPORTANTE  PRECIO POR METRO 
CUADRADO: $7460.21</t>
  </si>
  <si>
    <t>https://www.sodimac.com.ar/sodimac-ar/product/3198529/mdf-raw-18-mm-183-x-260-cm/3198529/</t>
  </si>
  <si>
    <t>https://www.easy.com.ar/1-placa-mdf-crudo-1-83x2-75m-18mm/p</t>
  </si>
  <si>
    <t>TRUPAN</t>
  </si>
  <si>
    <t xml:space="preserve">SE COTIZA MDF 18MM </t>
  </si>
  <si>
    <t>MARCA FIBRO FACIL</t>
  </si>
  <si>
    <t>Placa de M.D.F. 18 mm (crudo) 2750 CM X 1830 
CM</t>
  </si>
  <si>
    <t>"ARAUCO"</t>
  </si>
  <si>
    <t xml:space="preserve">MDF CRUDO 18MM. X 1.83 X 2.75 MTS. 1RA. CALIDAD 
</t>
  </si>
  <si>
    <t>Norte , Idem Oferta Base, Pago Anticipado con Garantía de 
Seguro de Caución</t>
  </si>
  <si>
    <t xml:space="preserve">Placas madera de M.D.F. 18 mm (crudo)  , Idem 
Oferta Base, Pago Anticipado con Garantía de Seguro de Caución 
</t>
  </si>
  <si>
    <t>MDF 18MM X 1,83X2,60 MT. TRUPAN</t>
  </si>
  <si>
    <t>Placas madera de M.D.F. 18 mm (crudo)</t>
  </si>
  <si>
    <t>Renglón: 66, Código: 550010244.2, Descripción: MADERAS VARIAS  Presentacion:  UNIDAD</t>
  </si>
  <si>
    <t>Listón de álamo de 2"x 4" x 2,20 m sin cepillar</t>
  </si>
  <si>
    <t xml:space="preserve">SE COTIZA Listón de álamo de 2"x 4" x 2,20 
m sin cepillar    </t>
  </si>
  <si>
    <t>ALAMO 2 X 4 X 2.20 MTS. DE LARGO SECO 
1RA. CALIDAD  MARCA "FAZIO"</t>
  </si>
  <si>
    <t>https://www.easy.com.ar/liston-pino-clear-3-4-x-2-x-2-00-m/p</t>
  </si>
  <si>
    <t>https://sodimac.falabella.com/sodimac-cl/product/110282397/2-x-4-x3,20-m-Pino-cepillado-seco/110282401?exp=sodimac</t>
  </si>
  <si>
    <t>Maderas varias Listón de álamo de 2"x 4" x 2,20 
m sin cepillar  , Idem Oferta Base, Pago Anticipado 
con Garantía de Seguro de Caución</t>
  </si>
  <si>
    <t>MARCA MISIONES</t>
  </si>
  <si>
    <t>Listón de álamo de 2"x 4" x 2,20 m sin 
cepillar</t>
  </si>
  <si>
    <t>Maderas varias Listón de álamo de 2"x 4" x 2,20 
m sin cepillar</t>
  </si>
  <si>
    <t>ALAMO 2"X4X2,20 MT SIN CEPILLAR. INDUSTRIA ARGENTINA</t>
  </si>
  <si>
    <t>Renglón: 67, Código: 620020313.9, Descripción: TUBO LED  Presentación:  UNIDAD</t>
  </si>
  <si>
    <t>Tubo Led 18w 120cm</t>
  </si>
  <si>
    <t xml:space="preserve">TREFI </t>
  </si>
  <si>
    <t xml:space="preserve">SE COTIZA TUBO LED T8 18W 6000K 120MM </t>
  </si>
  <si>
    <t>https://www.mercadolibre.com.ar/tubo-led-18w-t8-120cm-luz-fria-x-10-unidades-color-de-la-luz-blanco-frio/p/MLA28277212#searchVariation%3DMLA28277212%26position%3D5%26search_layout%3Dgrid%26type%3Dproduct%26tracking_id%3Dcf75be5d-a0f7-42e0-a12a-3cd024137762</t>
  </si>
  <si>
    <t>https://articulo.mercadolibre.com.ar/MLA-1394375157-super-oferta-tubo-led-18w-t8-120cm-luz-fria-x-50-unidades-_JM#is_advertising=true&amp;position=9&amp;search_layout=grid&amp;type=pad&amp;tracking_id=bc44f34e-308c-4407-9c52-f2be260bfad8&amp;is_advertising=true&amp;ad_domain=VQCATCORE_LST&amp;ad_position=9&amp;ad_click_id=ZTA2YmNkZDAtNmUwNy00NWViLTkyYWItN2Q1ZDcyMjY5YmUw</t>
  </si>
  <si>
    <t>MARCA BAW</t>
  </si>
  <si>
    <t>220V · 50-60Hz · 18W · 1440lm · 80lm/W · 
6500° K  G13 · 360° · 100mA · 15.000hs. 
· CRI&gt;80Ra · Ø28 x 1200mm.  EQUIVALE TUBO FLUORESCENTE 
36W</t>
  </si>
  <si>
    <t>https://www.mercadolibre.com.ar/tubo-led-36w-18w-120cm-luz-fria-6500k-baw-unilateral-color-de-la-luz-blanco-frio/p/MLA22370417#searchVariation%3DMLA22370417%26position%3D4%26search_layout%3Dgrid%26type%3Dproduct%26tracking_id%3D80fcfbdd-9c13-4961-ac01-e8814f08f3a9</t>
  </si>
  <si>
    <t>https://www.vilelectro.com/MLA-789185179-tubo-led-18w-120cm-reemplazo-tubo-36w-220v-luz-blanca-x10-_JM?variation=38030135192&amp;gad_source=1&amp;gclid=Cj0KCQjw28W2BhC7ARIsAPerrcKgkprekE3P3b0jLFskVtpxRTaQZ825oBgz_dXmBtRmKp5_zyuR6JUaAvnVEALw_wcB</t>
  </si>
  <si>
    <t>DISTRIBUIDORA 370 SA</t>
  </si>
  <si>
    <t>MACROLED</t>
  </si>
  <si>
    <t>Tubo LED T8 18W, 25.000 horas de vida útil, 2 
años de garantía. ADVERTENCIA: El tubo tiene una conexión unilateral. 
 Flujo luminoso: 1.520 lúmenes</t>
  </si>
  <si>
    <t>https://articulo.mercadolibre.com.ar/MLA-854971832-tubo-led-220v-18w-36w-directo-120cm-t8-oferta-iluminacion-_JM#position%3D16%26search_layout%3Dgrid%26type%3Ditem%26tracking_id%3D2d174c72-aa4c-419d-a387-d8625b99e989</t>
  </si>
  <si>
    <t>https://articulo.mercadolibre.com.ar/MLA-1708606968-tubo-led-18w-vidrio-36w-120cm-blanco-calido-3000k-macroled-_JM#position%3D15%26search_layout%3Dgrid%26type%3Ditem%26tracking_id%3D2d174c72-aa4c-419d-a387-d8625b99e989</t>
  </si>
  <si>
    <t>ALIC</t>
  </si>
  <si>
    <t>TUBO LED ALIC T8 ECO 18W G13 LUZ DIA</t>
  </si>
  <si>
    <t>Sika , Idem Oferta Base, Pago Anticipado con Garantía de 
Seguro de Caución</t>
  </si>
  <si>
    <t>Tubo led 18w 120cm   , Idem Oferta Base, 
Pago Anticipado con Garantía de Seguro de Caución</t>
  </si>
  <si>
    <t>Sika</t>
  </si>
  <si>
    <t>Tubo led 18w 120cm</t>
  </si>
  <si>
    <t>Renglón: 68, Código: 620020076.42, Descripción: LAMPARAS LED DISTINTAS POTENCIAS
  Presentación:  UNIDAD</t>
  </si>
  <si>
    <t>Lampara Led 12w</t>
  </si>
  <si>
    <t xml:space="preserve">SE COTIZA LAMPARA LED A60 12W 6000K </t>
  </si>
  <si>
    <t>https://articulo.mercadolibre.com.ar/MLA-1831905180-lampara-bulbo-led-trefi-12w-foco-luz-calida-a60-_JM?searchVariation=180926729478#searchVariation%3D180926729478%26position%3D7%26search_layout%3Dgrid%26type%3Ditem%26tracking_id%3D25fd57ae-2fe9-4403-bd34-2546371458f3</t>
  </si>
  <si>
    <t>https://articulo.mercadolibre.com.ar/MLA-1415692991-pack-x10-lampara-led-foco-12w-trefi-luz-calida-fria-_JM?searchVariation=180078295560#searchVariation%3D180078295560%26position%3D6%26search_layout%3Dgrid%26type%3Ditem%26tracking_id%3D25fd57ae-2fe9-4403-bd34-2546371458f3</t>
  </si>
  <si>
    <t xml:space="preserve">Bulbo Led A60 90 lúmenes por watt 15.000 horas de 
vida útil, 2 años de garantía. Advertencias: La lámpara debe 
ser instalada verticalmente en artefactos abiertos en óptimas condiciones.  
Flujo Luminoso: 1.100lm  Eficiencia Energética Argentina: A+  Material 
del Cuerpo: PC y Aluminio  Material del Lente: Policarbonato 
</t>
  </si>
  <si>
    <t>https://articulo.mercadolibre.com.ar/MLA-1129769445-lampara-led-12w-6000k-macroled-_JM?searchVariation=174353546151#searchVariation%3D174353546151%26position%3D2%26search_layout%3Dgrid%26type%3Ditem%26tracking_id%3D25fd57ae-2fe9-4403-bd34-2546371458f3</t>
  </si>
  <si>
    <t>https://articulo.mercadolibre.com.ar/MLA-1129763138-lampara-led-12w-6000k-x10-unidades-_JM?searchVariation=174353579803#searchVariation%3D174353579803%26position%3D3%26search_layout%3Dgrid%26type%3Ditem%26tracking_id%3D25fd57ae-2fe9-4403-bd34-2546371458f3</t>
  </si>
  <si>
    <t>LAMPARA LED 12 W</t>
  </si>
  <si>
    <t>LAMPARA ALIC ECO LED 12W E27 LUZ DIA</t>
  </si>
  <si>
    <t>Jeluz  , Idem Oferta Base, Pago Anticipado con Garantía 
de Seguro de Caución</t>
  </si>
  <si>
    <t>lamparas Led 12w   , Idem Oferta Base, Pago 
Anticipado con Garantía de Seguro de Caución</t>
  </si>
  <si>
    <t>Jeluz</t>
  </si>
  <si>
    <t>lamparas Led 12w</t>
  </si>
  <si>
    <t>Renglón: 69, Código: 620020315.5, Descripción: PROYECTOR LED  Presentación:  UNIDAD</t>
  </si>
  <si>
    <t>Proyector Led 50 w (Luz fría)</t>
  </si>
  <si>
    <t>SE COTIZA PROYECTOR LED 50W 6000K</t>
  </si>
  <si>
    <t>https://articulo.mercadolibre.com.ar/MLA-619994999-reflector-led-exterior-50w-proyector-multiled-alta-potencia-ip65-apto-intemperie-_JM#polycard_client=recommendations_vip-pads&amp;reco_backend=vip-pads-star-plus-odin&amp;reco_client=vip-pads&amp;reco_item_pos=0&amp;reco_backend_type=low_level&amp;reco_id=4706db9a-d11d-443e-bb45-0f595718f453&amp;is_advertising=true&amp;ad_domain=VIPCORE_RECOMMENDED&amp;ad_position=1&amp;ad_click_id=MGY0ZmNmZTUtZTMxYi00MWZhLWFkM2UtNWQ0MzUxOGQ3NzFl</t>
  </si>
  <si>
    <t>https://www.mercadolibre.com.ar/proyector-reflector-led-serie-slim-borus-smd-50w-6000k-color-de-la-carcasa-negro-color-de-la-luz-blanco-frio-220v/p/MLA23159705#searchVariation%3DMLA23159705%26position%3D2%26search_layout%3Dgrid%26type%3Dproduct%26tracking_id%3De6b926e3-2e99-47cd-a4fd-dad52f81a880</t>
  </si>
  <si>
    <t>KING by MACROLED</t>
  </si>
  <si>
    <t xml:space="preserve">Modelo: KFL50  Flujo Luminoso: 4.000 lm  Dimensiones: 178x28x150mm 
 </t>
  </si>
  <si>
    <t>https://articulo.mercadolibre.com.ar/MLA-1126703222-reflector-proyector-led-exterior-50w-macroled-ip65-_JM?searchVariation=174286433163#searchVariation%3D174286433163%26position%3D7%26search_layout%3Dgrid%26type%3Ditem%26tracking_id%3D8ee3cdee-1906-4fe1-b734-bd191e4748af</t>
  </si>
  <si>
    <t>https://www.mercadolibre.com.ar/reflector-proyector-led-50w-macroled-alta-luminosidad-ip65-color-de-la-carcasa-negro-color-de-la-luz-blanco-calido/p/MLA23159631#searchVariation%3DMLA23159631%26position%3D6%26search_layout%3Dgrid%26type%3Dproduct%26tracking_id%3D8ee3cdee-1906-4fe1-b734-bd191e4748af</t>
  </si>
  <si>
    <t xml:space="preserve">Proyector Led 50 w (Luz fría)  220V · 50-60Hz 
· 50W · 4500lm · 6500° K  </t>
  </si>
  <si>
    <t>Star Vision, Idem Oferta base, Pago ANTICIPADO con Garantía de 
Seguro de Caución</t>
  </si>
  <si>
    <t xml:space="preserve">Proyector led de 50 w (Luz fría)  , Idem 
Oferta base, Pago ANTICIPADO con Garantía de Seguro de Caución 
</t>
  </si>
  <si>
    <t xml:space="preserve">Reflector LED IP65 50W, 25.000 horas de vida útil, 1 
año de garantía. IK05 - 80lm x Watt – Brazo 
a 45° – CRI 70Ra    Modelo: EFL-50W 
 Flujo Luminoso: 4000lm  Garantía: 1 Año  Tamaño 
de Lámpara: 200x237x36mm  Ángulo de Apertura: 110°  Material 
del Cuerpo: Aluminio  Protección IP IP65  </t>
  </si>
  <si>
    <t>Star Vision</t>
  </si>
  <si>
    <t>Proyector led de 50 w (Luz fría)</t>
  </si>
  <si>
    <t>PROYECTOR LED ALIC SLIM 50W LUZ DIA</t>
  </si>
  <si>
    <t>Renglón: 70, Código: 620020315.5, Descripción: PROYECTOR LED  Presentación:  UNIDAD</t>
  </si>
  <si>
    <t>Proyector Led 30 w (Luz fría)</t>
  </si>
  <si>
    <t>TREFI</t>
  </si>
  <si>
    <t xml:space="preserve">SE COTIZA PROYECTOR LED 30W 6000K </t>
  </si>
  <si>
    <t>https://www.mercadolibre.com.ar/reflector-led-30w-exterior-luz-blanca-fria-neutra-trefi-carcasa-negro-luz-blanco-neutro/p/MLA34846726#searchVariation%3DMLA34846726%26position%3D2%26search_layout%3Dgrid%26type%3Dproduct%26tracking_id%3D2dffe340-0eb9-4a75-9a4c-efae421fcc5a</t>
  </si>
  <si>
    <t>https://articulo.mercadolibre.com.ar/MLA-1713034468-reflector-led-30w-exterior-luz-blanca-fria-neutra-trefi-_JM#position%3D25%26search_layout%3Dgrid%26type%3Ditem%26tracking_id%3D2dffe340-0eb9-4a75-9a4c-efae421fcc5a</t>
  </si>
  <si>
    <t>Modelo: KFL30  Potencia: 30W  Luz: blanco frío  
Flujo luminoso: 2.400lm  Apertura: 110°  Dimensiones: 148x28x120mm</t>
  </si>
  <si>
    <t>https://www.mercadolibre.com.ar/reflector-led-30w-exterior-alta-potencia-ip65-macroled-color-de-la-carcasa-negro-color-de-la-luz-blanco-calido/p/MLA23159650#searchVariation%3DMLA23159650%26position%3D5%26search_layout%3Dgrid%26type%3Dproduct%26tracking_id%3D051492a8-3326-4bce-848e-fcfdb43a28fe</t>
  </si>
  <si>
    <t>https://articulo.mercadolibre.com.ar/MLA-926044991-reflector-proyector-led-exterior-30w-luz-dia-_JM#position%3D9%26search_layout%3Dgrid%26type%3Ditem%26tracking_id%3D051492a8-3326-4bce-848e-fcfdb43a28fe</t>
  </si>
  <si>
    <t>Reflector LED IP65 30W, 25.000 horas de vida útil, 1 
año de garantía. IK05 - 80lm x Watt – Brazo 
a 45° – CRI 70Ra    Modelo: EFL-30W 
 Flujo Luminoso: 2400lm  Garantía: 1 Año  Tamaño 
de Lámpara: 168x209x30mm  Material del Cuerpo: Aluminio  Protección 
IP: IP65  Ángulo de Apertura: 110°</t>
  </si>
  <si>
    <t>Proyector Led 30 w (Luz fría)  220V · 50-60Hz 
· 30W · 2700lm · 6500° K  120° · 
104mA · 20.000hs. · CRI&gt;70Ra · DIMENSIONES: 150 x 110 
x 25mm. · IK04 · IP65</t>
  </si>
  <si>
    <t>Sika , Idem Oferta base, Pago ANTICIPADO con Garantía de 
Seguro de Caución</t>
  </si>
  <si>
    <t>proyector led 30 w (Luz fría)  , Idem Oferta 
base, Pago ANTICIPADO con Garantía de Seguro de Caución</t>
  </si>
  <si>
    <t>PROYECTOR LED ALIC SLIM 30W LUZ DIA</t>
  </si>
  <si>
    <t>proyector led 30 w (Luz fría)</t>
  </si>
  <si>
    <t>Renglón: 71, Código: 800010145.56, Descripción: PINTURA LATEX Presentación:  UNIDAD</t>
  </si>
  <si>
    <t>Pintura Látex Int-Ext. Color Blanco Env. x 10 L</t>
  </si>
  <si>
    <t>GAMA</t>
  </si>
  <si>
    <t>LATEX GAMA INT-EXT. X 10 LTS. BLANCO</t>
  </si>
  <si>
    <t>https://articulo.mercadolibre.com.ar/MLA-1689402206-latex-paint-pro-obra-10-litros-interior-exterior-_JM?searchVariation=181920498627#is_advertising=true&amp;searchVariation=181920498627&amp;position=15&amp;search_layout=grid&amp;type=pad&amp;tracking_id=d287a366-2371-40f3-871e-de8394f62c36&amp;is_advertising=true&amp;ad_domain=VQCATCORE_LST&amp;ad_position=15&amp;ad_click_id=MDMxN2UzODctZDI5NS00ZGQyLWExY2EtYTQxZTNjM2MyZmU2</t>
  </si>
  <si>
    <t>https://articulo.mercadolibre.com.ar/MLA-924722721-latex-interior-antihongo-cubritivo-10-litros-_JM?searchVariation=178376232831#searchVariation%3D178376232831%26position%3D23%26search_layout%3Dgrid%26type%3Ditem%26tracking_id%3Dd287a366-2371-40f3-871e-de8394f62c3https://articulo.mercadolibre.com.ar/MLA-924722721-latex-interior-antihongo-cubritivo-10-litros-_JM?searchVariation=178376232831#searchVariation%3D178376232831%26position%3D23%26search_layout%3Dgrid%26type%3Ditem%26tracking_id%3Dd287a366-2371-40f3-871e-de8394f62c36</t>
  </si>
  <si>
    <t>WALL</t>
  </si>
  <si>
    <t>LATEX BELLAVISTA X 10LTS. BLANCO</t>
  </si>
  <si>
    <t>https://articulo.mercadolibre.com.ar/MLA-1495376534-pintura-latex-profesional-interior-blanco-pared-10-litros-_JM?searchVariation=179751868075#searchVariation%3D179751868075%26position%3D30%26search_layout%3Dgrid%26type%3Ditem%26tracking_id%3Dd287a366-2371-40f3-871e-de8394f62c36</t>
  </si>
  <si>
    <t>https://www.easy.com.ar/latex-int-st24-10lt/p?idsku=1605818&amp;gad_source=4&amp;gclid=Cj0KCQjw28W2BhC7ARIsAPerrcJ7tU_K1AJyp6x_v9sHkntwxKU4xHMsWqt_I3WvDO8R_BY9mJ_GevgaAgIvEALw_wcB&amp;gclsrc=aw.ds</t>
  </si>
  <si>
    <t>LATEX PROFESIONAL PLUS INT EXT. BLANCO X 10 LTS</t>
  </si>
  <si>
    <t>TEKNO REAL</t>
  </si>
  <si>
    <t>LATEX PROFESIONAL TEKNO REAL INTERIOR Y EXTERIOR – BLANCO X 
4 LTS. NO DEJA OLOR Y EVITA LA FORMACIÓN DE 
HONGOS EN LAS SUPERFICIES EN LAS QUE SE APLICA.</t>
  </si>
  <si>
    <t>FASETEC DE SINTEPLAST, Idem Oferta base, Pago ANTICIPADO con Garantía 
de Seguro de Caución</t>
  </si>
  <si>
    <t>Pintura al latex Int-Ext. Color Blanco Env. x 10 L 
 , Idem Oferta base, Pago ANTICIPADO con Garantía de 
Seguro de Caución</t>
  </si>
  <si>
    <t>MARCA AQUARIO</t>
  </si>
  <si>
    <t>FASETEC DE SINTEPLAST</t>
  </si>
  <si>
    <t xml:space="preserve">Pintura al latex Int-Ext. Color Blanco Env. x 10 L 
</t>
  </si>
  <si>
    <t>Latex Profesional Wall Obra Ext/Int  Ba10</t>
  </si>
  <si>
    <t>TEKNO</t>
  </si>
  <si>
    <t>LATEX ACRÍLICO INTERIOR Y EXTERIOR – BLANCO X 4 LTS. 
NO DEJA OLOR Y EVITA LA FORMACIÓN DE HONGOS EN 
LAS SUPERFICIES EN LAS QUE SE APLICA.</t>
  </si>
  <si>
    <t xml:space="preserve">LATEX PROFESIONAL TEKNO REAL INTERIOR Y EXTERIOR – BLANCO X 
10 LTS. NO DEJA OLOR Y EVITA LA FORMACIÓN DE 
HONGOS EN LAS SUPERFICIES EN LAS QUE SE APLICA.  
</t>
  </si>
  <si>
    <t xml:space="preserve">SE COTIZA LATEX PROFESIONAL OBRA INTERIOR / EXTERIOR BLANCO X 
 10 LITROS </t>
  </si>
  <si>
    <t>Latex For Export 100% acrilico Blanco Ba10</t>
  </si>
  <si>
    <t>SE COTIZA LATEX PROFESIONAL EXTERIOR / INTERIOR LAVABLE BLANCO X 
10L</t>
  </si>
  <si>
    <t>LATEX ACRÍLICO INTERIOR Y EXTERIOR – BLANCO X 10 LTS. 
NO DEJA OLOR Y EVITA LA FORMACIÓN DE HONGOS EN 
LAS SUPERFICIES EN LAS QUE SE APLICA.</t>
  </si>
  <si>
    <t>LATEX PROFESIONAL TEKNO REAL INTERIOR Y EXTERIOR – BLANCO X 
20 LTS. NO DEJA OLOR Y EVITA LA FORMACIÓN DE 
HONGOS EN LAS SUPERFICIES EN LAS QUE SE APLICA.</t>
  </si>
  <si>
    <t>LATEX ACRÍLICO INTERIOR Y EXTERIOR – BLANCO X 20 LTS. 
NO DEJA OLOR Y EVITA LA FORMACIÓN DE HONGOS EN 
LAS SUPERFICIES EN LAS QUE SE APLICA.</t>
  </si>
  <si>
    <t>Renglón: 72, Código: 800010244.15, Descripción: PINTURA EPOXI  Presentación:  X 4 LITROS</t>
  </si>
  <si>
    <t>PINTURA EPOXI COLOR GRIS CLARO ENV. X 4 L ( 3 EN 1)</t>
  </si>
  <si>
    <t>Riopint , Idem Oferta base, Pago ANTICIPADO con Garantía de 
Seguro de Caución</t>
  </si>
  <si>
    <t>Pintura epoxi por 4 litros COLOR GRIS CLARO ENV. X 
4 L ( 3 EN 1)  , Idem Oferta 
base, Pago ANTICIPADO con Garantía de Seguro de Caución</t>
  </si>
  <si>
    <t>https://articulo.mercadolibre.com.ar/MLA-1139213234-hidroesmalte-epoxi-pared-y-piso-4-litros-sinteplast-_JM?searchVariation=174571039262#polycard_client=search-nordic&amp;searchVariation=174571039262&amp;position=14&amp;search_layout=grid&amp;type=item&amp;tracking_id=64699b47-e32d-4b35-b335-585a0da914f3</t>
  </si>
  <si>
    <t>https://articulo.mercadolibre.com.ar/MLA-935830866-primer-epoxi-para-pisos-4-litros-_JM#position%3D31%26search_layout%3Dgrid%26type%3Ditem%26tracking_id%3Df7db219e-1c6a-4506-939a-8f243c0cd733</t>
  </si>
  <si>
    <t>Riopint</t>
  </si>
  <si>
    <t>Pintura epoxi por 4 litros COLOR GRIS CLARO ENV. X 
4 L ( 3 EN 1)</t>
  </si>
  <si>
    <t>Esmalte Epoxi LEVIPOX 145 Wall</t>
  </si>
  <si>
    <t xml:space="preserve">Epoxi c/solv. Levipox 145" Gris Claro L4  </t>
  </si>
  <si>
    <t>SE COTIZA ESMALTE EPOXI MUROS Y ESTRUCTURAS LEVIPOX WALL X 
4 LITROS COLOR GRIS</t>
  </si>
  <si>
    <t>Renglón: 73, Código: 800010028.1, Descripción: ESMALTE SINTETICO  Presentacion:  X LITRO  Solicitado:  LITRO</t>
  </si>
  <si>
    <t>Esmalte sintético color blanco -Env. x 1 L</t>
  </si>
  <si>
    <t xml:space="preserve">Esmálte Sintético 2 en 1 - Antióxido y Esmalte.  
</t>
  </si>
  <si>
    <t>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t>
  </si>
  <si>
    <t>https://articulo.mercadolibre.com.ar/MLA-1266545798-esmalte-sintetico-brillante-blanco-convertidor-aike-1-litro-_JM?searchVariation=175962207005#searchVariation%3D175962207005%26position%3D33%26search_layout%3Dgrid%26type%3Ditem%26tracking_id%3D5a4ead77-17f0-4b04-b06d-948a970fcf65</t>
  </si>
  <si>
    <t>ESMALTE SINTETICO BRIL LUX NEO X1 LTS. BLANCO</t>
  </si>
  <si>
    <t xml:space="preserve">Esmalte Sintético Multiacción 3 en 1 - Fondo + Anticorrosivo 
+ Esmalte Sintético </t>
  </si>
  <si>
    <t>ESMALTE SINTETICO MULTIACCION 3EN1 BLANCO X 1LT</t>
  </si>
  <si>
    <t>Wall , Idem Oferta base, Pago ANTICIPADO con Garantía de 
Seguro de Caución</t>
  </si>
  <si>
    <t>Esmalte sintetico color blanco -Env. x 1 L  , 
Idem Oferta base, Pago ANTICIPADO con Garantía de Seguro de 
Caución</t>
  </si>
  <si>
    <t>MARCA FORMULA 1</t>
  </si>
  <si>
    <t xml:space="preserve">Esmalte sintético color blanco -Env. x 1 L  ANTIOXIDO 
 CONVERTIDOR  ESMALTE  </t>
  </si>
  <si>
    <t>Wall</t>
  </si>
  <si>
    <t>Esmalte sintetico color blanco -Env. x 1 L</t>
  </si>
  <si>
    <t xml:space="preserve">ESMALTE SINTETICO BRIL LUX NEO MULTIACCION POR 1 LITRO COLOR 
BLANCO </t>
  </si>
  <si>
    <t>ESMALTE SINTÉTICO X 1 LITRO COLOR BLANCO BRILLANTE. VARIEDAD DE 
COLORES, CONSULTE Y ELIJA EL SUYO.</t>
  </si>
  <si>
    <t>ESMALTE SINTÉTICO + CONVERTIDOR DE ÓXIDO (TODO EN UNO) X 
1 LITRO. COLOR BLANCO. DISPONIBLE TAMBIÉN EN COLOR NEGRO Y 
GRIS.</t>
  </si>
  <si>
    <t>ESMALTE SINTÉTICO X 4 LITRO COLOR BLANCO BRILLANTE. VARIEDAD DE 
COLORES, CONSULTE Y ELIJA EL SUYO.</t>
  </si>
  <si>
    <t>ESMALTE SINTÉTICO + CONVERTIDOR DE ÓXIDO (TODO EN UNO) X 
4 LITRO. COLOR BLANCO. (DISPONIBLE TAMBIÉN EN COLOR NEGRO Y 
GRIS).</t>
  </si>
  <si>
    <t>ESMALTE SINTÉTICO X 20 LITRO COLOR BLANCO BRILLANTE. APARTE DISPONIBLE 
TAMBIÉN EN COLOR BLANCO SATINADO Y NEGRO BRILLANTE.</t>
  </si>
  <si>
    <t>ESMALTE SINTÉTICO + CONVERTIDOR DE ÓXIDO (TODO EN UNO) X 
20 LITRO. COLOR BLANCO. DISPONIBLE TAMBIÉN EN COLOR NEGRO Y 
GRIS.</t>
  </si>
  <si>
    <t>Renglón: 74, Código: 540010050.10, Descripción: MONTANTE CHAPA Presentación:  UNIDAD</t>
  </si>
  <si>
    <t>Montante Chapa Galvanizada 70mm</t>
  </si>
  <si>
    <t>MARCA JMA</t>
  </si>
  <si>
    <t>https://samacoonline.com.ar/producto/montante-70mm-knauf-2-60m/</t>
  </si>
  <si>
    <t>https://www.acerosya.com/productos/montante-70-mm-x-2600/?pf=gs&amp;variant=443222680&amp;srsltid=AfmBOop7V_QRw8yxtBk1XkoKSnjXaat6nKPwBLRhexWvtF6zpLqS7zH4f3k</t>
  </si>
  <si>
    <t>DRYWALL</t>
  </si>
  <si>
    <t>https://articulo.mercadolibre.com.ar/MLA-809745825-montante-70mm-p-durlock-o-knauf-tabiques-dw-_JM#position%3D17%26search_layout%3Dgrid%26type%3Ditem%26tracking_id%3D56f219bb-9591-4f5c-8c77-eec7f841ee60</t>
  </si>
  <si>
    <t>https://articulo.mercadolibre.com.ar/MLA-1115424259-perfil-montante-69mm-x-260mts-drywall-durlock-tabiques-_JM#position%3D29%26search_layout%3Dgrid%26type%3Ditem%26tracking_id%3D56f219bb-9591-4f5c-8c77-eec7f841ee60</t>
  </si>
  <si>
    <t xml:space="preserve">TUBOS ARGENTINOS </t>
  </si>
  <si>
    <t>MONTANTE DE CHAPA GALVANIZADA DE 70 MM.   MARCA 
TUBOS ARGENTINOS""</t>
  </si>
  <si>
    <t>https://articulo.mercadolibre.com.ar/MLA-716430038-perfil-montante-de-70mm-sistema-durlock-esp-052mm-_JM#position%3D7%26search_layout%3Dgrid%26type%3Ditem%26tracking_id%3D56f219bb-9591-4f5c-8c77-eec7f841ee60</t>
  </si>
  <si>
    <t>https://articulo.mercadolibre.com.ar/MLA-786406064-montante-70mm-p-durlock-cielo-raso-galvanizada-_JM#position%3D19%26search_layout%3Dgrid%26type%3Ditem%26tracking_id%3D56f219bb-9591-4f5c-8c77-eec7f841ee60</t>
  </si>
  <si>
    <t>BARBIERI</t>
  </si>
  <si>
    <t>MONTANTE 69MM-0,50X2,60. BARBIERI</t>
  </si>
  <si>
    <t>TUBOS</t>
  </si>
  <si>
    <t xml:space="preserve">SE COTIZA Montante Chapa Galvanizada 70mm     
</t>
  </si>
  <si>
    <t>MONTANTE DE CHAPA GALVANIZADA DE 69 MM X 2,60MTS</t>
  </si>
  <si>
    <t>JMA , Idem Oferta base, Pago ANTICIPADO con Garantía de 
Seguro de Caución</t>
  </si>
  <si>
    <t>Montante Chapa Galvanizada 70mm  , Idem Oferta base, Pago 
ANTICIPADO con Garantía de Seguro de Caución</t>
  </si>
  <si>
    <t>https://articulo.mercadolibre.com.ar/MLA-780866506-montante-70mm-p-durlock-_JM#position%3D18%26search_layout%3Dgrid%26type%3Ditem%26tracking_id%3D56f219bb-9591-4f5c-8c77-eec7f841ee60</t>
  </si>
  <si>
    <t>https://articulo.mercadolibre.com.ar/MLA-1110125684-perfil-montante-70mm-para-tabique-durlock-galvanizado-_JM#position%3D13%26search_layout%3Dgrid%26type%3Ditem%26tracking_id%3D56f219bb-9591-4f5c-8c77-eec7f841ee60</t>
  </si>
  <si>
    <t>JMA</t>
  </si>
  <si>
    <t>Renglón: 75, Código: 560010373.2, Descripción: SOLERA DE CHAPA GALVANIZADA 70MM  Presentación:  UNIDAD</t>
  </si>
  <si>
    <t>Solera de Chapa Galvanizada 70mm</t>
  </si>
  <si>
    <t>https://articulo.mercadolibre.com.ar/MLA-1115418045-perfil-solera-70mm-x-260mts-drywall-durlock-tabiques-_JM#position%3D17%26search_layout%3Dgrid%26type%3Ditem%26tracking_id%3D698c6c7f-20b3-46d8-a894-3abc70a13472</t>
  </si>
  <si>
    <t>https://articulo.mercadolibre.com.ar/MLA-786406478-solera-70mm-p-durlock-cielo-raso-galvanizada-_JM#position%3D4%26search_layout%3Dgrid%26type%3Ditem%26tracking_id%3Ded52325d-0ab0-4d5b-a9fa-89e863e5f9b1</t>
  </si>
  <si>
    <t>https://www.easy.com.ar/solera-70mm-x-2-6m---ap/p</t>
  </si>
  <si>
    <t>https://www.sodimac.com.ar/sodimac-ar/product/2722070/solera-70-mm-x-260-m-05-espesor/2722070/</t>
  </si>
  <si>
    <t xml:space="preserve">TUBOAS ARGENTINOS </t>
  </si>
  <si>
    <t xml:space="preserve">SOLERA DE CHAPA GALVANIZADA DE 70MM.  MARCA TUBOS ARGENTINOS"" 
</t>
  </si>
  <si>
    <t>https://www.mercadolibre.com.ar/perfil-solera-70mm-x-260-mts-drywall-plus-barbieri/p/MLA25215005#searchVariation%3DMLA25215005%26position%3D4%26search_layout%3Dgrid%26type%3Dproduct%26tracking_id%3D698c6c7f-20b3-46d8-a894-3abc70a13472</t>
  </si>
  <si>
    <t>https://articulo.mercadolibre.com.ar/MLA-785348471-perfil-solera-70mm-x-260-mts-drywall-plus-barbieri-_JM#position%3D23%26search_layout%3Dgrid%26type%3Ditem%26tracking_id%3D698c6c7f-20b3-46d8-a894-3abc70a13472</t>
  </si>
  <si>
    <t>SOLERA 70MM-0,50X2,60. BARBIERI</t>
  </si>
  <si>
    <t>Tubos</t>
  </si>
  <si>
    <t xml:space="preserve">Solera de Chapa Galvanizada 70mm    </t>
  </si>
  <si>
    <t>SOLERA DE CHAPA GALVANIZADA DE 70MM X 2,60MTS</t>
  </si>
  <si>
    <t>soleras Galvanizada 70mm  , Idem Oferta base, Pago ANTICIPADO 
con Garantía de Seguro de Caución</t>
  </si>
  <si>
    <t>soleras Galvanizada 70mm</t>
  </si>
  <si>
    <t>Renglón: 76, Código: 560010402.1, Descripción: CEMENTO PORTLAND NORMAL
  Presentacion:  BOLSA 50 KG</t>
  </si>
  <si>
    <t>Cemento Portland Normal</t>
  </si>
  <si>
    <t>MARCA LOMA NEGRA</t>
  </si>
  <si>
    <t>CEMENTO PORTLAND NORMAL BOLSA X 50 KG</t>
  </si>
  <si>
    <t>https://articulo.mercadolibre.com.ar/MLA-1424068111-cemento-loma-negra-x-50kg-escobar-_JM#position%3D1%26search_layout%3Dgrid%26type%3Ditem%26tracking_id%3Dfd7e74e8-1ddc-48bd-b821-1712d330f8b3</t>
  </si>
  <si>
    <t>https://www.sodimac.com.ar/sodimac-ar/product/103507X/cemento-portland-compuesto-cpc40-50-kg/103507X/</t>
  </si>
  <si>
    <t>HOLCIM</t>
  </si>
  <si>
    <t xml:space="preserve">SER COTIZA BOLSA CEMENTO MARCA HOLCIM / AVELLANEDA </t>
  </si>
  <si>
    <t>https://articulo.mercadolibre.com.ar/MLA-736049883-cemento-holcim-bolsa-x-50-kg-portland-en-oferta-_JM#position%3D2%26search_layout%3Dgrid%26type%3Ditem%26tracking_id%3D12945a23-bc49-448b-831e-aafe5fade74e</t>
  </si>
  <si>
    <t>https://articulo.mercadolibre.com.ar/MLA-1111303384-bolsa-cemento-avellaneda-x-50kg-cpc-40-_JM#position%3D14%26search_layout%3Dgrid%26type%3Ditem%26tracking_id%3D12945a23-bc49-448b-831e-aafe5fade74e</t>
  </si>
  <si>
    <t>AVELLANEDA</t>
  </si>
  <si>
    <t>CEMENTO AVELLANEDA CPC 40 X 50 KG</t>
  </si>
  <si>
    <t>Loma Negra , Idem Oferta base, Pago ANTICIPADO con Garantía 
de Seguro de Caución</t>
  </si>
  <si>
    <t>Cemento porland x 50 kilos normal  , Idem Oferta 
base, Pago ANTICIPADO con Garantía de Seguro de Caución</t>
  </si>
  <si>
    <t>Loma Negra</t>
  </si>
  <si>
    <t>Cemento porland x 50 kilos normal</t>
  </si>
  <si>
    <t>Renglón: 77, Código: 560010364.1, Descripción: MEMBRANA LIQUIDA  Presentación:  TARRO 20 KG.  Solicitado:  TARRO</t>
  </si>
  <si>
    <t>Membrana Liquida</t>
  </si>
  <si>
    <t xml:space="preserve">Membrana en PASTA Líquida BellaVista - WALLx20k  Fábrica Mendocina 
</t>
  </si>
  <si>
    <t>https://www.mercadolibre.com.ar/membrana-liquida-pasta-20kg-impermeable-transitable-ingenia/p/MLA24601154?pdp_filters=item_id:MLA1451892890#is_advertising=true&amp;searchVariation=MLA24601154&amp;position=6&amp;search_layout=grid&amp;type=pad&amp;tracking_id=91750f13-8628-4e82-b58f-867a22820ab0&amp;is_advertising=true&amp;ad_domain=VQCATCORE_LST&amp;ad_position=6&amp;ad_click_id=YTE0Y2M1ODctMjE1ZC00ZTQ4LWFlMTYtZjZmM2IxNjllMWVh</t>
  </si>
  <si>
    <t>https://www.easy.com.ar/membrana-liquida-para-techos-arena-20kg/p</t>
  </si>
  <si>
    <t>MEMBRANA EN PASTA TRANSOL BLANCO X 20 KG</t>
  </si>
  <si>
    <t>KOVERPAINT</t>
  </si>
  <si>
    <t xml:space="preserve">SE COTIZA MEMBRANA LIQUIDA TARRO X 20KG </t>
  </si>
  <si>
    <t>https://articulo.mercadolibre.com.ar/MLA-843990124-membrana-liquida-pasta-20-kg-techos-impermeabilizante-envios-_JM#position%3D19%26search_layout%3Dgrid%26type%3Ditem%26tracking_id%3D5f945efd-bdce-46e7-a29b-1f861115df94</t>
  </si>
  <si>
    <t>https://articulo.mercadolibre.com.ar/MLA-843991872-membrana-liquida-pasta-20-kg-techos-impermeabilizante-envios-_JM#position%3D23%26search_layout%3Dgrid%26type%3Ditem%26tracking_id%3D5f945efd-bdce-46e7-a29b-1f861115df94</t>
  </si>
  <si>
    <t>memebrana liquida TARRO 20 KG.  , Idem Oferta base, 
Pago ANTICIPADO con Garantía de Seguro de Caución</t>
  </si>
  <si>
    <t>https://articulo.mercadolibre.com.ar/MLA-873162367-membrana-plastica-en-pasta-techos-y-muros-riopint-20-lts-_JM?matt_tool=62476992&amp;matt_word=&amp;matt_source=google&amp;matt_campaign_id=14508409193&amp;matt_ad_group_id=144413706399&amp;matt_match_type=&amp;matt_network=g&amp;matt_device=c&amp;matt_creative=644633625337&amp;matt_keyword=&amp;matt_ad_position=&amp;matt_ad_type=pla&amp;matt_merchant_id=497800132&amp;matt_product_id=MLA873162367&amp;matt_product_partition_id=2266288600500&amp;matt_target_id=aud-1925157273100:pla-2266288600500&amp;cq_src=google_ads&amp;cq_cmp=14508409193&amp;cq_net=g&amp;cq_plt=gp&amp;cq_med=pla&amp;gad_source=1&amp;gclid=Cj0KCQjw28W2BhC7ARIsAPerrcIAXN6hXgnxFQYNZp_E7axZ2dhkP27g-sl2KBspWkzq0FKTumCu4J4aAp9dEALw_wcB</t>
  </si>
  <si>
    <t>https://articulo.mercadolibre.com.ar/MLA-1422171273-riopint-flexitech-membrana-liquida-x-20-_JM?searchVariation=180321908800#polycard_client=search-nordic&amp;position=24&amp;search_layout=grid&amp;type=item&amp;tracking_id=cc6a5829-7c3e-4bab-a51a-aa4e58f72bd3</t>
  </si>
  <si>
    <t>memebrana liquida TARRO 20 KG.</t>
  </si>
  <si>
    <t xml:space="preserve">MEMBRANA LIQUIDA , ENVASE POR 20 KGS. DE PRIMERA CALIDAD 
 MARCA "LAMIPLAS" </t>
  </si>
  <si>
    <t>MARCA MATRATECH</t>
  </si>
  <si>
    <t>MEMBRANA LIQUIDA TARRO 20 KG  Membrana líquida.   
 Impermeabilizante para muros y techos MATRATECH.    
Presentación en colores y acabado mate.    Calidad 
Premium.    Rendimiento: 10 m2 por litro por 
mano. Se recomienda aplicar de 2 a 3 manos.</t>
  </si>
  <si>
    <t>SIKA</t>
  </si>
  <si>
    <t>MEMBRANA LIQUIDA ACRILICA  X 20 LT SIKA</t>
  </si>
  <si>
    <t>https://www.fravega.com/p/sikafill-techos-membrana-liquida-x-20-kg-color-blanco-21211830/?gad_source=1&amp;gclid=Cj0KCQjw28W2BhC7ARIsAPerrcJkiZ73WPZse7NKyqHOfWz95SfICC_DUy6LJzf5sFleYfCdHHPXrREaAjpJEALw_wcB&amp;gclsrc=aw.ds</t>
  </si>
  <si>
    <t>https://www.tiendauniverso.com.ar/sikafill-membrana-liquida-para-techos-blanca-20kg-sika/p?srsltid=AfmBOorxzQUbHuL9FXtguf2knz9imQwn3BbLYe_pOjexO3s0xk9Y6MHL</t>
  </si>
  <si>
    <t>MEGAFLEX</t>
  </si>
  <si>
    <t>MEMBRANA LÍQUIDA FIBRADA X 20 KG</t>
  </si>
  <si>
    <t>Renglón: 78, Código: 870010103.2, Descripción: AFRECHO GRUESO  Presentación:  KILO</t>
  </si>
  <si>
    <t>La presentación debe ser en bolsas (no a granel), el cereal debe ser grueso no afrechillo dado que los equinos se bronco aspiran si tiene mucho polvillo</t>
  </si>
  <si>
    <t>DAVID GONZALEZ</t>
  </si>
  <si>
    <t>SIN MARCA</t>
  </si>
  <si>
    <t>AFRECHO GRUESO, CEREAL GRUESO EN BOLSA</t>
  </si>
  <si>
    <t>https://articulo.mercadolibre.com.ar/MLA-1513334078-afrechillo-de-trigo-afrecho-x-18kg-_JM#position%3D26%26search_layout%3Dstack%26type%3Ditem%26tracking_id%3D5476b02a-9cea-43f7-bbc2-a717f3251f31</t>
  </si>
  <si>
    <t>https://articulo.mercadolibre.com.ar/MLA-1513306714-afrechillo-de-trigo-afrecho-x18-kg-caba-_JM#position%3D27%26search_layout%3Dstack%26type%3Ditem%26tracking_id%3D5476b02a-9cea-43f7-bbc2-a717f3251f31</t>
  </si>
  <si>
    <t>bolsa x 18kg</t>
  </si>
  <si>
    <t>La Jirafa</t>
  </si>
  <si>
    <t>Bolsa x 25 kg</t>
  </si>
  <si>
    <t>Renglón: 79, Código: 870010003.1, Descripción: ALIMENTO BALANCEADO PARA PERROS  Presentación:  KG.</t>
  </si>
  <si>
    <t>ALIMENTO BALANC. EXTRUZADO PERRO ADULTO - Características técnicas según Anexo II - PCP</t>
  </si>
  <si>
    <t>MASGOOD PREMIUN</t>
  </si>
  <si>
    <t>PRECIO POR KILO DE ALIMENTO BALANCEADO PERRO ADULTO 26% PROTEINA, 
ENERGIA METABOLIZABLE 4000 KCAL/KG. MASGOOD PREMIUN (PRESENTACION BOLSA X 20 
KILOS)</t>
  </si>
  <si>
    <t>https://articulo.mercadolibre.com.ar/MLA-1131443118-mas-good-22kg-premium-criadores-alimento-perros-grand-y-med-_JM#position%3D3%26search_layout%3Dstack%26type%3Ditem%26tracking_id%3Ddd9e9c59-80e3-4712-a6b3-f3a8faa964d0</t>
  </si>
  <si>
    <t>https://www.mercadolibre.com.ar/alimento-de-perros-premium-mas-good-criadores-x-22kg-26prot/p/MLA36039344#searchVariation%3DMLA36039344%26position%3D2%26search_layout%3Dstack%26type%3Dproduct%26tracking_id%3Ddd9e9c59-80e3-4712-a6b3-f3a8faa964d0</t>
  </si>
  <si>
    <t>por 22kg</t>
  </si>
  <si>
    <t>Mas Good , Idem Oferta base, Pago ANTICIPADO con Garantía 
de Seguro de Caución</t>
  </si>
  <si>
    <t xml:space="preserve">Alimento balanceado para perros por kilos EXTRUZADO PERRO ADULTO Composición 
Alimento Adultos Cachorros  Proteína mínimo 26%  , Idem 
Oferta base, Pago ANTICIPADO con Garantía de Seguro de Caución 
 </t>
  </si>
  <si>
    <t>Mas Good</t>
  </si>
  <si>
    <t>Alimento balanceado para perros por kilos EXTRUZADO PERRO ADULTO Composición 
Alimento Adultos Cachorros  Proteína mínimo 26%</t>
  </si>
  <si>
    <t>MARCA SIEGER ADULTO</t>
  </si>
  <si>
    <t>ALIMENTO BALANC. EXTRUZADO PERRO ADULTO - Características técnicas según Anexo 
II - PCP  CON EXPERIENCIA DE USO POR PARTE 
DEL MINISTERIO DE SEGURIDAD</t>
  </si>
  <si>
    <t>Renglón: 80, Código: 870010003.1, Descripción: ALIMENTO BALANCEADO PARA PERROS  Presentación:  KG.</t>
  </si>
  <si>
    <t>ALIMENTO BALANC.EXTRUZADO PARA CACHORROS - Características técnicas según Anexo II - PCP</t>
  </si>
  <si>
    <t>Alimento balanceado para perros cachorros por kilos EXTRUZADO PERRO ADULTO 
Composición Alimento Adultos Cachorros  Proteína mínimo 26%  , 
Idem Oferta base, Pago ANTICIPADO con Garantía de Seguro de 
Caución</t>
  </si>
  <si>
    <t>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t>
  </si>
  <si>
    <t>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t>
  </si>
  <si>
    <t>por 10 kg y no es la misma marca</t>
  </si>
  <si>
    <t>mas Good</t>
  </si>
  <si>
    <t>Alimento balanceado para perros cachorros por kilos EXTRUZADO PERRO ADULTO 
Composición Alimento Adultos Cachorros  Proteína mínimo 26%</t>
  </si>
  <si>
    <t>MARCA SIEGER</t>
  </si>
  <si>
    <t xml:space="preserve">ALIMENTO BALANC.EXTRUZADO PARA CACHORROS - Características técnicas según Anexo II 
- PCP  CON EXPERIENCIA DE USO POR PARTE DEL 
MINISTERIO DE SEGURIDAD  </t>
  </si>
  <si>
    <t>Renglón: 81, Código: 870010102.1, Descripción: AVENA FORRAJERA  Presentación:  X KG  Solicitado:  KG</t>
  </si>
  <si>
    <t>La presentación debe ser en bolsas (no a granel), apto para el consumo de ganado</t>
  </si>
  <si>
    <t>SE ADJUNTA NOTA</t>
  </si>
  <si>
    <t>https://articulo.mercadolibre.com.ar/MLA-1169019873-avena-x-35-kg-animal-brothers-_JM#position%3D13%26search_layout%3Dstack%26type%3Ditem%26tracking_id%3Df653e3a1-bb86-4e82-9069-039575a56f1a</t>
  </si>
  <si>
    <t>https://articulo.mercadolibre.com.ar/MLA-848811317-avena-para-caballos-x-30kg-caba-_JM#position%3D10%26search_layout%3Dstack%26type%3Ditem%26tracking_id%3Df653e3a1-bb86-4e82-9069-039575a56f1a</t>
  </si>
  <si>
    <t xml:space="preserve">FORRAJERA NORTE ARGENTINO </t>
  </si>
  <si>
    <t xml:space="preserve">AVENA FORRAJERA CONSUMO ANIMAL VENTILADA </t>
  </si>
  <si>
    <t>no es la misma marca</t>
  </si>
  <si>
    <t>SZARKO</t>
  </si>
  <si>
    <t>CG , Idem Oferta base, Pago ANTICIPADO con Garantía de 
Seguro de Caución</t>
  </si>
  <si>
    <t>Avena forrajera por kilo La presentación debe ser en bolsas 
(no a granel), apto para el consumo de ganado  
, Idem Oferta base, Pago ANTICIPADO con Garantía de Seguro 
de Caución</t>
  </si>
  <si>
    <t>https://articulo.mercadolibre.com.ar/MLA-1167808550-avena-ventilada-para-caballo-por-30kg-_JM#position%3D11%26search_layout%3Dstack%26type%3Ditem%26tracking_id%3Df653e3a1-bb86-4e82-9069-039575a56f1a</t>
  </si>
  <si>
    <t>https://articulo.mercadolibre.com.ar/MLA-1142222264-avena-pcaballos-cultivo-hongos-brotes-x-5-kg-caba-envios-_JM#position%3D25%26search_layout%3Dstack%26type%3Ditem%26tracking_id%3Da974c1a6-4172-499f-9532-5842fc5c4c0c</t>
  </si>
  <si>
    <t>CG</t>
  </si>
  <si>
    <t>Avena forrajera por kilo La presentación debe ser en bolsas 
(no a granel), apto para el consumo de ganado</t>
  </si>
  <si>
    <t>Renglón: 82, Código: 810010042.6, Descripción: BOLSA PARA TRANSPORTAR CADAVERES  Presentación:  UNIDAD</t>
  </si>
  <si>
    <t>Bolsas de polietileno para el transporte de cadáveres de 1.05 mts x 2,00 mts de 150 micrones con cierre</t>
  </si>
  <si>
    <t xml:space="preserve">BOLSA PARA TRANSPORTAR CADAVERES DE 1.05 METROS ANCHO X 2 
METROS LARGO EN 130 MICRONES DE ESPESOR CON CIERRE A 
CREMALLERA COLOR NEGRO </t>
  </si>
  <si>
    <t xml:space="preserve">Bolsas de polietileno para el transporte de cadáveres de 1.05 
mts x 2,00 mts de 150 micrones con cierre  
  </t>
  </si>
  <si>
    <t>DROGUERIA BD SRL</t>
  </si>
  <si>
    <t>POLIFILM</t>
  </si>
  <si>
    <t xml:space="preserve">BOLSA OBITO ADULTO COLOR NEGRO TERMOSELLADA 120MC 0.90X2MTS  (SE 
ADJUNTA IMAGEN ILUSTRATIVA DEL PRODUCTO COTIZADO)  PM:S/N   
</t>
  </si>
  <si>
    <t>P/N</t>
  </si>
  <si>
    <t xml:space="preserve">SE COTIZA BOLSA 1.05 X 2 X 150 MICRONES CON 
CIERRE </t>
  </si>
  <si>
    <t xml:space="preserve">WP , Idem Oferta Base, Pago ANTICIPADO con garantía de 
Seguro de Caución </t>
  </si>
  <si>
    <t xml:space="preserve">Bolsas para cadaveres de polietileno para el transporte de cadáveres 
de 1.05 mts x 2,00 mts de 150 micrones con 
cierre  , Idem Oferta Base, Pago ANTICIPADO con garantía 
de Seguro de Caución </t>
  </si>
  <si>
    <t>https://articulo.mercadolibre.com.ar/MLA-1382555257-bolsa-de-obito-mortuoria-adulto-205x1-metro-_JM#polycard_client=recommendations_vip-v2p&amp;reco_backend=ranker-retrieval-v2p_marketplace&amp;reco_client=vip-v2p&amp;reco_item_pos=1&amp;reco_backend_type=low_level&amp;reco_id=cb788f44-1c18-421c-9764-67bdc665ca4e</t>
  </si>
  <si>
    <t>https://articulo.mercadolibre.com.ar/MLA-853461865-bolsa-de-obito-150-micrones-con-cierre-auto-cadaver-adulto-_JM#position%3D15%26search_layout%3Dstack%26type%3Ditem%26tracking_id%3D1e8680bc-349a-49d4-a36b-5b1a61c814df</t>
  </si>
  <si>
    <t>WP</t>
  </si>
  <si>
    <t>Bolsas para cadaveres de polietileno para el transporte de cadáveres 
de 1.05 mts x 2,00 mts de 150 micrones con 
cierre</t>
  </si>
  <si>
    <t>Renglón: 83, Código: 420020267.1, Descripción: CHALECO REFLECTIVO  Presentación:  UNIDAD</t>
  </si>
  <si>
    <t>Chaleco tipo poncho con ajustes en los costados tela red anaranjado fluorescente con tres bandas color verde de 6cm de ancho por 30 cm de largo y cinta reflectiva de 1 cm de ancho por 30 cm de largo con la inscripción "policía" en anverso y reverso</t>
  </si>
  <si>
    <t>I/A</t>
  </si>
  <si>
    <t xml:space="preserve">SE COTIZA CHALECO REFLECTIVO SIMPLE ANARANJADO O AMARILLO FLUOR SIN 
LOGO O INSCRIPCION SEGUN IMAGEN </t>
  </si>
  <si>
    <t>Renglón: 84, Código: 510030275.6, Descripción: CONO DE SEGURIDAD DISTINTAS MEDIDAS  Presentación:  UNIDAD</t>
  </si>
  <si>
    <t>Cono de seguridad de 75 cm de alto y base de 36 x 36 cm color naranja con bandas reflectivas</t>
  </si>
  <si>
    <t>UCU</t>
  </si>
  <si>
    <t>CONO PE BASE GOMA ECONÓMICO 750 MM RÍGIDO Y 2 
BANDAS REFLECTIVAS 10 CM  Caracteristicas del Producto   
 • Cono vial ECONÓMICO con láminas reflectivas visibles en 
la oscuridad.  • Peso: 2.5 kg.  • Altura: 
750 mm.  • Base: 38cm x 38cm.  • 
Ancho de bandas reflectivas: 10 cm.  • Material rígido. 
 • Color: Rojo.</t>
  </si>
  <si>
    <t>https://articulo.mercadolibre.com.ar/MLA-930067121-conobasegomaeconomico75cmrigido2bandareflectivo-_JM?variation=#reco_item_pos=4&amp;reco_backend=ranker-retrieval-v2p_marketplace&amp;reco_backend_type=low_level&amp;reco_client=vip-v2p&amp;reco_id=0e7a3879-6188-46a1-9381-276e85c24d42</t>
  </si>
  <si>
    <t>https://articulo.mercadolibre.com.ar/MLA-1755732840-pack-x-5-cono-vial-econo-estandar-70-75cm-23kg-conoflex-_JM#is_advertising=true&amp;position=11&amp;search_layout=grid&amp;type=pad&amp;tracking_id=39890804-33ed-4ea1-95a4-877e3b3e2cc1&amp;is_advertising=true&amp;ad_domain=VQCATCORE_LST&amp;ad_position=11&amp;ad_click_id=YzFlMWU2N2QtYzc5Yi00YTRkLWI4YmEtMDVkOWUyMmFhODRl</t>
  </si>
  <si>
    <t>no es la misma marca y PX 2 por 5u</t>
  </si>
  <si>
    <t xml:space="preserve">MARCA UCU </t>
  </si>
  <si>
    <t xml:space="preserve">Caracteristicas del Producto    • Cono vial con 
láminas reflectivas visibles en la oscuridad.  • Peso: 2.5 
kg.  • Altura: 750 mm.  • Base: 38cm 
x 38cm.  • Ancho de bandas reflectivas: 10 cm. 
 • Material rígido.  • Color: Rojo.   
</t>
  </si>
  <si>
    <t xml:space="preserve">CONOFLEX </t>
  </si>
  <si>
    <t xml:space="preserve">SE COTIZA CONO SEÑALIZACION VIAL 70CM DE ALTURA FABRICADO EN 
MATERIAL POLIETILENO SEMI RIGIDO COLOR NARANJA VIALCON FILTRO UV PARA 
PROTECCION SOLAR. CONFORMADO POR 2 PIEZAS: CONO Y BASE EL 
DIAMETRO MAYOR DEL CONO ES DE 18CM Y 4CM EN 
SU DIAMETRO MENOR. CON 2/3 BANDAS SEGUN STOCK RELFECTIVAS, CON 
CARACTERISTICAS HIP (HIGHT INTENSITY PRISMATIC) SEGUN  NORMAS IRAM D4956 
</t>
  </si>
  <si>
    <t>CONOFLEX</t>
  </si>
  <si>
    <t>CONO SEÑALIZACION VIAL 75 CM ALTURA-BASE 35X35 CM- FABRICADO EN 
POLIETILENO SEMIRRIGIDO CON FILTRO UV. CONFORMADO EN 1 SOLA PIEZA-POSEE 
2 BANDAS REFLECTIVAS DE 7,5 CM DE ANCHO CON CARACTERISTICAS 
HIP (HIGH INTENISY PRISMATIC)SEGUN NORMAS IRAM-INDUSTRIA ARGENTINA-CONOFLEX</t>
  </si>
  <si>
    <t>Conoflex , Idem Alternativa 3 , Pago ANTICIPADO Garantía  
Seguro Caución</t>
  </si>
  <si>
    <t>Conos de seguridad de 70 cm de alto y base 
de 26 x 26 cm color naranja con bandas reflectivas 
 , Idem Alternativa 3 , Pago ANTICIPADO Garantía  
Seguro Caución</t>
  </si>
  <si>
    <t>Conoflex</t>
  </si>
  <si>
    <t xml:space="preserve">Conos de seguridad de 70 cm de alto y base 
de 26 x 26 cm color naranja con bandas reflectivas 
</t>
  </si>
  <si>
    <t>Conoflex , Idem Oferta base, Pago ANTICIPADO con Garantía de 
Seguro de Caución</t>
  </si>
  <si>
    <t>Conos de seguridad de 75 cm de alto y base 
de 36 x 36 cm color naranja con bandas reflectivas 
 , Idem Oferta base, Pago ANTICIPADO con Garantía de 
Seguro de Caución</t>
  </si>
  <si>
    <t xml:space="preserve">Conos de seguridad de 75 cm de alto y base 
de 36 x 36 cm color naranja con bandas reflectivas 
</t>
  </si>
  <si>
    <t>Renglón: 85, Código: 790030028.26, Descripción: DETERGENTE LIQUIDO  Presentación:  UNIDAD</t>
  </si>
  <si>
    <t>Detergente liquido envase por 750 cc/ml</t>
  </si>
  <si>
    <t>SEDILE</t>
  </si>
  <si>
    <t>Detergente liquido envase por 750 cc/ml  PRESENTACION: BULTO X 
16 UNIDADES  MARCA:SEDILE  ORIGEN:ARGENTINA  ENTREGA:INMEDIATA  FORMA 
DE PAGO: PAGO ANTICIPADO</t>
  </si>
  <si>
    <t>https://cristianarcedistribuciones.com.ar/producto/detergente-sedile-marina-x-750ml/</t>
  </si>
  <si>
    <t>https://manoloalmacen.com.ar/producto/detergente-sedile-colageno-750ml/</t>
  </si>
  <si>
    <t>Detergente liquido envase por 750 cc/ml  PRESENTACION: BULTO X 
16 UNIDADES  MARCA:SEDILE  ORIGEN:ARGENTINA  ENTREGA:INMEDIATA  FORMA 
DE PAGO: 30 DIAS</t>
  </si>
  <si>
    <t>MARCA COLOSO</t>
  </si>
  <si>
    <t>Sedilé</t>
  </si>
  <si>
    <t xml:space="preserve">Detergente liquido envase por 750 cc/ml     
</t>
  </si>
  <si>
    <t>ALA</t>
  </si>
  <si>
    <t>SE COTIZA MARCA ALA / I-A</t>
  </si>
  <si>
    <t xml:space="preserve">MK, Idem Oferta Base, Pago ANTICIPADO con Garantia Seguro Caución 
</t>
  </si>
  <si>
    <t>Detergente liquido envase por 750 cc/ml   Idem Oferta 
Base, Pago ANTICIPADO con Garantia Seguro Caución</t>
  </si>
  <si>
    <t>GIGANTE</t>
  </si>
  <si>
    <t>DETERGENTE LAVAVAJILLAS GIGANTE FRAGANCIAS VS X 750 ML</t>
  </si>
  <si>
    <t>MK</t>
  </si>
  <si>
    <t>Renglón: 86, Código: 790030114.12, Descripción: DESODORANTE LIQUIDO PARA PISO  Presentación:  UNIDAD</t>
  </si>
  <si>
    <t>Desodorante para piso - Presentación: 1 LITRO</t>
  </si>
  <si>
    <t xml:space="preserve">4 ESTRELLAS AROMEL </t>
  </si>
  <si>
    <t xml:space="preserve">DESODORANTE LIQUIDO PARA PISO FRAGANCIAS VARIAS. SE COTIZA POR LITRO 
Y SE ENTREGA EN BIDONES DE 5 LITROS.   
 </t>
  </si>
  <si>
    <t xml:space="preserve">Desodorante para piso - Presentación: 1 LITRO    
</t>
  </si>
  <si>
    <t>Desodorante para piso - Presentación: 1 LITRO  PRESENTACION: BULTO 
X 15 UNIDADES  MARCA:SEDILE  ORIGEN:ARGENTINA  ENTREGA:INMEDIATA  
FORMA DE PAGO: PAGO ANTICIPADO</t>
  </si>
  <si>
    <t>https://todobaratosrl.mitiendanube.com/productos/desodorante-de-piso-sedile/</t>
  </si>
  <si>
    <t>https://www.limpapel.com.ar/product/desod-bact-oriente-x-1l/</t>
  </si>
  <si>
    <t>MARCA CLORIN</t>
  </si>
  <si>
    <t>DESODORANTE PARA PISOS FRAGANCIAS VARIAS. SE COTIZA ENVASE ORIGINAL DE 
900 CC</t>
  </si>
  <si>
    <t>Desodorante para piso - Presentación: 1 LITRO  PRESENTACION: BULTO 
X 15 UNIDADES  MARCA:SEDILE  ORIGEN:ARGENTINA  ENTREGA:INMEDIATA  
FORMA DE PAGO: 30 DIAS</t>
  </si>
  <si>
    <t>Thames , Idem Oferta base, Pago ANTICIPADO con Garantía de 
Seguro de Caución</t>
  </si>
  <si>
    <t>Desodorante liquido por 1 litro/ SE COTIZA POR 900ML  
 , Idem Oferta base, Pago ANTICIPADO con Garantía de 
Seguro de Caución</t>
  </si>
  <si>
    <t>POETT</t>
  </si>
  <si>
    <t xml:space="preserve">Desodorante para piso - Presentación: 1 LITRO SE COTIZA MARCA 
POETT / GLADE     </t>
  </si>
  <si>
    <t>Thames</t>
  </si>
  <si>
    <t xml:space="preserve">Desodorante liquido POR 900ML </t>
  </si>
  <si>
    <t>Renglón: 87, Código: 032010023.1, Descripción: GUANTES DE NITRILO CHICO  Presentación:  CAJA X 100  Solicitado:  CAJA</t>
  </si>
  <si>
    <t>Para examen sin polvo</t>
  </si>
  <si>
    <t>Seiseme SA</t>
  </si>
  <si>
    <t>CORONET</t>
  </si>
  <si>
    <t xml:space="preserve">PM 236-80 GUANTE EXAMEN CORONET S (NITRILO - NEGRO) CAJA 
X 100 UN  </t>
  </si>
  <si>
    <t>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t>
  </si>
  <si>
    <t>https://www.farmaciasbelen.com.ar/shop/product/coronet-guantes-para-examinacion-de-nitrilo-negro-x-100-u-WS2233967</t>
  </si>
  <si>
    <t>CARLOS ALBERTO BASTIAS BASTIAS</t>
  </si>
  <si>
    <t>SUPLIMED</t>
  </si>
  <si>
    <t xml:space="preserve">GUANTES DE NITRILO CHICO  PM ANMAT: 2123-60   
</t>
  </si>
  <si>
    <t>CURE GUARD</t>
  </si>
  <si>
    <t xml:space="preserve">GUANTE NITRILO DESCARTABLE CHICO S/POLVO X  100 UN  
(SE ADJUNTA IMAGEN ILUSTRATIVA DEL PRODUCTO COTIZADO)   PM: 
215-60  </t>
  </si>
  <si>
    <t>DEPASCALE</t>
  </si>
  <si>
    <t xml:space="preserve">Caracteristicas del Producto LIVIANO    • Producto certificado: 
Norma EN 420, EN 420 A1, EN 374-1, AQL 1,5. 
 • Autorizado por ANMAT.    • Solo 
para riesgos mínimos contra:  Acción mecánica cuyos riesgos sean 
aritificiales;  Productos de limpieza de acción débil y efectos 
fácilmente reversibles.    • No estéril y sin 
polvo.  • No contiene látex natural.  • Forma 
ambidiestra.  • Borde de puño enrollado.  • Alta 
sensibilidad táctil y desteridad.  • Dedos texturizados para mayo 
</t>
  </si>
  <si>
    <t>MARCA NP</t>
  </si>
  <si>
    <t xml:space="preserve">GUANTES DE NITRILO CHICO Presentación: CAJA X 100 Solicitado: CAJA 
 DISEÑO - CARACTERÍSTICAS  Alta resistencia a la elongación 
 Solución alternativa para alérgicos al látex natural  Ambidiestro, 
puño enrollado  Palma y/o dedos texturizados para mejor agarre 
</t>
  </si>
  <si>
    <t>MAKERSOLUTIONS S.A.</t>
  </si>
  <si>
    <t>EUROMIX</t>
  </si>
  <si>
    <t>GUANTES DE NITRILO CHICO Presentación: CAJA X 100 Solicitado: CAJA. 
TALLE S. CERT PM: 1440-54</t>
  </si>
  <si>
    <t>EXSA SRL</t>
  </si>
  <si>
    <t>MEDLINE</t>
  </si>
  <si>
    <t>MEDLINE   MG100S   GLOVE, EXSAM, NITRILE, MG 
ES, 100, S</t>
  </si>
  <si>
    <t>Caracteristicas del Producto REFORZADO    Producto certificado: Norma 
EN 420, EN 420-A1, EN 374-1.  • Autorizado por 
ANMAT.    • Solo para riesgos mínimos contra: 
 Acción mecánica cuyos riesgos sean aritificiales;  Productos de 
limpieza de acción débil y efectos fácilmente reversibles.   
 • No estéril y sin polvo.  • No 
contiene látex natural.  • Forma ambidiestra.  • Gramaje: 
70.7 g/m2.  • Calidad premium.  • Borde de 
puño enrollado.  • Alta sensibilidad táctil y desteridad.  
• Dedos texturizados para mayor agarre.</t>
  </si>
  <si>
    <t>MARCAS VARIAS (SEGÚN STOCK)</t>
  </si>
  <si>
    <t>GUANTE DE NITRILO CHICO SIN POLVO. CAJA X 100.</t>
  </si>
  <si>
    <t xml:space="preserve">I A </t>
  </si>
  <si>
    <t xml:space="preserve">GUANTE DE NITRILO CHICO CAJA POR 100 UNIDADES </t>
  </si>
  <si>
    <t>MEDIGLOVE</t>
  </si>
  <si>
    <t xml:space="preserve">SE COTIZA GUANTES DE NITRILO CHICO Presentación: CAJA X 100 
Solicitado: CAJA    </t>
  </si>
  <si>
    <t>Depascale , Idem Oferta base, Pago ANTICIPADO con Garantía de 
Seguro de Caución</t>
  </si>
  <si>
    <t>Guantes de nitrilo x caja de 100 chico Para examen 
sin polvo  , Idem Oferta base, Pago ANTICIPADO con 
Garantía de Seguro de Caución</t>
  </si>
  <si>
    <t>Depascale</t>
  </si>
  <si>
    <t>Guantes de nitrilo x caja de 100 chico Para examen 
sin polvo</t>
  </si>
  <si>
    <t>Alumax</t>
  </si>
  <si>
    <t xml:space="preserve">GUANTES DE NITRILO CHICO Presentación: CAJA X 100 Solicitado: CAJA. 
Para examen sin polvo       
 </t>
  </si>
  <si>
    <t>Renglón: 88, Código: 032010023.2, Descripción: GUANTES DE NITRILO MEDIANO  Presentación:  CAJA X 100  Solicitado:  CAJA</t>
  </si>
  <si>
    <t xml:space="preserve">PM 236-80 GUANTE EXAMEN CORONET M (NITRILO - VIOLETA) CAJA 
X 100 UN  </t>
  </si>
  <si>
    <t>https://articulo.mercadolibre.com.ar/MLA-1155455056-guantes-de-nitrilo-color-negro-x-100-talle-m-_JM#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t>
  </si>
  <si>
    <t xml:space="preserve">GUANTES DE NITRILO MEDIANO  PM ANMAT: 2123-60   
</t>
  </si>
  <si>
    <t xml:space="preserve">GUANTE NITRILO DESCARTABLE MEDIANO S/POLVO X  100 UN  
(SE ADJUNTA IMAGEN ILUSTRATIVA DEL PRODUCTO COTIZADO)   PM: 
215-60  </t>
  </si>
  <si>
    <t xml:space="preserve">GUANTES DE NITRILO MEDIANO Presentación: CAJA X 100 Solicitado: CAJA 
 DISEÑO - CARACTERÍSTICAS  Alta resistencia a la elongación 
 Solución alternativa para alérgicos al látex natural  Ambidiestro, 
puño enrollado  Palma y/o dedos texturizados para mejor agarre 
</t>
  </si>
  <si>
    <t>GUANTES DE NITRILO MEDIANO Presentación: CAJA X 100 Solicitado: CAJA. 
TALLE M. CERT PM: 1440-54</t>
  </si>
  <si>
    <t xml:space="preserve">MG100M   GLOVE, EXSAM, NITRILE, MG ES, 100, M 
</t>
  </si>
  <si>
    <t>GUANTE DE NITRILO MEDIANO SIN POLVO. CAJA X 100.</t>
  </si>
  <si>
    <t xml:space="preserve">GUANTES DE NITRILO MEDIANO CAJA POR 100 UNIDADES </t>
  </si>
  <si>
    <t xml:space="preserve">GUANTES DE NITRILO MEDIANO Presentación: CAJA X 100 Solicitado: CAJA 
   </t>
  </si>
  <si>
    <t>depascale , Idem Oferta base, Pago ANTICIPADO con Garantía de 
Seguro de Caución</t>
  </si>
  <si>
    <t>Guantes de nitrilo x caja de 100 mediano Para examen 
sin polvo  , Idem Oferta base, Pago ANTICIPADO con 
Garantía de Seguro de Caución</t>
  </si>
  <si>
    <t>Guantes de nitrilo x caja de 100 mediano Para examen 
sin polvo</t>
  </si>
  <si>
    <t xml:space="preserve">GUANTES DE NITRILO MEDIANO Presentación: CAJA X 100 Solicitado: CAJA. 
Para examen sin polvo       
 </t>
  </si>
  <si>
    <t>Renglón: 89, Código: 032010023.3, Descripción: GUANTES DE NITRILO GRANDE  Presentación:  CAJA X 100  Solicitado:  CAJA</t>
  </si>
  <si>
    <t xml:space="preserve">PM 236-80 GUANTE EXAMEN CORONET L (NITRILO - VIOLETA) CAJA 
X 100 UN  </t>
  </si>
  <si>
    <t>https://www.xn--deuas-qta.com.ar/guantes-de-latex-xl-x100u?gad_source=1&amp;gclid=CjwKCAjwlbu2BhA3EiwA3yXyuwBspRckCYUbiGlmeqdp6f3Z4UUnP9CrYe3YGL1QG7Mh-0rzqM1hgRoCvg0QAvD_BwE</t>
  </si>
  <si>
    <t>GUANTES DE NITRILO GRANDE  PM ANMAT: 2123-60</t>
  </si>
  <si>
    <t xml:space="preserve">GUANTE NITRILO DESCARTABLE GRANDE S/POLVO X  100 UN  
(SE ADJUNTA IMAGEN ILUSTRATIVA DEL PRODUCTO COTIZADO)   PM: 
215-60  </t>
  </si>
  <si>
    <t>GUANTES DE NITRILO GRANDE Presentación: CAJA X 100 Solicitado: CAJA 
   DISEÑO - CARACTERÍSTICAS  Alta resistencia a 
la elongación  Solución alternativa para alérgicos al látex natural 
 Ambidiestro, puño enrollado  Palma y/o dedos texturizados para 
mejor agarre</t>
  </si>
  <si>
    <t>GUANTES DE NITRILO GRANDE Presentación: CAJA X 100 Solicitado: CAJA. 
TALLE L. CERT PM: 1440-54</t>
  </si>
  <si>
    <t xml:space="preserve">MG100L   GLOVE, EXSAM, NITRILE, MG ES, 100, L 
</t>
  </si>
  <si>
    <t>GUANTE DE NITRILO GRANDE SIN POLVO. CAJA X 100.</t>
  </si>
  <si>
    <t>GUANTES DE NITRILO GRANDE CAJA POR 100 UNIDADES</t>
  </si>
  <si>
    <t xml:space="preserve">GUANTES DE NITRILO GRANDE Presentación: CAJA X 100 Solicitado: CAJA 
   </t>
  </si>
  <si>
    <t>Guantes de nitrilo x caja de 100 grandes Para examen 
sin polvo  , Idem Oferta base, Pago ANTICIPADO con 
Garantía de Seguro de Caución</t>
  </si>
  <si>
    <t>Guantes de nitrilo x caja de 100 grandes Para examen 
sin polvo</t>
  </si>
  <si>
    <t xml:space="preserve">GUANTES DE NITRILO GRANDE Presentación: CAJA X 100 Solicitado: CAJA. 
Para examen sin polvo       
 </t>
  </si>
  <si>
    <t>Renglón: 90, Código: 790030039.2, Descripción: JABON DE LAVAR EN PAN  Presentación:  UNIDAD</t>
  </si>
  <si>
    <t>Jabón en pan - Presentación 150 gr. o Superior</t>
  </si>
  <si>
    <t>ASTRO</t>
  </si>
  <si>
    <t>JABON DE LAVAR EN PAN BLANCO X 150 GRS</t>
  </si>
  <si>
    <t>https://www.modomarket.com/jabon-en-pan-zorro-clasico-2-x-150-gr/p</t>
  </si>
  <si>
    <t>https://maxiconsumo.com/sucursal_capital/jabon-en-pan-gran-federal-ropa-delicada-150-gr-13934.html</t>
  </si>
  <si>
    <t>Jabón en pan - Presentación 150 gr. o Superior  
PRESENTACION: BULTO X 56 UNIDADES  MARCA:SEDILE  ORIGEN:ARGENTINA  
ENTREGA:INMEDIATA  FORMA DE PAGO: PAGO ANTICIPADO</t>
  </si>
  <si>
    <t>Signo , Idem Oferta base, Pago ANTICIPADO con Garantía de 
Seguro de Caución</t>
  </si>
  <si>
    <t>Jabon de lavar panes - Presentación 150 gr. o Superior/ 
SE COTIZA 150 GRAMOS  , Idem Oferta base, Pago 
ANTICIPADO con Garantía de Seguro de Caución</t>
  </si>
  <si>
    <t>MARCA SIGNO</t>
  </si>
  <si>
    <t>JABON DE LAVAR EN PAN BLANCO X 200 GRS</t>
  </si>
  <si>
    <t>Jabón en pan - Presentación 150 gr.   PRESENTACION: 
BULTO X 56 UNIDADES  MARCA:SEDILE  ORIGEN:ARGENTINA  ENTREGA:INMEDIATA 
 FORMA DE PAGO: 30 DIAS</t>
  </si>
  <si>
    <t xml:space="preserve">ARGENTINO </t>
  </si>
  <si>
    <t xml:space="preserve">JABON BLANCO EN PAN  POR  200GRA   
</t>
  </si>
  <si>
    <t>JABON DE LAVAR EN PAN BLANCO X 200 GRS.</t>
  </si>
  <si>
    <t>Signo</t>
  </si>
  <si>
    <t>Jabon de lavar panes - Presentación 150 gr. o Superior/ 
SE COTIZA 150 GRAMOS</t>
  </si>
  <si>
    <t>ARGENTINO</t>
  </si>
  <si>
    <t>JABON EN PAN ARGENTINO X 150 GR</t>
  </si>
  <si>
    <t>FEDERAL</t>
  </si>
  <si>
    <t xml:space="preserve">SE COTIZA JABON PARA LAVAR EN PAN BLANCO </t>
  </si>
  <si>
    <t>Renglón: 91, Código: 790030031.21, Descripción: LAVANDINA  Presentación:  UNIDAD</t>
  </si>
  <si>
    <t>Lavandina al 55%</t>
  </si>
  <si>
    <t>4 ESTRELLAS ARCLOR</t>
  </si>
  <si>
    <t xml:space="preserve">Lavandina al 55 g/l. Se cotiza por litro y se 
entrega ern bidones de 5 litros     
</t>
  </si>
  <si>
    <t>https://maxiconsumo.com/sucursal_capital/lavandina-esencial-1-lt-11539.html</t>
  </si>
  <si>
    <t>https://www.modomarket.com/lavandina-clorin-x-1-lt/p</t>
  </si>
  <si>
    <t xml:space="preserve">LAVANDINA CONCENTRADA 55 G/L    </t>
  </si>
  <si>
    <t xml:space="preserve">CLORIN </t>
  </si>
  <si>
    <t xml:space="preserve">LAVANDINA  CLORIN  EN ENVASE  POR  1 
LITRO  </t>
  </si>
  <si>
    <t>MARCA LIMPIALIN</t>
  </si>
  <si>
    <t>LAVANDINA CONCENTRADA 55G/L X LT</t>
  </si>
  <si>
    <t>Lavandina al 55%-1 LITRO  PRESENTACION: BULTO X 12 UNIDADES 
 MARCA:SEDILE  ORIGEN:ARGENTINA  ENTREGA:INMEDIATA  FORMA DE PAGO: 
PAGO ANTICIPADO</t>
  </si>
  <si>
    <t>Lavandina al 55%-1 LITRO  PRESENTACION: BULTO X 12 UNIDADES 
 MARCA:SEDILE  ORIGEN:ARGENTINA  ENTREGA:INMEDIATA  FORMA DE PAGO: 
30 DIAS</t>
  </si>
  <si>
    <t>Limpialim , Idem Oferta base, Pago ANTICIPADO con Garantía de 
Seguro de Caución</t>
  </si>
  <si>
    <t>lavandinas Lavandina al 55% / SE COTIZA POR LITRO  
 , Idem Oferta base, Pago ANTICIPADO con Garantía de 
Seguro de Caución</t>
  </si>
  <si>
    <t xml:space="preserve">Lavandina al 55%    </t>
  </si>
  <si>
    <t>Limpialim</t>
  </si>
  <si>
    <t xml:space="preserve">lavandinas Lavandina al 55% / SE COTIZA POR LITRO  
</t>
  </si>
  <si>
    <t>Renglón: 92, Código: 870010031.1, Descripción: LINO  Presentación:  X KG  Solicitado:  KG</t>
  </si>
  <si>
    <t>La presentación debe ser en bolsas (no a granel) de semillas enteras de lino</t>
  </si>
  <si>
    <t xml:space="preserve">LINO FORRAJERO COLOR MARRON ENBOLSADO X 25 KG </t>
  </si>
  <si>
    <t>https://articulo.mercadolibre.com.ar/MLA-787874648-semillas-de-lino-x-25-kilos-ventas-x-mayor-y-menor-_JM?matt_tool=38087446&amp;utm_source=google_shopping&amp;utm_medium=organic</t>
  </si>
  <si>
    <t>https://articulo.mercadolibre.com.ar/MLA-641991542-lino-semillas-x-mayor-x-25kg-mercadoenvio-_JM?matt_tool=38087446&amp;utm_source=google_shopping&amp;utm_medium=organic</t>
  </si>
  <si>
    <t>E/B</t>
  </si>
  <si>
    <t xml:space="preserve">SE COTIZA LINO en bolsas (no a granel) de semillas 
enteras de lino    </t>
  </si>
  <si>
    <t xml:space="preserve">Lino x kilo La presentación debe ser en bolsas (no 
a granel) de semillas enteras de lino  , Idem 
Oferta base, Pago ANTICIPADO con Garantía de Seguro de Caución 
</t>
  </si>
  <si>
    <t>Lino x kilo La presentación debe ser en bolsas (no 
a granel) de semillas enteras de lino</t>
  </si>
  <si>
    <t>LINO SEMILLA ENTERA EN BOLSA</t>
  </si>
  <si>
    <t>Renglón: 93, Código: 870010109.3, Descripción: MAIZ TRITURADO  Presentación:  KG</t>
  </si>
  <si>
    <t>La presentación debe ser en bolsas (no a granel), no debe ser partido, ni entero, debe ser triturado a fin que facilite la digestión del equino</t>
  </si>
  <si>
    <t>SE COTIZA BOLSA MAIZ TRITURADO</t>
  </si>
  <si>
    <t>https://articulo.mercadolibre.com.ar/MLA-904982470-maiz-partido-x-10-kg-caba-_JM#position%3D43%26search_layout%3Dstack%26type%3Ditem%26tracking_id%3De9d0ae9b-7661-4c31-95c3-089b6c8ae9f9</t>
  </si>
  <si>
    <t>https://petshopmdq.com/productos/alimentos/animales-granja/maiz-quebrado-molido-x-25kg/</t>
  </si>
  <si>
    <t>MAIZ TRITURADO EN BOLSA</t>
  </si>
  <si>
    <t>Bolsa x 30 Kg</t>
  </si>
  <si>
    <t>Maiz triturado por kilo La presentación debe ser en bolsas 
(no a granel), no debe ser partido, ni entero, debe 
ser triturado a fin que facilite la digestión del equino 
 , Idem Oferta base, Pago ANTICIPADO con Garantía de 
Seguro de Caución</t>
  </si>
  <si>
    <t xml:space="preserve">Maiz triturado por kilo La presentación debe ser en bolsas 
(no a granel), no debe ser partido, ni entero, debe 
ser triturado a fin que facilite la digestión del equino 
</t>
  </si>
  <si>
    <t>Renglón: 94, Código: 840030133.1, Descripción: MAMELUCO  Presentación:  UNIDAD</t>
  </si>
  <si>
    <t>Mameluco Impermeable tipo TYVEK -o similar- (talle S al 3XL)</t>
  </si>
  <si>
    <t>lasante</t>
  </si>
  <si>
    <t xml:space="preserve">Mameluco Impermeable tipo TYVEK -o similar- (talle S al 3XL) 
   </t>
  </si>
  <si>
    <t>https://articulo.mercadolibre.com.ar/MLA-762276777-mameluco-overol-laminado-descartable-tipo-tyvek-l-al-xxxl-_JM#reco_item_pos=1&amp;reco_backend=recomm-platform_ranker_v2p&amp;reco_backend_type=low_level&amp;reco_client=vpp-v2p-pom&amp;reco_id=dad9fb14-a5fd-43ca-a54a-8eaa6d31938d</t>
  </si>
  <si>
    <t>https://articulo.mercadolibre.com.ar/MLA-866498181-mameluco-overol-respirable-laminado-tipo-tyvek-l-xl-xxl-_JM?matt_tool=92724942&amp;matt_word=&amp;matt_source=google&amp;matt_campaign_id=14508409196&amp;matt_ad_group_id=162589498972&amp;matt_match_type=&amp;matt_network=g&amp;matt_device=c&amp;matt_creative=686475006472&amp;matt_keyword=&amp;matt_ad_position=&amp;matt_ad_type=pla&amp;matt_merchant_id=249943341&amp;matt_product_id=MLA866498181-59396495510&amp;matt_product_partition_id=2267652701910&amp;matt_target_id=aud-1925157273100:pla-2267652701910&amp;cq_src=google_ads&amp;cq_cmp=14508409196&amp;cq_net=g&amp;cq_plt=gp&amp;cq_med=pla&amp;gad_source=1&amp;gclid=CjwKCAjwnK60BhA9EiwAmpHZwyRYJnGmJ6-4ikg2u2hMhaCjEO-U_swzaS2AEPLMuam66EOEjGUuExoCdzwQAvD_BwE</t>
  </si>
  <si>
    <t>MIXTEL</t>
  </si>
  <si>
    <t xml:space="preserve">MAMELUCO LAMINADO TYVEK RESPIRABLE   (SE ENTREGAN EN TALLES 
SEGUN NECESIDAD Y REQUERIMIENTO )  PM: 2194-2  (SE 
ADJUNTA IMAGENES ILUSTRATIVAS DEL PRODUCTO COTIZADO)  </t>
  </si>
  <si>
    <t>DE PASCALE</t>
  </si>
  <si>
    <t>Producto certificado: Normas EN ISO 13982-1 + A1, EN 13034 
+ A1, EN 14126 + AC, EN 1073-2, EN 1149-5. 
   Producto autorizado por ANMAT PM 2705-4  
  1. Mameluco descartable de tela no tejida (TNT). 
 2. Esta línea económica presenta un gramaje de 45 
g/m2.  3. Es una excelente barrera contra el polvo 
y partículas.  4. Alta hidrofobicidad superficial a sustancias de 
baja corrosividad.  5. Tela flexible y respirable por su 
microporosidad.  6. Diseño estándar para uso unisex.  7. 
Producto de uso no quirúrgico.</t>
  </si>
  <si>
    <t xml:space="preserve">Producto certificado: Normas EN ISO 13982-1 +A1, EN 13034 + 
A1, EN 14126 + AC, EN 1073-2, EN 1149-5.  
  Producto autorizado por ANMAT PM 2705-4   
 1. Mameluco descartable de tela no tejida (TNT).  
2. Esta línea premium presenta un gramaje de 63 g/m2. 
 3. Es una excelente barrera contra el polvo y 
partículas.  4. Alta hidrofobicidad superficial a sustancias de baja 
corrosividad.  5. Tela flexible y respirable por su microporosidad. 
 6. Diseño estándar para uso unisex.  7. Producto 
de uso no quirúrgico.  </t>
  </si>
  <si>
    <t>TYVET</t>
  </si>
  <si>
    <t>DUPONT TYVEK</t>
  </si>
  <si>
    <t xml:space="preserve">MAMELUCO DESCARTABLE COLOR BLANCO DUPONT TYVEK </t>
  </si>
  <si>
    <t>TYVEK, Idem Oferta base, Pago ANTICIPADO con Garantía de Seguro 
de Caución</t>
  </si>
  <si>
    <t>Mamelucos Impermeable tipo TYVEK -o similar- (talle S al 3XL) 
 , Idem Oferta base, Pago ANTICIPADO con Garantía de 
Seguro de Caución</t>
  </si>
  <si>
    <t>TYVEK</t>
  </si>
  <si>
    <t xml:space="preserve">Mamelucos Impermeable tipo TYVEK -o similar- (talle S al 3XL) 
</t>
  </si>
  <si>
    <t>Renglón: 95, Código: 850010081.1, Descripción: PAPEL HIGIENICO  Presentación:  PAQUETE 4 U  Solicitado:  PAQUETE</t>
  </si>
  <si>
    <t>Papel Higiénico - Paquete x 4 unidades x 30 mts - o superior</t>
  </si>
  <si>
    <t>MARCA SAN MARINO</t>
  </si>
  <si>
    <t xml:space="preserve">PAPEL HIGIENICO PAQUETE 4 X 30 MTS </t>
  </si>
  <si>
    <t>https://www.masonline.com.ar/papel-higienico-hoja-simple-acuenta-4x30-mts/p</t>
  </si>
  <si>
    <t>https://www.carrefour.com.ar/papel-higienico-hoja-simple-carrefour-4-x-30-m/p?idsku=9109</t>
  </si>
  <si>
    <t>Higienol</t>
  </si>
  <si>
    <t xml:space="preserve">Papel Higiénico blanco primera calidad- Paquete x 4 unidades x 
30 mts     </t>
  </si>
  <si>
    <t>Campanita , Idem Oferta base, Pago ANTICIPADO con Garantía de 
Seguro de Caución</t>
  </si>
  <si>
    <t>Papale higiénico Paquete x 4 unidades x 30 mts - 
o superior  , Idem Oferta base, Pago ANTICIPADO con 
Garantía de Seguro de Caución</t>
  </si>
  <si>
    <t xml:space="preserve">ESENCIAL </t>
  </si>
  <si>
    <t>PAPEL HIGIENICO 4 ROLLOS X 30 MT. ESENCIAL</t>
  </si>
  <si>
    <t>CARTABELLA</t>
  </si>
  <si>
    <t xml:space="preserve">PAPEL HIGIENICO Presentación: PAQUETE 4 U Solicitado: PAQUETE X 30MT 
SE COTIZA MARCA CARTABELLA / FELPITA     
</t>
  </si>
  <si>
    <t>Campanita</t>
  </si>
  <si>
    <t>Papale higiénico Paquete x 4 unidades x 30 mts - 
o superior</t>
  </si>
  <si>
    <t>Renglón: 96, Código: 870010015.5, Descripción: PASTO ALFALFA (HENO DE ALFALFA) P/MINISTERIO DE SEGURIDAD  Presentación:  X KG</t>
  </si>
  <si>
    <t>La presentación debe ser en fardo (no rollo), y no debe poseer otras hierbas tales como cardo ruso, o clavelillo las cuales son tóxicas para los equinos</t>
  </si>
  <si>
    <t xml:space="preserve">Presentacion Fardo </t>
  </si>
  <si>
    <t>https://articulo.mercadolibre.com.ar/MLA-814168716-fardos-de-alfalfa-en-caba-_JM?matt_tool=38087446&amp;utm_source=google_shopping&amp;utm_medium=organic</t>
  </si>
  <si>
    <t>Aldo Desiderio Coria</t>
  </si>
  <si>
    <t>ALDO CORIA</t>
  </si>
  <si>
    <t>DE PRIMERA CALIDAD. CONFORME A LO SOLICITADO EN PLIEGO.</t>
  </si>
  <si>
    <t>MICHELOTH</t>
  </si>
  <si>
    <t xml:space="preserve">SE COTIZA PASTO ALFALFA X KG (EL FARDO VIENE POR 
22kG = $14520 X FARDO)    </t>
  </si>
  <si>
    <t>Renglón: 97, Código: 890140007.17, Descripción: RACION PREPARADA DETENIDOS MINISTERIO DE SEGURIDAD  Presentación:  UNIDAD</t>
  </si>
  <si>
    <t>Características según Anexo Pliego de Condiciones Técnicas que integra el presente pliego</t>
  </si>
  <si>
    <t>PRODUCTOS ALIMENTICIOS SRL</t>
  </si>
  <si>
    <t>PROAL</t>
  </si>
  <si>
    <t>Segun Pliego de Condicinoes Particulares.  Se presupuesta el total 
solicitado para cubrir un año de servicio pero no se 
podra comprar mas de 12.000 por mes ya que el 
valor presupuestado corresponde al primer mes, luego se afectara a 
una renogociacion contractual.</t>
  </si>
  <si>
    <t>LA CRIOLLA</t>
  </si>
  <si>
    <t xml:space="preserve">LA CRIOLLA </t>
  </si>
  <si>
    <t>SEGUN PLIEGO DE ESPECIFICACIONES PARTICULARES , LAS RACIONES SE ENTREGARAN 
EN CONTENEDORES ISOTERMICOS PROPIOS MARCA HUARPE. ESTA OFERTA ALTERNATIVA ES 
DE LA MISMA CALIDAD QUE LA OFERTA BASE SOLAMENTE LA 
OFERTA ALTERNATIVA SE PRESENTA POR LOS PAGOS A 7 DIAS 
DE PRESENTAR FACTURA</t>
  </si>
  <si>
    <t>SEGUN PLEIGO DE CONDICIONES PARTICULARES, Y SE ENTREGARAN EN CONTENEDORES 
ISOTERMICOS MARCA HUARPE ( NO TERGOPOL) Y TAMBIEN SE OFRECE 
RACIONAMIENTO  COMIDA VEGETARIANA Y SIN TACC PARA CELIACOS.</t>
  </si>
  <si>
    <t>DIMARIA S.A</t>
  </si>
  <si>
    <t xml:space="preserve">Dimaria SA </t>
  </si>
  <si>
    <t>En un todo de acuerdo con los pliegos.-</t>
  </si>
  <si>
    <t>GRUPO V- Artículos  y servicios generales</t>
  </si>
  <si>
    <t>https://www.compuworld.com.ar/productos/acer-aspire-3-a315-59-56nj-nx-k6tal-00j/</t>
  </si>
  <si>
    <t>https://www.fravega.com/p/notebook-asus-x515-intel-core-i7-8gb-ssd-512gb-windows-11-990073288/?gad_source=1&amp;gclid=CjwKCAjwreW2BhBhEiwAavLwfENQ45pMZt9jhbpy7WllA3_lsR7Vjves0V__hK14h9l0sgj5v7BzEBoC_iYQAvD_BwE&amp;gclsrc=aw.ds</t>
  </si>
  <si>
    <t>https://www.langtecnologia.com.ar/notebooks/notebooks/notebook-lenovo-thinkpad-l15-ryzen-5-7530u-8gb-256gb-ssd-15.6a-5720.html?srsltid=AfmBOorfCOapieqOlUDBFDWgQKSwF__xa3ZmqiH_BsSy7wnnkYO6mtqB</t>
  </si>
  <si>
    <t>https://www.mercadolibre.com.ar/notebook-lenovo-thinkpad-l15-amd-ryzen-3-5425u-24gb-de-ram-256gb-ssd-pcie-windows-11-pro/p/MLA39144089#polycard_client=search-nordic&amp;searchVariation=MLA39144089&amp;position=5&amp;search_layout=stack&amp;type=product&amp;tracking_id=b0988f36-b76a-4378-95f3-49caf0e64b97&amp;wid=MLA1876538402&amp;sid=search</t>
  </si>
  <si>
    <t>https://www.lenovo.com/ar/es/p/notebooks/thinkbook/thinkbook-serie/lenovo-thinkbook-14-gen-7-14-inch-intel/21mr008dar?cid=ar:sem:pmax|se|google|pmax+top+roas|Grupo+de+anuncios||es_AR21MR008DAR|18374566524|||pmax|mixed|all&amp;gad_source=1&amp;gclid=CjwKCAjwreW2BhBhEiwAavLwfBYtDmgJJ1Kkzk26QWE2C9uVjaBTxIM71oDR_aIeLJVRd9IATdtcZRoClJwQAvD_BwE</t>
  </si>
  <si>
    <t>https://www.insumosacuario.com.ar/computadoras/notebooks/notebook-lenovo-thinkbook-i7-10510u-32gb-ssd-1tb-fhd-156-153043.html</t>
  </si>
  <si>
    <t>https://www.gamingcity.com.ar/disco-duro-externo-adata-ahd330-2tb-usb-portatil-resistente-color-negro/p/MLA10612361?pdp_filters=category%3AMLA1672%7Cseller_id%3A91988078%7Citem_id%3AMLA1612846402</t>
  </si>
  <si>
    <t>https://www.lvequipamiento.com/productos/anafe-depaolo-4-hornallas/?variant=419845555&amp;pf=mc&amp;gad_source=1&amp;gclid=CjwKCAjwreW2BhBhEiwAavLwfPehTEkvjVdjwNoTuxu3wD9ckWahpzuCBGFWU6vfcLIpHDQVDEMKFxoCP6YQAvD_BwE</t>
  </si>
  <si>
    <t>https://www.easy.com.ar/calefactor-eskabe-3-0-s-s-s21-m-gas/p?idsku=1246810&amp;gad_source=1&amp;gclid=CjwKCAjwreW2BhBhEiwAavLwfCrLQDnV5R_vcyspniZKAOhDuUaG8uk-Gkx91CV2Z6z-c7oRd_1AqhoCtr8QAvD_BwE&amp;gclsrc=aw.ds</t>
  </si>
  <si>
    <t>https://www.corralon-fernandes.com/calefactores/492-calefactor-glama-m601-st-5500-calh-tb.html</t>
  </si>
  <si>
    <t>https://electrox.com.ar/producto/glama-estufa-tiro-balanceado-6000/</t>
  </si>
  <si>
    <t>https://www.tecnofast.com.ar/MLA-1692951668-cocina-escorial-candor-4-horn-puerta-con-visor-gas-natural-_JM?variation=181963914551&amp;gclid=CjwKCAjwreW2BhBhEiwAavLwfPhThS9hyHZInKfINRg1-uKfvk6N3xXgBUWnPPmpT1IkHI_zdKK3uBoCA6cQAvD_BwE</t>
  </si>
  <si>
    <t>https://articulo.mercadolibre.com.ar/MLA-1164896892-cocina-escorial-candor-s2-gas-natural-4-hornallas-con-visor-_JM?searchVariation=175208392894#polycard_client=search-nordic&amp;searchVariation=175208392894&amp;position=8&amp;search_layout=grid&amp;type=item&amp;tracking_id=59813408-5b43-49d8-821f-b5bf99e08d9a</t>
  </si>
  <si>
    <t>https://www.perozzi.com.ar/philco-acondicionador-de-aire-split-phs25ha3an-2500kw-frio-cal-cl-a.html?gad_source=1&amp;gclid=CjwKCAjwreW2BhBhEiwAavLwfK0bb2DXED4lSF807VKWPilUXEiaZRpyMtXwwCG98zZ3nOY8CsDYUxoCG7wQAvD_BwE</t>
  </si>
  <si>
    <t>https://santimaria.com.ar/shop/hogar/coccion/hornos/morelli-saho-horno-pizzero-h12-moldes-acero-std-101625/?srsltid=AfmBOorBao4wk2wagP_BvOpJAf6EGpwEHrmQ4IpMHXLfSjEvfbeKe0ez</t>
  </si>
  <si>
    <t>https://financiacion.lanoriaonline.com.ar/productos/termotanque-de-250-lts-rhctp250n-pie-gn-comercial-rheem/?gad_source=1&amp;gclid=CjwKCAjwreW2BhBhEiwAavLwfKIhF3GsYF-m5aGCV7znSvYsxLbembOPEUWbRbQX3W61V9QvdSqzYRoC4pUQAvD_BwE</t>
  </si>
  <si>
    <t>https://www.tecnofast.com.ar/MLA-1677620574-termotanque-multigas-120l-escorial-sistema-de-apoyo-conx-sup-_JM?gclid=CjwKCAjwreW2BhBhEiwAavLwfNi6n5ory72mToLyEtTeCcFXM9k0fZ1l-QN1wmVI_oQOr-XhoW6MyRoCmvMQAvD_BwE</t>
  </si>
  <si>
    <t>https://www.fravega.com/p/termotanque-a-gas-escorial-120lts-multigas-conexion-superior-990020075/?gad_source=1&amp;gclid=CjwKCAjwreW2BhBhEiwAavLwfOn3aQx607SmEWeJcXeJVyF1CRj_L0JVDz1-rUt2tuJG_hXi7rzxMxoCVGsQAvD_BwE&amp;gclsrc=aw.ds</t>
  </si>
  <si>
    <t>https://www.laviruta.com/productos/2854/machimbre-pino-12x5-305387m2</t>
  </si>
  <si>
    <t>https://amsaceros.com/catalogo/metal-desplegado/metal-desplegado-270-30-30-hoja-10-x-30-mts/</t>
  </si>
  <si>
    <t>https://www.ferrocenter.com.ar/product/metal-desplegado-270-30-30-1000x3000/</t>
  </si>
  <si>
    <t>https://www.easy.com.ar/1-placa-comp-fenolico-15mm-c-c---ag/p?idsku=1293027&amp;gad_source=1&amp;gclid=CjwKCAjwreW2BhBhEiwAavLwfHImglszq22moqrS8l9CROtKh12B4JeDahHTUSEhTFCU8AxwnbTsVhoCf60QAvD_BwE&amp;gclsrc=aw.ds</t>
  </si>
  <si>
    <t>https://hiperplaca.com.ar/producto/mdf-crudo-18mm-260x183/?srsltid=AfmBOorDc6kRKoX8YhrxkR3bG-6KDeShb_raNHpkl6TGRKU3wZF1RZbc#</t>
  </si>
  <si>
    <t>https://articulo.mercadolibre.com.ar/MLA-1126514991-mdf-crudo-arauco-trupan-183-x-275-18-mm-_JM#polycard_client=search-nordic&amp;position=1&amp;search_layout=grid&amp;type=item&amp;tracking_id=b6d4f133-d3c8-4c87-8ea2-e937717d3e3e</t>
  </si>
  <si>
    <t>https://www.easy.com.ar/e123-alamo-cepillado-2x3x2-2m--mc--1167230/p?srsltid=AfmBOorNSAFlIQluYcCI0jn9onC5xkcsiaTBYULWpGvQrlUSAuJEMZlV</t>
  </si>
  <si>
    <t>https://mendoza.pluspet.com.ar/products/perro-alimento-cachorro-sieger?_pos=1&amp;_fid=be9b3218c&amp;_ss=c</t>
  </si>
  <si>
    <t>https://www.puppis.com.ar/sieger-cachorro/p?srsltid=AfmBOop5Jb98q3pboeTUayIUjkrVXHcxFJnmt94vtruTJ53UAgrI7xSA#3Kg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</si>
</sst>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 #,##0.00_-;\-&quot;$&quot;\ * #,##0.00_-;_-&quot;$&quot;\ * &quot;-&quot;??_-;_-@_-"/>
  </numFmts>
  <fonts count="6" x14ac:knownFonts="1">
    <font>
      <sz val="11"/>
      <color theme="1"/>
      <name val="Calibri"/>
      <family val="2"/>
      <scheme val="minor"/>
    </font>
    <font>
      <sz val="11"/>
      <color theme="1"/>
      <name val="Calibri"/>
      <family val="2"/>
      <scheme val="minor"/>
    </font>
    <font>
      <b/>
      <sz val="14"/>
      <color rgb="FF000000"/>
      <name val="Calibri"/>
      <family val="2"/>
    </font>
    <font>
      <b/>
      <sz val="11"/>
      <color rgb="FF000000"/>
      <name val="Calibri"/>
      <family val="2"/>
    </font>
    <font>
      <sz val="10"/>
      <color rgb="FF000000"/>
      <name val="Calibri"/>
      <family val="2"/>
    </font>
    <font>
      <u/>
      <sz val="11"/>
      <color theme="10"/>
      <name val="Calibri"/>
      <family val="2"/>
    </font>
  </fonts>
  <fills count="3">
    <fill>
      <patternFill patternType="none"/>
    </fill>
    <fill>
      <patternFill patternType="gray125"/>
    </fill>
    <fill>
      <patternFill patternType="solid">
        <fgColor rgb="FF92D05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73">
    <xf numFmtId="0" fontId="0" fillId="0" borderId="0" xfId="0"/>
    <xf numFmtId="0" fontId="2" fillId="0" borderId="0" xfId="0" applyFont="1"/>
    <xf numFmtId="0" fontId="0" fillId="0" borderId="3" xfId="0" applyBorder="1" applyAlignment="1">
      <alignment horizontal="center" wrapText="1"/>
    </xf>
    <xf numFmtId="0" fontId="0" fillId="0" borderId="2" xfId="0" applyBorder="1" applyAlignment="1">
      <alignment horizontal="center" wrapText="1"/>
    </xf>
    <xf numFmtId="0" fontId="3" fillId="0" borderId="3" xfId="0" applyFont="1" applyBorder="1" applyAlignment="1">
      <alignment horizontal="center" vertical="center" wrapText="1"/>
    </xf>
    <xf numFmtId="0" fontId="0" fillId="0" borderId="0" xfId="0" applyAlignment="1">
      <alignment horizontal="center" vertical="center"/>
    </xf>
    <xf numFmtId="0" fontId="4" fillId="0" borderId="4" xfId="0" applyFont="1" applyBorder="1"/>
    <xf numFmtId="0" fontId="4" fillId="0" borderId="5" xfId="0" applyFont="1" applyBorder="1"/>
    <xf numFmtId="0" fontId="4" fillId="0" borderId="6" xfId="0" applyFont="1" applyBorder="1"/>
    <xf numFmtId="4" fontId="4" fillId="0" borderId="7" xfId="0" applyNumberFormat="1" applyFont="1" applyBorder="1"/>
    <xf numFmtId="0" fontId="4" fillId="0" borderId="7" xfId="0" applyFont="1" applyBorder="1"/>
    <xf numFmtId="0" fontId="4" fillId="0" borderId="7" xfId="0" applyFont="1" applyBorder="1" applyAlignment="1">
      <alignment wrapText="1"/>
    </xf>
    <xf numFmtId="0" fontId="5" fillId="0" borderId="0" xfId="2"/>
    <xf numFmtId="3" fontId="4" fillId="0" borderId="6" xfId="0" applyNumberFormat="1" applyFont="1" applyBorder="1"/>
    <xf numFmtId="0" fontId="0" fillId="0" borderId="4" xfId="0" applyBorder="1"/>
    <xf numFmtId="0" fontId="0" fillId="0" borderId="5" xfId="0" applyBorder="1"/>
    <xf numFmtId="3" fontId="0" fillId="0" borderId="5" xfId="0" applyNumberFormat="1" applyBorder="1"/>
    <xf numFmtId="0" fontId="0" fillId="0" borderId="6" xfId="0" applyBorder="1"/>
    <xf numFmtId="0" fontId="0" fillId="0" borderId="1" xfId="0" applyBorder="1" applyAlignment="1">
      <alignment horizontal="center"/>
    </xf>
    <xf numFmtId="0" fontId="4" fillId="0" borderId="8" xfId="0" applyFont="1" applyBorder="1"/>
    <xf numFmtId="3" fontId="4" fillId="0" borderId="8" xfId="0" applyNumberFormat="1" applyFont="1" applyBorder="1"/>
    <xf numFmtId="0" fontId="4" fillId="0" borderId="0" xfId="0" applyFont="1" applyBorder="1"/>
    <xf numFmtId="0" fontId="0" fillId="0" borderId="9" xfId="0" applyBorder="1"/>
    <xf numFmtId="0" fontId="0" fillId="0" borderId="10" xfId="0" applyBorder="1"/>
    <xf numFmtId="3" fontId="0" fillId="0" borderId="10" xfId="0" applyNumberFormat="1" applyBorder="1"/>
    <xf numFmtId="0" fontId="0" fillId="0" borderId="8" xfId="0" applyBorder="1"/>
    <xf numFmtId="0" fontId="0" fillId="0" borderId="3" xfId="0" applyBorder="1" applyAlignment="1">
      <alignment horizontal="center" vertical="center"/>
    </xf>
    <xf numFmtId="44" fontId="0" fillId="0" borderId="3" xfId="1" applyFont="1" applyBorder="1" applyAlignment="1">
      <alignment horizontal="center" wrapText="1"/>
    </xf>
    <xf numFmtId="44" fontId="4" fillId="0" borderId="5" xfId="1" applyFont="1" applyFill="1" applyBorder="1"/>
    <xf numFmtId="0" fontId="5" fillId="0" borderId="5" xfId="2" applyFill="1" applyBorder="1"/>
    <xf numFmtId="0" fontId="4" fillId="0" borderId="10" xfId="0" applyFont="1" applyBorder="1"/>
    <xf numFmtId="4" fontId="4" fillId="0" borderId="0" xfId="0" applyNumberFormat="1" applyFont="1" applyBorder="1"/>
    <xf numFmtId="44" fontId="4" fillId="0" borderId="9" xfId="1" applyFont="1" applyFill="1" applyBorder="1"/>
    <xf numFmtId="44" fontId="4" fillId="0" borderId="11" xfId="1" applyFont="1" applyFill="1" applyBorder="1"/>
    <xf numFmtId="0" fontId="5" fillId="0" borderId="6" xfId="2" applyFill="1" applyBorder="1"/>
    <xf numFmtId="44" fontId="4" fillId="0" borderId="10" xfId="1" applyFont="1" applyFill="1" applyBorder="1"/>
    <xf numFmtId="0" fontId="4" fillId="0" borderId="11" xfId="0" applyFont="1" applyBorder="1"/>
    <xf numFmtId="0" fontId="4" fillId="0" borderId="12" xfId="0" applyFont="1" applyBorder="1"/>
    <xf numFmtId="4" fontId="4" fillId="0" borderId="12" xfId="0" applyNumberFormat="1" applyFont="1" applyBorder="1"/>
    <xf numFmtId="0" fontId="0" fillId="0" borderId="13" xfId="0" applyBorder="1"/>
    <xf numFmtId="0" fontId="0" fillId="0" borderId="11" xfId="0" applyBorder="1"/>
    <xf numFmtId="0" fontId="0" fillId="0" borderId="12" xfId="0" applyBorder="1"/>
    <xf numFmtId="0" fontId="0" fillId="0" borderId="0" xfId="0" applyBorder="1"/>
    <xf numFmtId="0" fontId="4" fillId="0" borderId="3" xfId="0" applyFont="1" applyBorder="1"/>
    <xf numFmtId="0" fontId="4" fillId="0" borderId="2" xfId="0" applyFont="1" applyBorder="1"/>
    <xf numFmtId="4" fontId="4" fillId="0" borderId="2" xfId="0" applyNumberFormat="1" applyFont="1" applyBorder="1"/>
    <xf numFmtId="44" fontId="4" fillId="0" borderId="1" xfId="1" applyFont="1" applyFill="1" applyBorder="1"/>
    <xf numFmtId="44" fontId="4" fillId="0" borderId="3" xfId="1" applyFont="1" applyFill="1" applyBorder="1"/>
    <xf numFmtId="0" fontId="0" fillId="0" borderId="3" xfId="0" applyBorder="1"/>
    <xf numFmtId="44" fontId="4" fillId="2" borderId="3" xfId="1" applyFont="1" applyFill="1" applyBorder="1"/>
    <xf numFmtId="44" fontId="4" fillId="0" borderId="3" xfId="1" applyFont="1" applyBorder="1"/>
    <xf numFmtId="0" fontId="5" fillId="0" borderId="3" xfId="2" applyBorder="1"/>
    <xf numFmtId="44" fontId="4" fillId="2" borderId="10" xfId="1" applyFont="1" applyFill="1" applyBorder="1"/>
    <xf numFmtId="44" fontId="4" fillId="0" borderId="5" xfId="1" applyFont="1" applyBorder="1"/>
    <xf numFmtId="0" fontId="5" fillId="0" borderId="5" xfId="2" applyBorder="1"/>
    <xf numFmtId="44" fontId="4" fillId="2" borderId="9" xfId="1" applyFont="1" applyFill="1" applyBorder="1"/>
    <xf numFmtId="44" fontId="4" fillId="0" borderId="10" xfId="1" applyFont="1" applyBorder="1"/>
    <xf numFmtId="0" fontId="5" fillId="0" borderId="7" xfId="2" applyBorder="1"/>
    <xf numFmtId="0" fontId="5" fillId="0" borderId="6" xfId="2" applyBorder="1"/>
    <xf numFmtId="44" fontId="4" fillId="2" borderId="5" xfId="1" applyFont="1" applyFill="1" applyBorder="1"/>
    <xf numFmtId="2" fontId="4" fillId="0" borderId="5" xfId="1" applyNumberFormat="1" applyFont="1" applyBorder="1"/>
    <xf numFmtId="0" fontId="5" fillId="0" borderId="10" xfId="2" applyBorder="1"/>
    <xf numFmtId="44" fontId="4" fillId="0" borderId="9" xfId="1" applyFont="1" applyBorder="1"/>
    <xf numFmtId="0" fontId="5" fillId="0" borderId="9" xfId="2" applyBorder="1"/>
    <xf numFmtId="0" fontId="0" fillId="0" borderId="7" xfId="0" applyBorder="1"/>
    <xf numFmtId="44" fontId="4" fillId="0" borderId="8" xfId="1" applyFont="1" applyBorder="1"/>
    <xf numFmtId="44" fontId="4" fillId="0" borderId="6" xfId="1" applyFont="1" applyBorder="1"/>
    <xf numFmtId="44" fontId="4" fillId="0" borderId="0" xfId="1" applyFont="1" applyBorder="1"/>
    <xf numFmtId="0" fontId="5" fillId="0" borderId="8" xfId="2" applyBorder="1"/>
    <xf numFmtId="44" fontId="4" fillId="0" borderId="11" xfId="1" applyFont="1" applyBorder="1"/>
    <xf numFmtId="0" fontId="0" fillId="0" borderId="4" xfId="0" applyBorder="1" applyAlignment="1">
      <alignment horizontal="center"/>
    </xf>
    <xf numFmtId="0" fontId="0" fillId="0" borderId="7" xfId="0" applyBorder="1" applyAlignment="1">
      <alignment horizontal="center"/>
    </xf>
    <xf numFmtId="0" fontId="0" fillId="0" borderId="6" xfId="0"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299" Type="http://schemas.openxmlformats.org/officeDocument/2006/relationships/hyperlink" Target="https://articulo.mercadolibre.com.ar/MLA-736049883-cemento-holcim-bolsa-x-50-kg-portland-en-oferta-_JM" TargetMode="External"/><Relationship Id="rId21" Type="http://schemas.openxmlformats.org/officeDocument/2006/relationships/hyperlink" Target="https://www.venex.com.ar/perifericos/teclados/teclado-genius-kb-118-ii-espa-ol-usb-black.html?gad_source=1&amp;gclid=CjwKCAjwx-CyBhAqEiwAeOcTdSilkp3r0Ok5PKQRVlaqR-36E7NN_r8LmcW6eZcTlnO1pXKX2K3a1RoCcyoQAvD_BwE" TargetMode="External"/><Relationship Id="rId63" Type="http://schemas.openxmlformats.org/officeDocument/2006/relationships/hyperlink" Target="https://www.fravega.com/p/calefactor-infrarrojo-indelplas-ie-02-800w-2n-990163649/?djazz_ref=130565&amp;djazz_srv=related-by-visits&amp;djazz_src=detailview&amp;djazz_pos=3" TargetMode="External"/><Relationship Id="rId159" Type="http://schemas.openxmlformats.org/officeDocument/2006/relationships/hyperlink" Target="https://articulo.mercadolibre.com.ar/MLA-1377553341-sabana-plana-1-12-plaza-percal-200-hilos-70-alg-30-pol-_JM" TargetMode="External"/><Relationship Id="rId324" Type="http://schemas.openxmlformats.org/officeDocument/2006/relationships/hyperlink" Target="https://articulo.mercadolibre.com.ar/MLA-1799705154-garrafas-bombonas-de-gas-recambio-carga-solo-caba-_JM" TargetMode="External"/><Relationship Id="rId366" Type="http://schemas.openxmlformats.org/officeDocument/2006/relationships/hyperlink" Target="https://www.mercadolibre.com.ar/perfil-solera-70mm-x-260-mts-drywall-plus-barbieri/p/MLA25215005" TargetMode="External"/><Relationship Id="rId170" Type="http://schemas.openxmlformats.org/officeDocument/2006/relationships/hyperlink" Target="https://cordobacolchones.com/colchones/colchon-80-x-13-tnt/" TargetMode="External"/><Relationship Id="rId226" Type="http://schemas.openxmlformats.org/officeDocument/2006/relationships/hyperlink" Target="https://articulo.mercadolibre.com.ar/MLA-1799705154-garrafas-bombonas-de-gas-recambio-carga-solo-caba-_JM" TargetMode="External"/><Relationship Id="rId433" Type="http://schemas.openxmlformats.org/officeDocument/2006/relationships/hyperlink" Target="https://cristianarcedistribuciones.com.ar/producto/detergente-sedile-marina-x-750ml/" TargetMode="External"/><Relationship Id="rId268" Type="http://schemas.openxmlformats.org/officeDocument/2006/relationships/hyperlink" Target="https://articulo.mercadolibre.com.ar/MLA-1266545798-esmalte-sintetico-brillante-blanco-convertidor-aike-1-litro-_JM?searchVariation=175962207005" TargetMode="External"/><Relationship Id="rId475" Type="http://schemas.openxmlformats.org/officeDocument/2006/relationships/hyperlink" Target="https://articulo.mercadolibre.com.ar/MLA-1425402701-disco-corte-abrasivos-25u-115-x-16mm-metales-amoladora-_JM" TargetMode="External"/><Relationship Id="rId32" Type="http://schemas.openxmlformats.org/officeDocument/2006/relationships/hyperlink" Target="https://www.musimundo.com/audio-tv-video/auriculares/auricular-noganet-ngv-480/p/00886005?gad_source=1&amp;gclid=CjwKCAjwx-CyBhAqEiwAeOcTdVarpTfD6zc7hhnVTeT0_x37X5nHtdacM6bua_Mxw-RqU-KkNK_iBBoCscsQAvD_BwE" TargetMode="External"/><Relationship Id="rId74"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28"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335" Type="http://schemas.openxmlformats.org/officeDocument/2006/relationships/hyperlink" Target="https://articulo.mercadolibre.com.ar/MLA-705919109-placa-osb-fenolico-15mm-122-x-244-mts-encofrados-maderwil-_JM" TargetMode="External"/><Relationship Id="rId377" Type="http://schemas.openxmlformats.org/officeDocument/2006/relationships/hyperlink" Target="https://www.sodimac.com.ar/sodimac-ar/product/103507X/cemento-portland-compuesto-cpc40-50-kg/103507X/" TargetMode="External"/><Relationship Id="rId5" Type="http://schemas.openxmlformats.org/officeDocument/2006/relationships/hyperlink" Target="https://lezamapc.com.ar/pc-intel/52142-pc-intel-core-i9-10900-16gb-ssd-500gb-freedos-wifi.html?gad_source=1&amp;gclid=Cj0KCQjwpNuyBhCuARIsANJqL9OVZx8nGPmY1AwJMiN3deUnq37XPz1wI18TdeL9Oav8w3mN9HqLKncaAlQsEALw_wcB" TargetMode="External"/><Relationship Id="rId181" Type="http://schemas.openxmlformats.org/officeDocument/2006/relationships/hyperlink" Target="https://articulo.mercadolibre.com.ar/MLA-705919109-placa-osb-fenolico-15mm-122-x-244-mts-encofrados-maderwil-_JM" TargetMode="External"/><Relationship Id="rId237" Type="http://schemas.openxmlformats.org/officeDocument/2006/relationships/hyperlink" Target="https://www.easy.com.ar/cola-vinilica-fana-01kg-1538362/p" TargetMode="External"/><Relationship Id="rId402" Type="http://schemas.openxmlformats.org/officeDocument/2006/relationships/hyperlink" Target="https://articulo.mercadolibre.com.ar/MLA-909911301-alimento-perros-cachorros-infinity-premium-pack-2-x-10-kgs-_JM" TargetMode="External"/><Relationship Id="rId279" Type="http://schemas.openxmlformats.org/officeDocument/2006/relationships/hyperlink" Target="https://articulo.mercadolibre.com.ar/MLA-780866506-montante-70mm-p-durlock-_JM" TargetMode="External"/><Relationship Id="rId444" Type="http://schemas.openxmlformats.org/officeDocument/2006/relationships/hyperlink" Target="https://articulo.mercadolibre.com.ar/MLA-1513306714-afrechillo-de-trigo-afrecho-x18-kg-caba-_JM" TargetMode="External"/><Relationship Id="rId43" Type="http://schemas.openxmlformats.org/officeDocument/2006/relationships/hyperlink" Target="https://veneta.com.ar/productos-detalle/Multifuncion-Brother-DCP1617NW?gad_source=1&amp;gclid=CjwKCAjwx-CyBhAqEiwAeOcTdcRtejDXHO8-p2j8P1gXqPxSuR6WaEwgpERsNKX96eMInFtEsol5wRoC4YUQAvD_BwE" TargetMode="External"/><Relationship Id="rId139" Type="http://schemas.openxmlformats.org/officeDocument/2006/relationships/hyperlink" Target="https://www.fravega.com/p/calefactor-infrarrojo-indelplas-ie-02-800w-2n-990163649/?djazz_ref=130565&amp;djazz_srv=related-by-visits&amp;djazz_src=detailview&amp;djazz_pos=3" TargetMode="External"/><Relationship Id="rId290" Type="http://schemas.openxmlformats.org/officeDocument/2006/relationships/hyperlink" Target="https://articulo.mercadolibre.com.ar/MLA-786406478-solera-70mm-p-durlock-cielo-raso-galvanizada-_JM" TargetMode="External"/><Relationship Id="rId304" Type="http://schemas.openxmlformats.org/officeDocument/2006/relationships/hyperlink" Target="https://www.easy.com.ar/membrana-liquida-para-techos-arena-20kg/p" TargetMode="External"/><Relationship Id="rId346" Type="http://schemas.openxmlformats.org/officeDocument/2006/relationships/hyperlink" Target="https://www.mercadolibre.com.ar/proyector-reflector-led-serie-slim-borus-smd-50w-6000k-color-de-la-carcasa-negro-color-de-la-luz-blanco-frio-220v/p/MLA23159705" TargetMode="External"/><Relationship Id="rId388" Type="http://schemas.openxmlformats.org/officeDocument/2006/relationships/hyperlink" Target="https://articulo.mercadolibre.com.ar/MLA-1346459514-rollo-50-mt-nylon-polietileno-negro-150-micrones-4-mt-ancho-_JM" TargetMode="External"/><Relationship Id="rId85" Type="http://schemas.openxmlformats.org/officeDocument/2006/relationships/hyperlink" Target="https://www.fravega.com/p/termotanque-a-gas-escorial-45lt-94612/" TargetMode="External"/><Relationship Id="rId150" Type="http://schemas.openxmlformats.org/officeDocument/2006/relationships/hyperlink" Target="https://articulo.mercadolibre.com.ar/MLA-1123357661-sabana-plana-i-1-12-pl-i-blanca-i-percal-180-hilos-i-" TargetMode="External"/><Relationship Id="rId192" Type="http://schemas.openxmlformats.org/officeDocument/2006/relationships/hyperlink" Target="https://articulo.mercadolibre.com.ar/MLA-924722721-latex-interior-antihongo-cubritivo-10-litros-_JM?searchVariation=178376232831" TargetMode="External"/><Relationship Id="rId206" Type="http://schemas.openxmlformats.org/officeDocument/2006/relationships/hyperlink" Target="https://articulo.mercadolibre.com.ar/MLA-786406478-solera-70mm-p-durlock-cielo-raso-galvanizada-_JM" TargetMode="External"/><Relationship Id="rId413" Type="http://schemas.openxmlformats.org/officeDocument/2006/relationships/hyperlink" Target="https://articulo.mercadolibre.com.ar/MLA-1513306714-afrechillo-de-trigo-afrecho-x18-kg-caba-_JM" TargetMode="External"/><Relationship Id="rId248" Type="http://schemas.openxmlformats.org/officeDocument/2006/relationships/hyperlink" Target="https://articulo.mercadolibre.com.ar/MLA-854971832-tubo-led-220v-18w-36w-directo-120cm-t8-oferta-iluminacion-_JM" TargetMode="External"/><Relationship Id="rId455" Type="http://schemas.openxmlformats.org/officeDocument/2006/relationships/hyperlink" Target="https://articulo.mercadolibre.com.ar/MLA-1169019873-avena-x-35-kg-animal-brothers-_JM" TargetMode="External"/><Relationship Id="rId12" Type="http://schemas.openxmlformats.org/officeDocument/2006/relationships/hyperlink" Target="https://www.mexx.com.ar/productos-rubro/hogar-y-oficina/5513-pc-intel-core-i7-12700-h610-16gb-ssd-480gb.html" TargetMode="External"/><Relationship Id="rId108" Type="http://schemas.openxmlformats.org/officeDocument/2006/relationships/hyperlink" Target="https://velanova.com.ar/product/cocina-industrial-gia-4-hornallas-acero-gtia-sujeta-a-verif/" TargetMode="External"/><Relationship Id="rId315" Type="http://schemas.openxmlformats.org/officeDocument/2006/relationships/hyperlink" Target="https://articulo.mercadolibre.com.ar/MLA-1124116716-malla-metal-desplegado-pesado-270-30-30-de-1-x-3-metros-_JM" TargetMode="External"/><Relationship Id="rId357" Type="http://schemas.openxmlformats.org/officeDocument/2006/relationships/hyperlink" Target="https://articulo.mercadolibre.com.ar/MLA-662676573-esmalte-sintetico-blanco-satinado-colorin-titanio-x-1-litro-_JM?searchVariation=179868834705" TargetMode="External"/><Relationship Id="rId54" Type="http://schemas.openxmlformats.org/officeDocument/2006/relationships/hyperlink" Target="https://www.shop.4krc.com.ar/proyector-viewsonic-pa503s-3800lm-full-hd-1080p-hdmi-vga-100v240v-control-remoto/p/MLA15549832?pdp_filters=category%3AMLA11889%7Cseller_id%3A1534239%7Citem_id%3AMLA1659937428" TargetMode="External"/><Relationship Id="rId96" Type="http://schemas.openxmlformats.org/officeDocument/2006/relationships/hyperlink" Target="https://www.elitehogar.com.ar/productos/termotanque-universal-bigas-120lts-tu120-conexion-superior/" TargetMode="External"/><Relationship Id="rId161" Type="http://schemas.openxmlformats.org/officeDocument/2006/relationships/hyperlink" Target="https://cordobacolchones.com/colchones/colchon-80-x-13-tnt/" TargetMode="External"/><Relationship Id="rId217" Type="http://schemas.openxmlformats.org/officeDocument/2006/relationships/hyperlink" Target="https://articulo.mercadolibre.com.ar/MLA-1124116716-malla-metal-desplegado-pesado-270-30-30-de-1-x-3-metros-_JM" TargetMode="External"/><Relationship Id="rId399" Type="http://schemas.openxmlformats.org/officeDocument/2006/relationships/hyperlink" Target="https://www.mercadolibre.com.ar/alimento-de-perros-premium-mas-good-criadores-x-22kg-26prot/p/MLA36039344" TargetMode="External"/><Relationship Id="rId259" Type="http://schemas.openxmlformats.org/officeDocument/2006/relationships/hyperlink" Target="https://www.mercadolibre.com.ar/reflector-led-30w-exterior-luz-blanca-fria-neutra-trefi-carcasa-negro-luz-blanco-neutro/p/MLA34846726" TargetMode="External"/><Relationship Id="rId424" Type="http://schemas.openxmlformats.org/officeDocument/2006/relationships/hyperlink" Target="https://articulo.mercadolibre.com.ar/MLA-1142222264-avena-pcaballos-cultivo-hongos-brotes-x-5-kg-caba-envios-_JM" TargetMode="External"/><Relationship Id="rId466" Type="http://schemas.openxmlformats.org/officeDocument/2006/relationships/hyperlink" Target="https://www.musimundo.com/climatizacion/calefactores/calefactor-a-gas-sin-salida-eskabe-s21-mx3-p/p/00389019" TargetMode="External"/><Relationship Id="rId23" Type="http://schemas.openxmlformats.org/officeDocument/2006/relationships/hyperlink" Target="https://laptopaid.com.ar/ficha-304-mouse-optico-usb-kolke-pc-notebook-3-botones-compacto?gad_source=1&amp;gclid=CjwKCAjwx-CyBhAqEiwAeOcTdcgX7RmVp37Uti9WquVEyeCOu22G0XZnGyl1lK6WuD8AMALvVDxenRoCLkgQAvD_BwE" TargetMode="External"/><Relationship Id="rId119"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270" Type="http://schemas.openxmlformats.org/officeDocument/2006/relationships/hyperlink" Target="https://articulo.mercadolibre.com.ar/MLA-1266545798-esmalte-sintetico-brillante-blanco-convertidor-aike-1-litro-_JM?searchVariation=175962207005" TargetMode="External"/><Relationship Id="rId326" Type="http://schemas.openxmlformats.org/officeDocument/2006/relationships/hyperlink" Target="https://articulo.mercadolibre.com.ar/MLA-1799705154-garrafas-bombonas-de-gas-recambio-carga-solo-caba-_JM" TargetMode="External"/><Relationship Id="rId65" Type="http://schemas.openxmlformats.org/officeDocument/2006/relationships/hyperlink" Target="https://www.corralon-fernandes.com/calefactores/490-calefactor-glama-m251-2500-calh-tb.html" TargetMode="External"/><Relationship Id="rId130"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368" Type="http://schemas.openxmlformats.org/officeDocument/2006/relationships/hyperlink" Target="https://articulo.mercadolibre.com.ar/MLA-1115418045-perfil-solera-70mm-x-260mts-drywall-durlock-tabiques-_JM" TargetMode="External"/><Relationship Id="rId172" Type="http://schemas.openxmlformats.org/officeDocument/2006/relationships/hyperlink" Target="https://cordobacolchones.com/colchones/colchon-80-x-13-tnt/" TargetMode="External"/><Relationship Id="rId228" Type="http://schemas.openxmlformats.org/officeDocument/2006/relationships/hyperlink" Target="https://articulo.mercadolibre.com.ar/MLA-1799705154-garrafas-bombonas-de-gas-recambio-carga-solo-caba-_JM" TargetMode="External"/><Relationship Id="rId435" Type="http://schemas.openxmlformats.org/officeDocument/2006/relationships/hyperlink" Target="https://manoloalmacen.com.ar/producto/detergente-sedile-colageno-750ml/" TargetMode="External"/><Relationship Id="rId477" Type="http://schemas.openxmlformats.org/officeDocument/2006/relationships/hyperlink" Target="https://articulo.mercadolibre.com.ar/MLA-1533913524-rollo-alambre-mig-para-soldar-marca-indura-x15kg-09mm-_JM" TargetMode="External"/><Relationship Id="rId281" Type="http://schemas.openxmlformats.org/officeDocument/2006/relationships/hyperlink" Target="https://articulo.mercadolibre.com.ar/MLA-780866506-montante-70mm-p-durlock-_JM" TargetMode="External"/><Relationship Id="rId337" Type="http://schemas.openxmlformats.org/officeDocument/2006/relationships/hyperlink" Target="https://www.mercadolibre.com.ar/tubo-led-18w-t8-120cm-luz-fria-x-10-unidades-color-de-la-luz-blanco-frio/p/MLA28277212" TargetMode="External"/><Relationship Id="rId34" Type="http://schemas.openxmlformats.org/officeDocument/2006/relationships/hyperlink" Target="https://lezamapc.com.ar/auriculares/45238-auriculares-klip-xtreme-c-microfono-ksh-270-negro-798303071376.html?gad_source=1&amp;gclid=CjwKCAjwx-CyBhAqEiwAeOcTdY8RCej-S_iHkDoPmyIr6w2y_9YWRNtAz9qdWS9FNsHqoSPWOix4kxoCkO0QAvD_BwE" TargetMode="External"/><Relationship Id="rId55" Type="http://schemas.openxmlformats.org/officeDocument/2006/relationships/hyperlink" Target="https://www.megatone.net/producto/proyector-empresarial-xga-benq-mx560-4000lm-eco-hdmi-vga-usb_MKT0361DIN/?gad_source=1&amp;gclid=Cj0KCQjw6uWyBhD1ARIsAIMcADppmFCXJoALQJidgGHYDbpEnNf4OD_YoLm2wSXbU-cLgo80ZwtV74YaAgYtEALw_wcB" TargetMode="External"/><Relationship Id="rId76"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97" Type="http://schemas.openxmlformats.org/officeDocument/2006/relationships/hyperlink" Target="https://www.hendel.com/ventilador-de-pie-20-indelplas-negro.html" TargetMode="External"/><Relationship Id="rId120" Type="http://schemas.openxmlformats.org/officeDocument/2006/relationships/hyperlink" Target="https://www.fravega.com/p/termotanque-a-gas-sherman-tpgp080-80lt-90627/" TargetMode="External"/><Relationship Id="rId141" Type="http://schemas.openxmlformats.org/officeDocument/2006/relationships/hyperlink" Target="https://articulo.mercadolibre.com.ar/MLA-1377553341-sabana-plana-1-12-plaza-percal-200-hilos-70-alg-30-pol-_JM" TargetMode="External"/><Relationship Id="rId358" Type="http://schemas.openxmlformats.org/officeDocument/2006/relationships/hyperlink" Target="https://articulo.mercadolibre.com.ar/MLA-1266545798-esmalte-sintetico-brillante-blanco-convertidor-aike-1-litro-_JM?searchVariation=175962207005" TargetMode="External"/><Relationship Id="rId379" Type="http://schemas.openxmlformats.org/officeDocument/2006/relationships/hyperlink" Target="https://www.sodimac.com.ar/sodimac-ar/product/103507X/cemento-portland-compuesto-cpc40-50-kg/103507X/" TargetMode="External"/><Relationship Id="rId7" Type="http://schemas.openxmlformats.org/officeDocument/2006/relationships/hyperlink" Target="https://www.shopnow.com.ar/MLA-1423051879-pc-armada-gamer-ryzen-7-5700g-16-ram-240gb-ssd-nsx-_JM?gad_source=1&amp;gclid=CjwKCAjwx-CyBhAqEiwAeOcTdUERUtPi61ANCnCinPFWU3j6hHWtQI8uSTIY1TapBMVWPL2QSx8MohoCngcQAvD_BwE" TargetMode="External"/><Relationship Id="rId162" Type="http://schemas.openxmlformats.org/officeDocument/2006/relationships/hyperlink" Target="https://colchoneriasanvicente.com.ar/colchonesysommiers/colchon-03-espuma-melto-1-plaza/" TargetMode="External"/><Relationship Id="rId183" Type="http://schemas.openxmlformats.org/officeDocument/2006/relationships/hyperlink" Target="https://sodimac.falabella.com/sodimac-cl/product/110282397/2-x-4-x3,20-m-Pino-cepillado-seco/110282401?exp=sodimac" TargetMode="External"/><Relationship Id="rId218" Type="http://schemas.openxmlformats.org/officeDocument/2006/relationships/hyperlink" Target="https://articulo.mercadolibre.com.ar/MLA-1124116716-malla-metal-desplegado-pesado-270-30-30-de-1-x-3-metros-_JM" TargetMode="External"/><Relationship Id="rId239" Type="http://schemas.openxmlformats.org/officeDocument/2006/relationships/hyperlink" Target="https://articulo.mercadolibre.com.ar/MLA-1313966218-placa-de-fenolico-15mm-dos-caras-buenas-122-x-244-_JM" TargetMode="External"/><Relationship Id="rId390" Type="http://schemas.openxmlformats.org/officeDocument/2006/relationships/hyperlink" Target="https://articulo.mercadolibre.com.ar/MLA-1346459514-rollo-50-mt-nylon-polietileno-negro-150-micrones-4-mt-ancho-_JM" TargetMode="External"/><Relationship Id="rId404" Type="http://schemas.openxmlformats.org/officeDocument/2006/relationships/hyperlink" Target="https://articulo.mercadolibre.com.ar/MLA-1142222264-avena-pcaballos-cultivo-hongos-brotes-x-5-kg-caba-envios-_JM" TargetMode="External"/><Relationship Id="rId425" Type="http://schemas.openxmlformats.org/officeDocument/2006/relationships/hyperlink" Target="https://articulo.mercadolibre.com.ar/MLA-1142222264-avena-pcaballos-cultivo-hongos-brotes-x-5-kg-caba-envios-_JM" TargetMode="External"/><Relationship Id="rId446" Type="http://schemas.openxmlformats.org/officeDocument/2006/relationships/hyperlink" Target="https://articulo.mercadolibre.com.ar/MLA-1293938217-guantes-descartables-de-nitrilo-negro-caja-x-100-unidades-_JM" TargetMode="External"/><Relationship Id="rId467" Type="http://schemas.openxmlformats.org/officeDocument/2006/relationships/hyperlink" Target="https://www.musimundo.com/climatizacion/calefactores/calefactor-a-gas-sin-salida-eskabe-s21-mx3-p/p/00389019" TargetMode="External"/><Relationship Id="rId250" Type="http://schemas.openxmlformats.org/officeDocument/2006/relationships/hyperlink" Target="https://articulo.mercadolibre.com.ar/MLA-1831905180-lampara-bulbo-led-trefi-12w-foco-luz-calida-a60-_JM?searchVariation=180926729478" TargetMode="External"/><Relationship Id="rId271" Type="http://schemas.openxmlformats.org/officeDocument/2006/relationships/hyperlink" Target="https://articulo.mercadolibre.com.ar/MLA-662676573-esmalte-sintetico-blanco-satinado-colorin-titanio-x-1-litro-_JM?searchVariation=179868834705" TargetMode="External"/><Relationship Id="rId292" Type="http://schemas.openxmlformats.org/officeDocument/2006/relationships/hyperlink" Target="https://articulo.mercadolibre.com.ar/MLA-786406478-solera-70mm-p-durlock-cielo-raso-galvanizada-_JM" TargetMode="External"/><Relationship Id="rId306" Type="http://schemas.openxmlformats.org/officeDocument/2006/relationships/hyperlink" Target="https://articulo.mercadolibre.com.ar/MLA-843991872-membrana-liquida-pasta-20-kg-techos-impermeabilizante-envios-_JM" TargetMode="External"/><Relationship Id="rId24" Type="http://schemas.openxmlformats.org/officeDocument/2006/relationships/hyperlink" Target="https://sistecorp.com/producto/mouse-optico-usb-back-performance/" TargetMode="External"/><Relationship Id="rId45" Type="http://schemas.openxmlformats.org/officeDocument/2006/relationships/hyperlink" Target="https://www.venex.com.ar/impresion-y-scanners/impresoras-laser/multifuncion-brother-dcp-1617nw.html?gad_source=1&amp;gclid=CjwKCAjwx-CyBhAqEiwAeOcTdeWnhmOGejOG7rBnsv-4rFOwVJTLvvjPRPAQYWSi8Nunm4NLxzhCAxoCM7cQAvD_BwE" TargetMode="External"/><Relationship Id="rId66" Type="http://schemas.openxmlformats.org/officeDocument/2006/relationships/hyperlink" Target="https://velanova.com.ar/product/cocina-industrial-gia-4-hornallas-acero-gtia-sujeta-a-verif/" TargetMode="External"/><Relationship Id="rId87" Type="http://schemas.openxmlformats.org/officeDocument/2006/relationships/hyperlink" Target="https://www.musimundo.com/electrohogar/termotanques/termotanque-a-gas-escorial-120l/p/00006008?gad_source=1&amp;gclid=CjwKCAjwyo60BhBiEiwAHmVLJZ5M3jcIbwjR_EeOpnZNQeN7INeoLj3pLtIqav2HdtrD5N4FFd4jABoC0icQAvD_BwE" TargetMode="External"/><Relationship Id="rId110"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131" Type="http://schemas.openxmlformats.org/officeDocument/2006/relationships/hyperlink" Target="https://articulo.mercadolibre.com.ar/MLA-1344830069-termotanque-universal-120-litros-_JM?searchVariation=176621343908" TargetMode="External"/><Relationship Id="rId327" Type="http://schemas.openxmlformats.org/officeDocument/2006/relationships/hyperlink" Target="https://articulo.mercadolibre.com.ar/MLA-1799705154-garrafas-bombonas-de-gas-recambio-carga-solo-caba-_JM" TargetMode="External"/><Relationship Id="rId348" Type="http://schemas.openxmlformats.org/officeDocument/2006/relationships/hyperlink" Target="https://www.mercadolibre.com.ar/reflector-proyector-led-50w-macroled-alta-luminosidad-ip65-color-de-la-carcasa-negro-color-de-la-luz-blanco-calido/p/MLA23159631" TargetMode="External"/><Relationship Id="rId369" Type="http://schemas.openxmlformats.org/officeDocument/2006/relationships/hyperlink" Target="https://articulo.mercadolibre.com.ar/MLA-786406478-solera-70mm-p-durlock-cielo-raso-galvanizada-_JM" TargetMode="External"/><Relationship Id="rId152" Type="http://schemas.openxmlformats.org/officeDocument/2006/relationships/hyperlink" Target="https://cordobacolchones.com/colchones/colchon-80-x-13-tnt/" TargetMode="External"/><Relationship Id="rId173" Type="http://schemas.openxmlformats.org/officeDocument/2006/relationships/hyperlink" Target="https://cordobacolchones.com/colchones/colchon-80-x-13-tnt/" TargetMode="External"/><Relationship Id="rId194" Type="http://schemas.openxmlformats.org/officeDocument/2006/relationships/hyperlink" Target="https://articulo.mercadolibre.com.ar/MLA-1266545798-esmalte-sintetico-brillante-blanco-convertidor-aike-1-litro-_JM?searchVariation=175962207005" TargetMode="External"/><Relationship Id="rId208" Type="http://schemas.openxmlformats.org/officeDocument/2006/relationships/hyperlink" Target="https://www.sodimac.com.ar/sodimac-ar/product/103507X/cemento-portland-compuesto-cpc40-50-kg/103507X/" TargetMode="External"/><Relationship Id="rId229" Type="http://schemas.openxmlformats.org/officeDocument/2006/relationships/hyperlink" Target="https://articulo.mercadolibre.com.ar/MLA-1799705154-garrafas-bombonas-de-gas-recambio-carga-solo-caba-_JM" TargetMode="External"/><Relationship Id="rId380" Type="http://schemas.openxmlformats.org/officeDocument/2006/relationships/hyperlink" Target="https://articulo.mercadolibre.com.ar/MLA-736049883-cemento-holcim-bolsa-x-50-kg-portland-en-oferta-_JM" TargetMode="External"/><Relationship Id="rId415" Type="http://schemas.openxmlformats.org/officeDocument/2006/relationships/hyperlink" Target="https://articulo.mercadolibre.com.ar/MLA-1513306714-afrechillo-de-trigo-afrecho-x18-kg-caba-_JM" TargetMode="External"/><Relationship Id="rId436" Type="http://schemas.openxmlformats.org/officeDocument/2006/relationships/hyperlink" Target="https://todobaratosrl.mitiendanube.com/productos/desodorante-de-piso-sedile/" TargetMode="External"/><Relationship Id="rId457" Type="http://schemas.openxmlformats.org/officeDocument/2006/relationships/hyperlink" Target="https://www.mercadolibre.com.ar/infinity-perro-cachorro-alimento-10kg/p/MLA22565908?pdp_filters=item_id:MLA1375894911" TargetMode="External"/><Relationship Id="rId240" Type="http://schemas.openxmlformats.org/officeDocument/2006/relationships/hyperlink" Target="https://articulo.mercadolibre.com.ar/MLA-705919109-placa-osb-fenolico-15mm-122-x-244-mts-encofrados-maderwil-_JM" TargetMode="External"/><Relationship Id="rId261" Type="http://schemas.openxmlformats.org/officeDocument/2006/relationships/hyperlink" Target="https://articulo.mercadolibre.com.ar/MLA-1689402206-latex-paint-pro-obra-10-litros-interior-exterior-_JM?searchVariation=181920498627" TargetMode="External"/><Relationship Id="rId478" Type="http://schemas.openxmlformats.org/officeDocument/2006/relationships/hyperlink" Target="https://articulo.mercadolibre.com.ar/MLA-1533913524-rollo-alambre-mig-para-soldar-marca-indura-x15kg-09mm-_JM" TargetMode="External"/><Relationship Id="rId14" Type="http://schemas.openxmlformats.org/officeDocument/2006/relationships/hyperlink" Target="https://www.xtr.com.ar/producto/notebook-asus-x515ea-15-fhd-core-i7-8gb-512ssd-w11/46154?kw=&amp;cpn=17491142829&amp;gad_source=1&amp;gclid=CjwKCAjwx-CyBhAqEiwAeOcTdf4II9CvDYWLCc8DWqwbrMWizJsAaDH54Kuhg-3MLHTx5KZuXl6iEBoCVOUQAvD_BwE" TargetMode="External"/><Relationship Id="rId35" Type="http://schemas.openxmlformats.org/officeDocument/2006/relationships/hyperlink" Target="https://www.naldo.com.ar/impresora-laser-phaser-3020-monocr-wifi/p?gad_source=1&amp;gclid=CjwKCAjwx-CyBhAqEiwAeOcTdVDHZwWeK7IituxneAjZMzPl3QeGt9Wm-dSvhz-4_kcoYOPq-TD0zhoCcTgQAvD_BwE" TargetMode="External"/><Relationship Id="rId56" Type="http://schemas.openxmlformats.org/officeDocument/2006/relationships/hyperlink" Target="https://www.fravega.com/p/proyector-empresarial-xga-benq-mx560-4000lm-eco-hdmi-vga-usb-990019202/?gad_source=1&amp;gclid=Cj0KCQjw6uWyBhD1ARIsAIMcADqO3C8Au_FfQAy66rRjJSvb0ozs0-Y040VuuNLaHssm-j3qjEOP0eoaAkFUEALw_wcB&amp;gclsrc=aw.ds" TargetMode="External"/><Relationship Id="rId77"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100" Type="http://schemas.openxmlformats.org/officeDocument/2006/relationships/hyperlink" Target="https://www.yuhmak.com/ventilador-embassy-de-pie-20-100w-palas-metalicas-fy-20p-dh2/p?idsku=10552&amp;gad_source=1&amp;gclid=CjwKCAjwyo60BhBiEiwAHmVLJd6gwJpcgpudncGhyeEa1jq04SFduSqnhBk7JMUI40wYXo51SisMlBoCYlQQAvD_BwE" TargetMode="External"/><Relationship Id="rId282" Type="http://schemas.openxmlformats.org/officeDocument/2006/relationships/hyperlink" Target="https://articulo.mercadolibre.com.ar/MLA-1110125684-perfil-montante-70mm-para-tabique-durlock-galvanizado-_JM" TargetMode="External"/><Relationship Id="rId317" Type="http://schemas.openxmlformats.org/officeDocument/2006/relationships/hyperlink" Target="https://www.hierrosmaldonado.com.ar/metal-desplegado/2036-metal-desplegado-270x30x30-102kg-m-1000x3000.html" TargetMode="External"/><Relationship Id="rId338" Type="http://schemas.openxmlformats.org/officeDocument/2006/relationships/hyperlink" Target="https://articulo.mercadolibre.com.ar/MLA-1394375157-super-oferta-tubo-led-18w-t8-120cm-luz-fria-x-50-unidades-_JM" TargetMode="External"/><Relationship Id="rId359" Type="http://schemas.openxmlformats.org/officeDocument/2006/relationships/hyperlink" Target="https://articulo.mercadolibre.com.ar/MLA-662676573-esmalte-sintetico-blanco-satinado-colorin-titanio-x-1-litro-_JM?searchVariation=179868834705" TargetMode="External"/><Relationship Id="rId8" Type="http://schemas.openxmlformats.org/officeDocument/2006/relationships/hyperlink" Target="https://www.venex.com.ar/computadoras-y-servidores/pcs-de-escritorio/pc-amd-ryzen-7-5700g-16gb-ssd-240gb.html?gad_source=1&amp;gclid=CjwKCAjwx-CyBhAqEiwAeOcTdc4MhDsuNQlWhktlLJtI_S6nZ1qXOmP9N-z8VQexAjpj9RooLM5UFRoCFu8QAvD_BwE" TargetMode="External"/><Relationship Id="rId98" Type="http://schemas.openxmlformats.org/officeDocument/2006/relationships/hyperlink" Target="https://paezrefrigeracion.com.ar/tienda/electrodomesticos/ventilacion/ventilador-pie-20-llanos-c-ruleman/" TargetMode="External"/><Relationship Id="rId121"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 Id="rId142" Type="http://schemas.openxmlformats.org/officeDocument/2006/relationships/hyperlink" Target="https://articulo.mercadolibre.com.ar/MLA-1123357661-sabana-plana-i-1-12-pl-i-blanca-i-percal-180-hilos-i-" TargetMode="External"/><Relationship Id="rId163" Type="http://schemas.openxmlformats.org/officeDocument/2006/relationships/hyperlink" Target="https://articulo.mercadolibre.com.ar/MLA-1123357661-sabana-plana-i-1-12-pl-i-blanca-i-percal-180-hilos-i-" TargetMode="External"/><Relationship Id="rId184" Type="http://schemas.openxmlformats.org/officeDocument/2006/relationships/hyperlink" Target="https://articulo.mercadolibre.com.ar/MLA-1394375157-super-oferta-tubo-led-18w-t8-120cm-luz-fria-x-50-unidades-_JM" TargetMode="External"/><Relationship Id="rId219" Type="http://schemas.openxmlformats.org/officeDocument/2006/relationships/hyperlink" Target="https://articulo.mercadolibre.com.ar/MLA-1124116716-malla-metal-desplegado-pesado-270-30-30-de-1-x-3-metros-_JM" TargetMode="External"/><Relationship Id="rId370" Type="http://schemas.openxmlformats.org/officeDocument/2006/relationships/hyperlink" Target="https://articulo.mercadolibre.com.ar/MLA-1115418045-perfil-solera-70mm-x-260mts-drywall-durlock-tabiques-_JM" TargetMode="External"/><Relationship Id="rId391" Type="http://schemas.openxmlformats.org/officeDocument/2006/relationships/hyperlink" Target="https://articulo.mercadolibre.com.ar/MLA-1262816077-rollo-50-mt-nylon-polietileno-negro-150-micrones-4-mt-ancho-_JM" TargetMode="External"/><Relationship Id="rId405" Type="http://schemas.openxmlformats.org/officeDocument/2006/relationships/hyperlink" Target="https://articulo.mercadolibre.com.ar/MLA-1142222264-avena-pcaballos-cultivo-hongos-brotes-x-5-kg-caba-envios-_JM" TargetMode="External"/><Relationship Id="rId426" Type="http://schemas.openxmlformats.org/officeDocument/2006/relationships/hyperlink" Target="https://articulo.mercadolibre.com.ar/MLA-1169019873-avena-x-35-kg-animal-brothers-_JM" TargetMode="External"/><Relationship Id="rId447" Type="http://schemas.openxmlformats.org/officeDocument/2006/relationships/hyperlink" Target="https://articulo.mercadolibre.com.ar/MLA-1293938217-guantes-descartables-de-nitrilo-negro-caja-x-100-unidades-_JM" TargetMode="External"/><Relationship Id="rId230" Type="http://schemas.openxmlformats.org/officeDocument/2006/relationships/hyperlink" Target="https://articulo.mercadolibre.com.ar/MLA-1799705154-garrafas-bombonas-de-gas-recambio-carga-solo-caba-_JM" TargetMode="External"/><Relationship Id="rId251" Type="http://schemas.openxmlformats.org/officeDocument/2006/relationships/hyperlink" Target="https://articulo.mercadolibre.com.ar/MLA-1129769445-lampara-led-12w-6000k-macroled-_JM?searchVariation=174353546151" TargetMode="External"/><Relationship Id="rId468" Type="http://schemas.openxmlformats.org/officeDocument/2006/relationships/hyperlink" Target="https://www.musimundo.com/climatizacion/calefactores/calefactor-a-gas-sin-salida-eskabe-s21-mx3-p/p/00389019" TargetMode="External"/><Relationship Id="rId25" Type="http://schemas.openxmlformats.org/officeDocument/2006/relationships/hyperlink" Target="https://www.tomy.com.ar/2346-mouse-genius-optico-negro-dx-110-usb-/p?idsku=2346&amp;gad_source=1&amp;gclid=CjwKCAjwx-CyBhAqEiwAeOcTdRVrOuBQSwC_RS-kjoQ-xeVt1-E906ccV1nO1ifdSmJe8IDDtCeNOBoCRogQAvD_BwE" TargetMode="External"/><Relationship Id="rId46" Type="http://schemas.openxmlformats.org/officeDocument/2006/relationships/hyperlink" Target="https://www.musimundo.com/informatica/impresoras/impresora-laser-brother-dcp-1617nw/p/00744011?gad_source=1&amp;gclid=CjwKCAjwx-CyBhAqEiwAeOcTdWnHTYEXADQyU9Ju8bGMkMatr7FMLoAVPRKAWOqGwyLRD9pby37ShxoCAbIQAvD_BwE" TargetMode="External"/><Relationship Id="rId67" Type="http://schemas.openxmlformats.org/officeDocument/2006/relationships/hyperlink" Target="https://velanova.com.ar/product/cocina-industrial-gia-4-hornallas-acero-gtia-sujeta-a-verif/" TargetMode="External"/><Relationship Id="rId272" Type="http://schemas.openxmlformats.org/officeDocument/2006/relationships/hyperlink" Target="https://articulo.mercadolibre.com.ar/MLA-1266545798-esmalte-sintetico-brillante-blanco-convertidor-aike-1-litro-_JM?searchVariation=175962207005" TargetMode="External"/><Relationship Id="rId293" Type="http://schemas.openxmlformats.org/officeDocument/2006/relationships/hyperlink" Target="https://articulo.mercadolibre.com.ar/MLA-1424068111-cemento-loma-negra-x-50kg-escobar-_JM" TargetMode="External"/><Relationship Id="rId307" Type="http://schemas.openxmlformats.org/officeDocument/2006/relationships/hyperlink" Target="https://articulo.mercadolibre.com.ar/MLA-1346459514-rollo-50-mt-nylon-polietileno-negro-150-micrones-4-mt-ancho-_JM" TargetMode="External"/><Relationship Id="rId328" Type="http://schemas.openxmlformats.org/officeDocument/2006/relationships/hyperlink" Target="https://articulo.mercadolibre.com.ar/MLA-1799705154-garrafas-bombonas-de-gas-recambio-carga-solo-caba-_JM" TargetMode="External"/><Relationship Id="rId349" Type="http://schemas.openxmlformats.org/officeDocument/2006/relationships/hyperlink" Target="https://www.mercadolibre.com.ar/reflector-led-30w-exterior-alta-potencia-ip65-macroled-color-de-la-carcasa-negro-color-de-la-luz-blanco-calido/p/MLA23159650" TargetMode="External"/><Relationship Id="rId88" Type="http://schemas.openxmlformats.org/officeDocument/2006/relationships/hyperlink" Target="https://www.fravega.com/p/termotanque-a-gas-escorial-120lt-94902/?gad_source=1&amp;gclid=CjwKCAjwyo60BhBiEiwAHmVLJY9PPDqrpyGFT77Jr6OQ_2Yjb2OSXtJsH9T5larBnVgf-Pouj4fCeBoCIp8QAvD_BwE&amp;gclsrc=aw.ds" TargetMode="External"/><Relationship Id="rId111"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132" Type="http://schemas.openxmlformats.org/officeDocument/2006/relationships/hyperlink" Target="https://www.elitehogar.com.ar/productos/termotanque-universal-bigas-120lts-tu120-conexion-superior/" TargetMode="External"/><Relationship Id="rId153" Type="http://schemas.openxmlformats.org/officeDocument/2006/relationships/hyperlink" Target="https://cordobacolchones.com/colchones/colchon-80-x-13-tnt/" TargetMode="External"/><Relationship Id="rId174" Type="http://schemas.openxmlformats.org/officeDocument/2006/relationships/hyperlink" Target="https://cordobacolchones.com/colchones/colchon-80-x-13-tnt/" TargetMode="External"/><Relationship Id="rId195" Type="http://schemas.openxmlformats.org/officeDocument/2006/relationships/hyperlink" Target="https://articulo.mercadolibre.com.ar/MLA-1266545798-esmalte-sintetico-brillante-blanco-convertidor-aike-1-litro-_JM?searchVariation=175962207005" TargetMode="External"/><Relationship Id="rId209" Type="http://schemas.openxmlformats.org/officeDocument/2006/relationships/hyperlink" Target="https://www.sodimac.com.ar/sodimac-ar/product/103507X/cemento-portland-compuesto-cpc40-50-kg/103507X/" TargetMode="External"/><Relationship Id="rId360" Type="http://schemas.openxmlformats.org/officeDocument/2006/relationships/hyperlink" Target="https://articulo.mercadolibre.com.ar/MLA-1266545798-esmalte-sintetico-brillante-blanco-convertidor-aike-1-litro-_JM?searchVariation=175962207005" TargetMode="External"/><Relationship Id="rId381" Type="http://schemas.openxmlformats.org/officeDocument/2006/relationships/hyperlink" Target="https://articulo.mercadolibre.com.ar/MLA-1111303384-bolsa-cemento-avellaneda-x-50kg-cpc-40-_JM" TargetMode="External"/><Relationship Id="rId416" Type="http://schemas.openxmlformats.org/officeDocument/2006/relationships/hyperlink" Target="https://articulo.mercadolibre.com.ar/MLA-1131443118-mas-good-22kg-premium-criadores-alimento-perros-grand-y-med-_JM" TargetMode="External"/><Relationship Id="rId220" Type="http://schemas.openxmlformats.org/officeDocument/2006/relationships/hyperlink" Target="https://articulo.mercadolibre.com.ar/MLA-1124116716-malla-metal-desplegado-pesado-270-30-30-de-1-x-3-metros-_JM" TargetMode="External"/><Relationship Id="rId241" Type="http://schemas.openxmlformats.org/officeDocument/2006/relationships/hyperlink" Target="https://www.sodimac.com.ar/sodimac-ar/product/3198529/mdf-raw-18-mm-183-x-260-cm/3198529/" TargetMode="External"/><Relationship Id="rId437" Type="http://schemas.openxmlformats.org/officeDocument/2006/relationships/hyperlink" Target="https://todobaratosrl.mitiendanube.com/productos/desodorante-de-piso-sedile/" TargetMode="External"/><Relationship Id="rId458" Type="http://schemas.openxmlformats.org/officeDocument/2006/relationships/hyperlink" Target="https://www.mercadolibre.com.ar/infinity-perro-cachorro-alimento-10kg/p/MLA22565908?pdp_filters=item_id:MLA1375894911" TargetMode="External"/><Relationship Id="rId479" Type="http://schemas.openxmlformats.org/officeDocument/2006/relationships/hyperlink" Target="https://articulo.mercadolibre.com.ar/MLA-1389023865-rollo-alambre-para-mig-marca-indura-x15kg-09mm-_JM" TargetMode="External"/><Relationship Id="rId15" Type="http://schemas.openxmlformats.org/officeDocument/2006/relationships/hyperlink" Target="https://www.integradosargentinos.com/MLA-749799212-monitor-led-lg-19-pulgadas-19m38a-b-hd-vga-ultra-fino-wide-_JM?variation=33294099334&amp;gad_source=1&amp;gclid=CjwKCAjwx-CyBhAqEiwAeOcTddxjF19UmJr6HaFX9ILIRkYUjj_dfZXafvOglxLbhnhPi91IAk7WpxoCDRsQAvD_BwE" TargetMode="External"/><Relationship Id="rId36" Type="http://schemas.openxmlformats.org/officeDocument/2006/relationships/hyperlink" Target="https://www.perozzi.com.ar/brother-impresora-hl-1212w.html?gad_source=1&amp;gclid=CjwKCAjwx-CyBhAqEiwAeOcTdUZ5By0Rl6uv9jOIyoEs6_5oiBnKqUKrvr9pV7kIW3bbS16jb3-9CBoCQJEQAvD_BwE" TargetMode="External"/><Relationship Id="rId57" Type="http://schemas.openxmlformats.org/officeDocument/2006/relationships/hyperlink" Target="https://www.comeros.com.ar/tienda/proyector-epson-powerlite-e20-3400-ansi-xga/?gad_source=1&amp;gclid=Cj0KCQjw6uWyBhD1ARIsAIMcADoLAQTylJKd8IwLIoWzfqn1pibb61XYcXfZshZ4mY7ABlLOp-aB5k4aAk4GEALw_wcB" TargetMode="External"/><Relationship Id="rId262" Type="http://schemas.openxmlformats.org/officeDocument/2006/relationships/hyperlink" Target="https://articulo.mercadolibre.com.ar/MLA-924722721-latex-interior-antihongo-cubritivo-10-litros-_JM?searchVariation=178376232831" TargetMode="External"/><Relationship Id="rId283" Type="http://schemas.openxmlformats.org/officeDocument/2006/relationships/hyperlink" Target="https://www.easy.com.ar/solera-70mm-x-2-6m---ap/p" TargetMode="External"/><Relationship Id="rId318" Type="http://schemas.openxmlformats.org/officeDocument/2006/relationships/hyperlink" Target="https://www.hierrosmaldonado.com.ar/metal-desplegado/2036-metal-desplegado-270x30x30-102kg-m-1000x3000.html" TargetMode="External"/><Relationship Id="rId339" Type="http://schemas.openxmlformats.org/officeDocument/2006/relationships/hyperlink" Target="https://www.mercadolibre.com.ar/tubo-led-36w-18w-120cm-luz-fria-6500k-baw-unilateral-color-de-la-luz-blanco-frio/p/MLA22370417" TargetMode="External"/><Relationship Id="rId78" Type="http://schemas.openxmlformats.org/officeDocument/2006/relationships/hyperlink" Target="https://www.fravega.com/p/termotanque-a-gas-sherman-tpgp080-80lt-90627/" TargetMode="External"/><Relationship Id="rId99" Type="http://schemas.openxmlformats.org/officeDocument/2006/relationships/hyperlink" Target="https://www.tescuo.com.ar/productos/ventilador-de-pie-20-llanos/" TargetMode="External"/><Relationship Id="rId101" Type="http://schemas.openxmlformats.org/officeDocument/2006/relationships/hyperlink" Target="https://habitar.com.ar/vent-pared-ivpa20-indelplas.html" TargetMode="External"/><Relationship Id="rId122" Type="http://schemas.openxmlformats.org/officeDocument/2006/relationships/hyperlink" Target="https://www.fravega.com/p/termotanque-a-gas-sherman-tpgp080-80lt-90627/" TargetMode="External"/><Relationship Id="rId143" Type="http://schemas.openxmlformats.org/officeDocument/2006/relationships/hyperlink" Target="https://cordobacolchones.com/colchones/colchon-80-x-13-tnt/" TargetMode="External"/><Relationship Id="rId164" Type="http://schemas.openxmlformats.org/officeDocument/2006/relationships/hyperlink" Target="https://articulo.mercadolibre.com.ar/MLA-1123357661-sabana-plana-i-1-12-pl-i-blanca-i-percal-180-hilos-i-" TargetMode="External"/><Relationship Id="rId185" Type="http://schemas.openxmlformats.org/officeDocument/2006/relationships/hyperlink" Target="https://articulo.mercadolibre.com.ar/MLA-1708606968-tubo-led-18w-vidrio-36w-120cm-blanco-calido-3000k-macroled-_JM" TargetMode="External"/><Relationship Id="rId350" Type="http://schemas.openxmlformats.org/officeDocument/2006/relationships/hyperlink" Target="https://articulo.mercadolibre.com.ar/MLA-926044991-reflector-proyector-led-exterior-30w-luz-dia-_JM" TargetMode="External"/><Relationship Id="rId371" Type="http://schemas.openxmlformats.org/officeDocument/2006/relationships/hyperlink" Target="https://articulo.mercadolibre.com.ar/MLA-786406478-solera-70mm-p-durlock-cielo-raso-galvanizada-_JM" TargetMode="External"/><Relationship Id="rId406" Type="http://schemas.openxmlformats.org/officeDocument/2006/relationships/hyperlink" Target="https://articulo.mercadolibre.com.ar/MLA-853461865-bolsa-de-obito-150-micrones-con-cierre-auto-cadaver-adulto-_JM" TargetMode="External"/><Relationship Id="rId9" Type="http://schemas.openxmlformats.org/officeDocument/2006/relationships/hyperlink" Target="https://www.tendex.com.ar/MLA-1421282997-pc-combo-ryzen-7-5700g-8gb-ssd-240-msi-a520m-_JM?gad_source=1&amp;gclid=CjwKCAjwx-CyBhAqEiwAeOcTdUX5KwuQs68t5gyispWuGVglOIxXDDoC4yzCnnR_Grih1CA59jga-hoCcCYQAvD_BwE" TargetMode="External"/><Relationship Id="rId210" Type="http://schemas.openxmlformats.org/officeDocument/2006/relationships/hyperlink" Target="https://www.sodimac.com.ar/sodimac-ar/product/103507X/cemento-portland-compuesto-cpc40-50-kg/103507X/" TargetMode="External"/><Relationship Id="rId392" Type="http://schemas.openxmlformats.org/officeDocument/2006/relationships/hyperlink" Target="https://articulo.mercadolibre.com.ar/MLA-1425402701-disco-corte-abrasivos-25u-115-x-16mm-metales-amoladora-_JM" TargetMode="External"/><Relationship Id="rId427" Type="http://schemas.openxmlformats.org/officeDocument/2006/relationships/hyperlink" Target="https://articulo.mercadolibre.com.ar/MLA-1169019873-avena-x-35-kg-animal-brothers-_JM" TargetMode="External"/><Relationship Id="rId448" Type="http://schemas.openxmlformats.org/officeDocument/2006/relationships/hyperlink" Target="https://articulo.mercadolibre.com.ar/MLA-1293938217-guantes-descartables-de-nitrilo-negro-caja-x-100-unidades-_JM" TargetMode="External"/><Relationship Id="rId469" Type="http://schemas.openxmlformats.org/officeDocument/2006/relationships/hyperlink" Target="https://www.musimundo.com/climatizacion/calefactores/calefactor-a-gas-sin-salida-eskabe-s21-mx3-p/p/00389019" TargetMode="External"/><Relationship Id="rId26" Type="http://schemas.openxmlformats.org/officeDocument/2006/relationships/hyperlink" Target="https://www.tomy.com.ar/3326-mouse-genius-inalambrico-nx-7000-usb-negro/p?idsku=3326&amp;gad_source=1&amp;gclid=CjwKCAjwx-CyBhAqEiwAeOcTdQ6LjXClSQLOBVdkAmvDjtM-8gSnKZFw6QzqKjCWKU4Gu1M2I_k0-xoC_c0QAvD_BwE" TargetMode="External"/><Relationship Id="rId231" Type="http://schemas.openxmlformats.org/officeDocument/2006/relationships/hyperlink" Target="https://articulo.mercadolibre.com.ar/MLA-1418219135-alambre-soldar-migmag-esab-09mm-x-15kg-tubo-center-pilar-_JM" TargetMode="External"/><Relationship Id="rId252" Type="http://schemas.openxmlformats.org/officeDocument/2006/relationships/hyperlink" Target="https://articulo.mercadolibre.com.ar/MLA-1129763138-lampara-led-12w-6000k-x10-unidades-_JM?searchVariation=174353579803" TargetMode="External"/><Relationship Id="rId273" Type="http://schemas.openxmlformats.org/officeDocument/2006/relationships/hyperlink" Target="https://articulo.mercadolibre.com.ar/MLA-809745825-montante-70mm-p-durlock-o-knauf-tabiques-dw-_JM" TargetMode="External"/><Relationship Id="rId294" Type="http://schemas.openxmlformats.org/officeDocument/2006/relationships/hyperlink" Target="https://www.sodimac.com.ar/sodimac-ar/product/103507X/cemento-portland-compuesto-cpc40-50-kg/103507X/" TargetMode="External"/><Relationship Id="rId308" Type="http://schemas.openxmlformats.org/officeDocument/2006/relationships/hyperlink" Target="https://articulo.mercadolibre.com.ar/MLA-1262816077-rollo-50-mt-nylon-polietileno-negro-150-micrones-4-mt-ancho-_JM" TargetMode="External"/><Relationship Id="rId329" Type="http://schemas.openxmlformats.org/officeDocument/2006/relationships/hyperlink" Target="https://articulo.mercadolibre.com.ar/MLA-1799705154-garrafas-bombonas-de-gas-recambio-carga-solo-caba-_JM" TargetMode="External"/><Relationship Id="rId480" Type="http://schemas.openxmlformats.org/officeDocument/2006/relationships/hyperlink" Target="https://articulo.mercadolibre.com.ar/MLA-1389023865-rollo-alambre-para-mig-marca-indura-x15kg-09mm-_JM" TargetMode="External"/><Relationship Id="rId47" Type="http://schemas.openxmlformats.org/officeDocument/2006/relationships/hyperlink" Target="https://www.comeros.com.ar/tienda/disco-2tb-western-digital-blue-3-5-sata-5400-64mb-wd20earz/?gad_source=1&amp;gclid=Cj0KCQjw6uWyBhD1ARIsAIMcADpNC1Od7tjkmEYcgA2cSYt0WzPmp88zyT1yz0B7xG91AYkd8s4zvjwaArRLEALw_wcB" TargetMode="External"/><Relationship Id="rId68"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89" Type="http://schemas.openxmlformats.org/officeDocument/2006/relationships/hyperlink" Target="https://www.musimundo.com/electrohogar/termotanques/termotanque-a-gas-escorial-120l/p/00006008?gad_source=1&amp;gclid=CjwKCAjwyo60BhBiEiwAHmVLJZ5M3jcIbwjR_EeOpnZNQeN7INeoLj3pLtIqav2HdtrD5N4FFd4jABoC0icQAvD_BwE" TargetMode="External"/><Relationship Id="rId112"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133" Type="http://schemas.openxmlformats.org/officeDocument/2006/relationships/hyperlink" Target="https://www.hendel.com/ventilador-de-pie-20-indelplas-negro.html" TargetMode="External"/><Relationship Id="rId154" Type="http://schemas.openxmlformats.org/officeDocument/2006/relationships/hyperlink" Target="https://cordobacolchones.com/colchones/colchon-80-x-13-tnt/" TargetMode="External"/><Relationship Id="rId175" Type="http://schemas.openxmlformats.org/officeDocument/2006/relationships/hyperlink" Target="https://cordobacolchones.com/colchones/colchon-80-x-13-tnt/" TargetMode="External"/><Relationship Id="rId340" Type="http://schemas.openxmlformats.org/officeDocument/2006/relationships/hyperlink" Target="https://articulo.mercadolibre.com.ar/MLA-854971832-tubo-led-220v-18w-36w-directo-120cm-t8-oferta-iluminacion-_JM" TargetMode="External"/><Relationship Id="rId361" Type="http://schemas.openxmlformats.org/officeDocument/2006/relationships/hyperlink" Target="https://articulo.mercadolibre.com.ar/MLA-780866506-montante-70mm-p-durlock-_JM" TargetMode="External"/><Relationship Id="rId196" Type="http://schemas.openxmlformats.org/officeDocument/2006/relationships/hyperlink" Target="https://articulo.mercadolibre.com.ar/MLA-1266545798-esmalte-sintetico-brillante-blanco-convertidor-aike-1-litro-_JM?searchVariation=175962207005" TargetMode="External"/><Relationship Id="rId200" Type="http://schemas.openxmlformats.org/officeDocument/2006/relationships/hyperlink" Target="https://articulo.mercadolibre.com.ar/MLA-786406064-montante-70mm-p-durlock-cielo-raso-galvanizada-_JM" TargetMode="External"/><Relationship Id="rId382" Type="http://schemas.openxmlformats.org/officeDocument/2006/relationships/hyperlink" Target="https://www.mercadolibre.com.ar/membrana-liquida-pasta-20kg-impermeable-transitable-ingenia/p/MLA24601154?pdp_filters=item_id:MLA1451892890" TargetMode="External"/><Relationship Id="rId417" Type="http://schemas.openxmlformats.org/officeDocument/2006/relationships/hyperlink" Target="https://articulo.mercadolibre.com.ar/MLA-1131443118-mas-good-22kg-premium-criadores-alimento-perros-grand-y-med-_JM" TargetMode="External"/><Relationship Id="rId438" Type="http://schemas.openxmlformats.org/officeDocument/2006/relationships/hyperlink" Target="https://articulo.mercadolibre.com.ar/MLA-1293938217-guantes-descartables-de-nitrilo-negro-caja-x-100-unidades-_JM" TargetMode="External"/><Relationship Id="rId459" Type="http://schemas.openxmlformats.org/officeDocument/2006/relationships/hyperlink" Target="https://articulo.mercadolibre.com.ar/MLA-1131443118-mas-good-22kg-premium-criadores-alimento-perros-grand-y-med-_JM" TargetMode="External"/><Relationship Id="rId16" Type="http://schemas.openxmlformats.org/officeDocument/2006/relationships/hyperlink" Target="https://www.diprostore.com/monitor-lg-led-amd-freesync-22-full-hd-22mp410-b-22-hdmi-vga-color-negro/p/MLA19451661?pdp_filters=category%3AMLA14407%7Cseller_id%3A1250965884%7Citem_id%3AMLA1373400229" TargetMode="External"/><Relationship Id="rId221" Type="http://schemas.openxmlformats.org/officeDocument/2006/relationships/hyperlink" Target="https://articulo.mercadolibre.com.ar/MLA-1388031291-disco-corte-115-x-16mm-amoladora-pack-x10-disco-de-corte-_JM" TargetMode="External"/><Relationship Id="rId242" Type="http://schemas.openxmlformats.org/officeDocument/2006/relationships/hyperlink" Target="https://www.easy.com.ar/1-placa-mdf-crudo-1-83x2-75m-18mm/p" TargetMode="External"/><Relationship Id="rId263" Type="http://schemas.openxmlformats.org/officeDocument/2006/relationships/hyperlink" Target="https://articulo.mercadolibre.com.ar/MLA-1495376534-pintura-latex-profesional-interior-blanco-pared-10-litros-_JM?searchVariation=179751868075" TargetMode="External"/><Relationship Id="rId284" Type="http://schemas.openxmlformats.org/officeDocument/2006/relationships/hyperlink" Target="https://www.sodimac.com.ar/sodimac-ar/product/2722070/solera-70-mm-x-260-m-05-espesor/2722070/" TargetMode="External"/><Relationship Id="rId319" Type="http://schemas.openxmlformats.org/officeDocument/2006/relationships/hyperlink" Target="https://articulo.mercadolibre.com.ar/MLA-1425402701-disco-corte-abrasivos-25u-115-x-16mm-metales-amoladora-_JM" TargetMode="External"/><Relationship Id="rId470" Type="http://schemas.openxmlformats.org/officeDocument/2006/relationships/hyperlink" Target="https://www.musimundo.com/climatizacion/calefactores/calefactor-a-gas-sin-salida-eskabe-s21-mx3-p/p/00389019" TargetMode="External"/><Relationship Id="rId37" Type="http://schemas.openxmlformats.org/officeDocument/2006/relationships/hyperlink" Target="https://www.maitess.com.ar/productos/impresora-laser-hp-107w-wifi/?pf=gs&amp;variant=719548166&amp;gad_source=1&amp;gclid=CjwKCAjwx-CyBhAqEiwAeOcTdZFShAsY3M7v_tpc_fAWQbYOwODIzVsppPSIvQiKdsJn7uoIpP27oRoCDYsQAvD_BwE" TargetMode="External"/><Relationship Id="rId58" Type="http://schemas.openxmlformats.org/officeDocument/2006/relationships/hyperlink" Target="https://spacegamer.com.ar/314250-estabilizadores-y-ups-trv-neo-2000?gad_source=1&amp;gclid=Cj0KCQjw6uWyBhD1ARIsAIMcADqYKFn5U3Wx5Ut6Acj-e_6Soy02h9Tt1_JXK8PonTcpC48eXYghv8IaAuJAEALw_wcB" TargetMode="External"/><Relationship Id="rId79"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 Id="rId102" Type="http://schemas.openxmlformats.org/officeDocument/2006/relationships/hyperlink" Target="https://boness.com.ar/producto/anafe-a-gas-morelli-nr-cheff/?gad_source=1&amp;gclid=CjwKCAjwjeuyBhBuEiwAJ3vuoUjla9zZKCkdyJDtXfFMn2dXuja8psFdwtQUJBh8URdKwQ_lL2zs8RoCepsQAvD_BwE" TargetMode="External"/><Relationship Id="rId123"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 Id="rId144" Type="http://schemas.openxmlformats.org/officeDocument/2006/relationships/hyperlink" Target="https://colchoneriasanvicente.com.ar/colchonesysommiers/colchon-03-espuma-melto-1-plaza/" TargetMode="External"/><Relationship Id="rId330" Type="http://schemas.openxmlformats.org/officeDocument/2006/relationships/hyperlink" Target="https://articulo.mercadolibre.com.ar/MLA-1799705154-garrafas-bombonas-de-gas-recambio-carga-solo-caba-_JM" TargetMode="External"/><Relationship Id="rId90" Type="http://schemas.openxmlformats.org/officeDocument/2006/relationships/hyperlink" Target="https://www.musimundo.com/electrohogar/termotanques/termotanque-a-gas-escorial-120l/p/00006008?gad_source=1&amp;gclid=CjwKCAjwyo60BhBiEiwAHmVLJZ5M3jcIbwjR_EeOpnZNQeN7INeoLj3pLtIqav2HdtrD5N4FFd4jABoC0icQAvD_BwE" TargetMode="External"/><Relationship Id="rId165" Type="http://schemas.openxmlformats.org/officeDocument/2006/relationships/hyperlink" Target="https://cordobacolchones.com/colchones/colchon-80-x-13-tnt/" TargetMode="External"/><Relationship Id="rId186" Type="http://schemas.openxmlformats.org/officeDocument/2006/relationships/hyperlink" Target="https://articulo.mercadolibre.com.ar/MLA-1129763138-lampara-led-12w-6000k-x10-unidades-_JM?searchVariation=174353579803" TargetMode="External"/><Relationship Id="rId351" Type="http://schemas.openxmlformats.org/officeDocument/2006/relationships/hyperlink" Target="https://articulo.mercadolibre.com.ar/MLA-1495376534-pintura-latex-profesional-interior-blanco-pared-10-litros-_JM?searchVariation=179751868075" TargetMode="External"/><Relationship Id="rId372" Type="http://schemas.openxmlformats.org/officeDocument/2006/relationships/hyperlink" Target="https://articulo.mercadolibre.com.ar/MLA-1115418045-perfil-solera-70mm-x-260mts-drywall-durlock-tabiques-_JM" TargetMode="External"/><Relationship Id="rId393" Type="http://schemas.openxmlformats.org/officeDocument/2006/relationships/hyperlink" Target="https://articulo.mercadolibre.com.ar/MLA-1388031291-disco-corte-115-x-16mm-amoladora-pack-x10-disco-de-corte-_JM" TargetMode="External"/><Relationship Id="rId407" Type="http://schemas.openxmlformats.org/officeDocument/2006/relationships/hyperlink" Target="https://articulo.mercadolibre.com.ar/MLA-853461865-bolsa-de-obito-150-micrones-con-cierre-auto-cadaver-adulto-_JM" TargetMode="External"/><Relationship Id="rId428" Type="http://schemas.openxmlformats.org/officeDocument/2006/relationships/hyperlink" Target="https://articulo.mercadolibre.com.ar/MLA-853461865-bolsa-de-obito-150-micrones-con-cierre-auto-cadaver-adulto-_JM" TargetMode="External"/><Relationship Id="rId449" Type="http://schemas.openxmlformats.org/officeDocument/2006/relationships/hyperlink" Target="https://todobaratosrl.mitiendanube.com/productos/desodorante-de-piso-sedile/" TargetMode="External"/><Relationship Id="rId211" Type="http://schemas.openxmlformats.org/officeDocument/2006/relationships/hyperlink" Target="https://articulo.mercadolibre.com.ar/MLA-1111303384-bolsa-cemento-avellaneda-x-50kg-cpc-40-_JM" TargetMode="External"/><Relationship Id="rId232" Type="http://schemas.openxmlformats.org/officeDocument/2006/relationships/hyperlink" Target="https://articulo.mercadolibre.com.ar/MLA-922259120-alambre-rollo-para-soldar-mig-mag-09mm-rollo-15kg-_JM" TargetMode="External"/><Relationship Id="rId253" Type="http://schemas.openxmlformats.org/officeDocument/2006/relationships/hyperlink" Target="https://articulo.mercadolibre.com.ar/MLA-1415692991-pack-x10-lampara-led-foco-12w-trefi-luz-calida-fria-_JM?searchVariation=180078295560" TargetMode="External"/><Relationship Id="rId274" Type="http://schemas.openxmlformats.org/officeDocument/2006/relationships/hyperlink" Target="https://articulo.mercadolibre.com.ar/MLA-1115424259-perfil-montante-69mm-x-260mts-drywall-durlock-tabiques-_JM" TargetMode="External"/><Relationship Id="rId295" Type="http://schemas.openxmlformats.org/officeDocument/2006/relationships/hyperlink" Target="https://articulo.mercadolibre.com.ar/MLA-1424068111-cemento-loma-negra-x-50kg-escobar-_JM" TargetMode="External"/><Relationship Id="rId309" Type="http://schemas.openxmlformats.org/officeDocument/2006/relationships/hyperlink" Target="https://articulo.mercadolibre.com.ar/MLA-1346459514-rollo-50-mt-nylon-polietileno-negro-150-micrones-4-mt-ancho-_JM" TargetMode="External"/><Relationship Id="rId460" Type="http://schemas.openxmlformats.org/officeDocument/2006/relationships/hyperlink" Target="https://articulo.mercadolibre.com.ar/MLA-1131443118-mas-good-22kg-premium-criadores-alimento-perros-grand-y-med-_JM" TargetMode="External"/><Relationship Id="rId481" Type="http://schemas.openxmlformats.org/officeDocument/2006/relationships/hyperlink" Target="https://articulo.mercadolibre.com.ar/MLA-780866506-montante-70mm-p-durlock-_JM" TargetMode="External"/><Relationship Id="rId27" Type="http://schemas.openxmlformats.org/officeDocument/2006/relationships/hyperlink" Target="https://www.tomy.com.ar/7664-camara-web-gtc-full-hd1080p-c--microfono-wcg-002/p?idsku=13204&amp;gad_source=1&amp;gclid=CjwKCAjwx-CyBhAqEiwAeOcTdZt8Ox4NSBBFZAhp3UUkhWWzAaJ4Ou2d6wLGDPFqJpBarbIKkwHReBoCUbEQAvD_BwE" TargetMode="External"/><Relationship Id="rId48" Type="http://schemas.openxmlformats.org/officeDocument/2006/relationships/hyperlink" Target="https://lezamapc.com.ar/2tb/57701-disco-duro-interno-wd-2tb-35-blue-sata-64mb-5400.html?gad_source=1&amp;gclid=Cj0KCQjw6uWyBhD1ARIsAIMcADrFxq3PW40wA_0eUPfaSidme7Xbl9gmbIINmYmfxt466UrAjlRGs1QaAriCEALw_wcB" TargetMode="External"/><Relationship Id="rId69"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113" Type="http://schemas.openxmlformats.org/officeDocument/2006/relationships/hyperlink" Target="https://articulo.mercadolibre.com.ar/MLA-879841557-horno-pizzero-rotisero-sol-real-18-moldes-acinox-179-_JM" TargetMode="External"/><Relationship Id="rId134" Type="http://schemas.openxmlformats.org/officeDocument/2006/relationships/hyperlink" Target="https://paezrefrigeracion.com.ar/tienda/electrodomesticos/ventilacion/ventilador-pie-20-llanos-c-ruleman/" TargetMode="External"/><Relationship Id="rId320" Type="http://schemas.openxmlformats.org/officeDocument/2006/relationships/hyperlink" Target="https://articulo.mercadolibre.com.ar/MLA-1388031291-disco-corte-115-x-16mm-amoladora-pack-x10-disco-de-corte-_JM" TargetMode="External"/><Relationship Id="rId80" Type="http://schemas.openxmlformats.org/officeDocument/2006/relationships/hyperlink" Target="https://www.fravega.com/p/termotanque-a-gas-sherman-tpgp080-80lt-90627/" TargetMode="External"/><Relationship Id="rId155" Type="http://schemas.openxmlformats.org/officeDocument/2006/relationships/hyperlink" Target="https://cordobacolchones.com/colchones/colchon-80-x-13-tnt/" TargetMode="External"/><Relationship Id="rId176" Type="http://schemas.openxmlformats.org/officeDocument/2006/relationships/hyperlink" Target="https://www.mercadolibre.com.ar/disco-corte-tyrolit-basic-eco-115-x-16-mm-x50-un-amoladora/p/MLA26084749" TargetMode="External"/><Relationship Id="rId197" Type="http://schemas.openxmlformats.org/officeDocument/2006/relationships/hyperlink" Target="https://articulo.mercadolibre.com.ar/MLA-1266545798-esmalte-sintetico-brillante-blanco-convertidor-aike-1-litro-_JM?searchVariation=175962207005" TargetMode="External"/><Relationship Id="rId341" Type="http://schemas.openxmlformats.org/officeDocument/2006/relationships/hyperlink" Target="https://articulo.mercadolibre.com.ar/MLA-1708606968-tubo-led-18w-vidrio-36w-120cm-blanco-calido-3000k-macroled-_JM" TargetMode="External"/><Relationship Id="rId362" Type="http://schemas.openxmlformats.org/officeDocument/2006/relationships/hyperlink" Target="https://articulo.mercadolibre.com.ar/MLA-780866506-montante-70mm-p-durlock-_JM" TargetMode="External"/><Relationship Id="rId383" Type="http://schemas.openxmlformats.org/officeDocument/2006/relationships/hyperlink" Target="https://www.mercadolibre.com.ar/membrana-liquida-pasta-20kg-impermeable-transitable-ingenia/p/MLA24601154?pdp_filters=item_id:MLA1451892890" TargetMode="External"/><Relationship Id="rId418" Type="http://schemas.openxmlformats.org/officeDocument/2006/relationships/hyperlink" Target="https://articulo.mercadolibre.com.ar/MLA-1131443118-mas-good-22kg-premium-criadores-alimento-perros-grand-y-med-_JM" TargetMode="External"/><Relationship Id="rId439" Type="http://schemas.openxmlformats.org/officeDocument/2006/relationships/hyperlink" Target="https://articulo.mercadolibre.com.ar/MLA-1293938217-guantes-descartables-de-nitrilo-negro-caja-x-100-unidades-_JM" TargetMode="External"/><Relationship Id="rId201" Type="http://schemas.openxmlformats.org/officeDocument/2006/relationships/hyperlink" Target="https://articulo.mercadolibre.com.ar/MLA-1110125684-perfil-montante-70mm-para-tabique-durlock-galvanizado-_JM" TargetMode="External"/><Relationship Id="rId222" Type="http://schemas.openxmlformats.org/officeDocument/2006/relationships/hyperlink" Target="https://articulo.mercadolibre.com.ar/MLA-1388031291-disco-corte-115-x-16mm-amoladora-pack-x10-disco-de-corte-_JM" TargetMode="External"/><Relationship Id="rId243" Type="http://schemas.openxmlformats.org/officeDocument/2006/relationships/hyperlink" Target="https://www.easy.com.ar/liston-pino-clear-3-4-x-2-x-2-00-m/p" TargetMode="External"/><Relationship Id="rId264" Type="http://schemas.openxmlformats.org/officeDocument/2006/relationships/hyperlink" Target="https://articulo.mercadolibre.com.ar/MLA-935830866-primer-epoxi-para-pisos-4-litros-_JM" TargetMode="External"/><Relationship Id="rId285" Type="http://schemas.openxmlformats.org/officeDocument/2006/relationships/hyperlink" Target="https://www.mercadolibre.com.ar/perfil-solera-70mm-x-260-mts-drywall-plus-barbieri/p/MLA25215005" TargetMode="External"/><Relationship Id="rId450" Type="http://schemas.openxmlformats.org/officeDocument/2006/relationships/hyperlink" Target="https://todobaratosrl.mitiendanube.com/productos/desodorante-de-piso-sedile/" TargetMode="External"/><Relationship Id="rId471" Type="http://schemas.openxmlformats.org/officeDocument/2006/relationships/hyperlink" Target="https://www.musimundo.com/climatizacion/calefactores/calefactor-a-gas-sin-salida-eskabe-s21-mx3-p/p/00389019" TargetMode="External"/><Relationship Id="rId17" Type="http://schemas.openxmlformats.org/officeDocument/2006/relationships/hyperlink" Target="https://staffcodes.mercadoshops.com.ar/MLA-899975766-teclado-usb-gtc-kbg-204-anti-derrame-espanol-zona-oeste-_JM?variation=173689294041&amp;gad_source=1&amp;gclid=CjwKCAjwx-CyBhAqEiwAeOcTdSQYV6VtWHPU3FU7_0wmiTL1NnroRfVgJLQGQR5IQLg73eCl7Ix9aBoCdDsQAvD_BwE" TargetMode="External"/><Relationship Id="rId38" Type="http://schemas.openxmlformats.org/officeDocument/2006/relationships/hyperlink" Target="https://www.wynibox.com.ar/productos/impresora-laser-brother-monocromatica-hl-1212-wifi/?pf=gs&amp;variant=809588338&amp;gad_source=1&amp;gclid=CjwKCAjwx-CyBhAqEiwAeOcTdTosNLljmWfqT4v_TkkoRxXS_11hUcKXj8K9PpqYiXPN__M5Z5ZsJBoCGE0QAvD_BwE" TargetMode="External"/><Relationship Id="rId59" Type="http://schemas.openxmlformats.org/officeDocument/2006/relationships/hyperlink" Target="https://www.tendex.com.ar/MLA-1415893965-ups-estabilizador-trv-neo-2000-4-tomas-1-puerto-usb-soft-_JM?variation=182134075575&amp;gad_source=1&amp;gclid=Cj0KCQjw6uWyBhD1ARIsAIMcADoXSHXv2oztYY7vBZTNYuKxm-fqJ0AGAgpxwHR_3kPvHFinJvwixBoaAmpvEALw_wcB" TargetMode="External"/><Relationship Id="rId103" Type="http://schemas.openxmlformats.org/officeDocument/2006/relationships/hyperlink" Target="https://www.fravega.com/p/calefactor-infrarrojo-indelplas-ie-02-800w-2n-990163649/?djazz_ref=130565&amp;djazz_srv=related-by-visits&amp;djazz_src=detailview&amp;djazz_pos=3" TargetMode="External"/><Relationship Id="rId124" Type="http://schemas.openxmlformats.org/officeDocument/2006/relationships/hyperlink" Target="https://www.drlineablanca.com.ar/MLA-919439588-termotanque-a-gas-55-litros-marca-universal-tu-55s-bigas-_JM" TargetMode="External"/><Relationship Id="rId310" Type="http://schemas.openxmlformats.org/officeDocument/2006/relationships/hyperlink" Target="https://articulo.mercadolibre.com.ar/MLA-1262816077-rollo-50-mt-nylon-polietileno-negro-150-micrones-4-mt-ancho-_JM" TargetMode="External"/><Relationship Id="rId70" Type="http://schemas.openxmlformats.org/officeDocument/2006/relationships/hyperlink" Target="https://www.cetrogar.com.ar/aire-acondicionado-split-tcl-5100w-fc-elite-2-taca.html?ff=38&amp;fp=23471&amp;gad_source=1&amp;gclid=CjwKCAjwvvmzBhA2EiwAtHVrb_zsDStpGPtJ1G8UG0SJ7FQxZDpWLYjUVyuMG7-4646w-a2I9Wi_sRoCgMYQAvD_BwE" TargetMode="External"/><Relationship Id="rId91" Type="http://schemas.openxmlformats.org/officeDocument/2006/relationships/hyperlink" Target="https://www.fravega.com/p/termotanque-a-gas-escorial-120lt-94902/?gad_source=1&amp;gclid=CjwKCAjwyo60BhBiEiwAHmVLJY9PPDqrpyGFT77Jr6OQ_2Yjb2OSXtJsH9T5larBnVgf-Pouj4fCeBoCIp8QAvD_BwE&amp;gclsrc=aw.ds" TargetMode="External"/><Relationship Id="rId145" Type="http://schemas.openxmlformats.org/officeDocument/2006/relationships/hyperlink" Target="https://articulo.mercadolibre.com.ar/MLA-1123357661-sabana-plana-i-1-12-pl-i-blanca-i-percal-180-hilos-i-" TargetMode="External"/><Relationship Id="rId166" Type="http://schemas.openxmlformats.org/officeDocument/2006/relationships/hyperlink" Target="https://cordobacolchones.com/colchones/colchon-80-x-13-tnt/" TargetMode="External"/><Relationship Id="rId187" Type="http://schemas.openxmlformats.org/officeDocument/2006/relationships/hyperlink" Target="https://articulo.mercadolibre.com.ar/MLA-1415692991-pack-x10-lampara-led-foco-12w-trefi-luz-calida-fria-_JM?searchVariation=180078295560" TargetMode="External"/><Relationship Id="rId331" Type="http://schemas.openxmlformats.org/officeDocument/2006/relationships/hyperlink" Target="https://articulo.mercadolibre.com.ar/MLA-1533913524-rollo-alambre-mig-para-soldar-marca-indura-x15kg-09mm-_JM" TargetMode="External"/><Relationship Id="rId352" Type="http://schemas.openxmlformats.org/officeDocument/2006/relationships/hyperlink" Target="https://articulo.mercadolibre.com.ar/MLA-935830866-primer-epoxi-para-pisos-4-litros-_JM" TargetMode="External"/><Relationship Id="rId373" Type="http://schemas.openxmlformats.org/officeDocument/2006/relationships/hyperlink" Target="https://articulo.mercadolibre.com.ar/MLA-786406478-solera-70mm-p-durlock-cielo-raso-galvanizada-_JM" TargetMode="External"/><Relationship Id="rId394" Type="http://schemas.openxmlformats.org/officeDocument/2006/relationships/hyperlink" Target="https://articulo.mercadolibre.com.ar/MLA-1425402701-disco-corte-abrasivos-25u-115-x-16mm-metales-amoladora-_JM" TargetMode="External"/><Relationship Id="rId408" Type="http://schemas.openxmlformats.org/officeDocument/2006/relationships/hyperlink" Target="https://articulo.mercadolibre.com.ar/MLA-1755732840-pack-x-5-cono-vial-econo-estandar-70-75cm-23kg-conoflex-_JM" TargetMode="External"/><Relationship Id="rId429" Type="http://schemas.openxmlformats.org/officeDocument/2006/relationships/hyperlink" Target="https://articulo.mercadolibre.com.ar/MLA-853461865-bolsa-de-obito-150-micrones-con-cierre-auto-cadaver-adulto-_JM" TargetMode="External"/><Relationship Id="rId1" Type="http://schemas.openxmlformats.org/officeDocument/2006/relationships/hyperlink" Target="https://www.htvs.com.ar/MLA-1120790667-pc-oficina-intel-i3-10100-ram-8gb-ssd-240gb-wifi-_JM?gad_source=1&amp;gclid=Cj0KCQjwpNuyBhCuARIsANJqL9Nxx7GAHsEzj5TL2YNPvUMezxXroNz8R31EJDyLgzRPX4AlQM2cDikaAj68EALw_wcB" TargetMode="External"/><Relationship Id="rId212" Type="http://schemas.openxmlformats.org/officeDocument/2006/relationships/hyperlink" Target="https://www.easy.com.ar/membrana-liquida-para-techos-arena-20kg/p" TargetMode="External"/><Relationship Id="rId233" Type="http://schemas.openxmlformats.org/officeDocument/2006/relationships/hyperlink" Target="https://articulo.mercadolibre.com.ar/MLA-1533913524-rollo-alambre-mig-para-soldar-marca-indura-x15kg-09mm-_JM" TargetMode="External"/><Relationship Id="rId254" Type="http://schemas.openxmlformats.org/officeDocument/2006/relationships/hyperlink" Target="https://www.mercadolibre.com.ar/proyector-reflector-led-serie-slim-borus-smd-50w-6000k-color-de-la-carcasa-negro-color-de-la-luz-blanco-frio-220v/p/MLA23159705" TargetMode="External"/><Relationship Id="rId440" Type="http://schemas.openxmlformats.org/officeDocument/2006/relationships/hyperlink" Target="https://articulo.mercadolibre.com.ar/MLA-1293938217-guantes-descartables-de-nitrilo-negro-caja-x-100-unidades-_JM" TargetMode="External"/><Relationship Id="rId28" Type="http://schemas.openxmlformats.org/officeDocument/2006/relationships/hyperlink" Target="https://itecomdigital.com.ar/producto/webcam-microcase-wc201/?gad_source=1&amp;gclid=CjwKCAjwx-CyBhAqEiwAeOcTdeQEynpVTqRuW8c_Jl9Dk-sgoT44w9M-aw828hluW54ZI7DhchrtNBoCFh0QAvD_BwE" TargetMode="External"/><Relationship Id="rId49" Type="http://schemas.openxmlformats.org/officeDocument/2006/relationships/hyperlink" Target="https://www.compel.com.ar/almacenamiento/hdd-externos/disco-externo-seagate-5tb-usb-expansion-30762.html?gad_source=1&amp;gclid=Cj0KCQjw6uWyBhD1ARIsAIMcADrszi8lPi5jh9-JElq6XGqmzAm4FtuRgc-ds2wGDl9Jo3kLJ65bwtoaAvCEEALw_wcB" TargetMode="External"/><Relationship Id="rId114"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275" Type="http://schemas.openxmlformats.org/officeDocument/2006/relationships/hyperlink" Target="https://articulo.mercadolibre.com.ar/MLA-716430038-perfil-montante-de-70mm-sistema-durlock-esp-052mm-_JM" TargetMode="External"/><Relationship Id="rId296" Type="http://schemas.openxmlformats.org/officeDocument/2006/relationships/hyperlink" Target="https://www.sodimac.com.ar/sodimac-ar/product/103507X/cemento-portland-compuesto-cpc40-50-kg/103507X/" TargetMode="External"/><Relationship Id="rId300" Type="http://schemas.openxmlformats.org/officeDocument/2006/relationships/hyperlink" Target="https://articulo.mercadolibre.com.ar/MLA-1111303384-bolsa-cemento-avellaneda-x-50kg-cpc-40-_JM" TargetMode="External"/><Relationship Id="rId461" Type="http://schemas.openxmlformats.org/officeDocument/2006/relationships/hyperlink" Target="https://articulo.mercadolibre.com.ar/MLA-1131443118-mas-good-22kg-premium-criadores-alimento-perros-grand-y-med-_JM" TargetMode="External"/><Relationship Id="rId482" Type="http://schemas.openxmlformats.org/officeDocument/2006/relationships/hyperlink" Target="https://articulo.mercadolibre.com.ar/MLA-1110125684-perfil-montante-70mm-para-tabique-durlock-galvanizado-_JM" TargetMode="External"/><Relationship Id="rId60" Type="http://schemas.openxmlformats.org/officeDocument/2006/relationships/hyperlink" Target="https://www.megatone.net/producto/celular-xiaomi-redmi-note-11-pro-5g-8gb-256gb-gris-sin-cargador_MKT0044APR/?gad_source=1&amp;gclid=Cj0KCQjw6uWyBhD1ARIsAIMcADrkKjaTRj38gwdRUhBdWTfUP9tf9Ne05VYko7iK6vNzPO1vMJ7Z5_oaAtVAEALw_wcB" TargetMode="External"/><Relationship Id="rId81" Type="http://schemas.openxmlformats.org/officeDocument/2006/relationships/hyperlink" Target="https://www.perozzi.com.ar/sherman-termotanque-80-lts-tpgp080-lbajo-consumo-mg-329075122.html?gad_source=1&amp;gclid=CjwKCAjwp4m0BhBAEiwAsdc4aKnXvJhkpPyJoQNBRPDovnBQZerJfOImosnQqLDq_XdqktjTQFRASxoCuAIQAvD_BwE" TargetMode="External"/><Relationship Id="rId135" Type="http://schemas.openxmlformats.org/officeDocument/2006/relationships/hyperlink" Target="https://www.tescuo.com.ar/productos/ventilador-de-pie-20-llanos/" TargetMode="External"/><Relationship Id="rId156" Type="http://schemas.openxmlformats.org/officeDocument/2006/relationships/hyperlink" Target="https://cordobacolchones.com/colchones/colchon-80-x-13-tnt/" TargetMode="External"/><Relationship Id="rId177" Type="http://schemas.openxmlformats.org/officeDocument/2006/relationships/hyperlink" Target="https://articulo.mercadolibre.com.ar/MLA-922259120-alambre-rollo-para-soldar-mig-mag-09mm-rollo-15kg-_JM" TargetMode="External"/><Relationship Id="rId198" Type="http://schemas.openxmlformats.org/officeDocument/2006/relationships/hyperlink" Target="https://articulo.mercadolibre.com.ar/MLA-1115424259-perfil-montante-69mm-x-260mts-drywall-durlock-tabiques-_JM" TargetMode="External"/><Relationship Id="rId321" Type="http://schemas.openxmlformats.org/officeDocument/2006/relationships/hyperlink" Target="https://articulo.mercadolibre.com.ar/MLA-1425402701-disco-corte-abrasivos-25u-115-x-16mm-metales-amoladora-_JM" TargetMode="External"/><Relationship Id="rId342" Type="http://schemas.openxmlformats.org/officeDocument/2006/relationships/hyperlink" Target="https://articulo.mercadolibre.com.ar/MLA-1831905180-lampara-bulbo-led-trefi-12w-foco-luz-calida-a60-_JM?searchVariation=180926729478" TargetMode="External"/><Relationship Id="rId363" Type="http://schemas.openxmlformats.org/officeDocument/2006/relationships/hyperlink" Target="https://articulo.mercadolibre.com.ar/MLA-1110125684-perfil-montante-70mm-para-tabique-durlock-galvanizado-_JM" TargetMode="External"/><Relationship Id="rId384" Type="http://schemas.openxmlformats.org/officeDocument/2006/relationships/hyperlink" Target="https://www.easy.com.ar/membrana-liquida-para-techos-arena-20kg/p" TargetMode="External"/><Relationship Id="rId419" Type="http://schemas.openxmlformats.org/officeDocument/2006/relationships/hyperlink" Target="https://www.mercadolibre.com.ar/alimento-de-perros-premium-mas-good-criadores-x-22kg-26prot/p/MLA36039344" TargetMode="External"/><Relationship Id="rId202" Type="http://schemas.openxmlformats.org/officeDocument/2006/relationships/hyperlink" Target="https://articulo.mercadolibre.com.ar/MLA-1110125684-perfil-montante-70mm-para-tabique-durlock-galvanizado-_JM" TargetMode="External"/><Relationship Id="rId223" Type="http://schemas.openxmlformats.org/officeDocument/2006/relationships/hyperlink" Target="https://articulo.mercadolibre.com.ar/MLA-935830866-primer-epoxi-para-pisos-4-litros-_JM" TargetMode="External"/><Relationship Id="rId244" Type="http://schemas.openxmlformats.org/officeDocument/2006/relationships/hyperlink" Target="https://sodimac.falabella.com/sodimac-cl/product/110282397/2-x-4-x3,20-m-Pino-cepillado-seco/110282401?exp=sodimac" TargetMode="External"/><Relationship Id="rId430" Type="http://schemas.openxmlformats.org/officeDocument/2006/relationships/hyperlink" Target="https://articulo.mercadolibre.com.ar/MLA-930067121-conobasegomaeconomico75cmrigido2bandareflectivo-_JM?variation=" TargetMode="External"/><Relationship Id="rId18" Type="http://schemas.openxmlformats.org/officeDocument/2006/relationships/hyperlink" Target="https://laptopaid.com.ar/ficha-333-teclado-lenovo-ideapad-s12-n7s-k23-k26-nuevo?gad_source=1&amp;gclid=CjwKCAjwx-CyBhAqEiwAeOcTddawt5718GzIUAqWPqY6XwFRwi2coVEYwMd0p55z3CNfWVqj8xec6xoCiaIQAvD_BwE" TargetMode="External"/><Relationship Id="rId39" Type="http://schemas.openxmlformats.org/officeDocument/2006/relationships/hyperlink" Target="https://www.garbarino.com/p/impresora-laser-hp-m107w/4d58b9e6-6911-4724-bd66-830b9ac40028?gad_source=1&amp;gclid=CjwKCAjwx-CyBhAqEiwAeOcTdfdC5CqeSVZzEb1MLcAFUX6vEcpokipvLt1_4cmetT7MB5v4nU2NrRoCGMMQAvD_BwE" TargetMode="External"/><Relationship Id="rId265" Type="http://schemas.openxmlformats.org/officeDocument/2006/relationships/hyperlink" Target="https://articulo.mercadolibre.com.ar/MLA-662676573-esmalte-sintetico-blanco-satinado-colorin-titanio-x-1-litro-_JM?searchVariation=179868834705" TargetMode="External"/><Relationship Id="rId286" Type="http://schemas.openxmlformats.org/officeDocument/2006/relationships/hyperlink" Target="https://articulo.mercadolibre.com.ar/MLA-785348471-perfil-solera-70mm-x-260-mts-drywall-plus-barbieri-_JM" TargetMode="External"/><Relationship Id="rId451" Type="http://schemas.openxmlformats.org/officeDocument/2006/relationships/hyperlink" Target="https://cristianarcedistribuciones.com.ar/producto/detergente-sedile-marina-x-750ml/" TargetMode="External"/><Relationship Id="rId472" Type="http://schemas.openxmlformats.org/officeDocument/2006/relationships/hyperlink" Target="https://romanomaderera.mercadoshops.com.ar/MLA-677321205-machimbre-pino-elliotis-12x5-por-paquete-de-305-mts-_JM" TargetMode="External"/><Relationship Id="rId50" Type="http://schemas.openxmlformats.org/officeDocument/2006/relationships/hyperlink" Target="https://www.worix.com.ar/MLA-1301017015-disco-hdd-5t-seagate-usb-expansion-stkm5000400-_JM?variation=176777648669&amp;gad_source=1&amp;gclid=Cj0KCQjw6uWyBhD1ARIsAIMcADqJS35S7gkJrnYoPa1KWA7h2mtgJcTHXJMPo3oIW-eMNdDxBLCBtDYaAmaTEALw_wcB" TargetMode="External"/><Relationship Id="rId104" Type="http://schemas.openxmlformats.org/officeDocument/2006/relationships/hyperlink" Target="https://boness.com.ar/producto/anafe-a-gas-morelli-nr-cheff/?gad_source=1&amp;gclid=CjwKCAjwjeuyBhBuEiwAJ3vuoUjla9zZKCkdyJDtXfFMn2dXuja8psFdwtQUJBh8URdKwQ_lL2zs8RoCepsQAvD_BwE" TargetMode="External"/><Relationship Id="rId125" Type="http://schemas.openxmlformats.org/officeDocument/2006/relationships/hyperlink" Target="https://www.fravega.com/p/termotanque-a-gas-escorial-45lt-94612/" TargetMode="External"/><Relationship Id="rId146" Type="http://schemas.openxmlformats.org/officeDocument/2006/relationships/hyperlink" Target="https://articulo.mercadolibre.com.ar/MLA-1123357661-sabana-plana-i-1-12-pl-i-blanca-i-percal-180-hilos-i-" TargetMode="External"/><Relationship Id="rId167" Type="http://schemas.openxmlformats.org/officeDocument/2006/relationships/hyperlink" Target="https://colchoneriasanvicente.com.ar/colchonesysommiers/colchon-03-espuma-melto-1-plaza/" TargetMode="External"/><Relationship Id="rId188" Type="http://schemas.openxmlformats.org/officeDocument/2006/relationships/hyperlink" Target="https://www.mercadolibre.com.ar/proyector-reflector-led-serie-slim-borus-smd-50w-6000k-color-de-la-carcasa-negro-color-de-la-luz-blanco-frio-220v/p/MLA23159705" TargetMode="External"/><Relationship Id="rId311" Type="http://schemas.openxmlformats.org/officeDocument/2006/relationships/hyperlink" Target="https://www.hierrosmaldonado.com.ar/metal-desplegado/2036-metal-desplegado-270x30x30-102kg-m-1000x3000.html" TargetMode="External"/><Relationship Id="rId332" Type="http://schemas.openxmlformats.org/officeDocument/2006/relationships/hyperlink" Target="https://articulo.mercadolibre.com.ar/MLA-1389023865-rollo-alambre-para-mig-marca-indura-x15kg-09mm-_JM" TargetMode="External"/><Relationship Id="rId353" Type="http://schemas.openxmlformats.org/officeDocument/2006/relationships/hyperlink" Target="https://articulo.mercadolibre.com.ar/MLA-662676573-esmalte-sintetico-blanco-satinado-colorin-titanio-x-1-litro-_JM?searchVariation=179868834705" TargetMode="External"/><Relationship Id="rId374" Type="http://schemas.openxmlformats.org/officeDocument/2006/relationships/hyperlink" Target="https://articulo.mercadolibre.com.ar/MLA-1424068111-cemento-loma-negra-x-50kg-escobar-_JM" TargetMode="External"/><Relationship Id="rId395" Type="http://schemas.openxmlformats.org/officeDocument/2006/relationships/hyperlink" Target="https://articulo.mercadolibre.com.ar/MLA-1388031291-disco-corte-115-x-16mm-amoladora-pack-x10-disco-de-corte-_JM" TargetMode="External"/><Relationship Id="rId409" Type="http://schemas.openxmlformats.org/officeDocument/2006/relationships/hyperlink" Target="https://manoloalmacen.com.ar/producto/detergente-sedile-colageno-750ml/" TargetMode="External"/><Relationship Id="rId71" Type="http://schemas.openxmlformats.org/officeDocument/2006/relationships/hyperlink" Target="https://articulo.mercadolibre.com.ar/MLA-879841557-horno-pizzero-rotisero-sol-real-18-moldes-acinox-179-_JM" TargetMode="External"/><Relationship Id="rId92" Type="http://schemas.openxmlformats.org/officeDocument/2006/relationships/hyperlink" Target="https://www.fravega.com/p/termotanque-a-gas-escorial-120lt-94902/?gad_source=1&amp;gclid=CjwKCAjwyo60BhBiEiwAHmVLJY9PPDqrpyGFT77Jr6OQ_2Yjb2OSXtJsH9T5larBnVgf-Pouj4fCeBoCIp8QAvD_BwE&amp;gclsrc=aw.ds" TargetMode="External"/><Relationship Id="rId213" Type="http://schemas.openxmlformats.org/officeDocument/2006/relationships/hyperlink" Target="https://www.easy.com.ar/membrana-liquida-para-techos-arena-20kg/p" TargetMode="External"/><Relationship Id="rId234" Type="http://schemas.openxmlformats.org/officeDocument/2006/relationships/hyperlink" Target="https://articulo.mercadolibre.com.ar/MLA-1389023865-rollo-alambre-para-mig-marca-indura-x15kg-09mm-_JM" TargetMode="External"/><Relationship Id="rId420" Type="http://schemas.openxmlformats.org/officeDocument/2006/relationships/hyperlink" Target="https://www.mercadolibre.com.ar/alimento-de-perros-premium-mas-good-criadores-x-22kg-26prot/p/MLA36039344" TargetMode="External"/><Relationship Id="rId2" Type="http://schemas.openxmlformats.org/officeDocument/2006/relationships/hyperlink" Target="https://lezamapc.com.ar/pc-intel/6788-pc-intel-core-i5-10400-10ma-8gb-ddr4-ssd-240gb-wifi-5032037187145.html?gad_source=1&amp;gclid=Cj0KCQjwpNuyBhCuARIsANJqL9Ow3sxxswoo-8cTmUeLpBJn_-h2p7JR0nKBg_R-itnv6NnFO2b53RgaAk3kEALw_wcB" TargetMode="External"/><Relationship Id="rId29" Type="http://schemas.openxmlformats.org/officeDocument/2006/relationships/hyperlink" Target="https://staffcodes.mercadoshops.com.ar/MLA-900995920-camara-web-webcam-usb-pc-hd-720p-plug-play-microfono-jack-_JM?variation=70646139211&amp;gad_source=1&amp;gclid=CjwKCAjwx-CyBhAqEiwAeOcTdRW_nko4WSPQHyhZjAW5-HqIVnDTKcHQJCXKqVsWnimlKc9Xi2xBjRoCSTYQAvD_BwE" TargetMode="External"/><Relationship Id="rId255" Type="http://schemas.openxmlformats.org/officeDocument/2006/relationships/hyperlink" Target="https://articulo.mercadolibre.com.ar/MLA-1126703222-reflector-proyector-led-exterior-50w-macroled-ip65-_JM?searchVariation=174286433163" TargetMode="External"/><Relationship Id="rId276" Type="http://schemas.openxmlformats.org/officeDocument/2006/relationships/hyperlink" Target="https://articulo.mercadolibre.com.ar/MLA-786406064-montante-70mm-p-durlock-cielo-raso-galvanizada-_JM" TargetMode="External"/><Relationship Id="rId297" Type="http://schemas.openxmlformats.org/officeDocument/2006/relationships/hyperlink" Target="https://articulo.mercadolibre.com.ar/MLA-1424068111-cemento-loma-negra-x-50kg-escobar-_JM" TargetMode="External"/><Relationship Id="rId441" Type="http://schemas.openxmlformats.org/officeDocument/2006/relationships/hyperlink" Target="https://articulo.mercadolibre.com.ar/MLA-1155455056-guantes-de-nitrilo-color-negro-x-100-talle-m-_JM" TargetMode="External"/><Relationship Id="rId462" Type="http://schemas.openxmlformats.org/officeDocument/2006/relationships/hyperlink" Target="https://articulo.mercadolibre.com.ar/MLA-1513334078-afrechillo-de-trigo-afrecho-x-18kg-_JM" TargetMode="External"/><Relationship Id="rId40" Type="http://schemas.openxmlformats.org/officeDocument/2006/relationships/hyperlink" Target="https://www.perozzi.com.ar/pantum-impresora-p2509w-laser-monocromatica.html?gad_source=1&amp;gclid=CjwKCAjwx-CyBhAqEiwAeOcTdWkASiabUfTvyAu2JoCZBH4If34IKh0GDi96DT983e7UuforWLANPRoC6TwQAvD_BwE" TargetMode="External"/><Relationship Id="rId115"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136" Type="http://schemas.openxmlformats.org/officeDocument/2006/relationships/hyperlink" Target="https://www.yuhmak.com/ventilador-embassy-de-pie-20-100w-palas-metalicas-fy-20p-dh2/p?idsku=10552&amp;gad_source=1&amp;gclid=CjwKCAjwyo60BhBiEiwAHmVLJd6gwJpcgpudncGhyeEa1jq04SFduSqnhBk7JMUI40wYXo51SisMlBoCYlQQAvD_BwE" TargetMode="External"/><Relationship Id="rId157" Type="http://schemas.openxmlformats.org/officeDocument/2006/relationships/hyperlink" Target="https://cordobacolchones.com/colchones/colchon-80-x-13-tnt/" TargetMode="External"/><Relationship Id="rId178" Type="http://schemas.openxmlformats.org/officeDocument/2006/relationships/hyperlink" Target="https://articulo.mercadolibre.com.ar/MLA-1389023865-rollo-alambre-para-mig-marca-indura-x15kg-09mm-_JM" TargetMode="External"/><Relationship Id="rId301" Type="http://schemas.openxmlformats.org/officeDocument/2006/relationships/hyperlink" Target="https://www.mercadolibre.com.ar/membrana-liquida-pasta-20kg-impermeable-transitable-ingenia/p/MLA24601154?pdp_filters=item_id:MLA1451892890" TargetMode="External"/><Relationship Id="rId322" Type="http://schemas.openxmlformats.org/officeDocument/2006/relationships/hyperlink" Target="https://articulo.mercadolibre.com.ar/MLA-1388031291-disco-corte-115-x-16mm-amoladora-pack-x10-disco-de-corte-_JM" TargetMode="External"/><Relationship Id="rId343" Type="http://schemas.openxmlformats.org/officeDocument/2006/relationships/hyperlink" Target="https://articulo.mercadolibre.com.ar/MLA-1129769445-lampara-led-12w-6000k-macroled-_JM?searchVariation=174353546151" TargetMode="External"/><Relationship Id="rId364" Type="http://schemas.openxmlformats.org/officeDocument/2006/relationships/hyperlink" Target="https://www.easy.com.ar/solera-70mm-x-2-6m---ap/p" TargetMode="External"/><Relationship Id="rId61" Type="http://schemas.openxmlformats.org/officeDocument/2006/relationships/hyperlink" Target="https://www.venex.com.ar/impresion-y-scanners/impresoras-laser/impresora-multifuncion-laser-monocromatica-pantum-m6559nw.html?gad_source=1&amp;gclid=CjwKCAjwx-CyBhAqEiwAeOcTdYHUd6Ojg19N8FTV-7CBld4KRi13-P_c59LrGkE0Bwxw86ynNEZ_QxoCjssQAvD_BwE" TargetMode="External"/><Relationship Id="rId82" Type="http://schemas.openxmlformats.org/officeDocument/2006/relationships/hyperlink" Target="https://www.drlineablanca.com.ar/MLA-919439588-termotanque-a-gas-55-litros-marca-universal-tu-55s-bigas-_JM" TargetMode="External"/><Relationship Id="rId199" Type="http://schemas.openxmlformats.org/officeDocument/2006/relationships/hyperlink" Target="https://articulo.mercadolibre.com.ar/MLA-786406064-montante-70mm-p-durlock-cielo-raso-galvanizada-_JM" TargetMode="External"/><Relationship Id="rId203" Type="http://schemas.openxmlformats.org/officeDocument/2006/relationships/hyperlink" Target="https://www.sodimac.com.ar/sodimac-ar/product/2722070/solera-70-mm-x-260-m-05-espesor/2722070/" TargetMode="External"/><Relationship Id="rId385" Type="http://schemas.openxmlformats.org/officeDocument/2006/relationships/hyperlink" Target="https://www.easy.com.ar/membrana-liquida-para-techos-arena-20kg/p" TargetMode="External"/><Relationship Id="rId19" Type="http://schemas.openxmlformats.org/officeDocument/2006/relationships/hyperlink" Target="https://www.puntodigital.com.ar/teclado-espanol-maxell-ccable-usb-pc-notebook-mac-win-caja-color-del-teclado-negro-idioma-espanol-latinoamerica/p/MLA20006691?pdp_filters=category%3AMLA418448%7Cseller_id%3A293421646%7Citem_id%3AMLA1465348708" TargetMode="External"/><Relationship Id="rId224" Type="http://schemas.openxmlformats.org/officeDocument/2006/relationships/hyperlink" Target="https://articulo.mercadolibre.com.ar/MLA-1799705154-garrafas-bombonas-de-gas-recambio-carga-solo-caba-_JM" TargetMode="External"/><Relationship Id="rId245" Type="http://schemas.openxmlformats.org/officeDocument/2006/relationships/hyperlink" Target="https://www.mercadolibre.com.ar/tubo-led-18w-t8-120cm-luz-fria-x-10-unidades-color-de-la-luz-blanco-frio/p/MLA28277212" TargetMode="External"/><Relationship Id="rId266" Type="http://schemas.openxmlformats.org/officeDocument/2006/relationships/hyperlink" Target="https://articulo.mercadolibre.com.ar/MLA-1266545798-esmalte-sintetico-brillante-blanco-convertidor-aike-1-litro-_JM?searchVariation=175962207005" TargetMode="External"/><Relationship Id="rId287" Type="http://schemas.openxmlformats.org/officeDocument/2006/relationships/hyperlink" Target="https://articulo.mercadolibre.com.ar/MLA-1115418045-perfil-solera-70mm-x-260mts-drywall-durlock-tabiques-_JM" TargetMode="External"/><Relationship Id="rId410" Type="http://schemas.openxmlformats.org/officeDocument/2006/relationships/hyperlink" Target="https://manoloalmacen.com.ar/producto/detergente-sedile-colageno-750ml/" TargetMode="External"/><Relationship Id="rId431" Type="http://schemas.openxmlformats.org/officeDocument/2006/relationships/hyperlink" Target="https://articulo.mercadolibre.com.ar/MLA-1755732840-pack-x-5-cono-vial-econo-estandar-70-75cm-23kg-conoflex-_JM" TargetMode="External"/><Relationship Id="rId452" Type="http://schemas.openxmlformats.org/officeDocument/2006/relationships/hyperlink" Target="https://cristianarcedistribuciones.com.ar/producto/detergente-sedile-marina-x-750ml/" TargetMode="External"/><Relationship Id="rId473" Type="http://schemas.openxmlformats.org/officeDocument/2006/relationships/hyperlink" Target="https://articulo.mercadolibre.com.ar/MLA-1425402701-disco-corte-abrasivos-25u-115-x-16mm-metales-amoladora-_JM" TargetMode="External"/><Relationship Id="rId30" Type="http://schemas.openxmlformats.org/officeDocument/2006/relationships/hyperlink" Target="https://www.verified.com.ar/productos/webcam-genius-s-facecam-1000x-v2-new-pack/?variant=936887008&amp;pf=mc&amp;gad_source=1&amp;gclid=CjwKCAjwx-CyBhAqEiwAeOcTdfaJ-DIqjZgvTsUOxkRvrGsulbv4ZhfdBpBEkYoisvUZKWQZMnTuTxoC-BsQAvD_BwE" TargetMode="External"/><Relationship Id="rId105" Type="http://schemas.openxmlformats.org/officeDocument/2006/relationships/hyperlink" Target="https://www.fravega.com/p/calefactor-infrarrojo-indelplas-ie-02-800w-2n-990163649/?djazz_ref=130565&amp;djazz_srv=related-by-visits&amp;djazz_src=detailview&amp;djazz_pos=3" TargetMode="External"/><Relationship Id="rId126"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147" Type="http://schemas.openxmlformats.org/officeDocument/2006/relationships/hyperlink" Target="https://cordobacolchones.com/colchones/colchon-80-x-13-tnt/" TargetMode="External"/><Relationship Id="rId168" Type="http://schemas.openxmlformats.org/officeDocument/2006/relationships/hyperlink" Target="https://articulo.mercadolibre.com.ar/MLA-1123357661-sabana-plana-i-1-12-pl-i-blanca-i-percal-180-hilos-i-" TargetMode="External"/><Relationship Id="rId312" Type="http://schemas.openxmlformats.org/officeDocument/2006/relationships/hyperlink" Target="https://articulo.mercadolibre.com.ar/MLA-1124116716-malla-metal-desplegado-pesado-270-30-30-de-1-x-3-metros-_JM" TargetMode="External"/><Relationship Id="rId333" Type="http://schemas.openxmlformats.org/officeDocument/2006/relationships/hyperlink" Target="https://www.easy.com.ar/cola-vinilica-fana-01kg-1538362/p" TargetMode="External"/><Relationship Id="rId354" Type="http://schemas.openxmlformats.org/officeDocument/2006/relationships/hyperlink" Target="https://articulo.mercadolibre.com.ar/MLA-1266545798-esmalte-sintetico-brillante-blanco-convertidor-aike-1-litro-_JM?searchVariation=175962207005" TargetMode="External"/><Relationship Id="rId51" Type="http://schemas.openxmlformats.org/officeDocument/2006/relationships/hyperlink" Target="https://www.garbarino.com/p/disco-rigido-externo-5tb-seagate-expansion-usb-3-0-portatil/0bd06353-2fbe-4c13-8d09-fb5a6bb0638b?gad_source=1&amp;gclid=Cj0KCQjw6uWyBhD1ARIsAIMcADphQ8vfrbTJ5-x_QOSQAreoYlkUEvgRe6VbaYsWYZ0vqezUQV3hu2waAvQtEALw_wcB" TargetMode="External"/><Relationship Id="rId72"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93"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189" Type="http://schemas.openxmlformats.org/officeDocument/2006/relationships/hyperlink" Target="https://www.mercadolibre.com.ar/reflector-proyector-led-50w-macroled-alta-luminosidad-ip65-color-de-la-carcasa-negro-color-de-la-luz-blanco-calido/p/MLA23159631" TargetMode="External"/><Relationship Id="rId375" Type="http://schemas.openxmlformats.org/officeDocument/2006/relationships/hyperlink" Target="https://www.sodimac.com.ar/sodimac-ar/product/103507X/cemento-portland-compuesto-cpc40-50-kg/103507X/" TargetMode="External"/><Relationship Id="rId396" Type="http://schemas.openxmlformats.org/officeDocument/2006/relationships/hyperlink" Target="https://articulo.mercadolibre.com.ar/MLA-935830866-primer-epoxi-para-pisos-4-litros-_JM" TargetMode="External"/><Relationship Id="rId3" Type="http://schemas.openxmlformats.org/officeDocument/2006/relationships/hyperlink" Target="https://www.venex.com.ar/computadoras-y-servidores/pcs-de-escritorio/pc-intel-i5-10400-ssd-240gb-8gb.html?gad_source=1&amp;gclid=Cj0KCQjwpNuyBhCuARIsANJqL9MKuwP4tz6bPGWLgIdlfgqCCe_m07IdAy_u2-gD0TobJAJ4zdcPJTAaApKwEALw_wcB" TargetMode="External"/><Relationship Id="rId214" Type="http://schemas.openxmlformats.org/officeDocument/2006/relationships/hyperlink" Target="https://articulo.mercadolibre.com.ar/MLA-843991872-membrana-liquida-pasta-20-kg-techos-impermeabilizante-envios-_JM" TargetMode="External"/><Relationship Id="rId235" Type="http://schemas.openxmlformats.org/officeDocument/2006/relationships/hyperlink" Target="https://articulo.mercadolibre.com.ar/MLA-1418219135-alambre-soldar-migmag-esab-09mm-x-15kg-tubo-center-pilar-_JM" TargetMode="External"/><Relationship Id="rId256" Type="http://schemas.openxmlformats.org/officeDocument/2006/relationships/hyperlink" Target="https://www.mercadolibre.com.ar/reflector-proyector-led-50w-macroled-alta-luminosidad-ip65-color-de-la-carcasa-negro-color-de-la-luz-blanco-calido/p/MLA23159631" TargetMode="External"/><Relationship Id="rId277" Type="http://schemas.openxmlformats.org/officeDocument/2006/relationships/hyperlink" Target="https://articulo.mercadolibre.com.ar/MLA-716430038-perfil-montante-de-70mm-sistema-durlock-esp-052mm-_JM" TargetMode="External"/><Relationship Id="rId298" Type="http://schemas.openxmlformats.org/officeDocument/2006/relationships/hyperlink" Target="https://www.sodimac.com.ar/sodimac-ar/product/103507X/cemento-portland-compuesto-cpc40-50-kg/103507X/" TargetMode="External"/><Relationship Id="rId400" Type="http://schemas.openxmlformats.org/officeDocument/2006/relationships/hyperlink" Target="https://www.mercadolibre.com.ar/alimento-de-perros-premium-mas-good-criadores-x-22kg-26prot/p/MLA36039344" TargetMode="External"/><Relationship Id="rId421" Type="http://schemas.openxmlformats.org/officeDocument/2006/relationships/hyperlink" Target="https://www.mercadolibre.com.ar/alimento-de-perros-premium-mas-good-criadores-x-22kg-26prot/p/MLA36039344" TargetMode="External"/><Relationship Id="rId442" Type="http://schemas.openxmlformats.org/officeDocument/2006/relationships/hyperlink" Target="https://www.farmaciasbelen.com.ar/shop/product/coronet-guantes-para-examinacion-de-nitrilo-negro-x-100-u-WS2233967" TargetMode="External"/><Relationship Id="rId463" Type="http://schemas.openxmlformats.org/officeDocument/2006/relationships/hyperlink" Target="https://www.musimundo.com/informatica/notebook/notebook-lenovo-ideapad-14alc6-82kt00wpar-amd-r7/p/00622030?gad_source=1&amp;gclid=CjwKCAjwx-CyBhAqEiwAeOcTdXE9ynlAAtbqrCykoI37P0wfZ5BHQwxne4JsCBpXtttviVYIIGET5xoCAo8QAvD_BwE" TargetMode="External"/><Relationship Id="rId116"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37" Type="http://schemas.openxmlformats.org/officeDocument/2006/relationships/hyperlink" Target="https://habitar.com.ar/vent-pared-ivpa20-indelplas.html" TargetMode="External"/><Relationship Id="rId158" Type="http://schemas.openxmlformats.org/officeDocument/2006/relationships/hyperlink" Target="https://articulo.mercadolibre.com.ar/MLA-1377553341-sabana-plana-1-12-plaza-percal-200-hilos-70-alg-30-pol-_JM" TargetMode="External"/><Relationship Id="rId302" Type="http://schemas.openxmlformats.org/officeDocument/2006/relationships/hyperlink" Target="https://www.mercadolibre.com.ar/membrana-liquida-pasta-20kg-impermeable-transitable-ingenia/p/MLA24601154?pdp_filters=item_id:MLA1451892890" TargetMode="External"/><Relationship Id="rId323" Type="http://schemas.openxmlformats.org/officeDocument/2006/relationships/hyperlink" Target="https://articulo.mercadolibre.com.ar/MLA-935830866-primer-epoxi-para-pisos-4-litros-_JM" TargetMode="External"/><Relationship Id="rId344" Type="http://schemas.openxmlformats.org/officeDocument/2006/relationships/hyperlink" Target="https://articulo.mercadolibre.com.ar/MLA-1129763138-lampara-led-12w-6000k-x10-unidades-_JM?searchVariation=174353579803" TargetMode="External"/><Relationship Id="rId20" Type="http://schemas.openxmlformats.org/officeDocument/2006/relationships/hyperlink" Target="https://www.tienda.gamingcity.com.ar/teclado-genius-kb-118-usb-black-espanol-resistente-teclado-negro/p/MLA18629887?pdp_filters=category%3AMLA418448%7Cseller_id%3A91988078%7Citem_id%3AMLA1388788117" TargetMode="External"/><Relationship Id="rId41" Type="http://schemas.openxmlformats.org/officeDocument/2006/relationships/hyperlink" Target="https://www.aguirrezabala.com.ar/MLA-1699499484-impresora-xerox-simple-funcion-laser-phaser-3020-monocrom-_JM?variation=180025774806&amp;gad_source=1&amp;gclid=CjwKCAjwx-CyBhAqEiwAeOcTddDWkp3JvMXPW4T2RsK4c1rTRysDSXrWsRKg7_R3GiBhmuI8SIlzaRoCDwcQAvD_BwE" TargetMode="External"/><Relationship Id="rId62" Type="http://schemas.openxmlformats.org/officeDocument/2006/relationships/hyperlink" Target="https://boness.com.ar/producto/anafe-a-gas-morelli-nr-cheff/?gad_source=1&amp;gclid=CjwKCAjwjeuyBhBuEiwAJ3vuoUjla9zZKCkdyJDtXfFMn2dXuja8psFdwtQUJBh8URdKwQ_lL2zs8RoCepsQAvD_BwE" TargetMode="External"/><Relationship Id="rId83" Type="http://schemas.openxmlformats.org/officeDocument/2006/relationships/hyperlink" Target="https://www.fravega.com/p/termotanque-a-gas-escorial-45lt-94612/" TargetMode="External"/><Relationship Id="rId179" Type="http://schemas.openxmlformats.org/officeDocument/2006/relationships/hyperlink" Target="https://articulo.mercadolibre.com.ar/MLA-922259120-alambre-rollo-para-soldar-mig-mag-09mm-rollo-15kg-_JM" TargetMode="External"/><Relationship Id="rId365" Type="http://schemas.openxmlformats.org/officeDocument/2006/relationships/hyperlink" Target="https://www.sodimac.com.ar/sodimac-ar/product/2722070/solera-70-mm-x-260-m-05-espesor/2722070/" TargetMode="External"/><Relationship Id="rId386" Type="http://schemas.openxmlformats.org/officeDocument/2006/relationships/hyperlink" Target="https://articulo.mercadolibre.com.ar/MLA-843990124-membrana-liquida-pasta-20-kg-techos-impermeabilizante-envios-_JM" TargetMode="External"/><Relationship Id="rId190" Type="http://schemas.openxmlformats.org/officeDocument/2006/relationships/hyperlink" Target="https://articulo.mercadolibre.com.ar/MLA-926044991-reflector-proyector-led-exterior-30w-luz-dia-_JM" TargetMode="External"/><Relationship Id="rId204" Type="http://schemas.openxmlformats.org/officeDocument/2006/relationships/hyperlink" Target="https://articulo.mercadolibre.com.ar/MLA-785348471-perfil-solera-70mm-x-260-mts-drywall-plus-barbieri-_JM" TargetMode="External"/><Relationship Id="rId225" Type="http://schemas.openxmlformats.org/officeDocument/2006/relationships/hyperlink" Target="https://articulo.mercadolibre.com.ar/MLA-1799705154-garrafas-bombonas-de-gas-recambio-carga-solo-caba-_JM" TargetMode="External"/><Relationship Id="rId246" Type="http://schemas.openxmlformats.org/officeDocument/2006/relationships/hyperlink" Target="https://articulo.mercadolibre.com.ar/MLA-1394375157-super-oferta-tubo-led-18w-t8-120cm-luz-fria-x-50-unidades-_JM" TargetMode="External"/><Relationship Id="rId267" Type="http://schemas.openxmlformats.org/officeDocument/2006/relationships/hyperlink" Target="https://articulo.mercadolibre.com.ar/MLA-662676573-esmalte-sintetico-blanco-satinado-colorin-titanio-x-1-litro-_JM?searchVariation=179868834705" TargetMode="External"/><Relationship Id="rId288" Type="http://schemas.openxmlformats.org/officeDocument/2006/relationships/hyperlink" Target="https://articulo.mercadolibre.com.ar/MLA-786406478-solera-70mm-p-durlock-cielo-raso-galvanizada-_JM" TargetMode="External"/><Relationship Id="rId411" Type="http://schemas.openxmlformats.org/officeDocument/2006/relationships/hyperlink" Target="https://articulo.mercadolibre.com.ar/MLA-1155455056-guantes-de-nitrilo-color-negro-x-100-talle-m-_JM" TargetMode="External"/><Relationship Id="rId432" Type="http://schemas.openxmlformats.org/officeDocument/2006/relationships/hyperlink" Target="https://cristianarcedistribuciones.com.ar/producto/detergente-sedile-marina-x-750ml/" TargetMode="External"/><Relationship Id="rId453" Type="http://schemas.openxmlformats.org/officeDocument/2006/relationships/hyperlink" Target="https://articulo.mercadolibre.com.ar/MLA-930067121-conobasegomaeconomico75cmrigido2bandareflectivo-_JM?variation=" TargetMode="External"/><Relationship Id="rId474" Type="http://schemas.openxmlformats.org/officeDocument/2006/relationships/hyperlink" Target="https://articulo.mercadolibre.com.ar/MLA-1388031291-disco-corte-115-x-16mm-amoladora-pack-x10-disco-de-corte-_JM" TargetMode="External"/><Relationship Id="rId106" Type="http://schemas.openxmlformats.org/officeDocument/2006/relationships/hyperlink" Target="https://www.perozzi.com.ar/liliana-calefactor-infrarrojo-cci070-compact-hot-500-1000w-blanco-198017405.html?gad_source=1&amp;gclid=Cj0KCQjwsPCyBhD4ARIsAPaaRf3ilJV4AjlwFyGaSYh0C1Xp6daCYSjqXHQWY5wTWf-gz7ybJejB8-gaAneyEALw_wcB" TargetMode="External"/><Relationship Id="rId127" Type="http://schemas.openxmlformats.org/officeDocument/2006/relationships/hyperlink" Target="https://www.fravega.com/p/termotanque-a-gas-escorial-45lt-94612/" TargetMode="External"/><Relationship Id="rId313" Type="http://schemas.openxmlformats.org/officeDocument/2006/relationships/hyperlink" Target="https://articulo.mercadolibre.com.ar/MLA-1124116716-malla-metal-desplegado-pesado-270-30-30-de-1-x-3-metros-_JM" TargetMode="External"/><Relationship Id="rId10" Type="http://schemas.openxmlformats.org/officeDocument/2006/relationships/hyperlink" Target="https://www.venex.com.ar/computadoras-y-servidores/pcs-de-escritorio/pc-intel-i7-12700-16gb-ssd-240gb.html?gad_source=1&amp;gclid=CjwKCAjwx-CyBhAqEiwAeOcTdX8znOHrvvsv1rxaTbYTDqdWhiF6MDgPM64wJHUxu9yARZrsIqyb4BoCKysQAvD_BwE" TargetMode="External"/><Relationship Id="rId31" Type="http://schemas.openxmlformats.org/officeDocument/2006/relationships/hyperlink" Target="https://www.puntodigital.com.ar/MLA-1635394380-auricular-soul-profesional-vincha-con-cable-l400-voice-pro-_JM?variation=179721213940&amp;gad_source=1&amp;gclid=CjwKCAjwx-CyBhAqEiwAeOcTdX-sMByxFJgac75hqRLYIq8a4R0w9ophpy90c2tzW_O4LbARnctGiBoCQQAQAvD_BwE" TargetMode="External"/><Relationship Id="rId52" Type="http://schemas.openxmlformats.org/officeDocument/2006/relationships/hyperlink" Target="https://www.compel.com.ar/almacenamiento/hdd-externos/hdd-5t-sea-usb-expansion-328863.html?gad_source=1&amp;gclid=Cj0KCQjw6uWyBhD1ARIsAIMcADqcpILr8pNE2Ywi2WXqKd-Dcyp8AqgFAnxnfuP1miwVOnKVJIeVMvwaAgxREALw_wcB" TargetMode="External"/><Relationship Id="rId73"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94"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148" Type="http://schemas.openxmlformats.org/officeDocument/2006/relationships/hyperlink" Target="https://cordobacolchones.com/colchones/colchon-80-x-13-tnt/" TargetMode="External"/><Relationship Id="rId169" Type="http://schemas.openxmlformats.org/officeDocument/2006/relationships/hyperlink" Target="https://cordobacolchones.com/colchones/colchon-80-x-13-tnt/" TargetMode="External"/><Relationship Id="rId334" Type="http://schemas.openxmlformats.org/officeDocument/2006/relationships/hyperlink" Target="https://articulo.mercadolibre.com.ar/MLA-1751004488-adhesivo-cola-vinilica-1-kg-fanacola-1011-pega-madera-mm-_JM" TargetMode="External"/><Relationship Id="rId355" Type="http://schemas.openxmlformats.org/officeDocument/2006/relationships/hyperlink" Target="https://articulo.mercadolibre.com.ar/MLA-662676573-esmalte-sintetico-blanco-satinado-colorin-titanio-x-1-litro-_JM?searchVariation=179868834705" TargetMode="External"/><Relationship Id="rId376" Type="http://schemas.openxmlformats.org/officeDocument/2006/relationships/hyperlink" Target="https://articulo.mercadolibre.com.ar/MLA-1424068111-cemento-loma-negra-x-50kg-escobar-_JM" TargetMode="External"/><Relationship Id="rId397" Type="http://schemas.openxmlformats.org/officeDocument/2006/relationships/hyperlink" Target="https://articulo.mercadolibre.com.ar/MLA-1513306714-afrechillo-de-trigo-afrecho-x18-kg-caba-_JM" TargetMode="External"/><Relationship Id="rId4" Type="http://schemas.openxmlformats.org/officeDocument/2006/relationships/hyperlink" Target="https://www.comeros.com.ar/tienda/pc-cx-intel-i5-104008gssd480-msi-2/?gad_source=1&amp;gclid=Cj0KCQjwpNuyBhCuARIsANJqL9OJlGyOWPsYAiBHRlMuQKrKjXJYi_Ee4khrA9-_WhLSHCMQf1SfxRMaAsXyEALw_wcB" TargetMode="External"/><Relationship Id="rId180" Type="http://schemas.openxmlformats.org/officeDocument/2006/relationships/hyperlink" Target="https://articulo.mercadolibre.com.ar/MLA-1751004488-adhesivo-cola-vinilica-1-kg-fanacola-1011-pega-madera-mm-_JM" TargetMode="External"/><Relationship Id="rId215" Type="http://schemas.openxmlformats.org/officeDocument/2006/relationships/hyperlink" Target="https://articulo.mercadolibre.com.ar/MLA-1262816077-rollo-50-mt-nylon-polietileno-negro-150-micrones-4-mt-ancho-_JM" TargetMode="External"/><Relationship Id="rId236" Type="http://schemas.openxmlformats.org/officeDocument/2006/relationships/hyperlink" Target="https://articulo.mercadolibre.com.ar/MLA-922259120-alambre-rollo-para-soldar-mig-mag-09mm-rollo-15kg-_JM" TargetMode="External"/><Relationship Id="rId257" Type="http://schemas.openxmlformats.org/officeDocument/2006/relationships/hyperlink" Target="https://www.mercadolibre.com.ar/reflector-led-30w-exterior-alta-potencia-ip65-macroled-color-de-la-carcasa-negro-color-de-la-luz-blanco-calido/p/MLA23159650" TargetMode="External"/><Relationship Id="rId278" Type="http://schemas.openxmlformats.org/officeDocument/2006/relationships/hyperlink" Target="https://articulo.mercadolibre.com.ar/MLA-786406064-montante-70mm-p-durlock-cielo-raso-galvanizada-_JM" TargetMode="External"/><Relationship Id="rId401" Type="http://schemas.openxmlformats.org/officeDocument/2006/relationships/hyperlink" Target="https://articulo.mercadolibre.com.ar/MLA-909911301-alimento-perros-cachorros-infinity-premium-pack-2-x-10-kgs-_JM" TargetMode="External"/><Relationship Id="rId422" Type="http://schemas.openxmlformats.org/officeDocument/2006/relationships/hyperlink" Target="https://articulo.mercadolibre.com.ar/MLA-848811317-avena-para-caballos-x-30kg-caba-_JM" TargetMode="External"/><Relationship Id="rId443" Type="http://schemas.openxmlformats.org/officeDocument/2006/relationships/hyperlink" Target="https://articulo.mercadolibre.com.ar/MLA-1513334078-afrechillo-de-trigo-afrecho-x-18kg-_JM" TargetMode="External"/><Relationship Id="rId464" Type="http://schemas.openxmlformats.org/officeDocument/2006/relationships/hyperlink" Target="https://www.venex.com.ar/proyectores-y-pantallas/proyector-viewsonic-pa503s-3d-3600-lumines-hdmi.html?gad_source=1&amp;gclid=Cj0KCQjw6uWyBhD1ARIsAIMcADoDylXW4C4wffgmx7IMS8-Z0alLiOfIp01U_KgTt1HmboMhPKnejNIaAt6_EALw_wcB" TargetMode="External"/><Relationship Id="rId303" Type="http://schemas.openxmlformats.org/officeDocument/2006/relationships/hyperlink" Target="https://www.easy.com.ar/membrana-liquida-para-techos-arena-20kg/p" TargetMode="External"/><Relationship Id="rId42" Type="http://schemas.openxmlformats.org/officeDocument/2006/relationships/hyperlink" Target="https://www.megatone.net/producto/impresora-laser-3020-inal-xerox_IMP3020XEX/?gad_source=1&amp;gclid=CjwKCAjwx-CyBhAqEiwAeOcTdY68mWLAlaaxmq_tcMNE733vRJy74mSLGT5PCus4l8jLNFo9kYEZZRoCxtgQAvD_BwE" TargetMode="External"/><Relationship Id="rId84"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138" Type="http://schemas.openxmlformats.org/officeDocument/2006/relationships/hyperlink" Target="https://boness.com.ar/producto/anafe-a-gas-morelli-nr-cheff/?gad_source=1&amp;gclid=CjwKCAjwjeuyBhBuEiwAJ3vuoUjla9zZKCkdyJDtXfFMn2dXuja8psFdwtQUJBh8URdKwQ_lL2zs8RoCepsQAvD_BwE" TargetMode="External"/><Relationship Id="rId345" Type="http://schemas.openxmlformats.org/officeDocument/2006/relationships/hyperlink" Target="https://articulo.mercadolibre.com.ar/MLA-1415692991-pack-x10-lampara-led-foco-12w-trefi-luz-calida-fria-_JM?searchVariation=180078295560" TargetMode="External"/><Relationship Id="rId387" Type="http://schemas.openxmlformats.org/officeDocument/2006/relationships/hyperlink" Target="https://articulo.mercadolibre.com.ar/MLA-843991872-membrana-liquida-pasta-20-kg-techos-impermeabilizante-envios-_JM" TargetMode="External"/><Relationship Id="rId191" Type="http://schemas.openxmlformats.org/officeDocument/2006/relationships/hyperlink" Target="https://articulo.mercadolibre.com.ar/MLA-1713034468-reflector-led-30w-exterior-luz-blanca-fria-neutra-trefi-_JM" TargetMode="External"/><Relationship Id="rId205" Type="http://schemas.openxmlformats.org/officeDocument/2006/relationships/hyperlink" Target="https://articulo.mercadolibre.com.ar/MLA-786406478-solera-70mm-p-durlock-cielo-raso-galvanizada-_JM" TargetMode="External"/><Relationship Id="rId247" Type="http://schemas.openxmlformats.org/officeDocument/2006/relationships/hyperlink" Target="https://www.mercadolibre.com.ar/tubo-led-36w-18w-120cm-luz-fria-6500k-baw-unilateral-color-de-la-luz-blanco-frio/p/MLA22370417" TargetMode="External"/><Relationship Id="rId412" Type="http://schemas.openxmlformats.org/officeDocument/2006/relationships/hyperlink" Target="https://www.farmaciasbelen.com.ar/shop/product/coronet-guantes-para-examinacion-de-nitrilo-negro-x-100-u-WS2233967" TargetMode="External"/><Relationship Id="rId107" Type="http://schemas.openxmlformats.org/officeDocument/2006/relationships/hyperlink" Target="https://www.corralon-fernandes.com/calefactores/490-calefactor-glama-m251-2500-calh-tb.html" TargetMode="External"/><Relationship Id="rId289" Type="http://schemas.openxmlformats.org/officeDocument/2006/relationships/hyperlink" Target="https://articulo.mercadolibre.com.ar/MLA-1115418045-perfil-solera-70mm-x-260mts-drywall-durlock-tabiques-_JM" TargetMode="External"/><Relationship Id="rId454" Type="http://schemas.openxmlformats.org/officeDocument/2006/relationships/hyperlink" Target="https://articulo.mercadolibre.com.ar/MLA-1169019873-avena-x-35-kg-animal-brothers-_JM" TargetMode="External"/><Relationship Id="rId11" Type="http://schemas.openxmlformats.org/officeDocument/2006/relationships/hyperlink" Target="https://www.insumosacuario.com.ar/computadoras/escritorio/pc-gamer-intel-i7-12700-h610m-16gb-2-x-8gb-3200mhz-1tb-nvme-155418.html" TargetMode="External"/><Relationship Id="rId53" Type="http://schemas.openxmlformats.org/officeDocument/2006/relationships/hyperlink" Target="https://www.venex.com.ar/proyectores-y-pantallas/proyector-viewsonic-pa503s-3d-3600-lumines-hdmi.html?gad_source=1&amp;gclid=Cj0KCQjw6uWyBhD1ARIsAIMcADoDylXW4C4wffgmx7IMS8-Z0alLiOfIp01U_KgTt1HmboMhPKnejNIaAt6_EALw_wcB" TargetMode="External"/><Relationship Id="rId149" Type="http://schemas.openxmlformats.org/officeDocument/2006/relationships/hyperlink" Target="https://colchoneriasanvicente.com.ar/colchonesysommiers/colchon-03-espuma-melto-1-plaza/" TargetMode="External"/><Relationship Id="rId314" Type="http://schemas.openxmlformats.org/officeDocument/2006/relationships/hyperlink" Target="https://articulo.mercadolibre.com.ar/MLA-1124116716-malla-metal-desplegado-pesado-270-30-30-de-1-x-3-metros-_JM" TargetMode="External"/><Relationship Id="rId356" Type="http://schemas.openxmlformats.org/officeDocument/2006/relationships/hyperlink" Target="https://articulo.mercadolibre.com.ar/MLA-1266545798-esmalte-sintetico-brillante-blanco-convertidor-aike-1-litro-_JM?searchVariation=175962207005" TargetMode="External"/><Relationship Id="rId398" Type="http://schemas.openxmlformats.org/officeDocument/2006/relationships/hyperlink" Target="https://www.mercadolibre.com.ar/alimento-de-perros-premium-mas-good-criadores-x-22kg-26prot/p/MLA36039344" TargetMode="External"/><Relationship Id="rId95" Type="http://schemas.openxmlformats.org/officeDocument/2006/relationships/hyperlink" Target="https://articulo.mercadolibre.com.ar/MLA-1344830069-termotanque-universal-120-litros-_JM?searchVariation=176621343908" TargetMode="External"/><Relationship Id="rId160" Type="http://schemas.openxmlformats.org/officeDocument/2006/relationships/hyperlink" Target="https://articulo.mercadolibre.com.ar/MLA-1123357661-sabana-plana-i-1-12-pl-i-blanca-i-percal-180-hilos-i-" TargetMode="External"/><Relationship Id="rId216" Type="http://schemas.openxmlformats.org/officeDocument/2006/relationships/hyperlink" Target="https://articulo.mercadolibre.com.ar/MLA-1262816077-rollo-50-mt-nylon-polietileno-negro-150-micrones-4-mt-ancho-_JM" TargetMode="External"/><Relationship Id="rId423" Type="http://schemas.openxmlformats.org/officeDocument/2006/relationships/hyperlink" Target="https://articulo.mercadolibre.com.ar/MLA-1167808550-avena-ventilada-para-caballo-por-30kg-_JM" TargetMode="External"/><Relationship Id="rId258" Type="http://schemas.openxmlformats.org/officeDocument/2006/relationships/hyperlink" Target="https://articulo.mercadolibre.com.ar/MLA-926044991-reflector-proyector-led-exterior-30w-luz-dia-_JM" TargetMode="External"/><Relationship Id="rId465" Type="http://schemas.openxmlformats.org/officeDocument/2006/relationships/hyperlink" Target="https://www.venex.com.ar/proyectores-y-pantallas/proyector-viewsonic-pa503s-3d-3600-lumines-hdmi.html?gad_source=1&amp;gclid=Cj0KCQjw6uWyBhD1ARIsAIMcADoDylXW4C4wffgmx7IMS8-Z0alLiOfIp01U_KgTt1HmboMhPKnejNIaAt6_EALw_wcB" TargetMode="External"/><Relationship Id="rId22" Type="http://schemas.openxmlformats.org/officeDocument/2006/relationships/hyperlink" Target="https://lezamapc.com.ar/teclado/3438-teclado-genius-kb-118-usb.html?gad_source=1&amp;gclid=CjwKCAjwx-CyBhAqEiwAeOcTdQWa9LkH1Sm9ZtUgK7iW3KvZtsAO9qh9VA67ChORikCeeIwBh6E8kBoCuYAQAvD_BwE" TargetMode="External"/><Relationship Id="rId64" Type="http://schemas.openxmlformats.org/officeDocument/2006/relationships/hyperlink" Target="https://www.perozzi.com.ar/liliana-calefactor-infrarrojo-cci070-compact-hot-500-1000w-blanco-198017405.html?gad_source=1&amp;gclid=Cj0KCQjwsPCyBhD4ARIsAPaaRf3ilJV4AjlwFyGaSYh0C1Xp6daCYSjqXHQWY5wTWf-gz7ybJejB8-gaAneyEALw_wcB" TargetMode="External"/><Relationship Id="rId118" Type="http://schemas.openxmlformats.org/officeDocument/2006/relationships/hyperlink" Target="https://www.fravega.com/p/termotanque-a-gas-escorial-80lt-94742/?gad_source=1&amp;gclid=CjwKCAjwp4m0BhBAEiwAsdc4aEJTWgVf3qWJ8fOTBC5Sy9zknc_5E3b7TffBfmmY1t1-dSUyOioe7xoCM4cQAvD_BwE&amp;gclsrc=aw.ds" TargetMode="External"/><Relationship Id="rId325" Type="http://schemas.openxmlformats.org/officeDocument/2006/relationships/hyperlink" Target="https://articulo.mercadolibre.com.ar/MLA-1799705154-garrafas-bombonas-de-gas-recambio-carga-solo-caba-_JM" TargetMode="External"/><Relationship Id="rId367" Type="http://schemas.openxmlformats.org/officeDocument/2006/relationships/hyperlink" Target="https://articulo.mercadolibre.com.ar/MLA-785348471-perfil-solera-70mm-x-260-mts-drywall-plus-barbieri-_JM" TargetMode="External"/><Relationship Id="rId171" Type="http://schemas.openxmlformats.org/officeDocument/2006/relationships/hyperlink" Target="https://cordobacolchones.com/colchones/colchon-80-x-13-tnt/" TargetMode="External"/><Relationship Id="rId227" Type="http://schemas.openxmlformats.org/officeDocument/2006/relationships/hyperlink" Target="https://articulo.mercadolibre.com.ar/MLA-1799705154-garrafas-bombonas-de-gas-recambio-carga-solo-caba-_JM" TargetMode="External"/><Relationship Id="rId269" Type="http://schemas.openxmlformats.org/officeDocument/2006/relationships/hyperlink" Target="https://articulo.mercadolibre.com.ar/MLA-662676573-esmalte-sintetico-blanco-satinado-colorin-titanio-x-1-litro-_JM?searchVariation=179868834705" TargetMode="External"/><Relationship Id="rId434" Type="http://schemas.openxmlformats.org/officeDocument/2006/relationships/hyperlink" Target="https://manoloalmacen.com.ar/producto/detergente-sedile-colageno-750ml/" TargetMode="External"/><Relationship Id="rId476" Type="http://schemas.openxmlformats.org/officeDocument/2006/relationships/hyperlink" Target="https://articulo.mercadolibre.com.ar/MLA-1388031291-disco-corte-115-x-16mm-amoladora-pack-x10-disco-de-corte-_JM" TargetMode="External"/><Relationship Id="rId33" Type="http://schemas.openxmlformats.org/officeDocument/2006/relationships/hyperlink" Target="https://www.styletecsantafe.com/productos/auricular-xtech-gaming-igneus-plug-3-5-mm-y-usb-adaptador-de-35mm-a-2-de-35mm/" TargetMode="External"/><Relationship Id="rId129" Type="http://schemas.openxmlformats.org/officeDocument/2006/relationships/hyperlink" Target="https://www.musimundo.com/electrohogar/termotanques/termotanque-multigas-sherman-tpgp120/p/00011888?gad_source=1&amp;gclid=CjwKCAjwyo60BhBiEiwAHmVLJXQs4vkMFAAt1y41vK-yUSVxJzcinNIJkQ28w3H1SHYn0EySKKfADBoCdHwQAvD_BwE" TargetMode="External"/><Relationship Id="rId280" Type="http://schemas.openxmlformats.org/officeDocument/2006/relationships/hyperlink" Target="https://articulo.mercadolibre.com.ar/MLA-1110125684-perfil-montante-70mm-para-tabique-durlock-galvanizado-_JM" TargetMode="External"/><Relationship Id="rId336" Type="http://schemas.openxmlformats.org/officeDocument/2006/relationships/hyperlink" Target="https://sodimac.falabella.com/sodimac-cl/product/110282397/2-x-4-x3,20-m-Pino-cepillado-seco/110282401?exp=sodimac" TargetMode="External"/><Relationship Id="rId75" Type="http://schemas.openxmlformats.org/officeDocument/2006/relationships/hyperlink" Target="https://www.musimundo.com/electrohogar/termotanques/termotanque-a-gas-escorial-80l/p/00006007?gad_source=1&amp;gclid=CjwKCAjwp4m0BhBAEiwAsdc4aAZKK_oxoo0GuvzIaiau3lyfAl006Y3lLZDB09zS39l_g2dosZ9ArxoCr90QAvD_BwE" TargetMode="External"/><Relationship Id="rId140" Type="http://schemas.openxmlformats.org/officeDocument/2006/relationships/hyperlink" Target="https://articulo.mercadolibre.com.ar/MLA-1377553341-sabana-plana-1-12-plaza-percal-200-hilos-70-alg-30-pol-_JM" TargetMode="External"/><Relationship Id="rId182" Type="http://schemas.openxmlformats.org/officeDocument/2006/relationships/hyperlink" Target="https://www.easy.com.ar/1-placa-mdf-crudo-1-83x2-75m-18mm/p" TargetMode="External"/><Relationship Id="rId378" Type="http://schemas.openxmlformats.org/officeDocument/2006/relationships/hyperlink" Target="https://articulo.mercadolibre.com.ar/MLA-1424068111-cemento-loma-negra-x-50kg-escobar-_JM" TargetMode="External"/><Relationship Id="rId403" Type="http://schemas.openxmlformats.org/officeDocument/2006/relationships/hyperlink" Target="https://articulo.mercadolibre.com.ar/MLA-848811317-avena-para-caballos-x-30kg-caba-_JM" TargetMode="External"/><Relationship Id="rId6" Type="http://schemas.openxmlformats.org/officeDocument/2006/relationships/hyperlink" Target="https://articulo.mercadolibre.com.ar/MLA-1375327597-pc-armada-gamer-intel-core-i9-13900k-con-16gb-ram-y-500g-ssd-_JM" TargetMode="External"/><Relationship Id="rId238" Type="http://schemas.openxmlformats.org/officeDocument/2006/relationships/hyperlink" Target="https://articulo.mercadolibre.com.ar/MLA-1751004488-adhesivo-cola-vinilica-1-kg-fanacola-1011-pega-madera-mm-_JM" TargetMode="External"/><Relationship Id="rId445" Type="http://schemas.openxmlformats.org/officeDocument/2006/relationships/hyperlink" Target="https://articulo.mercadolibre.com.ar/MLA-1513334078-afrechillo-de-trigo-afrecho-x-18kg-_JM" TargetMode="External"/><Relationship Id="rId291" Type="http://schemas.openxmlformats.org/officeDocument/2006/relationships/hyperlink" Target="https://articulo.mercadolibre.com.ar/MLA-1115418045-perfil-solera-70mm-x-260mts-drywall-durlock-tabiques-_JM" TargetMode="External"/><Relationship Id="rId305" Type="http://schemas.openxmlformats.org/officeDocument/2006/relationships/hyperlink" Target="https://articulo.mercadolibre.com.ar/MLA-843990124-membrana-liquida-pasta-20-kg-techos-impermeabilizante-envios-_JM" TargetMode="External"/><Relationship Id="rId347" Type="http://schemas.openxmlformats.org/officeDocument/2006/relationships/hyperlink" Target="https://articulo.mercadolibre.com.ar/MLA-1126703222-reflector-proyector-led-exterior-50w-macroled-ip65-_JM?searchVariation=174286433163" TargetMode="External"/><Relationship Id="rId44" Type="http://schemas.openxmlformats.org/officeDocument/2006/relationships/hyperlink" Target="https://fullh4rd.com.ar/prod/25839/impresora-laser-xerox-b230-34ppm-lan-wifi" TargetMode="External"/><Relationship Id="rId86" Type="http://schemas.openxmlformats.org/officeDocument/2006/relationships/hyperlink" Target="https://www.musimundo.com/electrohogar/termotanques/termotanque-a-gas-escorial-45l/p/00006006?gad_source=1&amp;gclid=CjwKCAjwyo60BhBiEiwAHmVLJbTkxi7d1EJmtyuL6ps6rP2-IEwvVgHjXtW5t9QfzN9igmcY7ubQohoC6ZIQAvD_BwE" TargetMode="External"/><Relationship Id="rId151" Type="http://schemas.openxmlformats.org/officeDocument/2006/relationships/hyperlink" Target="https://cordobacolchones.com/colchones/colchon-80-x-13-tnt/" TargetMode="External"/><Relationship Id="rId389" Type="http://schemas.openxmlformats.org/officeDocument/2006/relationships/hyperlink" Target="https://articulo.mercadolibre.com.ar/MLA-1262816077-rollo-50-mt-nylon-polietileno-negro-150-micrones-4-mt-ancho-_JM" TargetMode="External"/><Relationship Id="rId193" Type="http://schemas.openxmlformats.org/officeDocument/2006/relationships/hyperlink" Target="https://articulo.mercadolibre.com.ar/MLA-935830866-primer-epoxi-para-pisos-4-litros-_JM" TargetMode="External"/><Relationship Id="rId207" Type="http://schemas.openxmlformats.org/officeDocument/2006/relationships/hyperlink" Target="https://articulo.mercadolibre.com.ar/MLA-786406478-solera-70mm-p-durlock-cielo-raso-galvanizada-_JM" TargetMode="External"/><Relationship Id="rId249" Type="http://schemas.openxmlformats.org/officeDocument/2006/relationships/hyperlink" Target="https://articulo.mercadolibre.com.ar/MLA-1708606968-tubo-led-18w-vidrio-36w-120cm-blanco-calido-3000k-macroled-_JM" TargetMode="External"/><Relationship Id="rId414" Type="http://schemas.openxmlformats.org/officeDocument/2006/relationships/hyperlink" Target="https://articulo.mercadolibre.com.ar/MLA-1513334078-afrechillo-de-trigo-afrecho-x-18kg-_JM" TargetMode="External"/><Relationship Id="rId456" Type="http://schemas.openxmlformats.org/officeDocument/2006/relationships/hyperlink" Target="https://articulo.mercadolibre.com.ar/MLA-1167808550-avena-ventilada-para-caballo-por-30kg-_JM" TargetMode="External"/><Relationship Id="rId13" Type="http://schemas.openxmlformats.org/officeDocument/2006/relationships/hyperlink" Target="https://www.gezatek.com.ar/tienda/notebooks/2351-notebook-asus-x515ea-intel-i5-1135-g7--ram-8gb--ssd-256gb--156-fhd--x515ea-ej1343ej2202.html" TargetMode="External"/><Relationship Id="rId109" Type="http://schemas.openxmlformats.org/officeDocument/2006/relationships/hyperlink" Target="https://velanova.com.ar/product/cocina-industrial-gia-4-hornallas-acero-gtia-sujeta-a-verif/" TargetMode="External"/><Relationship Id="rId260" Type="http://schemas.openxmlformats.org/officeDocument/2006/relationships/hyperlink" Target="https://articulo.mercadolibre.com.ar/MLA-1713034468-reflector-led-30w-exterior-luz-blanca-fria-neutra-trefi-_JM" TargetMode="External"/><Relationship Id="rId316" Type="http://schemas.openxmlformats.org/officeDocument/2006/relationships/hyperlink" Target="https://www.hierrosmaldonado.com.ar/metal-desplegado/2036-metal-desplegado-270x30x30-102kg-m-1000x3000.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709"/>
  <sheetViews>
    <sheetView tabSelected="1" workbookViewId="0">
      <selection activeCell="A3" sqref="A3"/>
    </sheetView>
  </sheetViews>
  <sheetFormatPr baseColWidth="10" defaultRowHeight="15" x14ac:dyDescent="0.25"/>
  <cols>
    <col min="1" max="1" width="36.5703125" customWidth="1"/>
    <col min="2" max="2" width="30.42578125" customWidth="1"/>
    <col min="5" max="5" width="15.28515625" customWidth="1"/>
    <col min="8" max="8" width="33.42578125" customWidth="1"/>
    <col min="9" max="9" width="14.28515625" bestFit="1" customWidth="1"/>
    <col min="10" max="10" width="12.42578125" customWidth="1"/>
    <col min="11" max="21" width="0" hidden="1" customWidth="1"/>
    <col min="23" max="23" width="12.42578125" bestFit="1" customWidth="1"/>
  </cols>
  <sheetData>
    <row r="2" spans="1:28" ht="18.75" x14ac:dyDescent="0.3">
      <c r="A2" s="1" t="s">
        <v>0</v>
      </c>
      <c r="O2" s="70" t="s">
        <v>1</v>
      </c>
      <c r="P2" s="71"/>
      <c r="Q2" s="71"/>
      <c r="R2" s="71"/>
      <c r="S2" s="71"/>
      <c r="T2" s="72"/>
    </row>
    <row r="3" spans="1:28" ht="90" x14ac:dyDescent="0.25">
      <c r="A3" s="2" t="s">
        <v>2</v>
      </c>
      <c r="B3" s="2" t="s">
        <v>3</v>
      </c>
      <c r="C3" s="2" t="s">
        <v>4</v>
      </c>
      <c r="D3" s="3" t="s">
        <v>5</v>
      </c>
      <c r="E3" s="2" t="s">
        <v>6</v>
      </c>
      <c r="F3" s="3" t="s">
        <v>7</v>
      </c>
      <c r="G3" s="2" t="s">
        <v>8</v>
      </c>
      <c r="H3" s="3" t="s">
        <v>9</v>
      </c>
      <c r="I3" s="2" t="s">
        <v>10</v>
      </c>
      <c r="J3" s="4" t="s">
        <v>11</v>
      </c>
      <c r="K3" s="4" t="s">
        <v>12</v>
      </c>
      <c r="L3" s="4" t="s">
        <v>13</v>
      </c>
      <c r="M3" s="4" t="s">
        <v>14</v>
      </c>
      <c r="N3" s="4" t="s">
        <v>15</v>
      </c>
      <c r="O3" s="4" t="s">
        <v>16</v>
      </c>
      <c r="P3" s="4" t="s">
        <v>17</v>
      </c>
      <c r="Q3" s="4" t="s">
        <v>18</v>
      </c>
      <c r="R3" s="4" t="s">
        <v>19</v>
      </c>
      <c r="S3" s="4" t="s">
        <v>20</v>
      </c>
      <c r="T3" s="4" t="s">
        <v>21</v>
      </c>
      <c r="U3" s="4" t="s">
        <v>22</v>
      </c>
      <c r="V3" s="26" t="s">
        <v>23</v>
      </c>
      <c r="W3" s="4" t="s">
        <v>24</v>
      </c>
      <c r="X3" s="26" t="s">
        <v>23</v>
      </c>
      <c r="Y3" s="4" t="s">
        <v>25</v>
      </c>
      <c r="Z3" s="26" t="s">
        <v>23</v>
      </c>
      <c r="AA3" s="5"/>
      <c r="AB3" s="5"/>
    </row>
    <row r="4" spans="1:28" ht="27" customHeight="1" x14ac:dyDescent="0.25">
      <c r="A4" s="6" t="s">
        <v>26</v>
      </c>
      <c r="B4" s="7" t="s">
        <v>27</v>
      </c>
      <c r="C4" s="8" t="s">
        <v>28</v>
      </c>
      <c r="D4" s="9">
        <v>447800</v>
      </c>
      <c r="E4" s="7" t="s">
        <v>29</v>
      </c>
      <c r="F4" s="10" t="s">
        <v>30</v>
      </c>
      <c r="G4" s="7">
        <v>50</v>
      </c>
      <c r="H4" s="11" t="s">
        <v>31</v>
      </c>
      <c r="I4" s="7">
        <f>+(J4+W4+Y4)/3</f>
        <v>491299.66666666669</v>
      </c>
      <c r="J4" s="19">
        <v>584899</v>
      </c>
      <c r="K4" s="12"/>
      <c r="L4" s="19" t="s">
        <v>32</v>
      </c>
      <c r="M4" s="12"/>
      <c r="N4" s="19"/>
      <c r="O4" s="20"/>
      <c r="P4" s="21"/>
      <c r="Q4" s="22"/>
      <c r="R4" s="23"/>
      <c r="S4" s="23"/>
      <c r="T4" s="24">
        <f>SUM(O4:S4)</f>
        <v>0</v>
      </c>
      <c r="U4" s="25"/>
      <c r="V4" s="12" t="s">
        <v>33</v>
      </c>
      <c r="W4">
        <v>339000</v>
      </c>
      <c r="X4" s="12" t="s">
        <v>34</v>
      </c>
      <c r="Y4">
        <v>550000</v>
      </c>
      <c r="Z4" s="12" t="s">
        <v>35</v>
      </c>
      <c r="AA4" t="s">
        <v>36</v>
      </c>
    </row>
    <row r="5" spans="1:28" ht="27" customHeight="1" x14ac:dyDescent="0.25">
      <c r="A5" s="6" t="s">
        <v>26</v>
      </c>
      <c r="B5" s="7" t="s">
        <v>27</v>
      </c>
      <c r="C5" s="8" t="s">
        <v>37</v>
      </c>
      <c r="D5" s="9">
        <v>490500</v>
      </c>
      <c r="E5" s="7" t="s">
        <v>29</v>
      </c>
      <c r="F5" s="10" t="s">
        <v>30</v>
      </c>
      <c r="G5" s="7">
        <v>50</v>
      </c>
      <c r="H5" s="11" t="s">
        <v>38</v>
      </c>
      <c r="I5" s="7">
        <v>50</v>
      </c>
      <c r="J5" s="8"/>
      <c r="K5" s="12"/>
      <c r="L5" s="8" t="s">
        <v>32</v>
      </c>
      <c r="M5" s="12"/>
      <c r="N5" s="8"/>
      <c r="O5" s="13"/>
      <c r="P5" s="10"/>
      <c r="Q5" s="14"/>
      <c r="R5" s="15"/>
      <c r="S5" s="15"/>
      <c r="T5" s="16">
        <f t="shared" ref="T5:T68" si="0">SUM(O5:S5)</f>
        <v>0</v>
      </c>
      <c r="U5" s="17"/>
      <c r="V5" s="12"/>
      <c r="X5" s="12"/>
      <c r="Z5" s="12"/>
    </row>
    <row r="6" spans="1:28" ht="27" customHeight="1" x14ac:dyDescent="0.25">
      <c r="A6" s="6" t="s">
        <v>26</v>
      </c>
      <c r="B6" s="7" t="s">
        <v>27</v>
      </c>
      <c r="C6" s="8" t="s">
        <v>39</v>
      </c>
      <c r="D6" s="9">
        <v>517600</v>
      </c>
      <c r="E6" s="7" t="s">
        <v>29</v>
      </c>
      <c r="F6" s="10" t="s">
        <v>30</v>
      </c>
      <c r="G6" s="7">
        <v>50</v>
      </c>
      <c r="H6" s="11" t="s">
        <v>40</v>
      </c>
      <c r="I6" s="7">
        <v>50</v>
      </c>
      <c r="J6" s="8"/>
      <c r="K6" s="12"/>
      <c r="L6" s="8" t="s">
        <v>32</v>
      </c>
      <c r="M6" s="12"/>
      <c r="N6" s="8"/>
      <c r="O6" s="13"/>
      <c r="P6" s="10"/>
      <c r="Q6" s="14"/>
      <c r="R6" s="15"/>
      <c r="S6" s="15"/>
      <c r="T6" s="16">
        <f t="shared" si="0"/>
        <v>0</v>
      </c>
      <c r="U6" s="17"/>
      <c r="V6" s="12"/>
      <c r="X6" s="12"/>
      <c r="Z6" s="12"/>
    </row>
    <row r="7" spans="1:28" ht="27" customHeight="1" x14ac:dyDescent="0.25">
      <c r="A7" s="6" t="s">
        <v>26</v>
      </c>
      <c r="B7" s="7" t="s">
        <v>27</v>
      </c>
      <c r="C7" s="8" t="s">
        <v>41</v>
      </c>
      <c r="D7" s="9">
        <v>564700</v>
      </c>
      <c r="E7" s="7" t="s">
        <v>29</v>
      </c>
      <c r="F7" s="10" t="s">
        <v>30</v>
      </c>
      <c r="G7" s="7">
        <v>50</v>
      </c>
      <c r="H7" s="11" t="s">
        <v>42</v>
      </c>
      <c r="I7" s="7">
        <v>50</v>
      </c>
      <c r="J7" s="8"/>
      <c r="K7" s="12"/>
      <c r="L7" s="8" t="s">
        <v>32</v>
      </c>
      <c r="M7" s="12"/>
      <c r="N7" s="8"/>
      <c r="O7" s="13"/>
      <c r="P7" s="10"/>
      <c r="Q7" s="14"/>
      <c r="R7" s="15"/>
      <c r="S7" s="15"/>
      <c r="T7" s="16">
        <f t="shared" si="0"/>
        <v>0</v>
      </c>
      <c r="U7" s="17"/>
      <c r="V7" s="12"/>
      <c r="X7" s="12"/>
      <c r="Z7" s="12"/>
    </row>
    <row r="8" spans="1:28" ht="27" customHeight="1" x14ac:dyDescent="0.25">
      <c r="A8" s="6" t="s">
        <v>26</v>
      </c>
      <c r="B8" s="7" t="s">
        <v>27</v>
      </c>
      <c r="C8" s="8" t="s">
        <v>28</v>
      </c>
      <c r="D8" s="9">
        <v>594860</v>
      </c>
      <c r="E8" s="7" t="s">
        <v>43</v>
      </c>
      <c r="F8" s="10" t="s">
        <v>44</v>
      </c>
      <c r="G8" s="7">
        <v>10</v>
      </c>
      <c r="H8" s="11" t="s">
        <v>45</v>
      </c>
      <c r="I8" s="7">
        <v>50</v>
      </c>
      <c r="J8" s="8"/>
      <c r="K8" s="12" t="s">
        <v>46</v>
      </c>
      <c r="L8" s="8" t="s">
        <v>32</v>
      </c>
      <c r="M8" s="12" t="s">
        <v>47</v>
      </c>
      <c r="N8" s="8" t="s">
        <v>47</v>
      </c>
      <c r="O8" s="13"/>
      <c r="P8" s="10"/>
      <c r="Q8" s="14">
        <v>0</v>
      </c>
      <c r="R8" s="15">
        <v>0</v>
      </c>
      <c r="S8" s="15">
        <v>0</v>
      </c>
      <c r="T8" s="16">
        <f t="shared" si="0"/>
        <v>0</v>
      </c>
      <c r="U8" s="17"/>
      <c r="V8" s="12"/>
      <c r="X8" s="12"/>
      <c r="Z8" s="12"/>
    </row>
    <row r="9" spans="1:28" ht="27" customHeight="1" x14ac:dyDescent="0.25">
      <c r="A9" s="6" t="s">
        <v>26</v>
      </c>
      <c r="B9" s="7" t="s">
        <v>27</v>
      </c>
      <c r="C9" s="8" t="s">
        <v>37</v>
      </c>
      <c r="D9" s="9">
        <v>615400</v>
      </c>
      <c r="E9" s="7" t="s">
        <v>48</v>
      </c>
      <c r="F9" s="10" t="s">
        <v>30</v>
      </c>
      <c r="G9" s="7">
        <v>10</v>
      </c>
      <c r="H9" s="11" t="s">
        <v>49</v>
      </c>
      <c r="I9" s="7">
        <f>+(J9+W9+Y9)/3</f>
        <v>0</v>
      </c>
      <c r="J9" s="8"/>
      <c r="K9" s="12"/>
      <c r="L9" s="8" t="s">
        <v>32</v>
      </c>
      <c r="M9" s="12"/>
      <c r="N9" s="8"/>
      <c r="O9" s="13"/>
      <c r="P9" s="10"/>
      <c r="Q9" s="14"/>
      <c r="R9" s="15"/>
      <c r="S9" s="15"/>
      <c r="T9" s="16">
        <f t="shared" si="0"/>
        <v>0</v>
      </c>
      <c r="U9" s="17"/>
      <c r="V9" s="12"/>
      <c r="X9" s="12"/>
      <c r="Z9" s="12"/>
    </row>
    <row r="10" spans="1:28" ht="27" customHeight="1" x14ac:dyDescent="0.25">
      <c r="A10" s="6" t="s">
        <v>26</v>
      </c>
      <c r="B10" s="7" t="s">
        <v>27</v>
      </c>
      <c r="C10" s="8" t="s">
        <v>28</v>
      </c>
      <c r="D10" s="9">
        <v>646500</v>
      </c>
      <c r="E10" s="7" t="s">
        <v>48</v>
      </c>
      <c r="F10" s="10" t="s">
        <v>30</v>
      </c>
      <c r="G10" s="7">
        <v>10</v>
      </c>
      <c r="H10" s="11" t="s">
        <v>50</v>
      </c>
      <c r="I10" s="7">
        <f>+(J10+W10+Y10)/3</f>
        <v>545584.66666666663</v>
      </c>
      <c r="J10" s="8">
        <v>502016</v>
      </c>
      <c r="K10" s="12"/>
      <c r="L10" s="8" t="s">
        <v>32</v>
      </c>
      <c r="M10" s="12"/>
      <c r="N10" s="8"/>
      <c r="O10" s="13"/>
      <c r="P10" s="10"/>
      <c r="Q10" s="14"/>
      <c r="R10" s="15"/>
      <c r="S10" s="15"/>
      <c r="T10" s="16">
        <f t="shared" si="0"/>
        <v>0</v>
      </c>
      <c r="U10" s="17"/>
      <c r="V10" s="12" t="s">
        <v>51</v>
      </c>
      <c r="W10">
        <v>492440</v>
      </c>
      <c r="X10" s="12" t="s">
        <v>52</v>
      </c>
      <c r="Y10">
        <v>642298</v>
      </c>
      <c r="Z10" s="12" t="s">
        <v>53</v>
      </c>
      <c r="AA10" t="s">
        <v>36</v>
      </c>
    </row>
    <row r="11" spans="1:28" ht="27" customHeight="1" x14ac:dyDescent="0.25">
      <c r="A11" s="6" t="s">
        <v>26</v>
      </c>
      <c r="B11" s="7" t="s">
        <v>27</v>
      </c>
      <c r="C11" s="8" t="s">
        <v>37</v>
      </c>
      <c r="D11" s="9">
        <v>857820</v>
      </c>
      <c r="E11" s="7" t="s">
        <v>54</v>
      </c>
      <c r="F11" s="10" t="s">
        <v>55</v>
      </c>
      <c r="G11" s="7">
        <v>50</v>
      </c>
      <c r="H11" s="11" t="s">
        <v>56</v>
      </c>
      <c r="I11" s="7">
        <v>50</v>
      </c>
      <c r="J11" s="8"/>
      <c r="K11" s="12"/>
      <c r="L11" s="8" t="s">
        <v>32</v>
      </c>
      <c r="M11" s="12"/>
      <c r="N11" s="8"/>
      <c r="O11" s="13"/>
      <c r="P11" s="10"/>
      <c r="Q11" s="14"/>
      <c r="R11" s="15"/>
      <c r="S11" s="15"/>
      <c r="T11" s="16">
        <f t="shared" si="0"/>
        <v>0</v>
      </c>
      <c r="U11" s="17"/>
      <c r="V11" s="12"/>
      <c r="X11" s="12"/>
      <c r="Z11" s="12"/>
    </row>
    <row r="12" spans="1:28" ht="27" customHeight="1" x14ac:dyDescent="0.25">
      <c r="A12" s="6" t="s">
        <v>26</v>
      </c>
      <c r="B12" s="7" t="s">
        <v>27</v>
      </c>
      <c r="C12" s="8" t="s">
        <v>57</v>
      </c>
      <c r="D12" s="9">
        <v>888400</v>
      </c>
      <c r="E12" s="7" t="s">
        <v>29</v>
      </c>
      <c r="F12" s="10" t="s">
        <v>58</v>
      </c>
      <c r="G12" s="7">
        <v>10</v>
      </c>
      <c r="H12" s="11" t="s">
        <v>59</v>
      </c>
      <c r="I12" s="7">
        <f>+(J12+W12+Y12)/3</f>
        <v>848864.66666666663</v>
      </c>
      <c r="J12" s="8">
        <v>729999</v>
      </c>
      <c r="K12" s="12"/>
      <c r="L12" s="8" t="s">
        <v>32</v>
      </c>
      <c r="M12" s="12"/>
      <c r="N12" s="8"/>
      <c r="O12" s="13"/>
      <c r="P12" s="10"/>
      <c r="Q12" s="14"/>
      <c r="R12" s="15"/>
      <c r="S12" s="15"/>
      <c r="T12" s="16">
        <f t="shared" si="0"/>
        <v>0</v>
      </c>
      <c r="U12" s="17"/>
      <c r="V12" s="12" t="s">
        <v>60</v>
      </c>
      <c r="W12">
        <v>953099</v>
      </c>
      <c r="X12" s="12" t="s">
        <v>61</v>
      </c>
      <c r="Y12">
        <v>863496</v>
      </c>
      <c r="Z12" s="12" t="s">
        <v>62</v>
      </c>
      <c r="AA12" t="s">
        <v>36</v>
      </c>
    </row>
    <row r="13" spans="1:28" ht="27" customHeight="1" x14ac:dyDescent="0.25">
      <c r="A13" s="6" t="s">
        <v>26</v>
      </c>
      <c r="B13" s="7" t="s">
        <v>27</v>
      </c>
      <c r="C13" s="8" t="s">
        <v>63</v>
      </c>
      <c r="D13" s="9">
        <v>962700</v>
      </c>
      <c r="E13" s="7" t="s">
        <v>29</v>
      </c>
      <c r="F13" s="10" t="s">
        <v>64</v>
      </c>
      <c r="G13" s="7">
        <v>10</v>
      </c>
      <c r="H13" s="11" t="s">
        <v>65</v>
      </c>
      <c r="I13" s="7">
        <v>50</v>
      </c>
      <c r="J13" s="8"/>
      <c r="K13" s="12"/>
      <c r="L13" s="8" t="s">
        <v>32</v>
      </c>
      <c r="M13" s="12"/>
      <c r="N13" s="8"/>
      <c r="O13" s="13"/>
      <c r="P13" s="10"/>
      <c r="Q13" s="14"/>
      <c r="R13" s="15"/>
      <c r="S13" s="15"/>
      <c r="T13" s="16">
        <f t="shared" si="0"/>
        <v>0</v>
      </c>
      <c r="U13" s="17"/>
      <c r="V13" s="12"/>
      <c r="X13" s="12"/>
      <c r="Z13" s="12"/>
    </row>
    <row r="14" spans="1:28" ht="27" customHeight="1" x14ac:dyDescent="0.25">
      <c r="A14" s="6" t="s">
        <v>26</v>
      </c>
      <c r="B14" s="7" t="s">
        <v>27</v>
      </c>
      <c r="C14" s="8" t="s">
        <v>28</v>
      </c>
      <c r="D14" s="9">
        <v>999490</v>
      </c>
      <c r="E14" s="7" t="s">
        <v>54</v>
      </c>
      <c r="F14" s="10" t="s">
        <v>66</v>
      </c>
      <c r="G14" s="7">
        <v>50</v>
      </c>
      <c r="H14" s="11" t="s">
        <v>67</v>
      </c>
      <c r="I14" s="7">
        <v>50</v>
      </c>
      <c r="J14" s="8"/>
      <c r="K14" s="12"/>
      <c r="L14" s="8" t="s">
        <v>32</v>
      </c>
      <c r="M14" s="12"/>
      <c r="N14" s="8"/>
      <c r="O14" s="13"/>
      <c r="P14" s="10"/>
      <c r="Q14" s="14"/>
      <c r="R14" s="15"/>
      <c r="S14" s="15"/>
      <c r="T14" s="16">
        <f t="shared" si="0"/>
        <v>0</v>
      </c>
      <c r="U14" s="17"/>
      <c r="V14" s="12"/>
      <c r="X14" s="12"/>
      <c r="Z14" s="12"/>
    </row>
    <row r="15" spans="1:28" ht="27" customHeight="1" x14ac:dyDescent="0.25">
      <c r="A15" s="6" t="s">
        <v>26</v>
      </c>
      <c r="B15" s="7" t="s">
        <v>27</v>
      </c>
      <c r="C15" s="8" t="s">
        <v>68</v>
      </c>
      <c r="D15" s="9">
        <v>1295800</v>
      </c>
      <c r="E15" s="7" t="s">
        <v>29</v>
      </c>
      <c r="F15" s="10" t="s">
        <v>58</v>
      </c>
      <c r="G15" s="7">
        <v>10</v>
      </c>
      <c r="H15" s="11" t="s">
        <v>69</v>
      </c>
      <c r="I15" s="7">
        <v>50</v>
      </c>
      <c r="J15" s="8"/>
      <c r="K15" s="12"/>
      <c r="L15" s="8" t="s">
        <v>32</v>
      </c>
      <c r="M15" s="12"/>
      <c r="N15" s="8"/>
      <c r="O15" s="13"/>
      <c r="P15" s="10"/>
      <c r="Q15" s="14"/>
      <c r="R15" s="15"/>
      <c r="S15" s="15"/>
      <c r="T15" s="16">
        <f t="shared" si="0"/>
        <v>0</v>
      </c>
      <c r="U15" s="17"/>
      <c r="V15" s="12"/>
      <c r="X15" s="12"/>
      <c r="Z15" s="12"/>
    </row>
    <row r="16" spans="1:28" ht="27" customHeight="1" x14ac:dyDescent="0.25">
      <c r="A16" s="6" t="s">
        <v>70</v>
      </c>
      <c r="B16" s="7" t="s">
        <v>71</v>
      </c>
      <c r="C16" s="8" t="s">
        <v>28</v>
      </c>
      <c r="D16" s="9">
        <v>1420100</v>
      </c>
      <c r="E16" s="7" t="s">
        <v>48</v>
      </c>
      <c r="F16" s="10" t="s">
        <v>30</v>
      </c>
      <c r="G16" s="7">
        <v>3</v>
      </c>
      <c r="H16" s="11" t="s">
        <v>72</v>
      </c>
      <c r="I16" s="7">
        <f>+(J16+W16+Y16)/3</f>
        <v>1574904</v>
      </c>
      <c r="J16" s="8">
        <v>2071872</v>
      </c>
      <c r="K16" s="12"/>
      <c r="L16" s="8" t="s">
        <v>73</v>
      </c>
      <c r="M16" s="12"/>
      <c r="N16" s="8"/>
      <c r="O16" s="13"/>
      <c r="P16" s="10"/>
      <c r="Q16" s="14"/>
      <c r="R16" s="15"/>
      <c r="S16" s="15"/>
      <c r="T16" s="16">
        <f t="shared" si="0"/>
        <v>0</v>
      </c>
      <c r="U16" s="17"/>
      <c r="V16" s="12" t="s">
        <v>74</v>
      </c>
      <c r="W16">
        <v>1185040</v>
      </c>
      <c r="X16" s="12" t="s">
        <v>75</v>
      </c>
      <c r="Y16">
        <v>1467800</v>
      </c>
      <c r="Z16" s="12" t="s">
        <v>76</v>
      </c>
      <c r="AA16" t="s">
        <v>36</v>
      </c>
    </row>
    <row r="17" spans="1:27" ht="27" customHeight="1" x14ac:dyDescent="0.25">
      <c r="A17" s="6" t="s">
        <v>70</v>
      </c>
      <c r="B17" s="7" t="s">
        <v>71</v>
      </c>
      <c r="C17" s="8" t="s">
        <v>28</v>
      </c>
      <c r="D17" s="9">
        <v>2281900</v>
      </c>
      <c r="E17" s="7" t="s">
        <v>29</v>
      </c>
      <c r="F17" s="10" t="s">
        <v>30</v>
      </c>
      <c r="G17" s="7">
        <v>5</v>
      </c>
      <c r="H17" s="11" t="s">
        <v>77</v>
      </c>
      <c r="I17" s="7">
        <f>+(J17+W17+Y17)/3</f>
        <v>1794514.3333333333</v>
      </c>
      <c r="J17" s="8">
        <v>1884199</v>
      </c>
      <c r="K17" s="12"/>
      <c r="L17" s="8" t="s">
        <v>73</v>
      </c>
      <c r="M17" s="12"/>
      <c r="N17" s="8"/>
      <c r="O17" s="13"/>
      <c r="P17" s="10"/>
      <c r="Q17" s="14"/>
      <c r="R17" s="15"/>
      <c r="S17" s="15"/>
      <c r="T17" s="16">
        <f t="shared" si="0"/>
        <v>0</v>
      </c>
      <c r="U17" s="17"/>
      <c r="V17" s="12" t="s">
        <v>78</v>
      </c>
      <c r="W17">
        <v>1934199</v>
      </c>
      <c r="X17" s="12" t="s">
        <v>79</v>
      </c>
      <c r="Y17">
        <v>1565145</v>
      </c>
      <c r="Z17" s="12" t="s">
        <v>80</v>
      </c>
      <c r="AA17" t="s">
        <v>36</v>
      </c>
    </row>
    <row r="18" spans="1:27" ht="27" customHeight="1" x14ac:dyDescent="0.25">
      <c r="A18" s="6" t="s">
        <v>70</v>
      </c>
      <c r="B18" s="7" t="s">
        <v>71</v>
      </c>
      <c r="C18" s="8" t="s">
        <v>37</v>
      </c>
      <c r="D18" s="9">
        <v>2904370</v>
      </c>
      <c r="E18" s="7" t="s">
        <v>29</v>
      </c>
      <c r="F18" s="10" t="s">
        <v>81</v>
      </c>
      <c r="G18" s="7">
        <v>5</v>
      </c>
      <c r="H18" s="11" t="s">
        <v>82</v>
      </c>
      <c r="I18" s="7">
        <v>5</v>
      </c>
      <c r="J18" s="8"/>
      <c r="K18" s="12"/>
      <c r="L18" s="8" t="s">
        <v>73</v>
      </c>
      <c r="M18" s="12"/>
      <c r="N18" s="8"/>
      <c r="O18" s="13"/>
      <c r="P18" s="10"/>
      <c r="Q18" s="14"/>
      <c r="R18" s="15"/>
      <c r="S18" s="15"/>
      <c r="T18" s="16">
        <f t="shared" si="0"/>
        <v>0</v>
      </c>
      <c r="U18" s="17"/>
      <c r="V18" s="12"/>
      <c r="X18" s="12"/>
      <c r="Z18" s="12"/>
    </row>
    <row r="19" spans="1:27" ht="27" customHeight="1" x14ac:dyDescent="0.25">
      <c r="A19" s="6" t="s">
        <v>70</v>
      </c>
      <c r="B19" s="7" t="s">
        <v>71</v>
      </c>
      <c r="C19" s="8" t="s">
        <v>37</v>
      </c>
      <c r="D19" s="9">
        <v>3179850</v>
      </c>
      <c r="E19" s="7" t="s">
        <v>54</v>
      </c>
      <c r="F19" s="10" t="s">
        <v>83</v>
      </c>
      <c r="G19" s="7">
        <v>5</v>
      </c>
      <c r="H19" s="11" t="s">
        <v>84</v>
      </c>
      <c r="I19" s="7">
        <v>5</v>
      </c>
      <c r="J19" s="8"/>
      <c r="K19" s="12"/>
      <c r="L19" s="8" t="s">
        <v>73</v>
      </c>
      <c r="M19" s="12"/>
      <c r="N19" s="8"/>
      <c r="O19" s="13"/>
      <c r="P19" s="10"/>
      <c r="Q19" s="14"/>
      <c r="R19" s="15"/>
      <c r="S19" s="15"/>
      <c r="T19" s="16">
        <f t="shared" si="0"/>
        <v>0</v>
      </c>
      <c r="U19" s="17"/>
      <c r="V19" s="12"/>
      <c r="X19" s="12"/>
      <c r="Z19" s="12"/>
    </row>
    <row r="20" spans="1:27" ht="27" customHeight="1" x14ac:dyDescent="0.25">
      <c r="A20" s="6" t="s">
        <v>70</v>
      </c>
      <c r="B20" s="7" t="s">
        <v>71</v>
      </c>
      <c r="C20" s="8" t="s">
        <v>28</v>
      </c>
      <c r="D20" s="9">
        <v>3741000</v>
      </c>
      <c r="E20" s="7" t="s">
        <v>54</v>
      </c>
      <c r="F20" s="10" t="s">
        <v>85</v>
      </c>
      <c r="G20" s="7">
        <v>5</v>
      </c>
      <c r="H20" s="11" t="s">
        <v>86</v>
      </c>
      <c r="I20" s="7">
        <v>5</v>
      </c>
      <c r="J20" s="8"/>
      <c r="K20" s="12"/>
      <c r="L20" s="8" t="s">
        <v>73</v>
      </c>
      <c r="M20" s="12"/>
      <c r="N20" s="8"/>
      <c r="O20" s="13"/>
      <c r="P20" s="10"/>
      <c r="Q20" s="14"/>
      <c r="R20" s="15"/>
      <c r="S20" s="15"/>
      <c r="T20" s="16">
        <f t="shared" si="0"/>
        <v>0</v>
      </c>
      <c r="U20" s="17"/>
      <c r="V20" s="12"/>
      <c r="X20" s="12"/>
      <c r="Z20" s="12"/>
    </row>
    <row r="21" spans="1:27" ht="27" customHeight="1" x14ac:dyDescent="0.25">
      <c r="A21" s="6" t="s">
        <v>87</v>
      </c>
      <c r="B21" s="7" t="s">
        <v>88</v>
      </c>
      <c r="C21" s="8" t="s">
        <v>37</v>
      </c>
      <c r="D21" s="9">
        <v>708800</v>
      </c>
      <c r="E21" s="7" t="s">
        <v>48</v>
      </c>
      <c r="F21" s="10" t="s">
        <v>30</v>
      </c>
      <c r="G21" s="7">
        <v>5</v>
      </c>
      <c r="H21" s="11" t="s">
        <v>89</v>
      </c>
      <c r="I21" s="7">
        <f>+(J21+W21+Y21)/3</f>
        <v>548750.66666666663</v>
      </c>
      <c r="J21" s="8">
        <v>505262</v>
      </c>
      <c r="K21" s="12"/>
      <c r="L21" s="8" t="s">
        <v>73</v>
      </c>
      <c r="M21" s="12"/>
      <c r="N21" s="8"/>
      <c r="O21" s="13"/>
      <c r="P21" s="10"/>
      <c r="Q21" s="14"/>
      <c r="R21" s="15"/>
      <c r="S21" s="15"/>
      <c r="T21" s="16">
        <f t="shared" si="0"/>
        <v>0</v>
      </c>
      <c r="U21" s="17"/>
      <c r="V21" s="12" t="s">
        <v>90</v>
      </c>
      <c r="W21">
        <v>544990</v>
      </c>
      <c r="X21" s="12" t="s">
        <v>91</v>
      </c>
      <c r="Y21">
        <v>596000</v>
      </c>
      <c r="Z21" s="12" t="s">
        <v>92</v>
      </c>
      <c r="AA21" t="s">
        <v>36</v>
      </c>
    </row>
    <row r="22" spans="1:27" ht="27" customHeight="1" x14ac:dyDescent="0.25">
      <c r="A22" s="6" t="s">
        <v>87</v>
      </c>
      <c r="B22" s="7" t="s">
        <v>88</v>
      </c>
      <c r="C22" s="8" t="s">
        <v>28</v>
      </c>
      <c r="D22" s="9">
        <v>938000</v>
      </c>
      <c r="E22" s="7" t="s">
        <v>29</v>
      </c>
      <c r="F22" s="10" t="s">
        <v>30</v>
      </c>
      <c r="G22" s="7">
        <v>10</v>
      </c>
      <c r="H22" s="11" t="s">
        <v>93</v>
      </c>
      <c r="I22" s="7">
        <f>+(J22+W22+Y22)/3</f>
        <v>951239</v>
      </c>
      <c r="J22" s="8">
        <v>949988</v>
      </c>
      <c r="K22" s="12"/>
      <c r="L22" s="8" t="s">
        <v>73</v>
      </c>
      <c r="M22" s="12"/>
      <c r="N22" s="8"/>
      <c r="O22" s="13"/>
      <c r="P22" s="10"/>
      <c r="Q22" s="14"/>
      <c r="R22" s="15"/>
      <c r="S22" s="15"/>
      <c r="T22" s="16">
        <f t="shared" si="0"/>
        <v>0</v>
      </c>
      <c r="U22" s="17"/>
      <c r="V22" s="12" t="s">
        <v>94</v>
      </c>
      <c r="W22">
        <v>1148070</v>
      </c>
      <c r="X22" s="12" t="s">
        <v>95</v>
      </c>
      <c r="Y22">
        <v>755659</v>
      </c>
      <c r="Z22" s="12" t="s">
        <v>96</v>
      </c>
      <c r="AA22" t="s">
        <v>36</v>
      </c>
    </row>
    <row r="23" spans="1:27" ht="27" customHeight="1" x14ac:dyDescent="0.25">
      <c r="A23" s="6" t="s">
        <v>87</v>
      </c>
      <c r="B23" s="7" t="s">
        <v>88</v>
      </c>
      <c r="C23" s="8" t="s">
        <v>28</v>
      </c>
      <c r="D23" s="9">
        <v>1136000</v>
      </c>
      <c r="E23" s="7" t="s">
        <v>48</v>
      </c>
      <c r="F23" s="10" t="s">
        <v>30</v>
      </c>
      <c r="G23" s="7">
        <v>5</v>
      </c>
      <c r="H23" s="11" t="s">
        <v>97</v>
      </c>
      <c r="I23" s="7">
        <v>10</v>
      </c>
      <c r="J23" s="8"/>
      <c r="K23" s="12"/>
      <c r="L23" s="8" t="s">
        <v>73</v>
      </c>
      <c r="M23" s="12"/>
      <c r="N23" s="8"/>
      <c r="O23" s="13"/>
      <c r="P23" s="10"/>
      <c r="Q23" s="14"/>
      <c r="R23" s="15"/>
      <c r="S23" s="15"/>
      <c r="T23" s="16">
        <f t="shared" si="0"/>
        <v>0</v>
      </c>
      <c r="U23" s="17"/>
      <c r="V23" s="12"/>
      <c r="X23" s="12"/>
      <c r="Z23" s="12"/>
    </row>
    <row r="24" spans="1:27" ht="27" customHeight="1" x14ac:dyDescent="0.25">
      <c r="A24" s="6" t="s">
        <v>87</v>
      </c>
      <c r="B24" s="7" t="s">
        <v>88</v>
      </c>
      <c r="C24" s="8" t="s">
        <v>37</v>
      </c>
      <c r="D24" s="9">
        <v>1278500</v>
      </c>
      <c r="E24" s="7" t="s">
        <v>29</v>
      </c>
      <c r="F24" s="10" t="s">
        <v>30</v>
      </c>
      <c r="G24" s="7">
        <v>10</v>
      </c>
      <c r="H24" s="11" t="s">
        <v>98</v>
      </c>
      <c r="I24" s="7">
        <v>10</v>
      </c>
      <c r="J24" s="8"/>
      <c r="K24" s="12"/>
      <c r="L24" s="8" t="s">
        <v>73</v>
      </c>
      <c r="M24" s="12"/>
      <c r="N24" s="8"/>
      <c r="O24" s="13"/>
      <c r="P24" s="10"/>
      <c r="Q24" s="14"/>
      <c r="R24" s="15"/>
      <c r="S24" s="15"/>
      <c r="T24" s="16">
        <f t="shared" si="0"/>
        <v>0</v>
      </c>
      <c r="U24" s="17"/>
      <c r="V24" s="12"/>
      <c r="X24" s="12"/>
      <c r="Z24" s="12"/>
    </row>
    <row r="25" spans="1:27" ht="27" customHeight="1" x14ac:dyDescent="0.25">
      <c r="A25" s="6" t="s">
        <v>87</v>
      </c>
      <c r="B25" s="7" t="s">
        <v>88</v>
      </c>
      <c r="C25" s="8" t="s">
        <v>37</v>
      </c>
      <c r="D25" s="9">
        <v>1972000</v>
      </c>
      <c r="E25" s="7" t="s">
        <v>54</v>
      </c>
      <c r="F25" s="10" t="s">
        <v>99</v>
      </c>
      <c r="G25" s="7">
        <v>10</v>
      </c>
      <c r="H25" s="11" t="s">
        <v>100</v>
      </c>
      <c r="I25" s="7">
        <v>10</v>
      </c>
      <c r="J25" s="8"/>
      <c r="K25" s="12"/>
      <c r="L25" s="8" t="s">
        <v>73</v>
      </c>
      <c r="M25" s="12"/>
      <c r="N25" s="8"/>
      <c r="O25" s="13"/>
      <c r="P25" s="10"/>
      <c r="Q25" s="14"/>
      <c r="R25" s="15"/>
      <c r="S25" s="15"/>
      <c r="T25" s="16">
        <f t="shared" si="0"/>
        <v>0</v>
      </c>
      <c r="U25" s="17"/>
      <c r="V25" s="12"/>
      <c r="X25" s="12"/>
      <c r="Z25" s="12"/>
    </row>
    <row r="26" spans="1:27" ht="27" customHeight="1" x14ac:dyDescent="0.25">
      <c r="A26" s="6" t="s">
        <v>87</v>
      </c>
      <c r="B26" s="7" t="s">
        <v>88</v>
      </c>
      <c r="C26" s="8" t="s">
        <v>28</v>
      </c>
      <c r="D26" s="9">
        <v>2320000</v>
      </c>
      <c r="E26" s="7" t="s">
        <v>54</v>
      </c>
      <c r="F26" s="10" t="s">
        <v>101</v>
      </c>
      <c r="G26" s="7">
        <v>10</v>
      </c>
      <c r="H26" s="11" t="s">
        <v>102</v>
      </c>
      <c r="I26" s="7">
        <v>10</v>
      </c>
      <c r="J26" s="8"/>
      <c r="K26" s="12"/>
      <c r="L26" s="8" t="s">
        <v>73</v>
      </c>
      <c r="M26" s="12"/>
      <c r="N26" s="8"/>
      <c r="O26" s="13"/>
      <c r="P26" s="10"/>
      <c r="Q26" s="14"/>
      <c r="R26" s="15"/>
      <c r="S26" s="15"/>
      <c r="T26" s="16">
        <f t="shared" si="0"/>
        <v>0</v>
      </c>
      <c r="U26" s="17"/>
      <c r="V26" s="12"/>
      <c r="X26" s="12"/>
      <c r="Z26" s="12"/>
    </row>
    <row r="27" spans="1:27" ht="27" customHeight="1" x14ac:dyDescent="0.25">
      <c r="A27" s="6" t="s">
        <v>103</v>
      </c>
      <c r="B27" s="7" t="s">
        <v>104</v>
      </c>
      <c r="C27" s="8" t="s">
        <v>28</v>
      </c>
      <c r="D27" s="9">
        <v>885200</v>
      </c>
      <c r="E27" s="7" t="s">
        <v>29</v>
      </c>
      <c r="F27" s="10" t="s">
        <v>64</v>
      </c>
      <c r="G27" s="7">
        <v>50</v>
      </c>
      <c r="H27" s="11" t="s">
        <v>105</v>
      </c>
      <c r="I27" s="7">
        <f>+(J27+W27)/2</f>
        <v>1081263</v>
      </c>
      <c r="J27" s="8">
        <v>1091099</v>
      </c>
      <c r="K27" s="12"/>
      <c r="L27" s="8" t="s">
        <v>32</v>
      </c>
      <c r="M27" s="12"/>
      <c r="N27" s="8"/>
      <c r="O27" s="13"/>
      <c r="P27" s="10"/>
      <c r="Q27" s="14"/>
      <c r="R27" s="15"/>
      <c r="S27" s="15"/>
      <c r="T27" s="16">
        <f t="shared" si="0"/>
        <v>0</v>
      </c>
      <c r="U27" s="17"/>
      <c r="V27" s="12" t="s">
        <v>106</v>
      </c>
      <c r="W27">
        <v>1071427</v>
      </c>
      <c r="X27" s="12" t="s">
        <v>107</v>
      </c>
      <c r="Y27" t="s">
        <v>36</v>
      </c>
      <c r="Z27" s="12"/>
      <c r="AA27" t="s">
        <v>36</v>
      </c>
    </row>
    <row r="28" spans="1:27" ht="27" customHeight="1" x14ac:dyDescent="0.25">
      <c r="A28" s="6" t="s">
        <v>103</v>
      </c>
      <c r="B28" s="7" t="s">
        <v>104</v>
      </c>
      <c r="C28" s="8" t="s">
        <v>39</v>
      </c>
      <c r="D28" s="9">
        <v>946800</v>
      </c>
      <c r="E28" s="7" t="s">
        <v>108</v>
      </c>
      <c r="F28" s="10" t="s">
        <v>109</v>
      </c>
      <c r="G28" s="7">
        <v>1</v>
      </c>
      <c r="H28" s="11" t="s">
        <v>110</v>
      </c>
      <c r="I28" s="7">
        <f>+(J28+W28)/2</f>
        <v>1063776</v>
      </c>
      <c r="J28" s="8">
        <v>1068243</v>
      </c>
      <c r="K28" s="12"/>
      <c r="L28" s="8" t="s">
        <v>32</v>
      </c>
      <c r="M28" s="12"/>
      <c r="N28" s="8"/>
      <c r="O28" s="13"/>
      <c r="P28" s="10"/>
      <c r="Q28" s="14"/>
      <c r="R28" s="15"/>
      <c r="S28" s="15"/>
      <c r="T28" s="16">
        <f t="shared" si="0"/>
        <v>0</v>
      </c>
      <c r="U28" s="17"/>
      <c r="V28" s="12" t="s">
        <v>1733</v>
      </c>
      <c r="W28">
        <v>1059309</v>
      </c>
      <c r="X28" s="12" t="s">
        <v>111</v>
      </c>
      <c r="Y28" t="s">
        <v>36</v>
      </c>
      <c r="Z28" s="12"/>
      <c r="AA28" t="s">
        <v>36</v>
      </c>
    </row>
    <row r="29" spans="1:27" ht="27" customHeight="1" x14ac:dyDescent="0.25">
      <c r="A29" s="6" t="s">
        <v>103</v>
      </c>
      <c r="B29" s="7" t="s">
        <v>104</v>
      </c>
      <c r="C29" s="8" t="s">
        <v>37</v>
      </c>
      <c r="D29" s="9">
        <v>1005800</v>
      </c>
      <c r="E29" s="7" t="s">
        <v>29</v>
      </c>
      <c r="F29" s="10" t="s">
        <v>58</v>
      </c>
      <c r="G29" s="7">
        <v>50</v>
      </c>
      <c r="H29" s="11" t="s">
        <v>112</v>
      </c>
      <c r="I29" s="7">
        <v>50</v>
      </c>
      <c r="J29" s="8"/>
      <c r="K29" s="12"/>
      <c r="L29" s="8" t="s">
        <v>32</v>
      </c>
      <c r="M29" s="12"/>
      <c r="N29" s="8"/>
      <c r="O29" s="13"/>
      <c r="P29" s="10"/>
      <c r="Q29" s="14"/>
      <c r="R29" s="15"/>
      <c r="S29" s="15"/>
      <c r="T29" s="16">
        <f t="shared" si="0"/>
        <v>0</v>
      </c>
      <c r="U29" s="17"/>
      <c r="V29" s="12"/>
      <c r="X29" s="12"/>
      <c r="Z29" s="12"/>
    </row>
    <row r="30" spans="1:27" ht="27" customHeight="1" x14ac:dyDescent="0.25">
      <c r="A30" s="6" t="s">
        <v>103</v>
      </c>
      <c r="B30" s="7" t="s">
        <v>104</v>
      </c>
      <c r="C30" s="8" t="s">
        <v>28</v>
      </c>
      <c r="D30" s="9">
        <v>1056925</v>
      </c>
      <c r="E30" s="7" t="s">
        <v>43</v>
      </c>
      <c r="F30" s="10" t="s">
        <v>58</v>
      </c>
      <c r="G30" s="7">
        <v>10</v>
      </c>
      <c r="H30" s="11" t="s">
        <v>113</v>
      </c>
      <c r="I30" s="7">
        <f>+(J30+W30)/2</f>
        <v>1025096.5</v>
      </c>
      <c r="J30" s="8">
        <v>939999</v>
      </c>
      <c r="K30" s="12" t="s">
        <v>46</v>
      </c>
      <c r="L30" s="8" t="s">
        <v>32</v>
      </c>
      <c r="M30" s="12" t="s">
        <v>47</v>
      </c>
      <c r="N30" s="8" t="s">
        <v>47</v>
      </c>
      <c r="O30" s="13"/>
      <c r="P30" s="10"/>
      <c r="Q30" s="14">
        <v>0</v>
      </c>
      <c r="R30" s="15">
        <v>0</v>
      </c>
      <c r="S30" s="15">
        <v>0</v>
      </c>
      <c r="T30" s="16">
        <f t="shared" si="0"/>
        <v>0</v>
      </c>
      <c r="U30" s="17"/>
      <c r="V30" s="12" t="s">
        <v>114</v>
      </c>
      <c r="W30">
        <v>1110194</v>
      </c>
      <c r="X30" s="12" t="s">
        <v>115</v>
      </c>
      <c r="Y30" t="s">
        <v>36</v>
      </c>
      <c r="Z30" s="12"/>
      <c r="AA30" t="s">
        <v>36</v>
      </c>
    </row>
    <row r="31" spans="1:27" ht="27" customHeight="1" x14ac:dyDescent="0.25">
      <c r="A31" s="6" t="s">
        <v>103</v>
      </c>
      <c r="B31" s="7" t="s">
        <v>104</v>
      </c>
      <c r="C31" s="8" t="s">
        <v>28</v>
      </c>
      <c r="D31" s="9">
        <v>1132300</v>
      </c>
      <c r="E31" s="7" t="s">
        <v>48</v>
      </c>
      <c r="F31" s="10" t="s">
        <v>64</v>
      </c>
      <c r="G31" s="7">
        <v>5</v>
      </c>
      <c r="H31" s="11" t="s">
        <v>116</v>
      </c>
      <c r="I31" s="7">
        <v>50</v>
      </c>
      <c r="J31" s="8"/>
      <c r="K31" s="12"/>
      <c r="L31" s="8" t="s">
        <v>32</v>
      </c>
      <c r="M31" s="12"/>
      <c r="N31" s="8"/>
      <c r="O31" s="13"/>
      <c r="P31" s="10"/>
      <c r="Q31" s="14"/>
      <c r="R31" s="15"/>
      <c r="S31" s="15"/>
      <c r="T31" s="16">
        <f t="shared" si="0"/>
        <v>0</v>
      </c>
      <c r="U31" s="17"/>
      <c r="V31" s="12"/>
      <c r="X31" s="12"/>
      <c r="Z31" s="12"/>
    </row>
    <row r="32" spans="1:27" ht="27" customHeight="1" x14ac:dyDescent="0.25">
      <c r="A32" s="6" t="s">
        <v>103</v>
      </c>
      <c r="B32" s="7" t="s">
        <v>104</v>
      </c>
      <c r="C32" s="8" t="s">
        <v>39</v>
      </c>
      <c r="D32" s="9">
        <v>1157200</v>
      </c>
      <c r="E32" s="7" t="s">
        <v>29</v>
      </c>
      <c r="F32" s="10" t="s">
        <v>58</v>
      </c>
      <c r="G32" s="7">
        <v>10</v>
      </c>
      <c r="H32" s="11" t="s">
        <v>117</v>
      </c>
      <c r="I32" s="7">
        <v>50</v>
      </c>
      <c r="J32" s="8"/>
      <c r="K32" s="12"/>
      <c r="L32" s="8" t="s">
        <v>32</v>
      </c>
      <c r="M32" s="12"/>
      <c r="N32" s="8"/>
      <c r="O32" s="13"/>
      <c r="P32" s="10"/>
      <c r="Q32" s="14"/>
      <c r="R32" s="15"/>
      <c r="S32" s="15"/>
      <c r="T32" s="16">
        <f t="shared" si="0"/>
        <v>0</v>
      </c>
      <c r="U32" s="17"/>
      <c r="V32" s="12"/>
      <c r="X32" s="12"/>
      <c r="Z32" s="12"/>
    </row>
    <row r="33" spans="1:27" ht="27" customHeight="1" x14ac:dyDescent="0.25">
      <c r="A33" s="6" t="s">
        <v>103</v>
      </c>
      <c r="B33" s="7" t="s">
        <v>104</v>
      </c>
      <c r="C33" s="8" t="s">
        <v>28</v>
      </c>
      <c r="D33" s="9">
        <v>1185000</v>
      </c>
      <c r="E33" s="7" t="s">
        <v>54</v>
      </c>
      <c r="F33" s="10" t="s">
        <v>101</v>
      </c>
      <c r="G33" s="7">
        <v>50</v>
      </c>
      <c r="H33" s="11" t="s">
        <v>118</v>
      </c>
      <c r="I33" s="7">
        <v>50</v>
      </c>
      <c r="J33" s="8"/>
      <c r="K33" s="12"/>
      <c r="L33" s="8" t="s">
        <v>32</v>
      </c>
      <c r="M33" s="12"/>
      <c r="N33" s="8"/>
      <c r="O33" s="13"/>
      <c r="P33" s="10"/>
      <c r="Q33" s="14"/>
      <c r="R33" s="15"/>
      <c r="S33" s="15"/>
      <c r="T33" s="16">
        <f t="shared" si="0"/>
        <v>0</v>
      </c>
      <c r="U33" s="17"/>
      <c r="V33" s="12"/>
      <c r="X33" s="12"/>
      <c r="Z33" s="12"/>
    </row>
    <row r="34" spans="1:27" ht="27" customHeight="1" x14ac:dyDescent="0.25">
      <c r="A34" s="6" t="s">
        <v>103</v>
      </c>
      <c r="B34" s="7" t="s">
        <v>104</v>
      </c>
      <c r="C34" s="8" t="s">
        <v>37</v>
      </c>
      <c r="D34" s="9">
        <v>1218300</v>
      </c>
      <c r="E34" s="7" t="s">
        <v>48</v>
      </c>
      <c r="F34" s="10" t="s">
        <v>119</v>
      </c>
      <c r="G34" s="7">
        <v>5</v>
      </c>
      <c r="H34" s="11" t="s">
        <v>120</v>
      </c>
      <c r="I34" s="7">
        <v>50</v>
      </c>
      <c r="J34" s="8"/>
      <c r="K34" s="12"/>
      <c r="L34" s="8" t="s">
        <v>32</v>
      </c>
      <c r="M34" s="12"/>
      <c r="N34" s="8"/>
      <c r="O34" s="13"/>
      <c r="P34" s="10"/>
      <c r="Q34" s="14"/>
      <c r="R34" s="15"/>
      <c r="S34" s="15"/>
      <c r="T34" s="16">
        <f t="shared" si="0"/>
        <v>0</v>
      </c>
      <c r="U34" s="17"/>
      <c r="V34" s="12"/>
      <c r="X34" s="12"/>
      <c r="Z34" s="12"/>
    </row>
    <row r="35" spans="1:27" ht="27" customHeight="1" x14ac:dyDescent="0.25">
      <c r="A35" s="6" t="s">
        <v>103</v>
      </c>
      <c r="B35" s="7" t="s">
        <v>104</v>
      </c>
      <c r="C35" s="8" t="s">
        <v>39</v>
      </c>
      <c r="D35" s="9">
        <v>1220800</v>
      </c>
      <c r="E35" s="7" t="s">
        <v>48</v>
      </c>
      <c r="F35" s="10" t="s">
        <v>58</v>
      </c>
      <c r="G35" s="7">
        <v>5</v>
      </c>
      <c r="H35" s="11" t="s">
        <v>121</v>
      </c>
      <c r="I35" s="7">
        <v>50</v>
      </c>
      <c r="J35" s="8"/>
      <c r="K35" s="12"/>
      <c r="L35" s="8" t="s">
        <v>32</v>
      </c>
      <c r="M35" s="12"/>
      <c r="N35" s="8"/>
      <c r="O35" s="13"/>
      <c r="P35" s="10"/>
      <c r="Q35" s="14"/>
      <c r="R35" s="15"/>
      <c r="S35" s="15"/>
      <c r="T35" s="16">
        <f t="shared" si="0"/>
        <v>0</v>
      </c>
      <c r="U35" s="17"/>
      <c r="V35" s="12"/>
      <c r="X35" s="12"/>
      <c r="Z35" s="12"/>
    </row>
    <row r="36" spans="1:27" ht="27" customHeight="1" x14ac:dyDescent="0.25">
      <c r="A36" s="6" t="s">
        <v>103</v>
      </c>
      <c r="B36" s="7" t="s">
        <v>104</v>
      </c>
      <c r="C36" s="8" t="s">
        <v>41</v>
      </c>
      <c r="D36" s="9">
        <v>1235700</v>
      </c>
      <c r="E36" s="7" t="s">
        <v>48</v>
      </c>
      <c r="F36" s="10" t="s">
        <v>58</v>
      </c>
      <c r="G36" s="7">
        <v>3</v>
      </c>
      <c r="H36" s="11" t="s">
        <v>122</v>
      </c>
      <c r="I36" s="7">
        <v>50</v>
      </c>
      <c r="J36" s="8"/>
      <c r="K36" s="12"/>
      <c r="L36" s="8" t="s">
        <v>32</v>
      </c>
      <c r="M36" s="12"/>
      <c r="N36" s="8"/>
      <c r="O36" s="13"/>
      <c r="P36" s="10"/>
      <c r="Q36" s="14"/>
      <c r="R36" s="15"/>
      <c r="S36" s="15"/>
      <c r="T36" s="16">
        <f t="shared" si="0"/>
        <v>0</v>
      </c>
      <c r="U36" s="17"/>
      <c r="V36" s="12"/>
      <c r="X36" s="12"/>
      <c r="Z36" s="12"/>
    </row>
    <row r="37" spans="1:27" ht="27" customHeight="1" x14ac:dyDescent="0.25">
      <c r="A37" s="6" t="s">
        <v>103</v>
      </c>
      <c r="B37" s="7" t="s">
        <v>104</v>
      </c>
      <c r="C37" s="8" t="s">
        <v>37</v>
      </c>
      <c r="D37" s="9">
        <v>1302450</v>
      </c>
      <c r="E37" s="7" t="s">
        <v>108</v>
      </c>
      <c r="F37" s="10" t="s">
        <v>58</v>
      </c>
      <c r="G37" s="7">
        <v>1</v>
      </c>
      <c r="H37" s="11" t="s">
        <v>123</v>
      </c>
      <c r="I37" s="7">
        <v>50</v>
      </c>
      <c r="J37" s="8"/>
      <c r="K37" s="12"/>
      <c r="L37" s="8" t="s">
        <v>32</v>
      </c>
      <c r="M37" s="12"/>
      <c r="N37" s="8"/>
      <c r="O37" s="13"/>
      <c r="P37" s="10"/>
      <c r="Q37" s="14"/>
      <c r="R37" s="15"/>
      <c r="S37" s="15"/>
      <c r="T37" s="16">
        <f t="shared" si="0"/>
        <v>0</v>
      </c>
      <c r="U37" s="17"/>
      <c r="V37" s="12"/>
      <c r="X37" s="12"/>
      <c r="Z37" s="12"/>
    </row>
    <row r="38" spans="1:27" ht="27" customHeight="1" x14ac:dyDescent="0.25">
      <c r="A38" s="6" t="s">
        <v>103</v>
      </c>
      <c r="B38" s="7" t="s">
        <v>104</v>
      </c>
      <c r="C38" s="8" t="s">
        <v>28</v>
      </c>
      <c r="D38" s="9">
        <v>1414490</v>
      </c>
      <c r="E38" s="7" t="s">
        <v>108</v>
      </c>
      <c r="F38" s="10" t="s">
        <v>58</v>
      </c>
      <c r="G38" s="7">
        <v>1</v>
      </c>
      <c r="H38" s="11" t="s">
        <v>124</v>
      </c>
      <c r="I38" s="7">
        <v>50</v>
      </c>
      <c r="J38" s="8"/>
      <c r="K38" s="12"/>
      <c r="L38" s="8" t="s">
        <v>32</v>
      </c>
      <c r="M38" s="12"/>
      <c r="N38" s="8"/>
      <c r="O38" s="13"/>
      <c r="P38" s="10"/>
      <c r="Q38" s="14"/>
      <c r="R38" s="15"/>
      <c r="S38" s="15"/>
      <c r="T38" s="16">
        <f t="shared" si="0"/>
        <v>0</v>
      </c>
      <c r="U38" s="17"/>
      <c r="V38" s="12"/>
      <c r="X38" s="12"/>
      <c r="Z38" s="12"/>
    </row>
    <row r="39" spans="1:27" ht="27" customHeight="1" x14ac:dyDescent="0.25">
      <c r="A39" s="6" t="s">
        <v>103</v>
      </c>
      <c r="B39" s="7" t="s">
        <v>104</v>
      </c>
      <c r="C39" s="8" t="s">
        <v>37</v>
      </c>
      <c r="D39" s="9">
        <v>1602250</v>
      </c>
      <c r="E39" s="7" t="s">
        <v>54</v>
      </c>
      <c r="F39" s="10" t="s">
        <v>125</v>
      </c>
      <c r="G39" s="7">
        <v>50</v>
      </c>
      <c r="H39" s="11" t="s">
        <v>126</v>
      </c>
      <c r="I39" s="7">
        <v>50</v>
      </c>
      <c r="J39" s="8"/>
      <c r="K39" s="12"/>
      <c r="L39" s="8" t="s">
        <v>32</v>
      </c>
      <c r="M39" s="12"/>
      <c r="N39" s="8"/>
      <c r="O39" s="13"/>
      <c r="P39" s="10"/>
      <c r="Q39" s="14"/>
      <c r="R39" s="15"/>
      <c r="S39" s="15"/>
      <c r="T39" s="16">
        <f t="shared" si="0"/>
        <v>0</v>
      </c>
      <c r="U39" s="17"/>
      <c r="V39" s="12"/>
      <c r="X39" s="12"/>
      <c r="Z39" s="12"/>
    </row>
    <row r="40" spans="1:27" ht="27" customHeight="1" x14ac:dyDescent="0.25">
      <c r="A40" s="6" t="s">
        <v>127</v>
      </c>
      <c r="B40" s="7" t="s">
        <v>128</v>
      </c>
      <c r="C40" s="8" t="s">
        <v>28</v>
      </c>
      <c r="D40" s="9">
        <v>1195900</v>
      </c>
      <c r="E40" s="7" t="s">
        <v>48</v>
      </c>
      <c r="F40" s="10" t="s">
        <v>64</v>
      </c>
      <c r="G40" s="7">
        <v>3</v>
      </c>
      <c r="H40" s="11" t="s">
        <v>129</v>
      </c>
      <c r="I40" s="7">
        <f>+(J40+W40)/2</f>
        <v>1423782.5</v>
      </c>
      <c r="J40" s="8">
        <v>1474506</v>
      </c>
      <c r="K40" s="12"/>
      <c r="L40" s="8" t="s">
        <v>73</v>
      </c>
      <c r="M40" s="12"/>
      <c r="N40" s="8"/>
      <c r="O40" s="13"/>
      <c r="P40" s="10"/>
      <c r="Q40" s="14"/>
      <c r="R40" s="15"/>
      <c r="S40" s="15"/>
      <c r="T40" s="16">
        <f t="shared" si="0"/>
        <v>0</v>
      </c>
      <c r="U40" s="17"/>
      <c r="V40" s="12" t="s">
        <v>130</v>
      </c>
      <c r="W40">
        <v>1373059</v>
      </c>
      <c r="X40" s="12" t="s">
        <v>1734</v>
      </c>
      <c r="Y40" t="s">
        <v>466</v>
      </c>
      <c r="Z40" s="12"/>
      <c r="AA40" t="s">
        <v>36</v>
      </c>
    </row>
    <row r="41" spans="1:27" ht="27" customHeight="1" x14ac:dyDescent="0.25">
      <c r="A41" s="6" t="s">
        <v>127</v>
      </c>
      <c r="B41" s="7" t="s">
        <v>128</v>
      </c>
      <c r="C41" s="8" t="s">
        <v>37</v>
      </c>
      <c r="D41" s="9">
        <v>1401400</v>
      </c>
      <c r="E41" s="7" t="s">
        <v>48</v>
      </c>
      <c r="F41" s="10" t="s">
        <v>58</v>
      </c>
      <c r="G41" s="7">
        <v>3</v>
      </c>
      <c r="H41" s="11" t="s">
        <v>131</v>
      </c>
      <c r="I41" s="7">
        <f>+(J41+W41)/2</f>
        <v>1991319.5</v>
      </c>
      <c r="J41" s="8">
        <v>2281000</v>
      </c>
      <c r="K41" s="12"/>
      <c r="L41" s="8" t="s">
        <v>73</v>
      </c>
      <c r="M41" s="12"/>
      <c r="N41" s="8"/>
      <c r="O41" s="13"/>
      <c r="P41" s="10"/>
      <c r="Q41" s="14"/>
      <c r="R41" s="15"/>
      <c r="S41" s="15"/>
      <c r="T41" s="16">
        <f t="shared" si="0"/>
        <v>0</v>
      </c>
      <c r="U41" s="17"/>
      <c r="V41" s="12" t="s">
        <v>1737</v>
      </c>
      <c r="W41">
        <v>1701639</v>
      </c>
      <c r="X41" s="12" t="s">
        <v>1738</v>
      </c>
      <c r="Y41" t="s">
        <v>36</v>
      </c>
      <c r="Z41" s="12"/>
    </row>
    <row r="42" spans="1:27" ht="27" customHeight="1" x14ac:dyDescent="0.25">
      <c r="A42" s="6" t="s">
        <v>127</v>
      </c>
      <c r="B42" s="7" t="s">
        <v>128</v>
      </c>
      <c r="C42" s="8" t="s">
        <v>39</v>
      </c>
      <c r="D42" s="9">
        <v>1459900</v>
      </c>
      <c r="E42" s="7" t="s">
        <v>48</v>
      </c>
      <c r="F42" s="10" t="s">
        <v>58</v>
      </c>
      <c r="G42" s="7">
        <v>2</v>
      </c>
      <c r="H42" s="11" t="s">
        <v>132</v>
      </c>
      <c r="I42" s="7">
        <f>+(J42+W42)/2</f>
        <v>1758226.5</v>
      </c>
      <c r="J42" s="8">
        <v>1779492</v>
      </c>
      <c r="K42" s="12"/>
      <c r="L42" s="8" t="s">
        <v>73</v>
      </c>
      <c r="M42" s="12"/>
      <c r="N42" s="8"/>
      <c r="O42" s="13"/>
      <c r="P42" s="10"/>
      <c r="Q42" s="14"/>
      <c r="R42" s="15"/>
      <c r="S42" s="15"/>
      <c r="T42" s="16">
        <f t="shared" si="0"/>
        <v>0</v>
      </c>
      <c r="U42" s="17"/>
      <c r="V42" s="12" t="s">
        <v>1735</v>
      </c>
      <c r="W42">
        <v>1736961</v>
      </c>
      <c r="X42" s="12" t="s">
        <v>1736</v>
      </c>
      <c r="Y42" t="s">
        <v>36</v>
      </c>
      <c r="Z42" s="12"/>
    </row>
    <row r="43" spans="1:27" ht="27" customHeight="1" x14ac:dyDescent="0.25">
      <c r="A43" s="6" t="s">
        <v>127</v>
      </c>
      <c r="B43" s="7" t="s">
        <v>128</v>
      </c>
      <c r="C43" s="8" t="s">
        <v>37</v>
      </c>
      <c r="D43" s="9">
        <v>1503000</v>
      </c>
      <c r="E43" s="7" t="s">
        <v>108</v>
      </c>
      <c r="F43" s="10" t="s">
        <v>58</v>
      </c>
      <c r="G43" s="7">
        <v>1</v>
      </c>
      <c r="H43" s="11" t="s">
        <v>133</v>
      </c>
      <c r="I43" s="7">
        <f>+(J43+W43)/2</f>
        <v>1609745.5</v>
      </c>
      <c r="J43" s="8">
        <v>1779492</v>
      </c>
      <c r="K43" s="12" t="s">
        <v>1735</v>
      </c>
      <c r="L43">
        <v>1736961</v>
      </c>
      <c r="M43" s="12" t="s">
        <v>1736</v>
      </c>
      <c r="N43" t="s">
        <v>36</v>
      </c>
      <c r="O43" s="13"/>
      <c r="P43" s="10"/>
      <c r="Q43" s="14"/>
      <c r="R43" s="15"/>
      <c r="S43" s="15"/>
      <c r="T43" s="16">
        <f t="shared" si="0"/>
        <v>0</v>
      </c>
      <c r="U43" s="17"/>
      <c r="V43" s="12" t="s">
        <v>134</v>
      </c>
      <c r="W43">
        <v>1439999</v>
      </c>
      <c r="X43" s="12" t="s">
        <v>135</v>
      </c>
      <c r="Y43" t="s">
        <v>36</v>
      </c>
      <c r="Z43" s="12"/>
      <c r="AA43" t="s">
        <v>36</v>
      </c>
    </row>
    <row r="44" spans="1:27" ht="27" customHeight="1" x14ac:dyDescent="0.25">
      <c r="A44" s="6" t="s">
        <v>127</v>
      </c>
      <c r="B44" s="7" t="s">
        <v>128</v>
      </c>
      <c r="C44" s="8" t="s">
        <v>39</v>
      </c>
      <c r="D44" s="9">
        <v>1550090</v>
      </c>
      <c r="E44" s="7" t="s">
        <v>108</v>
      </c>
      <c r="F44" s="10" t="s">
        <v>58</v>
      </c>
      <c r="G44" s="7">
        <v>1</v>
      </c>
      <c r="H44" s="11" t="s">
        <v>136</v>
      </c>
      <c r="I44" s="7">
        <v>10</v>
      </c>
      <c r="J44" s="8"/>
      <c r="K44" s="12"/>
      <c r="L44" s="8" t="s">
        <v>73</v>
      </c>
      <c r="M44" s="12"/>
      <c r="N44" s="8"/>
      <c r="O44" s="13"/>
      <c r="P44" s="10"/>
      <c r="Q44" s="14"/>
      <c r="R44" s="15"/>
      <c r="S44" s="15"/>
      <c r="T44" s="16">
        <f t="shared" si="0"/>
        <v>0</v>
      </c>
      <c r="U44" s="17"/>
      <c r="V44" s="12"/>
      <c r="X44" s="12"/>
      <c r="Z44" s="12"/>
    </row>
    <row r="45" spans="1:27" ht="27" customHeight="1" x14ac:dyDescent="0.25">
      <c r="A45" s="6" t="s">
        <v>127</v>
      </c>
      <c r="B45" s="7" t="s">
        <v>128</v>
      </c>
      <c r="C45" s="8" t="s">
        <v>37</v>
      </c>
      <c r="D45" s="9">
        <v>2440350</v>
      </c>
      <c r="E45" s="7" t="s">
        <v>54</v>
      </c>
      <c r="F45" s="10" t="s">
        <v>137</v>
      </c>
      <c r="G45" s="7">
        <v>10</v>
      </c>
      <c r="H45" s="11" t="s">
        <v>138</v>
      </c>
      <c r="I45" s="7">
        <v>10</v>
      </c>
      <c r="J45" s="8"/>
      <c r="K45" s="12"/>
      <c r="L45" s="8" t="s">
        <v>73</v>
      </c>
      <c r="M45" s="12"/>
      <c r="N45" s="8"/>
      <c r="O45" s="13"/>
      <c r="P45" s="10"/>
      <c r="Q45" s="14"/>
      <c r="R45" s="15"/>
      <c r="S45" s="15"/>
      <c r="T45" s="16">
        <f t="shared" si="0"/>
        <v>0</v>
      </c>
      <c r="U45" s="17"/>
      <c r="V45" s="12"/>
      <c r="X45" s="12"/>
      <c r="Z45" s="12"/>
    </row>
    <row r="46" spans="1:27" ht="27" customHeight="1" x14ac:dyDescent="0.25">
      <c r="A46" s="6" t="s">
        <v>127</v>
      </c>
      <c r="B46" s="7" t="s">
        <v>128</v>
      </c>
      <c r="C46" s="8" t="s">
        <v>28</v>
      </c>
      <c r="D46" s="9">
        <v>2558580</v>
      </c>
      <c r="E46" s="7" t="s">
        <v>108</v>
      </c>
      <c r="F46" s="10" t="s">
        <v>58</v>
      </c>
      <c r="G46" s="7">
        <v>1</v>
      </c>
      <c r="H46" s="11" t="s">
        <v>139</v>
      </c>
      <c r="I46" s="7">
        <v>10</v>
      </c>
      <c r="J46" s="8"/>
      <c r="K46" s="12"/>
      <c r="L46" s="8" t="s">
        <v>73</v>
      </c>
      <c r="M46" s="12"/>
      <c r="N46" s="8"/>
      <c r="O46" s="13"/>
      <c r="P46" s="10"/>
      <c r="Q46" s="14"/>
      <c r="R46" s="15"/>
      <c r="S46" s="15"/>
      <c r="T46" s="16">
        <f t="shared" si="0"/>
        <v>0</v>
      </c>
      <c r="U46" s="17"/>
      <c r="V46" s="12"/>
      <c r="X46" s="12"/>
      <c r="Z46" s="12"/>
    </row>
    <row r="47" spans="1:27" ht="27" customHeight="1" x14ac:dyDescent="0.25">
      <c r="A47" s="6" t="s">
        <v>127</v>
      </c>
      <c r="B47" s="7" t="s">
        <v>128</v>
      </c>
      <c r="C47" s="8" t="s">
        <v>28</v>
      </c>
      <c r="D47" s="9">
        <v>2871000</v>
      </c>
      <c r="E47" s="7" t="s">
        <v>54</v>
      </c>
      <c r="F47" s="10" t="s">
        <v>101</v>
      </c>
      <c r="G47" s="7">
        <v>10</v>
      </c>
      <c r="H47" s="11" t="s">
        <v>140</v>
      </c>
      <c r="I47" s="7">
        <v>10</v>
      </c>
      <c r="J47" s="8"/>
      <c r="K47" s="12"/>
      <c r="L47" s="8" t="s">
        <v>73</v>
      </c>
      <c r="M47" s="12"/>
      <c r="N47" s="8"/>
      <c r="O47" s="13"/>
      <c r="P47" s="10"/>
      <c r="Q47" s="14"/>
      <c r="R47" s="15"/>
      <c r="S47" s="15"/>
      <c r="T47" s="16">
        <f t="shared" si="0"/>
        <v>0</v>
      </c>
      <c r="U47" s="17"/>
      <c r="V47" s="12"/>
      <c r="X47" s="12"/>
      <c r="Z47" s="12"/>
    </row>
    <row r="48" spans="1:27" ht="27" customHeight="1" x14ac:dyDescent="0.25">
      <c r="A48" s="6" t="s">
        <v>141</v>
      </c>
      <c r="B48" s="7" t="s">
        <v>142</v>
      </c>
      <c r="C48" s="8" t="s">
        <v>28</v>
      </c>
      <c r="D48" s="9">
        <v>94355</v>
      </c>
      <c r="E48" s="7" t="s">
        <v>43</v>
      </c>
      <c r="F48" s="10" t="s">
        <v>143</v>
      </c>
      <c r="G48" s="7">
        <v>20</v>
      </c>
      <c r="H48" s="11" t="s">
        <v>144</v>
      </c>
      <c r="I48" s="7">
        <f>+(J48+W48+Y48)/3</f>
        <v>132162</v>
      </c>
      <c r="J48" s="8">
        <v>151449</v>
      </c>
      <c r="K48" s="12" t="s">
        <v>46</v>
      </c>
      <c r="L48" s="8" t="s">
        <v>32</v>
      </c>
      <c r="M48" s="12" t="s">
        <v>47</v>
      </c>
      <c r="N48" s="8" t="s">
        <v>47</v>
      </c>
      <c r="O48" s="13"/>
      <c r="P48" s="10"/>
      <c r="Q48" s="14">
        <v>0</v>
      </c>
      <c r="R48" s="15">
        <v>0</v>
      </c>
      <c r="S48" s="15">
        <v>0</v>
      </c>
      <c r="T48" s="16">
        <f t="shared" si="0"/>
        <v>0</v>
      </c>
      <c r="U48" s="17"/>
      <c r="V48" s="12" t="s">
        <v>145</v>
      </c>
      <c r="W48">
        <v>108500</v>
      </c>
      <c r="X48" s="12" t="s">
        <v>146</v>
      </c>
      <c r="Y48">
        <v>136537</v>
      </c>
      <c r="Z48" s="12" t="s">
        <v>147</v>
      </c>
      <c r="AA48" t="s">
        <v>36</v>
      </c>
    </row>
    <row r="49" spans="1:27" ht="27" customHeight="1" x14ac:dyDescent="0.25">
      <c r="A49" s="6" t="s">
        <v>141</v>
      </c>
      <c r="B49" s="7" t="s">
        <v>142</v>
      </c>
      <c r="C49" s="8" t="s">
        <v>28</v>
      </c>
      <c r="D49" s="9">
        <v>100000</v>
      </c>
      <c r="E49" s="7" t="s">
        <v>148</v>
      </c>
      <c r="F49" s="10" t="s">
        <v>143</v>
      </c>
      <c r="G49" s="7">
        <v>100</v>
      </c>
      <c r="H49" s="11" t="s">
        <v>149</v>
      </c>
      <c r="I49" s="7">
        <v>100</v>
      </c>
      <c r="J49" s="8"/>
      <c r="K49" s="12" t="s">
        <v>150</v>
      </c>
      <c r="L49" s="8" t="s">
        <v>32</v>
      </c>
      <c r="M49" s="12"/>
      <c r="N49" s="8" t="s">
        <v>47</v>
      </c>
      <c r="O49" s="13"/>
      <c r="P49" s="10"/>
      <c r="Q49" s="14">
        <v>0</v>
      </c>
      <c r="R49" s="15">
        <v>0</v>
      </c>
      <c r="S49" s="15">
        <v>0</v>
      </c>
      <c r="T49" s="16">
        <f t="shared" si="0"/>
        <v>0</v>
      </c>
      <c r="U49" s="17"/>
      <c r="V49" s="12"/>
      <c r="X49" s="12"/>
      <c r="Z49" s="12"/>
    </row>
    <row r="50" spans="1:27" ht="27" customHeight="1" x14ac:dyDescent="0.25">
      <c r="A50" s="6" t="s">
        <v>141</v>
      </c>
      <c r="B50" s="7" t="s">
        <v>142</v>
      </c>
      <c r="C50" s="8" t="s">
        <v>28</v>
      </c>
      <c r="D50" s="9">
        <v>102480</v>
      </c>
      <c r="E50" s="7" t="s">
        <v>108</v>
      </c>
      <c r="F50" s="10" t="s">
        <v>143</v>
      </c>
      <c r="G50" s="7">
        <v>2</v>
      </c>
      <c r="H50" s="11" t="s">
        <v>151</v>
      </c>
      <c r="I50" s="7">
        <v>100</v>
      </c>
      <c r="J50" s="8"/>
      <c r="K50" s="12"/>
      <c r="L50" s="8" t="s">
        <v>32</v>
      </c>
      <c r="M50" s="12"/>
      <c r="N50" s="8"/>
      <c r="O50" s="13"/>
      <c r="P50" s="10"/>
      <c r="Q50" s="14"/>
      <c r="R50" s="15"/>
      <c r="S50" s="15"/>
      <c r="T50" s="16">
        <f t="shared" si="0"/>
        <v>0</v>
      </c>
      <c r="U50" s="17"/>
      <c r="V50" s="12"/>
      <c r="X50" s="12"/>
      <c r="Z50" s="12"/>
    </row>
    <row r="51" spans="1:27" ht="27" customHeight="1" x14ac:dyDescent="0.25">
      <c r="A51" s="6" t="s">
        <v>141</v>
      </c>
      <c r="B51" s="7" t="s">
        <v>142</v>
      </c>
      <c r="C51" s="8" t="s">
        <v>39</v>
      </c>
      <c r="D51" s="9">
        <v>103700</v>
      </c>
      <c r="E51" s="7" t="s">
        <v>48</v>
      </c>
      <c r="F51" s="10" t="s">
        <v>143</v>
      </c>
      <c r="G51" s="7">
        <v>10</v>
      </c>
      <c r="H51" s="11" t="s">
        <v>152</v>
      </c>
      <c r="I51" s="7">
        <v>100</v>
      </c>
      <c r="J51" s="8"/>
      <c r="K51" s="12"/>
      <c r="L51" s="8" t="s">
        <v>32</v>
      </c>
      <c r="M51" s="12"/>
      <c r="N51" s="8"/>
      <c r="O51" s="13"/>
      <c r="P51" s="10"/>
      <c r="Q51" s="14"/>
      <c r="R51" s="15"/>
      <c r="S51" s="15"/>
      <c r="T51" s="16">
        <f t="shared" si="0"/>
        <v>0</v>
      </c>
      <c r="U51" s="17"/>
      <c r="V51" s="12"/>
      <c r="X51" s="12"/>
      <c r="Z51" s="12"/>
    </row>
    <row r="52" spans="1:27" ht="27" customHeight="1" x14ac:dyDescent="0.25">
      <c r="A52" s="6" t="s">
        <v>141</v>
      </c>
      <c r="B52" s="7" t="s">
        <v>142</v>
      </c>
      <c r="C52" s="8" t="s">
        <v>39</v>
      </c>
      <c r="D52" s="9">
        <v>107900</v>
      </c>
      <c r="E52" s="7" t="s">
        <v>29</v>
      </c>
      <c r="F52" s="10" t="s">
        <v>153</v>
      </c>
      <c r="G52" s="7">
        <v>100</v>
      </c>
      <c r="H52" s="11" t="s">
        <v>154</v>
      </c>
      <c r="I52" s="7">
        <f t="shared" ref="I52" si="1">+(J52+W52+Y52)/3</f>
        <v>177319</v>
      </c>
      <c r="J52" s="8">
        <v>174946</v>
      </c>
      <c r="K52" s="12"/>
      <c r="L52" s="8" t="s">
        <v>32</v>
      </c>
      <c r="M52" s="12"/>
      <c r="N52" s="8"/>
      <c r="O52" s="13"/>
      <c r="P52" s="10"/>
      <c r="Q52" s="14"/>
      <c r="R52" s="15"/>
      <c r="S52" s="15"/>
      <c r="T52" s="16">
        <f t="shared" si="0"/>
        <v>0</v>
      </c>
      <c r="U52" s="17"/>
      <c r="V52" s="12" t="s">
        <v>155</v>
      </c>
      <c r="W52">
        <v>180000</v>
      </c>
      <c r="X52" s="12" t="s">
        <v>156</v>
      </c>
      <c r="Y52">
        <v>177011</v>
      </c>
      <c r="Z52" s="12" t="s">
        <v>157</v>
      </c>
      <c r="AA52" t="s">
        <v>36</v>
      </c>
    </row>
    <row r="53" spans="1:27" ht="27" customHeight="1" x14ac:dyDescent="0.25">
      <c r="A53" s="6" t="s">
        <v>141</v>
      </c>
      <c r="B53" s="7" t="s">
        <v>142</v>
      </c>
      <c r="C53" s="8" t="s">
        <v>28</v>
      </c>
      <c r="D53" s="9">
        <v>110000</v>
      </c>
      <c r="E53" s="7" t="s">
        <v>29</v>
      </c>
      <c r="F53" s="10" t="s">
        <v>158</v>
      </c>
      <c r="G53" s="7">
        <v>100</v>
      </c>
      <c r="H53" s="11" t="s">
        <v>159</v>
      </c>
      <c r="I53" s="7">
        <v>100</v>
      </c>
      <c r="J53" s="8"/>
      <c r="K53" s="12"/>
      <c r="L53" s="8" t="s">
        <v>32</v>
      </c>
      <c r="M53" s="12"/>
      <c r="N53" s="8"/>
      <c r="O53" s="13"/>
      <c r="P53" s="10"/>
      <c r="Q53" s="14"/>
      <c r="R53" s="15"/>
      <c r="S53" s="15"/>
      <c r="T53" s="16">
        <f t="shared" si="0"/>
        <v>0</v>
      </c>
      <c r="U53" s="17"/>
      <c r="V53" s="12"/>
      <c r="X53" s="12"/>
      <c r="Z53" s="12"/>
    </row>
    <row r="54" spans="1:27" ht="27" customHeight="1" x14ac:dyDescent="0.25">
      <c r="A54" s="6" t="s">
        <v>141</v>
      </c>
      <c r="B54" s="7" t="s">
        <v>142</v>
      </c>
      <c r="C54" s="8" t="s">
        <v>37</v>
      </c>
      <c r="D54" s="9">
        <v>116410</v>
      </c>
      <c r="E54" s="7" t="s">
        <v>108</v>
      </c>
      <c r="F54" s="10" t="s">
        <v>160</v>
      </c>
      <c r="G54" s="7">
        <v>4</v>
      </c>
      <c r="H54" s="11" t="s">
        <v>151</v>
      </c>
      <c r="I54" s="7">
        <v>100</v>
      </c>
      <c r="J54" s="8"/>
      <c r="K54" s="12"/>
      <c r="L54" s="8" t="s">
        <v>32</v>
      </c>
      <c r="M54" s="12"/>
      <c r="N54" s="8"/>
      <c r="O54" s="13"/>
      <c r="P54" s="10"/>
      <c r="Q54" s="14"/>
      <c r="R54" s="15"/>
      <c r="S54" s="15"/>
      <c r="T54" s="16">
        <f t="shared" si="0"/>
        <v>0</v>
      </c>
      <c r="U54" s="17"/>
      <c r="V54" s="12"/>
      <c r="X54" s="12"/>
      <c r="Z54" s="12"/>
    </row>
    <row r="55" spans="1:27" ht="27" customHeight="1" x14ac:dyDescent="0.25">
      <c r="A55" s="6" t="s">
        <v>141</v>
      </c>
      <c r="B55" s="7" t="s">
        <v>142</v>
      </c>
      <c r="C55" s="8" t="s">
        <v>37</v>
      </c>
      <c r="D55" s="9">
        <v>117235</v>
      </c>
      <c r="E55" s="7" t="s">
        <v>43</v>
      </c>
      <c r="F55" s="10" t="s">
        <v>158</v>
      </c>
      <c r="G55" s="7">
        <v>20</v>
      </c>
      <c r="H55" s="11" t="s">
        <v>161</v>
      </c>
      <c r="I55" s="7">
        <v>100</v>
      </c>
      <c r="J55" s="8"/>
      <c r="K55" s="12" t="s">
        <v>46</v>
      </c>
      <c r="L55" s="8" t="s">
        <v>32</v>
      </c>
      <c r="M55" s="12" t="s">
        <v>47</v>
      </c>
      <c r="N55" s="8" t="s">
        <v>47</v>
      </c>
      <c r="O55" s="13"/>
      <c r="P55" s="10"/>
      <c r="Q55" s="14">
        <v>0</v>
      </c>
      <c r="R55" s="15">
        <v>0</v>
      </c>
      <c r="S55" s="15">
        <v>0</v>
      </c>
      <c r="T55" s="16">
        <f t="shared" si="0"/>
        <v>0</v>
      </c>
      <c r="U55" s="17"/>
      <c r="V55" s="12"/>
      <c r="X55" s="12"/>
      <c r="Z55" s="12"/>
    </row>
    <row r="56" spans="1:27" ht="27" customHeight="1" x14ac:dyDescent="0.25">
      <c r="A56" s="6" t="s">
        <v>141</v>
      </c>
      <c r="B56" s="7" t="s">
        <v>142</v>
      </c>
      <c r="C56" s="8" t="s">
        <v>63</v>
      </c>
      <c r="D56" s="9">
        <v>127330</v>
      </c>
      <c r="E56" s="7" t="s">
        <v>108</v>
      </c>
      <c r="F56" s="10" t="s">
        <v>162</v>
      </c>
      <c r="G56" s="7">
        <v>1</v>
      </c>
      <c r="H56" s="11" t="s">
        <v>163</v>
      </c>
      <c r="I56" s="7">
        <v>100</v>
      </c>
      <c r="J56" s="8"/>
      <c r="K56" s="12"/>
      <c r="L56" s="8" t="s">
        <v>32</v>
      </c>
      <c r="M56" s="12"/>
      <c r="N56" s="8"/>
      <c r="O56" s="13"/>
      <c r="P56" s="10"/>
      <c r="Q56" s="14"/>
      <c r="R56" s="15"/>
      <c r="S56" s="15"/>
      <c r="T56" s="16">
        <f t="shared" si="0"/>
        <v>0</v>
      </c>
      <c r="U56" s="17"/>
      <c r="V56" s="12"/>
      <c r="X56" s="12"/>
      <c r="Z56" s="12"/>
    </row>
    <row r="57" spans="1:27" ht="27" customHeight="1" x14ac:dyDescent="0.25">
      <c r="A57" s="6" t="s">
        <v>141</v>
      </c>
      <c r="B57" s="7" t="s">
        <v>142</v>
      </c>
      <c r="C57" s="8" t="s">
        <v>37</v>
      </c>
      <c r="D57" s="9">
        <v>128100</v>
      </c>
      <c r="E57" s="7" t="s">
        <v>29</v>
      </c>
      <c r="F57" s="10" t="s">
        <v>158</v>
      </c>
      <c r="G57" s="7">
        <v>100</v>
      </c>
      <c r="H57" s="11" t="s">
        <v>164</v>
      </c>
      <c r="I57" s="7">
        <v>100</v>
      </c>
      <c r="J57" s="8"/>
      <c r="K57" s="12"/>
      <c r="L57" s="8" t="s">
        <v>32</v>
      </c>
      <c r="M57" s="12"/>
      <c r="N57" s="8"/>
      <c r="O57" s="13"/>
      <c r="P57" s="10"/>
      <c r="Q57" s="14"/>
      <c r="R57" s="15"/>
      <c r="S57" s="15"/>
      <c r="T57" s="16">
        <f t="shared" si="0"/>
        <v>0</v>
      </c>
      <c r="U57" s="17"/>
      <c r="V57" s="12"/>
      <c r="X57" s="12"/>
      <c r="Z57" s="12"/>
    </row>
    <row r="58" spans="1:27" ht="27" customHeight="1" x14ac:dyDescent="0.25">
      <c r="A58" s="6" t="s">
        <v>141</v>
      </c>
      <c r="B58" s="7" t="s">
        <v>142</v>
      </c>
      <c r="C58" s="8" t="s">
        <v>37</v>
      </c>
      <c r="D58" s="9">
        <v>129600</v>
      </c>
      <c r="E58" s="7" t="s">
        <v>48</v>
      </c>
      <c r="F58" s="10" t="s">
        <v>158</v>
      </c>
      <c r="G58" s="7">
        <v>10</v>
      </c>
      <c r="H58" s="11" t="s">
        <v>165</v>
      </c>
      <c r="I58" s="7">
        <v>100</v>
      </c>
      <c r="J58" s="8"/>
      <c r="K58" s="12"/>
      <c r="L58" s="8" t="s">
        <v>32</v>
      </c>
      <c r="M58" s="12"/>
      <c r="N58" s="8"/>
      <c r="O58" s="13"/>
      <c r="P58" s="10"/>
      <c r="Q58" s="14"/>
      <c r="R58" s="15"/>
      <c r="S58" s="15"/>
      <c r="T58" s="16">
        <f t="shared" si="0"/>
        <v>0</v>
      </c>
      <c r="U58" s="17"/>
      <c r="V58" s="12"/>
      <c r="X58" s="12"/>
      <c r="Z58" s="12"/>
    </row>
    <row r="59" spans="1:27" ht="27" customHeight="1" x14ac:dyDescent="0.25">
      <c r="A59" s="6" t="s">
        <v>141</v>
      </c>
      <c r="B59" s="7" t="s">
        <v>142</v>
      </c>
      <c r="C59" s="8" t="s">
        <v>166</v>
      </c>
      <c r="D59" s="9">
        <v>129980</v>
      </c>
      <c r="E59" s="7" t="s">
        <v>108</v>
      </c>
      <c r="F59" s="10" t="s">
        <v>167</v>
      </c>
      <c r="G59" s="7">
        <v>1</v>
      </c>
      <c r="H59" s="11" t="s">
        <v>168</v>
      </c>
      <c r="I59" s="7">
        <v>100</v>
      </c>
      <c r="J59" s="8"/>
      <c r="K59" s="12"/>
      <c r="L59" s="8" t="s">
        <v>32</v>
      </c>
      <c r="M59" s="12"/>
      <c r="N59" s="8"/>
      <c r="O59" s="13"/>
      <c r="P59" s="10"/>
      <c r="Q59" s="14"/>
      <c r="R59" s="15"/>
      <c r="S59" s="15"/>
      <c r="T59" s="16">
        <f t="shared" si="0"/>
        <v>0</v>
      </c>
      <c r="U59" s="17"/>
      <c r="V59" s="12"/>
      <c r="X59" s="12"/>
      <c r="Z59" s="12"/>
    </row>
    <row r="60" spans="1:27" ht="27" customHeight="1" x14ac:dyDescent="0.25">
      <c r="A60" s="6" t="s">
        <v>141</v>
      </c>
      <c r="B60" s="7" t="s">
        <v>142</v>
      </c>
      <c r="C60" s="8" t="s">
        <v>39</v>
      </c>
      <c r="D60" s="9">
        <v>130710</v>
      </c>
      <c r="E60" s="7" t="s">
        <v>108</v>
      </c>
      <c r="F60" s="10" t="s">
        <v>169</v>
      </c>
      <c r="G60" s="7">
        <v>4</v>
      </c>
      <c r="H60" s="11" t="s">
        <v>170</v>
      </c>
      <c r="I60" s="7">
        <v>100</v>
      </c>
      <c r="J60" s="8"/>
      <c r="K60" s="12"/>
      <c r="L60" s="8" t="s">
        <v>32</v>
      </c>
      <c r="M60" s="12"/>
      <c r="N60" s="8"/>
      <c r="O60" s="13"/>
      <c r="P60" s="10"/>
      <c r="Q60" s="14"/>
      <c r="R60" s="15"/>
      <c r="S60" s="15"/>
      <c r="T60" s="16">
        <f t="shared" si="0"/>
        <v>0</v>
      </c>
      <c r="U60" s="17"/>
      <c r="V60" s="12"/>
      <c r="X60" s="12"/>
      <c r="Z60" s="12"/>
    </row>
    <row r="61" spans="1:27" ht="27" customHeight="1" x14ac:dyDescent="0.25">
      <c r="A61" s="6" t="s">
        <v>141</v>
      </c>
      <c r="B61" s="7" t="s">
        <v>142</v>
      </c>
      <c r="C61" s="8" t="s">
        <v>41</v>
      </c>
      <c r="D61" s="9">
        <v>131680</v>
      </c>
      <c r="E61" s="7" t="s">
        <v>108</v>
      </c>
      <c r="F61" s="10" t="s">
        <v>158</v>
      </c>
      <c r="G61" s="7">
        <v>4</v>
      </c>
      <c r="H61" s="11" t="s">
        <v>151</v>
      </c>
      <c r="I61" s="7">
        <v>100</v>
      </c>
      <c r="J61" s="8"/>
      <c r="K61" s="12"/>
      <c r="L61" s="8" t="s">
        <v>32</v>
      </c>
      <c r="M61" s="12"/>
      <c r="N61" s="8"/>
      <c r="O61" s="13"/>
      <c r="P61" s="10"/>
      <c r="Q61" s="14"/>
      <c r="R61" s="15"/>
      <c r="S61" s="15"/>
      <c r="T61" s="16">
        <f t="shared" si="0"/>
        <v>0</v>
      </c>
      <c r="U61" s="17"/>
      <c r="V61" s="12"/>
      <c r="X61" s="12"/>
      <c r="Z61" s="12"/>
    </row>
    <row r="62" spans="1:27" ht="27" customHeight="1" x14ac:dyDescent="0.25">
      <c r="A62" s="6" t="s">
        <v>141</v>
      </c>
      <c r="B62" s="7" t="s">
        <v>142</v>
      </c>
      <c r="C62" s="8" t="s">
        <v>68</v>
      </c>
      <c r="D62" s="9">
        <v>133420</v>
      </c>
      <c r="E62" s="7" t="s">
        <v>108</v>
      </c>
      <c r="F62" s="10" t="s">
        <v>160</v>
      </c>
      <c r="G62" s="7">
        <v>1</v>
      </c>
      <c r="H62" s="11" t="s">
        <v>171</v>
      </c>
      <c r="I62" s="7">
        <v>100</v>
      </c>
      <c r="J62" s="8"/>
      <c r="K62" s="12"/>
      <c r="L62" s="8" t="s">
        <v>32</v>
      </c>
      <c r="M62" s="12"/>
      <c r="N62" s="8"/>
      <c r="O62" s="13"/>
      <c r="P62" s="10"/>
      <c r="Q62" s="14"/>
      <c r="R62" s="15"/>
      <c r="S62" s="15"/>
      <c r="T62" s="16">
        <f t="shared" si="0"/>
        <v>0</v>
      </c>
      <c r="U62" s="17"/>
      <c r="V62" s="12"/>
      <c r="X62" s="12"/>
      <c r="Z62" s="12"/>
    </row>
    <row r="63" spans="1:27" ht="27" customHeight="1" x14ac:dyDescent="0.25">
      <c r="A63" s="6" t="s">
        <v>141</v>
      </c>
      <c r="B63" s="7" t="s">
        <v>142</v>
      </c>
      <c r="C63" s="8" t="s">
        <v>28</v>
      </c>
      <c r="D63" s="9">
        <v>139200</v>
      </c>
      <c r="E63" s="7" t="s">
        <v>48</v>
      </c>
      <c r="F63" s="10" t="s">
        <v>158</v>
      </c>
      <c r="G63" s="7">
        <v>10</v>
      </c>
      <c r="H63" s="11" t="s">
        <v>172</v>
      </c>
      <c r="I63" s="7">
        <v>100</v>
      </c>
      <c r="J63" s="8"/>
      <c r="K63" s="12"/>
      <c r="L63" s="8" t="s">
        <v>32</v>
      </c>
      <c r="M63" s="12"/>
      <c r="N63" s="8"/>
      <c r="O63" s="13"/>
      <c r="P63" s="10"/>
      <c r="Q63" s="14"/>
      <c r="R63" s="15"/>
      <c r="S63" s="15"/>
      <c r="T63" s="16">
        <f t="shared" si="0"/>
        <v>0</v>
      </c>
      <c r="U63" s="17"/>
      <c r="V63" s="12"/>
      <c r="X63" s="12"/>
      <c r="Z63" s="12"/>
    </row>
    <row r="64" spans="1:27" ht="27" customHeight="1" x14ac:dyDescent="0.25">
      <c r="A64" s="6" t="s">
        <v>141</v>
      </c>
      <c r="B64" s="7" t="s">
        <v>142</v>
      </c>
      <c r="C64" s="8" t="s">
        <v>173</v>
      </c>
      <c r="D64" s="9">
        <v>143620</v>
      </c>
      <c r="E64" s="7" t="s">
        <v>108</v>
      </c>
      <c r="F64" s="10" t="s">
        <v>143</v>
      </c>
      <c r="G64" s="7">
        <v>1</v>
      </c>
      <c r="H64" s="11" t="s">
        <v>174</v>
      </c>
      <c r="I64" s="7">
        <v>100</v>
      </c>
      <c r="J64" s="8"/>
      <c r="K64" s="12"/>
      <c r="L64" s="8" t="s">
        <v>32</v>
      </c>
      <c r="M64" s="12"/>
      <c r="N64" s="8"/>
      <c r="O64" s="13"/>
      <c r="P64" s="10"/>
      <c r="Q64" s="14"/>
      <c r="R64" s="15"/>
      <c r="S64" s="15"/>
      <c r="T64" s="16">
        <f t="shared" si="0"/>
        <v>0</v>
      </c>
      <c r="U64" s="17"/>
      <c r="V64" s="12"/>
      <c r="X64" s="12"/>
      <c r="Z64" s="12"/>
    </row>
    <row r="65" spans="1:27" ht="27" customHeight="1" x14ac:dyDescent="0.25">
      <c r="A65" s="6" t="s">
        <v>141</v>
      </c>
      <c r="B65" s="7" t="s">
        <v>142</v>
      </c>
      <c r="C65" s="8" t="s">
        <v>175</v>
      </c>
      <c r="D65" s="9">
        <v>144890</v>
      </c>
      <c r="E65" s="7" t="s">
        <v>108</v>
      </c>
      <c r="F65" s="10" t="s">
        <v>160</v>
      </c>
      <c r="G65" s="7">
        <v>1</v>
      </c>
      <c r="H65" s="11" t="s">
        <v>176</v>
      </c>
      <c r="I65" s="7">
        <v>100</v>
      </c>
      <c r="J65" s="8"/>
      <c r="K65" s="12"/>
      <c r="L65" s="8" t="s">
        <v>32</v>
      </c>
      <c r="M65" s="12"/>
      <c r="N65" s="8"/>
      <c r="O65" s="13"/>
      <c r="P65" s="10"/>
      <c r="Q65" s="14"/>
      <c r="R65" s="15"/>
      <c r="S65" s="15"/>
      <c r="T65" s="16">
        <f t="shared" si="0"/>
        <v>0</v>
      </c>
      <c r="U65" s="17"/>
      <c r="V65" s="12"/>
      <c r="X65" s="12"/>
      <c r="Z65" s="12"/>
    </row>
    <row r="66" spans="1:27" ht="27" customHeight="1" x14ac:dyDescent="0.25">
      <c r="A66" s="6" t="s">
        <v>141</v>
      </c>
      <c r="B66" s="7" t="s">
        <v>142</v>
      </c>
      <c r="C66" s="8" t="s">
        <v>57</v>
      </c>
      <c r="D66" s="9">
        <v>159270</v>
      </c>
      <c r="E66" s="7" t="s">
        <v>108</v>
      </c>
      <c r="F66" s="10" t="s">
        <v>169</v>
      </c>
      <c r="G66" s="7">
        <v>1</v>
      </c>
      <c r="H66" s="11" t="s">
        <v>177</v>
      </c>
      <c r="I66" s="7">
        <v>100</v>
      </c>
      <c r="J66" s="8"/>
      <c r="K66" s="12"/>
      <c r="L66" s="8" t="s">
        <v>32</v>
      </c>
      <c r="M66" s="12"/>
      <c r="N66" s="8"/>
      <c r="O66" s="13"/>
      <c r="P66" s="10"/>
      <c r="Q66" s="14"/>
      <c r="R66" s="15"/>
      <c r="S66" s="15"/>
      <c r="T66" s="16">
        <f t="shared" si="0"/>
        <v>0</v>
      </c>
      <c r="U66" s="17"/>
      <c r="V66" s="12"/>
      <c r="X66" s="12"/>
      <c r="Z66" s="12"/>
    </row>
    <row r="67" spans="1:27" ht="27" customHeight="1" x14ac:dyDescent="0.25">
      <c r="A67" s="6" t="s">
        <v>141</v>
      </c>
      <c r="B67" s="7" t="s">
        <v>142</v>
      </c>
      <c r="C67" s="8" t="s">
        <v>178</v>
      </c>
      <c r="D67" s="9">
        <v>163860</v>
      </c>
      <c r="E67" s="7" t="s">
        <v>108</v>
      </c>
      <c r="F67" s="10" t="s">
        <v>167</v>
      </c>
      <c r="G67" s="7">
        <v>1</v>
      </c>
      <c r="H67" s="11" t="s">
        <v>179</v>
      </c>
      <c r="I67" s="7">
        <v>100</v>
      </c>
      <c r="J67" s="8"/>
      <c r="K67" s="12"/>
      <c r="L67" s="8" t="s">
        <v>32</v>
      </c>
      <c r="M67" s="12"/>
      <c r="N67" s="8"/>
      <c r="O67" s="13"/>
      <c r="P67" s="10"/>
      <c r="Q67" s="14"/>
      <c r="R67" s="15"/>
      <c r="S67" s="15"/>
      <c r="T67" s="16">
        <f t="shared" si="0"/>
        <v>0</v>
      </c>
      <c r="U67" s="17"/>
      <c r="V67" s="12"/>
      <c r="X67" s="12"/>
      <c r="Z67" s="12"/>
    </row>
    <row r="68" spans="1:27" ht="27" customHeight="1" x14ac:dyDescent="0.25">
      <c r="A68" s="6" t="s">
        <v>141</v>
      </c>
      <c r="B68" s="7" t="s">
        <v>142</v>
      </c>
      <c r="C68" s="8" t="s">
        <v>180</v>
      </c>
      <c r="D68" s="9">
        <v>163890</v>
      </c>
      <c r="E68" s="7" t="s">
        <v>108</v>
      </c>
      <c r="F68" s="10" t="s">
        <v>158</v>
      </c>
      <c r="G68" s="7">
        <v>1</v>
      </c>
      <c r="H68" s="11" t="s">
        <v>174</v>
      </c>
      <c r="I68" s="7">
        <v>100</v>
      </c>
      <c r="J68" s="8"/>
      <c r="K68" s="12"/>
      <c r="L68" s="8" t="s">
        <v>32</v>
      </c>
      <c r="M68" s="12"/>
      <c r="N68" s="8"/>
      <c r="O68" s="13"/>
      <c r="P68" s="10"/>
      <c r="Q68" s="14"/>
      <c r="R68" s="15"/>
      <c r="S68" s="15"/>
      <c r="T68" s="16">
        <f t="shared" si="0"/>
        <v>0</v>
      </c>
      <c r="U68" s="17"/>
      <c r="V68" s="12"/>
      <c r="X68" s="12"/>
      <c r="Z68" s="12"/>
    </row>
    <row r="69" spans="1:27" ht="27" customHeight="1" x14ac:dyDescent="0.25">
      <c r="A69" s="6" t="s">
        <v>141</v>
      </c>
      <c r="B69" s="7" t="s">
        <v>142</v>
      </c>
      <c r="C69" s="8" t="s">
        <v>63</v>
      </c>
      <c r="D69" s="9">
        <v>189400</v>
      </c>
      <c r="E69" s="7" t="s">
        <v>29</v>
      </c>
      <c r="F69" s="10" t="s">
        <v>158</v>
      </c>
      <c r="G69" s="7">
        <v>100</v>
      </c>
      <c r="H69" s="11" t="s">
        <v>181</v>
      </c>
      <c r="I69" s="7">
        <v>100</v>
      </c>
      <c r="J69" s="8"/>
      <c r="K69" s="12"/>
      <c r="L69" s="8" t="s">
        <v>32</v>
      </c>
      <c r="M69" s="12"/>
      <c r="N69" s="8"/>
      <c r="O69" s="13"/>
      <c r="P69" s="10"/>
      <c r="Q69" s="14"/>
      <c r="R69" s="15"/>
      <c r="S69" s="15"/>
      <c r="T69" s="16">
        <f t="shared" ref="T69:T132" si="2">SUM(O69:S69)</f>
        <v>0</v>
      </c>
      <c r="U69" s="17"/>
      <c r="V69" s="12"/>
      <c r="X69" s="12"/>
      <c r="Z69" s="12"/>
    </row>
    <row r="70" spans="1:27" ht="27" customHeight="1" x14ac:dyDescent="0.25">
      <c r="A70" s="6" t="s">
        <v>141</v>
      </c>
      <c r="B70" s="7" t="s">
        <v>142</v>
      </c>
      <c r="C70" s="8" t="s">
        <v>182</v>
      </c>
      <c r="D70" s="9">
        <v>191990</v>
      </c>
      <c r="E70" s="7" t="s">
        <v>108</v>
      </c>
      <c r="F70" s="10" t="s">
        <v>169</v>
      </c>
      <c r="G70" s="7">
        <v>1</v>
      </c>
      <c r="H70" s="11" t="s">
        <v>174</v>
      </c>
      <c r="I70" s="7">
        <v>100</v>
      </c>
      <c r="J70" s="8"/>
      <c r="K70" s="12"/>
      <c r="L70" s="8" t="s">
        <v>32</v>
      </c>
      <c r="M70" s="12"/>
      <c r="N70" s="8"/>
      <c r="O70" s="13"/>
      <c r="P70" s="10"/>
      <c r="Q70" s="14"/>
      <c r="R70" s="15"/>
      <c r="S70" s="15"/>
      <c r="T70" s="16">
        <f t="shared" si="2"/>
        <v>0</v>
      </c>
      <c r="U70" s="17"/>
      <c r="V70" s="12"/>
      <c r="X70" s="12"/>
      <c r="Z70" s="12"/>
    </row>
    <row r="71" spans="1:27" ht="27" customHeight="1" x14ac:dyDescent="0.25">
      <c r="A71" s="6" t="s">
        <v>141</v>
      </c>
      <c r="B71" s="7" t="s">
        <v>142</v>
      </c>
      <c r="C71" s="8" t="s">
        <v>41</v>
      </c>
      <c r="D71" s="9">
        <v>192900</v>
      </c>
      <c r="E71" s="7" t="s">
        <v>29</v>
      </c>
      <c r="F71" s="10" t="s">
        <v>183</v>
      </c>
      <c r="G71" s="7">
        <v>100</v>
      </c>
      <c r="H71" s="11" t="s">
        <v>184</v>
      </c>
      <c r="I71" s="7">
        <v>100</v>
      </c>
      <c r="J71" s="8"/>
      <c r="K71" s="12"/>
      <c r="L71" s="8" t="s">
        <v>32</v>
      </c>
      <c r="M71" s="12"/>
      <c r="N71" s="8"/>
      <c r="O71" s="13"/>
      <c r="P71" s="10"/>
      <c r="Q71" s="14"/>
      <c r="R71" s="15"/>
      <c r="S71" s="15"/>
      <c r="T71" s="16">
        <f t="shared" si="2"/>
        <v>0</v>
      </c>
      <c r="U71" s="17"/>
      <c r="V71" s="12"/>
      <c r="X71" s="12"/>
      <c r="Z71" s="12"/>
    </row>
    <row r="72" spans="1:27" ht="27" customHeight="1" x14ac:dyDescent="0.25">
      <c r="A72" s="6" t="s">
        <v>141</v>
      </c>
      <c r="B72" s="7" t="s">
        <v>142</v>
      </c>
      <c r="C72" s="8" t="s">
        <v>37</v>
      </c>
      <c r="D72" s="9">
        <v>234175</v>
      </c>
      <c r="E72" s="7" t="s">
        <v>54</v>
      </c>
      <c r="F72" s="10" t="s">
        <v>185</v>
      </c>
      <c r="G72" s="7">
        <v>100</v>
      </c>
      <c r="H72" s="11" t="s">
        <v>186</v>
      </c>
      <c r="I72" s="7">
        <v>100</v>
      </c>
      <c r="J72" s="8"/>
      <c r="K72" s="12"/>
      <c r="L72" s="8" t="s">
        <v>32</v>
      </c>
      <c r="M72" s="12"/>
      <c r="N72" s="8"/>
      <c r="O72" s="13"/>
      <c r="P72" s="10"/>
      <c r="Q72" s="14"/>
      <c r="R72" s="15"/>
      <c r="S72" s="15"/>
      <c r="T72" s="16">
        <f t="shared" si="2"/>
        <v>0</v>
      </c>
      <c r="U72" s="17"/>
      <c r="V72" s="12"/>
      <c r="X72" s="12"/>
      <c r="Z72" s="12"/>
    </row>
    <row r="73" spans="1:27" ht="27" customHeight="1" x14ac:dyDescent="0.25">
      <c r="A73" s="6" t="s">
        <v>141</v>
      </c>
      <c r="B73" s="7" t="s">
        <v>142</v>
      </c>
      <c r="C73" s="8" t="s">
        <v>28</v>
      </c>
      <c r="D73" s="9">
        <v>275500</v>
      </c>
      <c r="E73" s="7" t="s">
        <v>54</v>
      </c>
      <c r="F73" s="10" t="s">
        <v>187</v>
      </c>
      <c r="G73" s="7">
        <v>100</v>
      </c>
      <c r="H73" s="11" t="s">
        <v>188</v>
      </c>
      <c r="I73" s="7">
        <v>100</v>
      </c>
      <c r="J73" s="8"/>
      <c r="K73" s="12"/>
      <c r="L73" s="8" t="s">
        <v>32</v>
      </c>
      <c r="M73" s="12"/>
      <c r="N73" s="8"/>
      <c r="O73" s="13"/>
      <c r="P73" s="10"/>
      <c r="Q73" s="14"/>
      <c r="R73" s="15"/>
      <c r="S73" s="15"/>
      <c r="T73" s="16">
        <f t="shared" si="2"/>
        <v>0</v>
      </c>
      <c r="U73" s="17"/>
      <c r="V73" s="12"/>
      <c r="X73" s="12"/>
      <c r="Z73" s="12"/>
    </row>
    <row r="74" spans="1:27" ht="27" customHeight="1" x14ac:dyDescent="0.25">
      <c r="A74" s="6" t="s">
        <v>141</v>
      </c>
      <c r="B74" s="7" t="s">
        <v>142</v>
      </c>
      <c r="C74" s="8" t="s">
        <v>57</v>
      </c>
      <c r="D74" s="9">
        <v>276000</v>
      </c>
      <c r="E74" s="7" t="s">
        <v>29</v>
      </c>
      <c r="F74" s="10" t="s">
        <v>158</v>
      </c>
      <c r="G74" s="7">
        <v>10</v>
      </c>
      <c r="H74" s="11" t="s">
        <v>189</v>
      </c>
      <c r="I74" s="7">
        <v>100</v>
      </c>
      <c r="J74" s="8"/>
      <c r="K74" s="12"/>
      <c r="L74" s="8" t="s">
        <v>32</v>
      </c>
      <c r="M74" s="12"/>
      <c r="N74" s="8"/>
      <c r="O74" s="13"/>
      <c r="P74" s="10"/>
      <c r="Q74" s="14"/>
      <c r="R74" s="15"/>
      <c r="S74" s="15"/>
      <c r="T74" s="16">
        <f t="shared" si="2"/>
        <v>0</v>
      </c>
      <c r="U74" s="17"/>
      <c r="V74" s="12"/>
      <c r="X74" s="12"/>
      <c r="Z74" s="12"/>
    </row>
    <row r="75" spans="1:27" ht="27" customHeight="1" x14ac:dyDescent="0.25">
      <c r="A75" s="6" t="s">
        <v>190</v>
      </c>
      <c r="B75" s="7" t="s">
        <v>191</v>
      </c>
      <c r="C75" s="8" t="s">
        <v>28</v>
      </c>
      <c r="D75" s="9">
        <v>5260</v>
      </c>
      <c r="E75" s="7" t="s">
        <v>29</v>
      </c>
      <c r="F75" s="10" t="s">
        <v>192</v>
      </c>
      <c r="G75" s="7">
        <v>100</v>
      </c>
      <c r="H75" s="11" t="s">
        <v>193</v>
      </c>
      <c r="I75" s="7">
        <f>+(J75+W75+Y75)/3</f>
        <v>9132.8000000000011</v>
      </c>
      <c r="J75" s="8">
        <v>7387</v>
      </c>
      <c r="K75" s="12"/>
      <c r="L75" s="8" t="s">
        <v>32</v>
      </c>
      <c r="M75" s="12"/>
      <c r="N75" s="8"/>
      <c r="O75" s="13"/>
      <c r="P75" s="10"/>
      <c r="Q75" s="14"/>
      <c r="R75" s="15"/>
      <c r="S75" s="15"/>
      <c r="T75" s="16">
        <f t="shared" si="2"/>
        <v>0</v>
      </c>
      <c r="U75" s="17"/>
      <c r="V75" s="12" t="s">
        <v>194</v>
      </c>
      <c r="W75">
        <v>8511.4</v>
      </c>
      <c r="X75" s="12" t="s">
        <v>195</v>
      </c>
      <c r="Y75">
        <v>11500</v>
      </c>
      <c r="Z75" s="12" t="s">
        <v>196</v>
      </c>
      <c r="AA75" t="s">
        <v>36</v>
      </c>
    </row>
    <row r="76" spans="1:27" ht="27" customHeight="1" x14ac:dyDescent="0.25">
      <c r="A76" s="6" t="s">
        <v>190</v>
      </c>
      <c r="B76" s="7" t="s">
        <v>191</v>
      </c>
      <c r="C76" s="8" t="s">
        <v>28</v>
      </c>
      <c r="D76" s="9">
        <v>6000</v>
      </c>
      <c r="E76" s="7" t="s">
        <v>148</v>
      </c>
      <c r="F76" s="10" t="s">
        <v>197</v>
      </c>
      <c r="G76" s="7">
        <v>100</v>
      </c>
      <c r="H76" s="11" t="s">
        <v>198</v>
      </c>
      <c r="I76" s="7">
        <v>100</v>
      </c>
      <c r="J76" s="8"/>
      <c r="K76" s="12" t="s">
        <v>150</v>
      </c>
      <c r="L76" s="8" t="s">
        <v>32</v>
      </c>
      <c r="M76" s="12"/>
      <c r="N76" s="8" t="s">
        <v>47</v>
      </c>
      <c r="O76" s="13"/>
      <c r="P76" s="10"/>
      <c r="Q76" s="14">
        <v>0</v>
      </c>
      <c r="R76" s="15">
        <v>0</v>
      </c>
      <c r="S76" s="15">
        <v>0</v>
      </c>
      <c r="T76" s="16">
        <f t="shared" si="2"/>
        <v>0</v>
      </c>
      <c r="U76" s="17"/>
      <c r="V76" s="12"/>
      <c r="X76" s="12"/>
      <c r="Z76" s="12"/>
    </row>
    <row r="77" spans="1:27" ht="27" customHeight="1" x14ac:dyDescent="0.25">
      <c r="A77" s="6" t="s">
        <v>190</v>
      </c>
      <c r="B77" s="7" t="s">
        <v>191</v>
      </c>
      <c r="C77" s="8" t="s">
        <v>37</v>
      </c>
      <c r="D77" s="9">
        <v>11900</v>
      </c>
      <c r="E77" s="7" t="s">
        <v>48</v>
      </c>
      <c r="F77" s="10" t="s">
        <v>192</v>
      </c>
      <c r="G77" s="7">
        <v>10</v>
      </c>
      <c r="H77" s="11" t="s">
        <v>199</v>
      </c>
      <c r="I77" s="7">
        <v>100</v>
      </c>
      <c r="J77" s="8"/>
      <c r="K77" s="12"/>
      <c r="L77" s="8" t="s">
        <v>32</v>
      </c>
      <c r="M77" s="12"/>
      <c r="N77" s="8"/>
      <c r="O77" s="13"/>
      <c r="P77" s="10"/>
      <c r="Q77" s="14"/>
      <c r="R77" s="15"/>
      <c r="S77" s="15"/>
      <c r="T77" s="16">
        <f t="shared" si="2"/>
        <v>0</v>
      </c>
      <c r="U77" s="17"/>
      <c r="V77" s="12"/>
      <c r="X77" s="12"/>
      <c r="Z77" s="12"/>
    </row>
    <row r="78" spans="1:27" ht="27" customHeight="1" x14ac:dyDescent="0.25">
      <c r="A78" s="6" t="s">
        <v>190</v>
      </c>
      <c r="B78" s="7" t="s">
        <v>191</v>
      </c>
      <c r="C78" s="8" t="s">
        <v>37</v>
      </c>
      <c r="D78" s="9">
        <v>11900</v>
      </c>
      <c r="E78" s="7" t="s">
        <v>29</v>
      </c>
      <c r="F78" s="10" t="s">
        <v>200</v>
      </c>
      <c r="G78" s="7">
        <v>100</v>
      </c>
      <c r="H78" s="11" t="s">
        <v>201</v>
      </c>
      <c r="I78" s="7">
        <f>+(J78+W78+Y78)/3</f>
        <v>13797</v>
      </c>
      <c r="J78" s="8">
        <v>11500</v>
      </c>
      <c r="K78" s="12"/>
      <c r="L78" s="8" t="s">
        <v>32</v>
      </c>
      <c r="M78" s="12"/>
      <c r="N78" s="8"/>
      <c r="O78" s="13"/>
      <c r="P78" s="10"/>
      <c r="Q78" s="14"/>
      <c r="R78" s="15"/>
      <c r="S78" s="15"/>
      <c r="T78" s="16">
        <f t="shared" si="2"/>
        <v>0</v>
      </c>
      <c r="U78" s="17"/>
      <c r="V78" s="12" t="s">
        <v>202</v>
      </c>
      <c r="W78">
        <v>11999</v>
      </c>
      <c r="X78" s="12" t="s">
        <v>203</v>
      </c>
      <c r="Y78">
        <v>17892</v>
      </c>
      <c r="Z78" s="12" t="s">
        <v>204</v>
      </c>
      <c r="AA78" t="s">
        <v>36</v>
      </c>
    </row>
    <row r="79" spans="1:27" ht="27" customHeight="1" x14ac:dyDescent="0.25">
      <c r="A79" s="6" t="s">
        <v>190</v>
      </c>
      <c r="B79" s="7" t="s">
        <v>191</v>
      </c>
      <c r="C79" s="8" t="s">
        <v>28</v>
      </c>
      <c r="D79" s="9">
        <v>12680</v>
      </c>
      <c r="E79" s="7" t="s">
        <v>108</v>
      </c>
      <c r="F79" s="10" t="s">
        <v>200</v>
      </c>
      <c r="G79" s="7">
        <v>20</v>
      </c>
      <c r="H79" s="11" t="s">
        <v>205</v>
      </c>
      <c r="I79" s="7">
        <v>100</v>
      </c>
      <c r="J79" s="8"/>
      <c r="K79" s="12"/>
      <c r="L79" s="8" t="s">
        <v>32</v>
      </c>
      <c r="M79" s="12"/>
      <c r="N79" s="8"/>
      <c r="O79" s="13"/>
      <c r="P79" s="10"/>
      <c r="Q79" s="14"/>
      <c r="R79" s="15"/>
      <c r="S79" s="15"/>
      <c r="T79" s="16">
        <f t="shared" si="2"/>
        <v>0</v>
      </c>
      <c r="U79" s="17"/>
      <c r="V79" s="12"/>
      <c r="X79" s="12"/>
      <c r="Z79" s="12"/>
    </row>
    <row r="80" spans="1:27" ht="27" customHeight="1" x14ac:dyDescent="0.25">
      <c r="A80" s="6" t="s">
        <v>190</v>
      </c>
      <c r="B80" s="7" t="s">
        <v>191</v>
      </c>
      <c r="C80" s="8" t="s">
        <v>28</v>
      </c>
      <c r="D80" s="9">
        <v>17300</v>
      </c>
      <c r="E80" s="7" t="s">
        <v>48</v>
      </c>
      <c r="F80" s="10" t="s">
        <v>200</v>
      </c>
      <c r="G80" s="7">
        <v>10</v>
      </c>
      <c r="H80" s="11" t="s">
        <v>206</v>
      </c>
      <c r="I80" s="7">
        <v>100</v>
      </c>
      <c r="J80" s="8"/>
      <c r="K80" s="12"/>
      <c r="L80" s="8" t="s">
        <v>32</v>
      </c>
      <c r="M80" s="12"/>
      <c r="N80" s="8"/>
      <c r="O80" s="13"/>
      <c r="P80" s="10"/>
      <c r="Q80" s="14"/>
      <c r="R80" s="15"/>
      <c r="S80" s="15"/>
      <c r="T80" s="16">
        <f t="shared" si="2"/>
        <v>0</v>
      </c>
      <c r="U80" s="17"/>
      <c r="V80" s="12"/>
      <c r="X80" s="12"/>
      <c r="Z80" s="12"/>
    </row>
    <row r="81" spans="1:27" ht="27" customHeight="1" x14ac:dyDescent="0.25">
      <c r="A81" s="6" t="s">
        <v>190</v>
      </c>
      <c r="B81" s="7" t="s">
        <v>191</v>
      </c>
      <c r="C81" s="8" t="s">
        <v>37</v>
      </c>
      <c r="D81" s="9">
        <v>26869</v>
      </c>
      <c r="E81" s="7" t="s">
        <v>54</v>
      </c>
      <c r="F81" s="10" t="s">
        <v>207</v>
      </c>
      <c r="G81" s="7">
        <v>100</v>
      </c>
      <c r="H81" s="11" t="s">
        <v>208</v>
      </c>
      <c r="I81" s="7">
        <v>100</v>
      </c>
      <c r="J81" s="8"/>
      <c r="K81" s="12"/>
      <c r="L81" s="8" t="s">
        <v>32</v>
      </c>
      <c r="M81" s="12"/>
      <c r="N81" s="8"/>
      <c r="O81" s="13"/>
      <c r="P81" s="10"/>
      <c r="Q81" s="14"/>
      <c r="R81" s="15"/>
      <c r="S81" s="15"/>
      <c r="T81" s="16">
        <f t="shared" si="2"/>
        <v>0</v>
      </c>
      <c r="U81" s="17"/>
      <c r="V81" s="12"/>
      <c r="X81" s="12"/>
      <c r="Z81" s="12"/>
    </row>
    <row r="82" spans="1:27" ht="27" customHeight="1" x14ac:dyDescent="0.25">
      <c r="A82" s="6" t="s">
        <v>190</v>
      </c>
      <c r="B82" s="7" t="s">
        <v>191</v>
      </c>
      <c r="C82" s="8" t="s">
        <v>41</v>
      </c>
      <c r="D82" s="9">
        <v>30100</v>
      </c>
      <c r="E82" s="7" t="s">
        <v>29</v>
      </c>
      <c r="F82" s="10" t="s">
        <v>209</v>
      </c>
      <c r="G82" s="7">
        <v>100</v>
      </c>
      <c r="H82" s="11" t="s">
        <v>210</v>
      </c>
      <c r="I82" s="7">
        <v>100</v>
      </c>
      <c r="J82" s="8"/>
      <c r="K82" s="12"/>
      <c r="L82" s="8" t="s">
        <v>32</v>
      </c>
      <c r="M82" s="12"/>
      <c r="N82" s="8"/>
      <c r="O82" s="13"/>
      <c r="P82" s="10"/>
      <c r="Q82" s="14"/>
      <c r="R82" s="15"/>
      <c r="S82" s="15"/>
      <c r="T82" s="16">
        <f t="shared" si="2"/>
        <v>0</v>
      </c>
      <c r="U82" s="17"/>
      <c r="V82" s="12"/>
      <c r="X82" s="12"/>
      <c r="Z82" s="12"/>
    </row>
    <row r="83" spans="1:27" ht="27" customHeight="1" x14ac:dyDescent="0.25">
      <c r="A83" s="6" t="s">
        <v>190</v>
      </c>
      <c r="B83" s="7" t="s">
        <v>191</v>
      </c>
      <c r="C83" s="8" t="s">
        <v>28</v>
      </c>
      <c r="D83" s="9">
        <v>31610</v>
      </c>
      <c r="E83" s="7" t="s">
        <v>54</v>
      </c>
      <c r="F83" s="10" t="s">
        <v>211</v>
      </c>
      <c r="G83" s="7">
        <v>100</v>
      </c>
      <c r="H83" s="11" t="s">
        <v>212</v>
      </c>
      <c r="I83" s="7">
        <v>100</v>
      </c>
      <c r="J83" s="8"/>
      <c r="K83" s="12"/>
      <c r="L83" s="8" t="s">
        <v>32</v>
      </c>
      <c r="M83" s="12"/>
      <c r="N83" s="8"/>
      <c r="O83" s="13"/>
      <c r="P83" s="10"/>
      <c r="Q83" s="14"/>
      <c r="R83" s="15"/>
      <c r="S83" s="15"/>
      <c r="T83" s="16">
        <f t="shared" si="2"/>
        <v>0</v>
      </c>
      <c r="U83" s="17"/>
      <c r="V83" s="12"/>
      <c r="X83" s="12"/>
      <c r="Z83" s="12"/>
    </row>
    <row r="84" spans="1:27" ht="27" customHeight="1" x14ac:dyDescent="0.25">
      <c r="A84" s="6" t="s">
        <v>190</v>
      </c>
      <c r="B84" s="7" t="s">
        <v>191</v>
      </c>
      <c r="C84" s="8" t="s">
        <v>39</v>
      </c>
      <c r="D84" s="9">
        <v>47100</v>
      </c>
      <c r="E84" s="7" t="s">
        <v>29</v>
      </c>
      <c r="F84" s="10" t="s">
        <v>200</v>
      </c>
      <c r="G84" s="7">
        <v>10</v>
      </c>
      <c r="H84" s="11" t="s">
        <v>213</v>
      </c>
      <c r="I84" s="7">
        <v>100</v>
      </c>
      <c r="J84" s="8"/>
      <c r="K84" s="12"/>
      <c r="L84" s="8" t="s">
        <v>32</v>
      </c>
      <c r="M84" s="12"/>
      <c r="N84" s="8"/>
      <c r="O84" s="13"/>
      <c r="P84" s="10"/>
      <c r="Q84" s="14"/>
      <c r="R84" s="15"/>
      <c r="S84" s="15"/>
      <c r="T84" s="16">
        <f t="shared" si="2"/>
        <v>0</v>
      </c>
      <c r="U84" s="17"/>
      <c r="V84" s="12"/>
      <c r="X84" s="12"/>
      <c r="Z84" s="12"/>
    </row>
    <row r="85" spans="1:27" ht="27" customHeight="1" x14ac:dyDescent="0.25">
      <c r="A85" s="6" t="s">
        <v>214</v>
      </c>
      <c r="B85" s="7" t="s">
        <v>215</v>
      </c>
      <c r="C85" s="8" t="s">
        <v>28</v>
      </c>
      <c r="D85" s="9">
        <v>3400</v>
      </c>
      <c r="E85" s="7" t="s">
        <v>29</v>
      </c>
      <c r="F85" s="10" t="s">
        <v>192</v>
      </c>
      <c r="G85" s="7">
        <v>100</v>
      </c>
      <c r="H85" s="11" t="s">
        <v>216</v>
      </c>
      <c r="I85" s="7">
        <f>+(J85+W85+Y85)/3</f>
        <v>4377.333333333333</v>
      </c>
      <c r="J85" s="8">
        <v>3999</v>
      </c>
      <c r="K85" s="12"/>
      <c r="L85" s="8" t="s">
        <v>32</v>
      </c>
      <c r="M85" s="12"/>
      <c r="N85" s="8"/>
      <c r="O85" s="13"/>
      <c r="P85" s="10"/>
      <c r="Q85" s="14"/>
      <c r="R85" s="15"/>
      <c r="S85" s="15"/>
      <c r="T85" s="16">
        <f t="shared" si="2"/>
        <v>0</v>
      </c>
      <c r="U85" s="17"/>
      <c r="V85" s="12" t="s">
        <v>217</v>
      </c>
      <c r="W85">
        <v>4003</v>
      </c>
      <c r="X85" s="12" t="s">
        <v>218</v>
      </c>
      <c r="Y85">
        <v>5130</v>
      </c>
      <c r="Z85" s="12" t="s">
        <v>219</v>
      </c>
      <c r="AA85" t="s">
        <v>36</v>
      </c>
    </row>
    <row r="86" spans="1:27" ht="27" customHeight="1" x14ac:dyDescent="0.25">
      <c r="A86" s="6" t="s">
        <v>214</v>
      </c>
      <c r="B86" s="7" t="s">
        <v>215</v>
      </c>
      <c r="C86" s="8" t="s">
        <v>37</v>
      </c>
      <c r="D86" s="9">
        <v>3400</v>
      </c>
      <c r="E86" s="7" t="s">
        <v>48</v>
      </c>
      <c r="F86" s="10" t="s">
        <v>192</v>
      </c>
      <c r="G86" s="7">
        <v>10</v>
      </c>
      <c r="H86" s="11" t="s">
        <v>220</v>
      </c>
      <c r="I86" s="7">
        <v>100</v>
      </c>
      <c r="J86" s="8"/>
      <c r="K86" s="12"/>
      <c r="L86" s="8" t="s">
        <v>32</v>
      </c>
      <c r="M86" s="12"/>
      <c r="N86" s="8"/>
      <c r="O86" s="13"/>
      <c r="P86" s="10"/>
      <c r="Q86" s="14"/>
      <c r="R86" s="15"/>
      <c r="S86" s="15"/>
      <c r="T86" s="16">
        <f t="shared" si="2"/>
        <v>0</v>
      </c>
      <c r="U86" s="17"/>
      <c r="V86" s="12"/>
      <c r="X86" s="12"/>
      <c r="Z86" s="12"/>
    </row>
    <row r="87" spans="1:27" ht="27" customHeight="1" x14ac:dyDescent="0.25">
      <c r="A87" s="6" t="s">
        <v>214</v>
      </c>
      <c r="B87" s="7" t="s">
        <v>215</v>
      </c>
      <c r="C87" s="8" t="s">
        <v>28</v>
      </c>
      <c r="D87" s="9">
        <v>4525</v>
      </c>
      <c r="E87" s="7" t="s">
        <v>43</v>
      </c>
      <c r="F87" s="10" t="s">
        <v>200</v>
      </c>
      <c r="G87" s="7">
        <v>100</v>
      </c>
      <c r="H87" s="11" t="s">
        <v>221</v>
      </c>
      <c r="I87" s="7">
        <f t="shared" ref="I87" si="3">+(J87+W87+Y87)/3</f>
        <v>5664.333333333333</v>
      </c>
      <c r="J87" s="8">
        <v>4923</v>
      </c>
      <c r="K87" s="12" t="s">
        <v>46</v>
      </c>
      <c r="L87" s="8" t="s">
        <v>32</v>
      </c>
      <c r="M87" s="12" t="s">
        <v>47</v>
      </c>
      <c r="N87" s="8" t="s">
        <v>47</v>
      </c>
      <c r="O87" s="13"/>
      <c r="P87" s="10"/>
      <c r="Q87" s="14">
        <v>0</v>
      </c>
      <c r="R87" s="15">
        <v>0</v>
      </c>
      <c r="S87" s="15">
        <v>0</v>
      </c>
      <c r="T87" s="16">
        <f t="shared" si="2"/>
        <v>0</v>
      </c>
      <c r="U87" s="17"/>
      <c r="V87" s="12" t="s">
        <v>222</v>
      </c>
      <c r="W87">
        <v>7900</v>
      </c>
      <c r="X87" s="12" t="s">
        <v>223</v>
      </c>
      <c r="Y87">
        <v>4170</v>
      </c>
      <c r="Z87" s="12" t="s">
        <v>224</v>
      </c>
      <c r="AA87" t="s">
        <v>36</v>
      </c>
    </row>
    <row r="88" spans="1:27" ht="27" customHeight="1" x14ac:dyDescent="0.25">
      <c r="A88" s="6" t="s">
        <v>214</v>
      </c>
      <c r="B88" s="7" t="s">
        <v>215</v>
      </c>
      <c r="C88" s="8" t="s">
        <v>28</v>
      </c>
      <c r="D88" s="9">
        <v>5340</v>
      </c>
      <c r="E88" s="7" t="s">
        <v>108</v>
      </c>
      <c r="F88" s="10" t="s">
        <v>200</v>
      </c>
      <c r="G88" s="7">
        <v>20</v>
      </c>
      <c r="H88" s="11" t="s">
        <v>225</v>
      </c>
      <c r="I88" s="7">
        <v>100</v>
      </c>
      <c r="J88" s="8"/>
      <c r="K88" s="12"/>
      <c r="L88" s="8" t="s">
        <v>32</v>
      </c>
      <c r="M88" s="12"/>
      <c r="N88" s="8"/>
      <c r="O88" s="13"/>
      <c r="P88" s="10"/>
      <c r="Q88" s="14"/>
      <c r="R88" s="15"/>
      <c r="S88" s="15"/>
      <c r="T88" s="16">
        <f t="shared" si="2"/>
        <v>0</v>
      </c>
      <c r="U88" s="17"/>
      <c r="V88" s="12"/>
      <c r="X88" s="12"/>
      <c r="Z88" s="12"/>
    </row>
    <row r="89" spans="1:27" ht="27" customHeight="1" x14ac:dyDescent="0.25">
      <c r="A89" s="6" t="s">
        <v>214</v>
      </c>
      <c r="B89" s="7" t="s">
        <v>215</v>
      </c>
      <c r="C89" s="8" t="s">
        <v>28</v>
      </c>
      <c r="D89" s="9">
        <v>5400</v>
      </c>
      <c r="E89" s="7" t="s">
        <v>48</v>
      </c>
      <c r="F89" s="10" t="s">
        <v>200</v>
      </c>
      <c r="G89" s="7">
        <v>10</v>
      </c>
      <c r="H89" s="11" t="s">
        <v>226</v>
      </c>
      <c r="I89" s="7">
        <v>100</v>
      </c>
      <c r="J89" s="8"/>
      <c r="K89" s="12"/>
      <c r="L89" s="8" t="s">
        <v>32</v>
      </c>
      <c r="M89" s="12"/>
      <c r="N89" s="8"/>
      <c r="O89" s="13"/>
      <c r="P89" s="10"/>
      <c r="Q89" s="14"/>
      <c r="R89" s="15"/>
      <c r="S89" s="15"/>
      <c r="T89" s="16">
        <f t="shared" si="2"/>
        <v>0</v>
      </c>
      <c r="U89" s="17"/>
      <c r="V89" s="12"/>
      <c r="X89" s="12"/>
      <c r="Z89" s="12"/>
    </row>
    <row r="90" spans="1:27" ht="27" customHeight="1" x14ac:dyDescent="0.25">
      <c r="A90" s="6" t="s">
        <v>214</v>
      </c>
      <c r="B90" s="7" t="s">
        <v>215</v>
      </c>
      <c r="C90" s="8" t="s">
        <v>28</v>
      </c>
      <c r="D90" s="9">
        <v>5415.02</v>
      </c>
      <c r="E90" s="7" t="s">
        <v>227</v>
      </c>
      <c r="F90" s="10" t="s">
        <v>228</v>
      </c>
      <c r="G90" s="7">
        <v>40</v>
      </c>
      <c r="H90" s="11" t="s">
        <v>228</v>
      </c>
      <c r="I90" s="7">
        <v>100</v>
      </c>
      <c r="J90" s="8"/>
      <c r="K90" s="12"/>
      <c r="L90" s="8" t="s">
        <v>32</v>
      </c>
      <c r="M90" s="12"/>
      <c r="N90" s="8"/>
      <c r="O90" s="13"/>
      <c r="P90" s="10"/>
      <c r="Q90" s="14"/>
      <c r="R90" s="15"/>
      <c r="S90" s="15"/>
      <c r="T90" s="16">
        <f t="shared" si="2"/>
        <v>0</v>
      </c>
      <c r="U90" s="17"/>
      <c r="V90" s="12"/>
      <c r="X90" s="12"/>
      <c r="Z90" s="12"/>
    </row>
    <row r="91" spans="1:27" ht="27" customHeight="1" x14ac:dyDescent="0.25">
      <c r="A91" s="6" t="s">
        <v>214</v>
      </c>
      <c r="B91" s="7" t="s">
        <v>215</v>
      </c>
      <c r="C91" s="8" t="s">
        <v>28</v>
      </c>
      <c r="D91" s="9">
        <v>8200</v>
      </c>
      <c r="E91" s="7" t="s">
        <v>148</v>
      </c>
      <c r="F91" s="10" t="s">
        <v>160</v>
      </c>
      <c r="G91" s="7">
        <v>100</v>
      </c>
      <c r="H91" s="11" t="s">
        <v>229</v>
      </c>
      <c r="I91" s="7">
        <v>100</v>
      </c>
      <c r="J91" s="8"/>
      <c r="K91" s="12" t="s">
        <v>150</v>
      </c>
      <c r="L91" s="8" t="s">
        <v>32</v>
      </c>
      <c r="M91" s="12"/>
      <c r="N91" s="8" t="s">
        <v>47</v>
      </c>
      <c r="O91" s="13"/>
      <c r="P91" s="10"/>
      <c r="Q91" s="14">
        <v>0</v>
      </c>
      <c r="R91" s="15">
        <v>0</v>
      </c>
      <c r="S91" s="15">
        <v>0</v>
      </c>
      <c r="T91" s="16">
        <f t="shared" si="2"/>
        <v>0</v>
      </c>
      <c r="U91" s="17"/>
      <c r="V91" s="12"/>
      <c r="X91" s="12"/>
      <c r="Z91" s="12"/>
    </row>
    <row r="92" spans="1:27" ht="27" customHeight="1" x14ac:dyDescent="0.25">
      <c r="A92" s="6" t="s">
        <v>214</v>
      </c>
      <c r="B92" s="7" t="s">
        <v>215</v>
      </c>
      <c r="C92" s="8" t="s">
        <v>37</v>
      </c>
      <c r="D92" s="9">
        <v>10500</v>
      </c>
      <c r="E92" s="7" t="s">
        <v>108</v>
      </c>
      <c r="F92" s="10" t="s">
        <v>200</v>
      </c>
      <c r="G92" s="7">
        <v>5</v>
      </c>
      <c r="H92" s="11" t="s">
        <v>230</v>
      </c>
      <c r="I92" s="7">
        <f>+(J92+W92+Y92)/3</f>
        <v>11935.230000000001</v>
      </c>
      <c r="J92" s="8">
        <v>12065</v>
      </c>
      <c r="K92" s="12"/>
      <c r="L92" s="8" t="s">
        <v>32</v>
      </c>
      <c r="M92" s="12"/>
      <c r="N92" s="8"/>
      <c r="O92" s="13"/>
      <c r="P92" s="10"/>
      <c r="Q92" s="14"/>
      <c r="R92" s="15"/>
      <c r="S92" s="15"/>
      <c r="T92" s="16">
        <f t="shared" si="2"/>
        <v>0</v>
      </c>
      <c r="U92" s="17"/>
      <c r="V92" s="12" t="s">
        <v>231</v>
      </c>
      <c r="W92">
        <v>9840.69</v>
      </c>
      <c r="X92" s="12" t="s">
        <v>232</v>
      </c>
      <c r="Y92">
        <v>13900</v>
      </c>
      <c r="Z92" s="12" t="s">
        <v>233</v>
      </c>
      <c r="AA92" t="s">
        <v>36</v>
      </c>
    </row>
    <row r="93" spans="1:27" ht="27" customHeight="1" x14ac:dyDescent="0.25">
      <c r="A93" s="6" t="s">
        <v>214</v>
      </c>
      <c r="B93" s="7" t="s">
        <v>215</v>
      </c>
      <c r="C93" s="8" t="s">
        <v>39</v>
      </c>
      <c r="D93" s="9">
        <v>10600</v>
      </c>
      <c r="E93" s="7" t="s">
        <v>29</v>
      </c>
      <c r="F93" s="10" t="s">
        <v>200</v>
      </c>
      <c r="G93" s="7">
        <v>100</v>
      </c>
      <c r="H93" s="11" t="s">
        <v>234</v>
      </c>
      <c r="I93" s="7">
        <v>100</v>
      </c>
      <c r="J93" s="8"/>
      <c r="K93" s="12"/>
      <c r="L93" s="8" t="s">
        <v>32</v>
      </c>
      <c r="M93" s="12"/>
      <c r="N93" s="8"/>
      <c r="O93" s="13"/>
      <c r="P93" s="10"/>
      <c r="Q93" s="14"/>
      <c r="R93" s="15"/>
      <c r="S93" s="15"/>
      <c r="T93" s="16">
        <f t="shared" si="2"/>
        <v>0</v>
      </c>
      <c r="U93" s="17"/>
      <c r="V93" s="12"/>
      <c r="X93" s="12"/>
      <c r="Z93" s="12"/>
    </row>
    <row r="94" spans="1:27" ht="27" customHeight="1" x14ac:dyDescent="0.25">
      <c r="A94" s="6" t="s">
        <v>214</v>
      </c>
      <c r="B94" s="7" t="s">
        <v>215</v>
      </c>
      <c r="C94" s="8" t="s">
        <v>37</v>
      </c>
      <c r="D94" s="9">
        <v>11900</v>
      </c>
      <c r="E94" s="7" t="s">
        <v>29</v>
      </c>
      <c r="F94" s="10" t="s">
        <v>200</v>
      </c>
      <c r="G94" s="7">
        <v>100</v>
      </c>
      <c r="H94" s="11" t="s">
        <v>201</v>
      </c>
      <c r="I94" s="7">
        <v>100</v>
      </c>
      <c r="J94" s="8"/>
      <c r="K94" s="12"/>
      <c r="L94" s="8" t="s">
        <v>32</v>
      </c>
      <c r="M94" s="12"/>
      <c r="N94" s="8"/>
      <c r="O94" s="13"/>
      <c r="P94" s="10"/>
      <c r="Q94" s="14"/>
      <c r="R94" s="15"/>
      <c r="S94" s="15"/>
      <c r="T94" s="16">
        <f t="shared" si="2"/>
        <v>0</v>
      </c>
      <c r="U94" s="17"/>
      <c r="V94" s="12"/>
      <c r="X94" s="12"/>
      <c r="Z94" s="12"/>
    </row>
    <row r="95" spans="1:27" ht="27" customHeight="1" x14ac:dyDescent="0.25">
      <c r="A95" s="6" t="s">
        <v>214</v>
      </c>
      <c r="B95" s="7" t="s">
        <v>215</v>
      </c>
      <c r="C95" s="8" t="s">
        <v>37</v>
      </c>
      <c r="D95" s="9">
        <v>12079</v>
      </c>
      <c r="E95" s="7" t="s">
        <v>54</v>
      </c>
      <c r="F95" s="10" t="s">
        <v>207</v>
      </c>
      <c r="G95" s="7">
        <v>100</v>
      </c>
      <c r="H95" s="11" t="s">
        <v>235</v>
      </c>
      <c r="I95" s="7">
        <v>100</v>
      </c>
      <c r="J95" s="8"/>
      <c r="K95" s="12"/>
      <c r="L95" s="8" t="s">
        <v>32</v>
      </c>
      <c r="M95" s="12"/>
      <c r="N95" s="8"/>
      <c r="O95" s="13"/>
      <c r="P95" s="10"/>
      <c r="Q95" s="14"/>
      <c r="R95" s="15"/>
      <c r="S95" s="15"/>
      <c r="T95" s="16">
        <f t="shared" si="2"/>
        <v>0</v>
      </c>
      <c r="U95" s="17"/>
      <c r="V95" s="12"/>
      <c r="X95" s="12"/>
      <c r="Z95" s="12"/>
    </row>
    <row r="96" spans="1:27" ht="27" customHeight="1" x14ac:dyDescent="0.25">
      <c r="A96" s="6" t="s">
        <v>214</v>
      </c>
      <c r="B96" s="7" t="s">
        <v>215</v>
      </c>
      <c r="C96" s="8" t="s">
        <v>28</v>
      </c>
      <c r="D96" s="9">
        <v>14210</v>
      </c>
      <c r="E96" s="7" t="s">
        <v>54</v>
      </c>
      <c r="F96" s="10" t="s">
        <v>211</v>
      </c>
      <c r="G96" s="7">
        <v>100</v>
      </c>
      <c r="H96" s="11" t="s">
        <v>236</v>
      </c>
      <c r="I96" s="7">
        <v>100</v>
      </c>
      <c r="J96" s="8"/>
      <c r="K96" s="12"/>
      <c r="L96" s="8" t="s">
        <v>32</v>
      </c>
      <c r="M96" s="12"/>
      <c r="N96" s="8"/>
      <c r="O96" s="13"/>
      <c r="P96" s="10"/>
      <c r="Q96" s="14"/>
      <c r="R96" s="15"/>
      <c r="S96" s="15"/>
      <c r="T96" s="16">
        <f t="shared" si="2"/>
        <v>0</v>
      </c>
      <c r="U96" s="17"/>
      <c r="V96" s="12"/>
      <c r="X96" s="12"/>
      <c r="Z96" s="12"/>
    </row>
    <row r="97" spans="1:27" ht="27" customHeight="1" x14ac:dyDescent="0.25">
      <c r="A97" s="6" t="s">
        <v>237</v>
      </c>
      <c r="B97" s="7" t="s">
        <v>238</v>
      </c>
      <c r="C97" s="8" t="s">
        <v>28</v>
      </c>
      <c r="D97" s="9">
        <v>8800</v>
      </c>
      <c r="E97" s="7" t="s">
        <v>29</v>
      </c>
      <c r="F97" s="10" t="s">
        <v>239</v>
      </c>
      <c r="G97" s="7">
        <v>50</v>
      </c>
      <c r="H97" s="11" t="s">
        <v>240</v>
      </c>
      <c r="I97" s="7">
        <f t="shared" ref="I97:I100" si="4">+(J97+W97+Y97)/3</f>
        <v>15590.666666666666</v>
      </c>
      <c r="J97" s="8">
        <v>18900</v>
      </c>
      <c r="K97" s="12"/>
      <c r="L97" s="8" t="s">
        <v>32</v>
      </c>
      <c r="M97" s="12"/>
      <c r="N97" s="8"/>
      <c r="O97" s="13"/>
      <c r="P97" s="10"/>
      <c r="Q97" s="14"/>
      <c r="R97" s="15"/>
      <c r="S97" s="15"/>
      <c r="T97" s="16">
        <f t="shared" si="2"/>
        <v>0</v>
      </c>
      <c r="U97" s="17"/>
      <c r="V97" s="12" t="s">
        <v>241</v>
      </c>
      <c r="W97">
        <v>9499</v>
      </c>
      <c r="X97" s="12" t="s">
        <v>242</v>
      </c>
      <c r="Y97">
        <v>18373</v>
      </c>
      <c r="Z97" s="12" t="s">
        <v>243</v>
      </c>
      <c r="AA97" t="s">
        <v>36</v>
      </c>
    </row>
    <row r="98" spans="1:27" ht="27" customHeight="1" x14ac:dyDescent="0.25">
      <c r="A98" s="6" t="s">
        <v>237</v>
      </c>
      <c r="B98" s="7" t="s">
        <v>238</v>
      </c>
      <c r="C98" s="8" t="s">
        <v>37</v>
      </c>
      <c r="D98" s="9">
        <v>21939</v>
      </c>
      <c r="E98" s="7" t="s">
        <v>54</v>
      </c>
      <c r="F98" s="10" t="s">
        <v>244</v>
      </c>
      <c r="G98" s="7">
        <v>50</v>
      </c>
      <c r="H98" s="11" t="s">
        <v>245</v>
      </c>
      <c r="I98" s="7">
        <v>50</v>
      </c>
      <c r="J98" s="8"/>
      <c r="K98" s="12"/>
      <c r="L98" s="8" t="s">
        <v>32</v>
      </c>
      <c r="M98" s="12"/>
      <c r="N98" s="8"/>
      <c r="O98" s="13"/>
      <c r="P98" s="10"/>
      <c r="Q98" s="14"/>
      <c r="R98" s="15"/>
      <c r="S98" s="15"/>
      <c r="T98" s="16">
        <f t="shared" si="2"/>
        <v>0</v>
      </c>
      <c r="U98" s="17"/>
      <c r="V98" s="12"/>
      <c r="X98" s="12"/>
      <c r="Z98" s="12"/>
    </row>
    <row r="99" spans="1:27" ht="27" customHeight="1" x14ac:dyDescent="0.25">
      <c r="A99" s="6" t="s">
        <v>237</v>
      </c>
      <c r="B99" s="7" t="s">
        <v>238</v>
      </c>
      <c r="C99" s="8" t="s">
        <v>28</v>
      </c>
      <c r="D99" s="9">
        <v>25810</v>
      </c>
      <c r="E99" s="7" t="s">
        <v>54</v>
      </c>
      <c r="F99" s="10" t="s">
        <v>246</v>
      </c>
      <c r="G99" s="7">
        <v>50</v>
      </c>
      <c r="H99" s="11" t="s">
        <v>247</v>
      </c>
      <c r="I99" s="7">
        <v>50</v>
      </c>
      <c r="J99" s="8"/>
      <c r="K99" s="12"/>
      <c r="L99" s="8" t="s">
        <v>32</v>
      </c>
      <c r="M99" s="12"/>
      <c r="N99" s="8"/>
      <c r="O99" s="13"/>
      <c r="P99" s="10"/>
      <c r="Q99" s="14"/>
      <c r="R99" s="15"/>
      <c r="S99" s="15"/>
      <c r="T99" s="16">
        <f t="shared" si="2"/>
        <v>0</v>
      </c>
      <c r="U99" s="17"/>
      <c r="V99" s="12"/>
      <c r="X99" s="12"/>
      <c r="Z99" s="12"/>
    </row>
    <row r="100" spans="1:27" ht="27" customHeight="1" x14ac:dyDescent="0.25">
      <c r="A100" s="6" t="s">
        <v>237</v>
      </c>
      <c r="B100" s="7" t="s">
        <v>238</v>
      </c>
      <c r="C100" s="8" t="s">
        <v>28</v>
      </c>
      <c r="D100" s="9">
        <v>28110</v>
      </c>
      <c r="E100" s="7" t="s">
        <v>108</v>
      </c>
      <c r="F100" s="10" t="s">
        <v>200</v>
      </c>
      <c r="G100" s="7">
        <v>4</v>
      </c>
      <c r="H100" s="11" t="s">
        <v>248</v>
      </c>
      <c r="I100" s="7">
        <f t="shared" si="4"/>
        <v>33663</v>
      </c>
      <c r="J100" s="8">
        <v>27990</v>
      </c>
      <c r="K100" s="12"/>
      <c r="L100" s="8" t="s">
        <v>32</v>
      </c>
      <c r="M100" s="12"/>
      <c r="N100" s="8"/>
      <c r="O100" s="13"/>
      <c r="P100" s="10"/>
      <c r="Q100" s="14"/>
      <c r="R100" s="15"/>
      <c r="S100" s="15"/>
      <c r="T100" s="16">
        <f t="shared" si="2"/>
        <v>0</v>
      </c>
      <c r="U100" s="17"/>
      <c r="V100" s="12" t="s">
        <v>249</v>
      </c>
      <c r="W100">
        <v>27999</v>
      </c>
      <c r="X100" s="12" t="s">
        <v>250</v>
      </c>
      <c r="Y100">
        <v>45000</v>
      </c>
      <c r="Z100" s="12" t="s">
        <v>251</v>
      </c>
      <c r="AA100" t="s">
        <v>36</v>
      </c>
    </row>
    <row r="101" spans="1:27" ht="27" customHeight="1" x14ac:dyDescent="0.25">
      <c r="A101" s="6" t="s">
        <v>237</v>
      </c>
      <c r="B101" s="7" t="s">
        <v>238</v>
      </c>
      <c r="C101" s="8" t="s">
        <v>28</v>
      </c>
      <c r="D101" s="9">
        <v>30000</v>
      </c>
      <c r="E101" s="7" t="s">
        <v>48</v>
      </c>
      <c r="F101" s="10" t="s">
        <v>252</v>
      </c>
      <c r="G101" s="7">
        <v>3</v>
      </c>
      <c r="H101" s="11" t="s">
        <v>253</v>
      </c>
      <c r="I101" s="7">
        <v>50</v>
      </c>
      <c r="J101" s="8"/>
      <c r="K101" s="12"/>
      <c r="L101" s="8" t="s">
        <v>32</v>
      </c>
      <c r="M101" s="12"/>
      <c r="N101" s="8"/>
      <c r="O101" s="13"/>
      <c r="P101" s="10"/>
      <c r="Q101" s="14"/>
      <c r="R101" s="15"/>
      <c r="S101" s="15"/>
      <c r="T101" s="16">
        <f t="shared" si="2"/>
        <v>0</v>
      </c>
      <c r="U101" s="17"/>
      <c r="V101" s="12"/>
      <c r="X101" s="12"/>
      <c r="Z101" s="12"/>
    </row>
    <row r="102" spans="1:27" ht="27" customHeight="1" x14ac:dyDescent="0.25">
      <c r="A102" s="6" t="s">
        <v>237</v>
      </c>
      <c r="B102" s="7" t="s">
        <v>238</v>
      </c>
      <c r="C102" s="8" t="s">
        <v>37</v>
      </c>
      <c r="D102" s="9">
        <v>119500</v>
      </c>
      <c r="E102" s="7" t="s">
        <v>29</v>
      </c>
      <c r="F102" s="10" t="s">
        <v>209</v>
      </c>
      <c r="G102" s="7">
        <v>50</v>
      </c>
      <c r="H102" s="11" t="s">
        <v>254</v>
      </c>
      <c r="I102" s="7">
        <v>50</v>
      </c>
      <c r="J102" s="8"/>
      <c r="K102" s="12"/>
      <c r="L102" s="8" t="s">
        <v>32</v>
      </c>
      <c r="M102" s="12"/>
      <c r="N102" s="8"/>
      <c r="O102" s="13"/>
      <c r="P102" s="10"/>
      <c r="Q102" s="14"/>
      <c r="R102" s="15"/>
      <c r="S102" s="15"/>
      <c r="T102" s="16">
        <f t="shared" si="2"/>
        <v>0</v>
      </c>
      <c r="U102" s="17"/>
      <c r="V102" s="12"/>
      <c r="X102" s="12"/>
      <c r="Z102" s="12"/>
    </row>
    <row r="103" spans="1:27" ht="27" customHeight="1" x14ac:dyDescent="0.25">
      <c r="A103" s="6" t="s">
        <v>255</v>
      </c>
      <c r="B103" s="7" t="s">
        <v>256</v>
      </c>
      <c r="C103" s="8" t="s">
        <v>28</v>
      </c>
      <c r="D103" s="9">
        <v>8367.68</v>
      </c>
      <c r="E103" s="7" t="s">
        <v>227</v>
      </c>
      <c r="F103" s="10" t="s">
        <v>257</v>
      </c>
      <c r="G103" s="7">
        <v>25</v>
      </c>
      <c r="H103" s="11" t="s">
        <v>258</v>
      </c>
      <c r="I103" s="7">
        <f>+(J103+W103+Y103)/3</f>
        <v>13884</v>
      </c>
      <c r="J103" s="8">
        <v>19157</v>
      </c>
      <c r="K103" s="12"/>
      <c r="L103" s="8" t="s">
        <v>32</v>
      </c>
      <c r="M103" s="12"/>
      <c r="N103" s="8"/>
      <c r="O103" s="13"/>
      <c r="P103" s="10"/>
      <c r="Q103" s="14"/>
      <c r="R103" s="15"/>
      <c r="S103" s="15"/>
      <c r="T103" s="16">
        <f t="shared" si="2"/>
        <v>0</v>
      </c>
      <c r="U103" s="17"/>
      <c r="V103" s="12" t="s">
        <v>259</v>
      </c>
      <c r="W103">
        <v>11999</v>
      </c>
      <c r="X103" s="12" t="s">
        <v>260</v>
      </c>
      <c r="Y103">
        <v>10496</v>
      </c>
      <c r="Z103" s="12" t="s">
        <v>261</v>
      </c>
      <c r="AA103" t="s">
        <v>36</v>
      </c>
    </row>
    <row r="104" spans="1:27" ht="27" customHeight="1" x14ac:dyDescent="0.25">
      <c r="A104" s="6" t="s">
        <v>255</v>
      </c>
      <c r="B104" s="7" t="s">
        <v>256</v>
      </c>
      <c r="C104" s="8" t="s">
        <v>28</v>
      </c>
      <c r="D104" s="9">
        <v>16100</v>
      </c>
      <c r="E104" s="7" t="s">
        <v>29</v>
      </c>
      <c r="F104" s="10" t="s">
        <v>209</v>
      </c>
      <c r="G104" s="7">
        <v>50</v>
      </c>
      <c r="H104" s="11" t="s">
        <v>262</v>
      </c>
      <c r="I104" s="7">
        <f t="shared" ref="I104:I105" si="5">+(J104+W104+Y104)/3</f>
        <v>22436</v>
      </c>
      <c r="J104" s="8">
        <v>22999</v>
      </c>
      <c r="K104" s="12"/>
      <c r="L104" s="8" t="s">
        <v>32</v>
      </c>
      <c r="M104" s="12"/>
      <c r="N104" s="8"/>
      <c r="O104" s="13"/>
      <c r="P104" s="10"/>
      <c r="Q104" s="14"/>
      <c r="R104" s="15"/>
      <c r="S104" s="15"/>
      <c r="T104" s="16">
        <f t="shared" si="2"/>
        <v>0</v>
      </c>
      <c r="U104" s="17"/>
      <c r="V104" s="12" t="s">
        <v>263</v>
      </c>
      <c r="W104">
        <v>21310</v>
      </c>
      <c r="X104" s="12" t="s">
        <v>264</v>
      </c>
      <c r="Y104">
        <v>22999</v>
      </c>
      <c r="Z104" s="12" t="s">
        <v>265</v>
      </c>
      <c r="AA104" t="s">
        <v>36</v>
      </c>
    </row>
    <row r="105" spans="1:27" ht="27" customHeight="1" x14ac:dyDescent="0.25">
      <c r="A105" s="6" t="s">
        <v>255</v>
      </c>
      <c r="B105" s="7" t="s">
        <v>256</v>
      </c>
      <c r="C105" s="8" t="s">
        <v>28</v>
      </c>
      <c r="D105" s="9">
        <v>26500</v>
      </c>
      <c r="E105" s="7" t="s">
        <v>48</v>
      </c>
      <c r="F105" s="10" t="s">
        <v>266</v>
      </c>
      <c r="G105" s="7">
        <v>5</v>
      </c>
      <c r="H105" s="11" t="s">
        <v>267</v>
      </c>
      <c r="I105" s="7">
        <f t="shared" si="5"/>
        <v>28071.776666666668</v>
      </c>
      <c r="J105" s="8">
        <v>18999</v>
      </c>
      <c r="K105" s="12"/>
      <c r="L105" s="8" t="s">
        <v>32</v>
      </c>
      <c r="M105" s="12"/>
      <c r="N105" s="8"/>
      <c r="O105" s="13"/>
      <c r="P105" s="10"/>
      <c r="Q105" s="14"/>
      <c r="R105" s="15"/>
      <c r="S105" s="15"/>
      <c r="T105" s="16">
        <f t="shared" si="2"/>
        <v>0</v>
      </c>
      <c r="U105" s="17"/>
      <c r="V105" s="12" t="s">
        <v>268</v>
      </c>
      <c r="W105">
        <v>48216.33</v>
      </c>
      <c r="X105" s="12" t="s">
        <v>269</v>
      </c>
      <c r="Y105">
        <v>17000</v>
      </c>
      <c r="Z105" s="12" t="s">
        <v>270</v>
      </c>
      <c r="AA105" t="s">
        <v>36</v>
      </c>
    </row>
    <row r="106" spans="1:27" ht="27" customHeight="1" x14ac:dyDescent="0.25">
      <c r="A106" s="6" t="s">
        <v>255</v>
      </c>
      <c r="B106" s="7" t="s">
        <v>256</v>
      </c>
      <c r="C106" s="8" t="s">
        <v>37</v>
      </c>
      <c r="D106" s="9">
        <v>27600</v>
      </c>
      <c r="E106" s="7" t="s">
        <v>29</v>
      </c>
      <c r="F106" s="10" t="s">
        <v>271</v>
      </c>
      <c r="G106" s="7">
        <v>50</v>
      </c>
      <c r="H106" s="11" t="s">
        <v>272</v>
      </c>
      <c r="I106" s="7">
        <v>50</v>
      </c>
      <c r="J106" s="8"/>
      <c r="K106" s="12"/>
      <c r="L106" s="8" t="s">
        <v>32</v>
      </c>
      <c r="M106" s="12"/>
      <c r="N106" s="8"/>
      <c r="O106" s="13"/>
      <c r="P106" s="10"/>
      <c r="Q106" s="14"/>
      <c r="R106" s="15"/>
      <c r="S106" s="15"/>
      <c r="T106" s="16">
        <f t="shared" si="2"/>
        <v>0</v>
      </c>
      <c r="U106" s="17"/>
      <c r="V106" s="12"/>
      <c r="X106" s="12"/>
      <c r="Z106" s="12"/>
    </row>
    <row r="107" spans="1:27" ht="27" customHeight="1" x14ac:dyDescent="0.25">
      <c r="A107" s="6" t="s">
        <v>255</v>
      </c>
      <c r="B107" s="7" t="s">
        <v>256</v>
      </c>
      <c r="C107" s="8" t="s">
        <v>37</v>
      </c>
      <c r="D107" s="9">
        <v>29334</v>
      </c>
      <c r="E107" s="7" t="s">
        <v>54</v>
      </c>
      <c r="F107" s="10" t="s">
        <v>273</v>
      </c>
      <c r="G107" s="7">
        <v>50</v>
      </c>
      <c r="H107" s="11" t="s">
        <v>274</v>
      </c>
      <c r="I107" s="7">
        <v>50</v>
      </c>
      <c r="J107" s="8"/>
      <c r="K107" s="12"/>
      <c r="L107" s="8" t="s">
        <v>32</v>
      </c>
      <c r="M107" s="12"/>
      <c r="N107" s="8"/>
      <c r="O107" s="13"/>
      <c r="P107" s="10"/>
      <c r="Q107" s="14"/>
      <c r="R107" s="15"/>
      <c r="S107" s="15"/>
      <c r="T107" s="16">
        <f t="shared" si="2"/>
        <v>0</v>
      </c>
      <c r="U107" s="17"/>
      <c r="V107" s="12"/>
      <c r="X107" s="12"/>
      <c r="Z107" s="12"/>
    </row>
    <row r="108" spans="1:27" ht="27" customHeight="1" x14ac:dyDescent="0.25">
      <c r="A108" s="6" t="s">
        <v>255</v>
      </c>
      <c r="B108" s="7" t="s">
        <v>256</v>
      </c>
      <c r="C108" s="8" t="s">
        <v>28</v>
      </c>
      <c r="D108" s="9">
        <v>34510</v>
      </c>
      <c r="E108" s="7" t="s">
        <v>54</v>
      </c>
      <c r="F108" s="10" t="s">
        <v>275</v>
      </c>
      <c r="G108" s="7">
        <v>50</v>
      </c>
      <c r="H108" s="11" t="s">
        <v>276</v>
      </c>
      <c r="I108" s="7">
        <v>50</v>
      </c>
      <c r="J108" s="8"/>
      <c r="K108" s="12"/>
      <c r="L108" s="8" t="s">
        <v>32</v>
      </c>
      <c r="M108" s="12"/>
      <c r="N108" s="8"/>
      <c r="O108" s="13"/>
      <c r="P108" s="10"/>
      <c r="Q108" s="14"/>
      <c r="R108" s="15"/>
      <c r="S108" s="15"/>
      <c r="T108" s="16">
        <f t="shared" si="2"/>
        <v>0</v>
      </c>
      <c r="U108" s="17"/>
      <c r="V108" s="12"/>
      <c r="X108" s="12"/>
      <c r="Z108" s="12"/>
    </row>
    <row r="109" spans="1:27" ht="27" customHeight="1" x14ac:dyDescent="0.25">
      <c r="A109" s="6" t="s">
        <v>255</v>
      </c>
      <c r="B109" s="7" t="s">
        <v>256</v>
      </c>
      <c r="C109" s="8" t="s">
        <v>28</v>
      </c>
      <c r="D109" s="9">
        <v>44490</v>
      </c>
      <c r="E109" s="7" t="s">
        <v>108</v>
      </c>
      <c r="F109" s="10" t="s">
        <v>209</v>
      </c>
      <c r="G109" s="7">
        <v>4</v>
      </c>
      <c r="H109" s="11" t="s">
        <v>277</v>
      </c>
      <c r="I109" s="7">
        <v>50</v>
      </c>
      <c r="J109" s="8"/>
      <c r="K109" s="12"/>
      <c r="L109" s="8" t="s">
        <v>32</v>
      </c>
      <c r="M109" s="12"/>
      <c r="N109" s="8"/>
      <c r="O109" s="13"/>
      <c r="P109" s="10"/>
      <c r="Q109" s="14"/>
      <c r="R109" s="15"/>
      <c r="S109" s="15"/>
      <c r="T109" s="16">
        <f t="shared" si="2"/>
        <v>0</v>
      </c>
      <c r="U109" s="17"/>
      <c r="V109" s="12"/>
      <c r="X109" s="12"/>
      <c r="Z109" s="12"/>
    </row>
    <row r="110" spans="1:27" ht="27" customHeight="1" x14ac:dyDescent="0.25">
      <c r="A110" s="6" t="s">
        <v>255</v>
      </c>
      <c r="B110" s="7" t="s">
        <v>256</v>
      </c>
      <c r="C110" s="8" t="s">
        <v>39</v>
      </c>
      <c r="D110" s="9">
        <v>52400</v>
      </c>
      <c r="E110" s="7" t="s">
        <v>29</v>
      </c>
      <c r="F110" s="10" t="s">
        <v>209</v>
      </c>
      <c r="G110" s="7">
        <v>50</v>
      </c>
      <c r="H110" s="11" t="s">
        <v>278</v>
      </c>
      <c r="I110" s="7">
        <v>50</v>
      </c>
      <c r="J110" s="8"/>
      <c r="K110" s="12"/>
      <c r="L110" s="8" t="s">
        <v>32</v>
      </c>
      <c r="M110" s="12"/>
      <c r="N110" s="8"/>
      <c r="O110" s="13"/>
      <c r="P110" s="10"/>
      <c r="Q110" s="14"/>
      <c r="R110" s="15"/>
      <c r="S110" s="15"/>
      <c r="T110" s="16">
        <f t="shared" si="2"/>
        <v>0</v>
      </c>
      <c r="U110" s="17"/>
      <c r="V110" s="12"/>
      <c r="X110" s="12"/>
      <c r="Z110" s="12"/>
    </row>
    <row r="111" spans="1:27" ht="27" customHeight="1" x14ac:dyDescent="0.25">
      <c r="A111" s="6" t="s">
        <v>255</v>
      </c>
      <c r="B111" s="7" t="s">
        <v>256</v>
      </c>
      <c r="C111" s="8" t="s">
        <v>28</v>
      </c>
      <c r="D111" s="9">
        <v>61500</v>
      </c>
      <c r="E111" s="7" t="s">
        <v>148</v>
      </c>
      <c r="F111" s="10" t="s">
        <v>209</v>
      </c>
      <c r="G111" s="7">
        <v>50</v>
      </c>
      <c r="H111" s="11" t="s">
        <v>279</v>
      </c>
      <c r="I111" s="7">
        <v>50</v>
      </c>
      <c r="J111" s="8"/>
      <c r="K111" s="12" t="s">
        <v>150</v>
      </c>
      <c r="L111" s="8" t="s">
        <v>32</v>
      </c>
      <c r="M111" s="12"/>
      <c r="N111" s="8" t="s">
        <v>47</v>
      </c>
      <c r="O111" s="13"/>
      <c r="P111" s="10"/>
      <c r="Q111" s="14">
        <v>0</v>
      </c>
      <c r="R111" s="15">
        <v>0</v>
      </c>
      <c r="S111" s="15">
        <v>0</v>
      </c>
      <c r="T111" s="16">
        <f t="shared" si="2"/>
        <v>0</v>
      </c>
      <c r="U111" s="17"/>
      <c r="V111" s="12"/>
      <c r="X111" s="12"/>
      <c r="Z111" s="12"/>
    </row>
    <row r="112" spans="1:27" ht="27" customHeight="1" x14ac:dyDescent="0.25">
      <c r="A112" s="6" t="s">
        <v>280</v>
      </c>
      <c r="B112" s="7" t="s">
        <v>281</v>
      </c>
      <c r="C112" s="8" t="s">
        <v>37</v>
      </c>
      <c r="D112" s="9">
        <v>140400</v>
      </c>
      <c r="E112" s="7" t="s">
        <v>48</v>
      </c>
      <c r="F112" s="10" t="s">
        <v>282</v>
      </c>
      <c r="G112" s="7">
        <v>5</v>
      </c>
      <c r="H112" s="11" t="s">
        <v>283</v>
      </c>
      <c r="I112" s="7">
        <f>+(J112+W112+Y112)/3</f>
        <v>188786.66666666666</v>
      </c>
      <c r="J112" s="8">
        <v>179599</v>
      </c>
      <c r="K112" s="12"/>
      <c r="L112" s="8" t="s">
        <v>73</v>
      </c>
      <c r="M112" s="12"/>
      <c r="N112" s="8"/>
      <c r="O112" s="13"/>
      <c r="P112" s="10"/>
      <c r="Q112" s="14"/>
      <c r="R112" s="15"/>
      <c r="S112" s="15"/>
      <c r="T112" s="16">
        <f t="shared" si="2"/>
        <v>0</v>
      </c>
      <c r="U112" s="17"/>
      <c r="V112" s="12" t="s">
        <v>284</v>
      </c>
      <c r="W112">
        <v>161905</v>
      </c>
      <c r="X112" s="12" t="s">
        <v>285</v>
      </c>
      <c r="Y112">
        <v>224856</v>
      </c>
      <c r="Z112" s="12" t="s">
        <v>286</v>
      </c>
      <c r="AA112" t="s">
        <v>36</v>
      </c>
    </row>
    <row r="113" spans="1:27" ht="27" customHeight="1" x14ac:dyDescent="0.25">
      <c r="A113" s="6" t="s">
        <v>280</v>
      </c>
      <c r="B113" s="7" t="s">
        <v>281</v>
      </c>
      <c r="C113" s="8" t="s">
        <v>28</v>
      </c>
      <c r="D113" s="9">
        <v>195797.4</v>
      </c>
      <c r="E113" s="7" t="s">
        <v>227</v>
      </c>
      <c r="F113" s="10" t="s">
        <v>287</v>
      </c>
      <c r="G113" s="7">
        <v>20</v>
      </c>
      <c r="H113" s="11" t="s">
        <v>288</v>
      </c>
      <c r="I113" s="7">
        <f>+(J113+W113+Y113)/3</f>
        <v>227499</v>
      </c>
      <c r="J113" s="8">
        <v>249999</v>
      </c>
      <c r="K113" s="12"/>
      <c r="L113" s="8" t="s">
        <v>73</v>
      </c>
      <c r="M113" s="12"/>
      <c r="N113" s="8"/>
      <c r="O113" s="13"/>
      <c r="P113" s="10"/>
      <c r="Q113" s="14"/>
      <c r="R113" s="15"/>
      <c r="S113" s="15"/>
      <c r="T113" s="16">
        <f t="shared" si="2"/>
        <v>0</v>
      </c>
      <c r="U113" s="17"/>
      <c r="V113" s="12" t="s">
        <v>289</v>
      </c>
      <c r="W113">
        <v>219999</v>
      </c>
      <c r="X113" s="12" t="s">
        <v>290</v>
      </c>
      <c r="Y113">
        <v>212499</v>
      </c>
      <c r="Z113" s="12" t="s">
        <v>291</v>
      </c>
      <c r="AA113" t="s">
        <v>36</v>
      </c>
    </row>
    <row r="114" spans="1:27" ht="27" customHeight="1" x14ac:dyDescent="0.25">
      <c r="A114" s="6" t="s">
        <v>280</v>
      </c>
      <c r="B114" s="7" t="s">
        <v>281</v>
      </c>
      <c r="C114" s="8" t="s">
        <v>37</v>
      </c>
      <c r="D114" s="9">
        <v>204430</v>
      </c>
      <c r="E114" s="7" t="s">
        <v>108</v>
      </c>
      <c r="F114" s="10" t="s">
        <v>292</v>
      </c>
      <c r="G114" s="7">
        <v>5</v>
      </c>
      <c r="H114" s="11" t="s">
        <v>293</v>
      </c>
      <c r="I114" s="7">
        <f>+(J114+W114+Y114)/3</f>
        <v>247760</v>
      </c>
      <c r="J114" s="8">
        <v>306284</v>
      </c>
      <c r="K114" s="12"/>
      <c r="L114" s="8" t="s">
        <v>73</v>
      </c>
      <c r="M114" s="12"/>
      <c r="N114" s="8"/>
      <c r="O114" s="13"/>
      <c r="P114" s="10"/>
      <c r="Q114" s="14"/>
      <c r="R114" s="15"/>
      <c r="S114" s="15"/>
      <c r="T114" s="16">
        <f t="shared" si="2"/>
        <v>0</v>
      </c>
      <c r="U114" s="17"/>
      <c r="V114" s="12" t="s">
        <v>294</v>
      </c>
      <c r="W114">
        <v>216497</v>
      </c>
      <c r="X114" s="12" t="s">
        <v>295</v>
      </c>
      <c r="Y114">
        <v>220499</v>
      </c>
      <c r="Z114" s="12" t="s">
        <v>296</v>
      </c>
      <c r="AA114" t="s">
        <v>36</v>
      </c>
    </row>
    <row r="115" spans="1:27" ht="27" customHeight="1" x14ac:dyDescent="0.25">
      <c r="A115" s="6" t="s">
        <v>280</v>
      </c>
      <c r="B115" s="7" t="s">
        <v>281</v>
      </c>
      <c r="C115" s="8" t="s">
        <v>37</v>
      </c>
      <c r="D115" s="9">
        <v>207000</v>
      </c>
      <c r="E115" s="7" t="s">
        <v>29</v>
      </c>
      <c r="F115" s="10" t="s">
        <v>119</v>
      </c>
      <c r="G115" s="7">
        <v>130</v>
      </c>
      <c r="H115" s="11" t="s">
        <v>297</v>
      </c>
      <c r="I115" s="7">
        <f>+(J115+W115+Y115)/3</f>
        <v>332201.05</v>
      </c>
      <c r="J115" s="8">
        <v>298604.15000000002</v>
      </c>
      <c r="K115" s="12"/>
      <c r="L115" s="8" t="s">
        <v>73</v>
      </c>
      <c r="M115" s="12"/>
      <c r="N115" s="8"/>
      <c r="O115" s="13"/>
      <c r="P115" s="10"/>
      <c r="Q115" s="14"/>
      <c r="R115" s="15"/>
      <c r="S115" s="15"/>
      <c r="T115" s="16">
        <f t="shared" si="2"/>
        <v>0</v>
      </c>
      <c r="U115" s="17"/>
      <c r="V115" s="12" t="s">
        <v>298</v>
      </c>
      <c r="W115">
        <v>417999</v>
      </c>
      <c r="X115" s="12" t="s">
        <v>299</v>
      </c>
      <c r="Y115">
        <v>280000</v>
      </c>
      <c r="Z115" s="12" t="s">
        <v>300</v>
      </c>
      <c r="AA115" t="s">
        <v>36</v>
      </c>
    </row>
    <row r="116" spans="1:27" ht="27" customHeight="1" x14ac:dyDescent="0.25">
      <c r="A116" s="6" t="s">
        <v>280</v>
      </c>
      <c r="B116" s="7" t="s">
        <v>281</v>
      </c>
      <c r="C116" s="8" t="s">
        <v>28</v>
      </c>
      <c r="D116" s="9">
        <v>211000</v>
      </c>
      <c r="E116" s="7" t="s">
        <v>29</v>
      </c>
      <c r="F116" s="10" t="s">
        <v>292</v>
      </c>
      <c r="G116" s="7">
        <v>130</v>
      </c>
      <c r="H116" s="11" t="s">
        <v>301</v>
      </c>
      <c r="I116" s="7">
        <v>130</v>
      </c>
      <c r="J116" s="8"/>
      <c r="K116" s="12"/>
      <c r="L116" s="8" t="s">
        <v>73</v>
      </c>
      <c r="M116" s="12"/>
      <c r="N116" s="8"/>
      <c r="O116" s="13"/>
      <c r="P116" s="10"/>
      <c r="Q116" s="14"/>
      <c r="R116" s="15"/>
      <c r="S116" s="15"/>
      <c r="T116" s="16">
        <f t="shared" si="2"/>
        <v>0</v>
      </c>
      <c r="U116" s="17"/>
      <c r="V116" s="12"/>
      <c r="X116" s="12"/>
      <c r="Z116" s="12"/>
    </row>
    <row r="117" spans="1:27" ht="27" customHeight="1" x14ac:dyDescent="0.25">
      <c r="A117" s="6" t="s">
        <v>280</v>
      </c>
      <c r="B117" s="7" t="s">
        <v>281</v>
      </c>
      <c r="C117" s="8" t="s">
        <v>28</v>
      </c>
      <c r="D117" s="9">
        <v>265500</v>
      </c>
      <c r="E117" s="7" t="s">
        <v>48</v>
      </c>
      <c r="F117" s="10" t="s">
        <v>292</v>
      </c>
      <c r="G117" s="7">
        <v>5</v>
      </c>
      <c r="H117" s="11" t="s">
        <v>302</v>
      </c>
      <c r="I117" s="7">
        <v>130</v>
      </c>
      <c r="J117" s="8"/>
      <c r="K117" s="12"/>
      <c r="L117" s="8" t="s">
        <v>73</v>
      </c>
      <c r="M117" s="12"/>
      <c r="N117" s="8"/>
      <c r="O117" s="13"/>
      <c r="P117" s="10"/>
      <c r="Q117" s="14"/>
      <c r="R117" s="15"/>
      <c r="S117" s="15"/>
      <c r="T117" s="16">
        <f t="shared" si="2"/>
        <v>0</v>
      </c>
      <c r="U117" s="17"/>
      <c r="V117" s="12"/>
      <c r="X117" s="12"/>
      <c r="Z117" s="12"/>
    </row>
    <row r="118" spans="1:27" ht="27" customHeight="1" x14ac:dyDescent="0.25">
      <c r="A118" s="6" t="s">
        <v>280</v>
      </c>
      <c r="B118" s="7" t="s">
        <v>281</v>
      </c>
      <c r="C118" s="8" t="s">
        <v>57</v>
      </c>
      <c r="D118" s="9">
        <v>295260</v>
      </c>
      <c r="E118" s="7" t="s">
        <v>108</v>
      </c>
      <c r="F118" s="10" t="s">
        <v>292</v>
      </c>
      <c r="G118" s="7">
        <v>2</v>
      </c>
      <c r="H118" s="11" t="s">
        <v>303</v>
      </c>
      <c r="I118" s="7">
        <v>130</v>
      </c>
      <c r="J118" s="8"/>
      <c r="K118" s="12"/>
      <c r="L118" s="8" t="s">
        <v>73</v>
      </c>
      <c r="M118" s="12"/>
      <c r="N118" s="8"/>
      <c r="O118" s="13"/>
      <c r="P118" s="10"/>
      <c r="Q118" s="14"/>
      <c r="R118" s="15"/>
      <c r="S118" s="15"/>
      <c r="T118" s="16">
        <f t="shared" si="2"/>
        <v>0</v>
      </c>
      <c r="U118" s="17"/>
      <c r="V118" s="12"/>
      <c r="X118" s="12"/>
      <c r="Z118" s="12"/>
    </row>
    <row r="119" spans="1:27" ht="27" customHeight="1" x14ac:dyDescent="0.25">
      <c r="A119" s="6" t="s">
        <v>280</v>
      </c>
      <c r="B119" s="7" t="s">
        <v>281</v>
      </c>
      <c r="C119" s="8" t="s">
        <v>37</v>
      </c>
      <c r="D119" s="9">
        <v>316625</v>
      </c>
      <c r="E119" s="7" t="s">
        <v>54</v>
      </c>
      <c r="F119" s="10" t="s">
        <v>304</v>
      </c>
      <c r="G119" s="7">
        <v>130</v>
      </c>
      <c r="H119" s="11" t="s">
        <v>305</v>
      </c>
      <c r="I119" s="7">
        <v>130</v>
      </c>
      <c r="J119" s="8"/>
      <c r="K119" s="12"/>
      <c r="L119" s="8" t="s">
        <v>73</v>
      </c>
      <c r="M119" s="12"/>
      <c r="N119" s="8"/>
      <c r="O119" s="13"/>
      <c r="P119" s="10"/>
      <c r="Q119" s="14"/>
      <c r="R119" s="15"/>
      <c r="S119" s="15"/>
      <c r="T119" s="16">
        <f t="shared" si="2"/>
        <v>0</v>
      </c>
      <c r="U119" s="17"/>
      <c r="V119" s="12"/>
      <c r="X119" s="12"/>
      <c r="Z119" s="12"/>
    </row>
    <row r="120" spans="1:27" ht="27" customHeight="1" x14ac:dyDescent="0.25">
      <c r="A120" s="6" t="s">
        <v>280</v>
      </c>
      <c r="B120" s="7" t="s">
        <v>281</v>
      </c>
      <c r="C120" s="8" t="s">
        <v>28</v>
      </c>
      <c r="D120" s="9">
        <v>337610</v>
      </c>
      <c r="E120" s="7" t="s">
        <v>108</v>
      </c>
      <c r="F120" s="10" t="s">
        <v>292</v>
      </c>
      <c r="G120" s="7">
        <v>5</v>
      </c>
      <c r="H120" s="11" t="s">
        <v>306</v>
      </c>
      <c r="I120" s="7">
        <v>130</v>
      </c>
      <c r="J120" s="8"/>
      <c r="K120" s="12"/>
      <c r="L120" s="8" t="s">
        <v>73</v>
      </c>
      <c r="M120" s="12"/>
      <c r="N120" s="8"/>
      <c r="O120" s="13"/>
      <c r="P120" s="10"/>
      <c r="Q120" s="14"/>
      <c r="R120" s="15"/>
      <c r="S120" s="15"/>
      <c r="T120" s="16">
        <f t="shared" si="2"/>
        <v>0</v>
      </c>
      <c r="U120" s="17"/>
      <c r="V120" s="12"/>
      <c r="X120" s="12"/>
      <c r="Z120" s="12"/>
    </row>
    <row r="121" spans="1:27" ht="27" customHeight="1" x14ac:dyDescent="0.25">
      <c r="A121" s="6" t="s">
        <v>280</v>
      </c>
      <c r="B121" s="7" t="s">
        <v>281</v>
      </c>
      <c r="C121" s="8" t="s">
        <v>28</v>
      </c>
      <c r="D121" s="9">
        <v>372500</v>
      </c>
      <c r="E121" s="7" t="s">
        <v>54</v>
      </c>
      <c r="F121" s="10" t="s">
        <v>307</v>
      </c>
      <c r="G121" s="7">
        <v>130</v>
      </c>
      <c r="H121" s="11" t="s">
        <v>308</v>
      </c>
      <c r="I121" s="7">
        <v>130</v>
      </c>
      <c r="J121" s="8"/>
      <c r="K121" s="12"/>
      <c r="L121" s="8" t="s">
        <v>73</v>
      </c>
      <c r="M121" s="12"/>
      <c r="N121" s="8"/>
      <c r="O121" s="13"/>
      <c r="P121" s="10"/>
      <c r="Q121" s="14"/>
      <c r="R121" s="15"/>
      <c r="S121" s="15"/>
      <c r="T121" s="16">
        <f t="shared" si="2"/>
        <v>0</v>
      </c>
      <c r="U121" s="17"/>
      <c r="V121" s="12"/>
      <c r="X121" s="12"/>
      <c r="Z121" s="12"/>
    </row>
    <row r="122" spans="1:27" ht="27" customHeight="1" x14ac:dyDescent="0.25">
      <c r="A122" s="6" t="s">
        <v>280</v>
      </c>
      <c r="B122" s="7" t="s">
        <v>281</v>
      </c>
      <c r="C122" s="8" t="s">
        <v>63</v>
      </c>
      <c r="D122" s="9">
        <v>513520</v>
      </c>
      <c r="E122" s="7" t="s">
        <v>108</v>
      </c>
      <c r="F122" s="10" t="s">
        <v>292</v>
      </c>
      <c r="G122" s="7">
        <v>2</v>
      </c>
      <c r="H122" s="11" t="s">
        <v>309</v>
      </c>
      <c r="I122" s="7">
        <v>130</v>
      </c>
      <c r="J122" s="8"/>
      <c r="K122" s="12"/>
      <c r="L122" s="8" t="s">
        <v>73</v>
      </c>
      <c r="M122" s="12"/>
      <c r="N122" s="8"/>
      <c r="O122" s="13"/>
      <c r="P122" s="10"/>
      <c r="Q122" s="14"/>
      <c r="R122" s="15"/>
      <c r="S122" s="15"/>
      <c r="T122" s="16">
        <f t="shared" si="2"/>
        <v>0</v>
      </c>
      <c r="U122" s="17"/>
      <c r="V122" s="12"/>
      <c r="X122" s="12"/>
      <c r="Z122" s="12"/>
    </row>
    <row r="123" spans="1:27" ht="27" customHeight="1" x14ac:dyDescent="0.25">
      <c r="A123" s="6" t="s">
        <v>280</v>
      </c>
      <c r="B123" s="7" t="s">
        <v>281</v>
      </c>
      <c r="C123" s="8" t="s">
        <v>39</v>
      </c>
      <c r="D123" s="9">
        <v>790800</v>
      </c>
      <c r="E123" s="7" t="s">
        <v>108</v>
      </c>
      <c r="F123" s="10" t="s">
        <v>292</v>
      </c>
      <c r="G123" s="7">
        <v>2</v>
      </c>
      <c r="H123" s="11" t="s">
        <v>310</v>
      </c>
      <c r="I123" s="7">
        <v>130</v>
      </c>
      <c r="J123" s="8"/>
      <c r="K123" s="12"/>
      <c r="L123" s="8" t="s">
        <v>73</v>
      </c>
      <c r="M123" s="12"/>
      <c r="N123" s="8"/>
      <c r="O123" s="13"/>
      <c r="P123" s="10"/>
      <c r="Q123" s="14"/>
      <c r="R123" s="15"/>
      <c r="S123" s="15"/>
      <c r="T123" s="16">
        <f t="shared" si="2"/>
        <v>0</v>
      </c>
      <c r="U123" s="17"/>
      <c r="V123" s="12"/>
      <c r="X123" s="12"/>
      <c r="Z123" s="12"/>
    </row>
    <row r="124" spans="1:27" ht="27" customHeight="1" x14ac:dyDescent="0.25">
      <c r="A124" s="6" t="s">
        <v>280</v>
      </c>
      <c r="B124" s="7" t="s">
        <v>281</v>
      </c>
      <c r="C124" s="8" t="s">
        <v>41</v>
      </c>
      <c r="D124" s="9">
        <v>1049470</v>
      </c>
      <c r="E124" s="7" t="s">
        <v>108</v>
      </c>
      <c r="F124" s="10" t="s">
        <v>292</v>
      </c>
      <c r="G124" s="7">
        <v>2</v>
      </c>
      <c r="H124" s="11" t="s">
        <v>311</v>
      </c>
      <c r="I124" s="7">
        <v>130</v>
      </c>
      <c r="J124" s="8"/>
      <c r="K124" s="12"/>
      <c r="L124" s="8" t="s">
        <v>73</v>
      </c>
      <c r="M124" s="12"/>
      <c r="N124" s="8"/>
      <c r="O124" s="13"/>
      <c r="P124" s="10"/>
      <c r="Q124" s="14"/>
      <c r="R124" s="15"/>
      <c r="S124" s="15"/>
      <c r="T124" s="16">
        <f t="shared" si="2"/>
        <v>0</v>
      </c>
      <c r="U124" s="17"/>
      <c r="V124" s="12"/>
      <c r="X124" s="12"/>
      <c r="Z124" s="12"/>
    </row>
    <row r="125" spans="1:27" ht="27" customHeight="1" x14ac:dyDescent="0.25">
      <c r="A125" s="6" t="s">
        <v>280</v>
      </c>
      <c r="B125" s="7" t="s">
        <v>281</v>
      </c>
      <c r="C125" s="8" t="s">
        <v>68</v>
      </c>
      <c r="D125" s="9">
        <v>1133140</v>
      </c>
      <c r="E125" s="7" t="s">
        <v>108</v>
      </c>
      <c r="F125" s="10" t="s">
        <v>292</v>
      </c>
      <c r="G125" s="7">
        <v>1</v>
      </c>
      <c r="H125" s="11" t="s">
        <v>312</v>
      </c>
      <c r="I125" s="7">
        <v>130</v>
      </c>
      <c r="J125" s="8"/>
      <c r="K125" s="12"/>
      <c r="L125" s="8" t="s">
        <v>73</v>
      </c>
      <c r="M125" s="12"/>
      <c r="N125" s="8"/>
      <c r="O125" s="13"/>
      <c r="P125" s="10"/>
      <c r="Q125" s="14"/>
      <c r="R125" s="15"/>
      <c r="S125" s="15"/>
      <c r="T125" s="16">
        <f t="shared" si="2"/>
        <v>0</v>
      </c>
      <c r="U125" s="17"/>
      <c r="V125" s="12"/>
      <c r="X125" s="12"/>
      <c r="Z125" s="12"/>
    </row>
    <row r="126" spans="1:27" ht="27" customHeight="1" x14ac:dyDescent="0.25">
      <c r="A126" s="6" t="s">
        <v>313</v>
      </c>
      <c r="B126" s="7" t="s">
        <v>314</v>
      </c>
      <c r="C126" s="8" t="s">
        <v>37</v>
      </c>
      <c r="D126" s="9">
        <v>204100</v>
      </c>
      <c r="E126" s="7" t="s">
        <v>48</v>
      </c>
      <c r="F126" s="10" t="s">
        <v>282</v>
      </c>
      <c r="G126" s="7">
        <v>3</v>
      </c>
      <c r="H126" s="11" t="s">
        <v>315</v>
      </c>
      <c r="I126" s="7">
        <f>+(J126+W126)/2</f>
        <v>331249</v>
      </c>
      <c r="J126" s="8">
        <v>331749</v>
      </c>
      <c r="K126" s="12"/>
      <c r="L126" s="8" t="s">
        <v>73</v>
      </c>
      <c r="M126" s="12"/>
      <c r="N126" s="8"/>
      <c r="O126" s="13"/>
      <c r="P126" s="10"/>
      <c r="Q126" s="14"/>
      <c r="R126" s="15"/>
      <c r="S126" s="15"/>
      <c r="T126" s="16">
        <f t="shared" si="2"/>
        <v>0</v>
      </c>
      <c r="U126" s="17"/>
      <c r="V126" s="12" t="s">
        <v>316</v>
      </c>
      <c r="W126">
        <v>330749</v>
      </c>
      <c r="X126" s="12" t="s">
        <v>317</v>
      </c>
      <c r="Z126" s="12"/>
      <c r="AA126" t="s">
        <v>36</v>
      </c>
    </row>
    <row r="127" spans="1:27" ht="27" customHeight="1" x14ac:dyDescent="0.25">
      <c r="A127" s="6" t="s">
        <v>313</v>
      </c>
      <c r="B127" s="7" t="s">
        <v>314</v>
      </c>
      <c r="C127" s="8" t="s">
        <v>28</v>
      </c>
      <c r="D127" s="9">
        <v>300354.99</v>
      </c>
      <c r="E127" s="7" t="s">
        <v>227</v>
      </c>
      <c r="F127" s="10" t="s">
        <v>318</v>
      </c>
      <c r="G127" s="7">
        <v>20</v>
      </c>
      <c r="H127" s="11" t="s">
        <v>319</v>
      </c>
      <c r="I127" s="7">
        <f>+(J127+L127)/2</f>
        <v>312381</v>
      </c>
      <c r="J127" s="8">
        <v>344762</v>
      </c>
      <c r="K127" s="12" t="s">
        <v>320</v>
      </c>
      <c r="L127" s="8">
        <v>280000</v>
      </c>
      <c r="M127" s="12" t="s">
        <v>321</v>
      </c>
      <c r="N127" s="8"/>
      <c r="O127" s="13"/>
      <c r="P127" s="10"/>
      <c r="Q127" s="14"/>
      <c r="R127" s="15"/>
      <c r="S127" s="15"/>
      <c r="T127" s="16">
        <f t="shared" si="2"/>
        <v>0</v>
      </c>
      <c r="U127" s="17"/>
      <c r="V127" s="12" t="s">
        <v>322</v>
      </c>
      <c r="X127" s="12"/>
      <c r="Z127" s="12"/>
      <c r="AA127" t="s">
        <v>36</v>
      </c>
    </row>
    <row r="128" spans="1:27" ht="27" customHeight="1" x14ac:dyDescent="0.25">
      <c r="A128" s="6" t="s">
        <v>313</v>
      </c>
      <c r="B128" s="7" t="s">
        <v>314</v>
      </c>
      <c r="C128" s="8" t="s">
        <v>37</v>
      </c>
      <c r="D128" s="9">
        <v>462000</v>
      </c>
      <c r="E128" s="7" t="s">
        <v>29</v>
      </c>
      <c r="F128" s="10" t="s">
        <v>292</v>
      </c>
      <c r="G128" s="7">
        <v>50</v>
      </c>
      <c r="H128" s="11" t="s">
        <v>323</v>
      </c>
      <c r="I128" s="7">
        <v>50</v>
      </c>
      <c r="J128" s="8">
        <v>463000</v>
      </c>
      <c r="K128" s="12"/>
      <c r="L128" s="8" t="s">
        <v>73</v>
      </c>
      <c r="M128" s="12"/>
      <c r="N128" s="8"/>
      <c r="O128" s="13"/>
      <c r="P128" s="10"/>
      <c r="Q128" s="14"/>
      <c r="R128" s="15"/>
      <c r="S128" s="15"/>
      <c r="T128" s="16">
        <f t="shared" si="2"/>
        <v>0</v>
      </c>
      <c r="U128" s="17"/>
      <c r="V128" s="12" t="s">
        <v>324</v>
      </c>
      <c r="W128">
        <v>465149</v>
      </c>
      <c r="X128" s="12" t="s">
        <v>325</v>
      </c>
      <c r="Y128">
        <v>529999</v>
      </c>
      <c r="Z128" s="12" t="s">
        <v>326</v>
      </c>
      <c r="AA128" t="s">
        <v>36</v>
      </c>
    </row>
    <row r="129" spans="1:27" ht="27" customHeight="1" x14ac:dyDescent="0.25">
      <c r="A129" s="6" t="s">
        <v>313</v>
      </c>
      <c r="B129" s="7" t="s">
        <v>314</v>
      </c>
      <c r="C129" s="8" t="s">
        <v>28</v>
      </c>
      <c r="D129" s="9">
        <v>510200</v>
      </c>
      <c r="E129" s="7" t="s">
        <v>48</v>
      </c>
      <c r="F129" s="10" t="s">
        <v>292</v>
      </c>
      <c r="G129" s="7">
        <v>2</v>
      </c>
      <c r="H129" s="11" t="s">
        <v>327</v>
      </c>
      <c r="I129" s="7">
        <v>50</v>
      </c>
      <c r="J129" s="8"/>
      <c r="K129" s="12"/>
      <c r="L129" s="8" t="s">
        <v>73</v>
      </c>
      <c r="M129" s="12"/>
      <c r="N129" s="8"/>
      <c r="O129" s="13"/>
      <c r="P129" s="10"/>
      <c r="Q129" s="14"/>
      <c r="R129" s="15"/>
      <c r="S129" s="15"/>
      <c r="T129" s="16">
        <f t="shared" si="2"/>
        <v>0</v>
      </c>
      <c r="U129" s="17"/>
      <c r="V129" s="12"/>
      <c r="X129" s="12"/>
      <c r="Z129" s="12"/>
    </row>
    <row r="130" spans="1:27" ht="27" customHeight="1" x14ac:dyDescent="0.25">
      <c r="A130" s="6" t="s">
        <v>313</v>
      </c>
      <c r="B130" s="7" t="s">
        <v>314</v>
      </c>
      <c r="C130" s="8" t="s">
        <v>28</v>
      </c>
      <c r="D130" s="9">
        <v>553000</v>
      </c>
      <c r="E130" s="7" t="s">
        <v>29</v>
      </c>
      <c r="F130" s="10" t="s">
        <v>119</v>
      </c>
      <c r="G130" s="7">
        <v>50</v>
      </c>
      <c r="H130" s="11" t="s">
        <v>328</v>
      </c>
      <c r="I130" s="7">
        <v>50</v>
      </c>
      <c r="J130" s="8"/>
      <c r="K130" s="12"/>
      <c r="L130" s="8" t="s">
        <v>73</v>
      </c>
      <c r="M130" s="12"/>
      <c r="N130" s="8"/>
      <c r="O130" s="13"/>
      <c r="P130" s="10"/>
      <c r="Q130" s="14"/>
      <c r="R130" s="15"/>
      <c r="S130" s="15"/>
      <c r="T130" s="16">
        <f t="shared" si="2"/>
        <v>0</v>
      </c>
      <c r="U130" s="17"/>
      <c r="V130" s="12"/>
      <c r="X130" s="12"/>
      <c r="Z130" s="12"/>
    </row>
    <row r="131" spans="1:27" ht="27" customHeight="1" x14ac:dyDescent="0.25">
      <c r="A131" s="6" t="s">
        <v>313</v>
      </c>
      <c r="B131" s="7" t="s">
        <v>314</v>
      </c>
      <c r="C131" s="8" t="s">
        <v>37</v>
      </c>
      <c r="D131" s="9">
        <v>581440</v>
      </c>
      <c r="E131" s="7" t="s">
        <v>108</v>
      </c>
      <c r="F131" s="10" t="s">
        <v>292</v>
      </c>
      <c r="G131" s="7">
        <v>2</v>
      </c>
      <c r="H131" s="11" t="s">
        <v>329</v>
      </c>
      <c r="I131" s="7">
        <v>50</v>
      </c>
      <c r="J131" s="8"/>
      <c r="K131" s="12"/>
      <c r="L131" s="8" t="s">
        <v>73</v>
      </c>
      <c r="M131" s="12"/>
      <c r="N131" s="8"/>
      <c r="O131" s="13"/>
      <c r="P131" s="10"/>
      <c r="Q131" s="14"/>
      <c r="R131" s="15"/>
      <c r="S131" s="15"/>
      <c r="T131" s="16">
        <f t="shared" si="2"/>
        <v>0</v>
      </c>
      <c r="U131" s="17"/>
      <c r="V131" s="12"/>
      <c r="X131" s="12"/>
      <c r="Z131" s="12"/>
    </row>
    <row r="132" spans="1:27" ht="27" customHeight="1" x14ac:dyDescent="0.25">
      <c r="A132" s="6" t="s">
        <v>313</v>
      </c>
      <c r="B132" s="7" t="s">
        <v>314</v>
      </c>
      <c r="C132" s="8" t="s">
        <v>37</v>
      </c>
      <c r="D132" s="9">
        <v>586670</v>
      </c>
      <c r="E132" s="7" t="s">
        <v>54</v>
      </c>
      <c r="F132" s="10" t="s">
        <v>330</v>
      </c>
      <c r="G132" s="7">
        <v>50</v>
      </c>
      <c r="H132" s="11" t="s">
        <v>331</v>
      </c>
      <c r="I132" s="7">
        <v>50</v>
      </c>
      <c r="J132" s="8"/>
      <c r="K132" s="12"/>
      <c r="L132" s="8" t="s">
        <v>73</v>
      </c>
      <c r="M132" s="12"/>
      <c r="N132" s="8"/>
      <c r="O132" s="13"/>
      <c r="P132" s="10"/>
      <c r="Q132" s="14"/>
      <c r="R132" s="15"/>
      <c r="S132" s="15"/>
      <c r="T132" s="16">
        <f t="shared" si="2"/>
        <v>0</v>
      </c>
      <c r="U132" s="17"/>
      <c r="V132" s="12"/>
      <c r="X132" s="12"/>
      <c r="Z132" s="12"/>
    </row>
    <row r="133" spans="1:27" ht="27" customHeight="1" x14ac:dyDescent="0.25">
      <c r="A133" s="6" t="s">
        <v>313</v>
      </c>
      <c r="B133" s="7" t="s">
        <v>314</v>
      </c>
      <c r="C133" s="8" t="s">
        <v>57</v>
      </c>
      <c r="D133" s="9">
        <v>629460</v>
      </c>
      <c r="E133" s="7" t="s">
        <v>108</v>
      </c>
      <c r="F133" s="10" t="s">
        <v>292</v>
      </c>
      <c r="G133" s="7">
        <v>2</v>
      </c>
      <c r="H133" s="11" t="s">
        <v>332</v>
      </c>
      <c r="I133" s="7">
        <v>50</v>
      </c>
      <c r="J133" s="8"/>
      <c r="K133" s="12"/>
      <c r="L133" s="8" t="s">
        <v>73</v>
      </c>
      <c r="M133" s="12"/>
      <c r="N133" s="8"/>
      <c r="O133" s="13"/>
      <c r="P133" s="10"/>
      <c r="Q133" s="14"/>
      <c r="R133" s="15"/>
      <c r="S133" s="15"/>
      <c r="T133" s="16">
        <f t="shared" ref="T133:T178" si="6">SUM(O133:S133)</f>
        <v>0</v>
      </c>
      <c r="U133" s="17"/>
      <c r="V133" s="12"/>
      <c r="X133" s="12"/>
      <c r="Z133" s="12"/>
    </row>
    <row r="134" spans="1:27" ht="27" customHeight="1" x14ac:dyDescent="0.25">
      <c r="A134" s="6" t="s">
        <v>313</v>
      </c>
      <c r="B134" s="7" t="s">
        <v>314</v>
      </c>
      <c r="C134" s="8" t="s">
        <v>28</v>
      </c>
      <c r="D134" s="9">
        <v>659450</v>
      </c>
      <c r="E134" s="7" t="s">
        <v>108</v>
      </c>
      <c r="F134" s="10" t="s">
        <v>292</v>
      </c>
      <c r="G134" s="7">
        <v>2</v>
      </c>
      <c r="H134" s="11" t="s">
        <v>333</v>
      </c>
      <c r="I134" s="7">
        <v>50</v>
      </c>
      <c r="J134" s="8"/>
      <c r="K134" s="12"/>
      <c r="L134" s="8" t="s">
        <v>73</v>
      </c>
      <c r="M134" s="12"/>
      <c r="N134" s="8"/>
      <c r="O134" s="13"/>
      <c r="P134" s="10"/>
      <c r="Q134" s="14"/>
      <c r="R134" s="15"/>
      <c r="S134" s="15"/>
      <c r="T134" s="16">
        <f t="shared" si="6"/>
        <v>0</v>
      </c>
      <c r="U134" s="17"/>
      <c r="V134" s="12"/>
      <c r="X134" s="12"/>
      <c r="Z134" s="12"/>
    </row>
    <row r="135" spans="1:27" ht="27" customHeight="1" x14ac:dyDescent="0.25">
      <c r="A135" s="6" t="s">
        <v>313</v>
      </c>
      <c r="B135" s="7" t="s">
        <v>314</v>
      </c>
      <c r="C135" s="8" t="s">
        <v>28</v>
      </c>
      <c r="D135" s="9">
        <v>690200</v>
      </c>
      <c r="E135" s="7" t="s">
        <v>54</v>
      </c>
      <c r="F135" s="10" t="s">
        <v>307</v>
      </c>
      <c r="G135" s="7">
        <v>50</v>
      </c>
      <c r="H135" s="11" t="s">
        <v>334</v>
      </c>
      <c r="I135" s="7">
        <v>50</v>
      </c>
      <c r="J135" s="8"/>
      <c r="K135" s="12"/>
      <c r="L135" s="8" t="s">
        <v>73</v>
      </c>
      <c r="M135" s="12"/>
      <c r="N135" s="8"/>
      <c r="O135" s="13"/>
      <c r="P135" s="10"/>
      <c r="Q135" s="14"/>
      <c r="R135" s="15"/>
      <c r="S135" s="15"/>
      <c r="T135" s="16">
        <f t="shared" si="6"/>
        <v>0</v>
      </c>
      <c r="U135" s="17"/>
      <c r="V135" s="12"/>
      <c r="X135" s="12"/>
      <c r="Z135" s="12"/>
    </row>
    <row r="136" spans="1:27" ht="27" customHeight="1" x14ac:dyDescent="0.25">
      <c r="A136" s="6" t="s">
        <v>313</v>
      </c>
      <c r="B136" s="7" t="s">
        <v>314</v>
      </c>
      <c r="C136" s="8" t="s">
        <v>41</v>
      </c>
      <c r="D136" s="9">
        <v>1382320</v>
      </c>
      <c r="E136" s="7" t="s">
        <v>108</v>
      </c>
      <c r="F136" s="10" t="s">
        <v>292</v>
      </c>
      <c r="G136" s="7">
        <v>4</v>
      </c>
      <c r="H136" s="11" t="s">
        <v>335</v>
      </c>
      <c r="I136" s="7">
        <v>50</v>
      </c>
      <c r="J136" s="8"/>
      <c r="K136" s="12"/>
      <c r="L136" s="8" t="s">
        <v>73</v>
      </c>
      <c r="M136" s="12"/>
      <c r="N136" s="8"/>
      <c r="O136" s="13"/>
      <c r="P136" s="10"/>
      <c r="Q136" s="14"/>
      <c r="R136" s="15"/>
      <c r="S136" s="15"/>
      <c r="T136" s="16">
        <f t="shared" si="6"/>
        <v>0</v>
      </c>
      <c r="U136" s="17"/>
      <c r="V136" s="12"/>
      <c r="X136" s="12"/>
      <c r="Z136" s="12"/>
    </row>
    <row r="137" spans="1:27" ht="27" customHeight="1" x14ac:dyDescent="0.25">
      <c r="A137" s="6" t="s">
        <v>313</v>
      </c>
      <c r="B137" s="7" t="s">
        <v>314</v>
      </c>
      <c r="C137" s="8" t="s">
        <v>39</v>
      </c>
      <c r="D137" s="9">
        <v>1524540</v>
      </c>
      <c r="E137" s="7" t="s">
        <v>108</v>
      </c>
      <c r="F137" s="10" t="s">
        <v>292</v>
      </c>
      <c r="G137" s="7">
        <v>1</v>
      </c>
      <c r="H137" s="11" t="s">
        <v>336</v>
      </c>
      <c r="I137" s="7">
        <v>50</v>
      </c>
      <c r="J137" s="8"/>
      <c r="K137" s="12"/>
      <c r="L137" s="8" t="s">
        <v>73</v>
      </c>
      <c r="M137" s="12"/>
      <c r="N137" s="8"/>
      <c r="O137" s="13"/>
      <c r="P137" s="10"/>
      <c r="Q137" s="14"/>
      <c r="R137" s="15"/>
      <c r="S137" s="15"/>
      <c r="T137" s="16">
        <f t="shared" si="6"/>
        <v>0</v>
      </c>
      <c r="U137" s="17"/>
      <c r="V137" s="12"/>
      <c r="X137" s="12"/>
      <c r="Z137" s="12"/>
    </row>
    <row r="138" spans="1:27" ht="27" customHeight="1" x14ac:dyDescent="0.25">
      <c r="A138" s="6" t="s">
        <v>313</v>
      </c>
      <c r="B138" s="7" t="s">
        <v>314</v>
      </c>
      <c r="C138" s="8" t="s">
        <v>68</v>
      </c>
      <c r="D138" s="9">
        <v>1710000</v>
      </c>
      <c r="E138" s="7" t="s">
        <v>108</v>
      </c>
      <c r="F138" s="10" t="s">
        <v>292</v>
      </c>
      <c r="G138" s="7">
        <v>1</v>
      </c>
      <c r="H138" s="11" t="s">
        <v>337</v>
      </c>
      <c r="I138" s="7">
        <v>50</v>
      </c>
      <c r="J138" s="8"/>
      <c r="K138" s="12"/>
      <c r="L138" s="8" t="s">
        <v>73</v>
      </c>
      <c r="M138" s="12"/>
      <c r="N138" s="8"/>
      <c r="O138" s="13"/>
      <c r="P138" s="10"/>
      <c r="Q138" s="14"/>
      <c r="R138" s="15"/>
      <c r="S138" s="15"/>
      <c r="T138" s="16">
        <f t="shared" si="6"/>
        <v>0</v>
      </c>
      <c r="U138" s="17"/>
      <c r="V138" s="12"/>
      <c r="X138" s="12"/>
      <c r="Z138" s="12"/>
    </row>
    <row r="139" spans="1:27" ht="27" customHeight="1" x14ac:dyDescent="0.25">
      <c r="A139" s="6" t="s">
        <v>313</v>
      </c>
      <c r="B139" s="7" t="s">
        <v>314</v>
      </c>
      <c r="C139" s="8" t="s">
        <v>63</v>
      </c>
      <c r="D139" s="9">
        <v>2014460</v>
      </c>
      <c r="E139" s="7" t="s">
        <v>108</v>
      </c>
      <c r="F139" s="10" t="s">
        <v>292</v>
      </c>
      <c r="G139" s="7">
        <v>1</v>
      </c>
      <c r="H139" s="11" t="s">
        <v>338</v>
      </c>
      <c r="I139" s="7">
        <v>50</v>
      </c>
      <c r="J139" s="8"/>
      <c r="K139" s="12"/>
      <c r="L139" s="8" t="s">
        <v>73</v>
      </c>
      <c r="M139" s="12"/>
      <c r="N139" s="8"/>
      <c r="O139" s="13"/>
      <c r="P139" s="10"/>
      <c r="Q139" s="14"/>
      <c r="R139" s="15"/>
      <c r="S139" s="15"/>
      <c r="T139" s="16">
        <f t="shared" si="6"/>
        <v>0</v>
      </c>
      <c r="U139" s="17"/>
      <c r="V139" s="12"/>
      <c r="X139" s="12"/>
      <c r="Z139" s="12"/>
    </row>
    <row r="140" spans="1:27" ht="27" customHeight="1" x14ac:dyDescent="0.25">
      <c r="A140" s="6" t="s">
        <v>339</v>
      </c>
      <c r="B140" s="7" t="s">
        <v>340</v>
      </c>
      <c r="C140" s="8" t="s">
        <v>28</v>
      </c>
      <c r="D140" s="9">
        <v>94350</v>
      </c>
      <c r="E140" s="7" t="s">
        <v>108</v>
      </c>
      <c r="F140" s="10" t="s">
        <v>341</v>
      </c>
      <c r="G140" s="7">
        <v>1</v>
      </c>
      <c r="H140" s="11" t="s">
        <v>342</v>
      </c>
      <c r="I140" s="7">
        <f>+(J140+W140)/2</f>
        <v>154891</v>
      </c>
      <c r="J140" s="8">
        <v>122283</v>
      </c>
      <c r="K140" s="12"/>
      <c r="L140" s="8" t="s">
        <v>73</v>
      </c>
      <c r="M140" s="12"/>
      <c r="N140" s="8"/>
      <c r="O140" s="13"/>
      <c r="P140" s="10"/>
      <c r="Q140" s="14"/>
      <c r="R140" s="15"/>
      <c r="S140" s="15"/>
      <c r="T140" s="16">
        <f t="shared" si="6"/>
        <v>0</v>
      </c>
      <c r="U140" s="17"/>
      <c r="V140" s="12" t="s">
        <v>343</v>
      </c>
      <c r="W140">
        <v>187499</v>
      </c>
      <c r="X140" s="12" t="s">
        <v>1739</v>
      </c>
      <c r="Y140" t="s">
        <v>36</v>
      </c>
      <c r="Z140" s="12"/>
      <c r="AA140" t="s">
        <v>36</v>
      </c>
    </row>
    <row r="141" spans="1:27" ht="27" customHeight="1" x14ac:dyDescent="0.25">
      <c r="A141" s="6" t="s">
        <v>339</v>
      </c>
      <c r="B141" s="7" t="s">
        <v>340</v>
      </c>
      <c r="C141" s="8" t="s">
        <v>28</v>
      </c>
      <c r="D141" s="9">
        <v>97305</v>
      </c>
      <c r="E141" s="7" t="s">
        <v>43</v>
      </c>
      <c r="F141" s="10" t="s">
        <v>344</v>
      </c>
      <c r="G141" s="7">
        <v>25</v>
      </c>
      <c r="H141" s="11" t="s">
        <v>345</v>
      </c>
      <c r="I141" s="7">
        <f>+(J141+W141+Y141)/3</f>
        <v>132856.33333333334</v>
      </c>
      <c r="J141" s="8">
        <v>129571</v>
      </c>
      <c r="K141" s="12" t="s">
        <v>46</v>
      </c>
      <c r="L141" s="8" t="s">
        <v>346</v>
      </c>
      <c r="M141" s="12" t="s">
        <v>47</v>
      </c>
      <c r="N141" s="8" t="s">
        <v>47</v>
      </c>
      <c r="O141" s="13"/>
      <c r="P141" s="10"/>
      <c r="Q141" s="14">
        <v>0</v>
      </c>
      <c r="R141" s="15">
        <v>0</v>
      </c>
      <c r="S141" s="15">
        <v>0</v>
      </c>
      <c r="T141" s="16">
        <f t="shared" si="6"/>
        <v>0</v>
      </c>
      <c r="U141" s="17"/>
      <c r="V141" s="12" t="s">
        <v>347</v>
      </c>
      <c r="W141">
        <v>139999</v>
      </c>
      <c r="X141" s="12" t="s">
        <v>348</v>
      </c>
      <c r="Y141">
        <v>128999</v>
      </c>
      <c r="Z141" s="12" t="s">
        <v>349</v>
      </c>
      <c r="AA141" t="s">
        <v>36</v>
      </c>
    </row>
    <row r="142" spans="1:27" ht="27" customHeight="1" x14ac:dyDescent="0.25">
      <c r="A142" s="6" t="s">
        <v>339</v>
      </c>
      <c r="B142" s="7" t="s">
        <v>340</v>
      </c>
      <c r="C142" s="8" t="s">
        <v>28</v>
      </c>
      <c r="D142" s="9">
        <v>111000</v>
      </c>
      <c r="E142" s="7" t="s">
        <v>29</v>
      </c>
      <c r="F142" s="10" t="s">
        <v>341</v>
      </c>
      <c r="G142" s="7">
        <v>25</v>
      </c>
      <c r="H142" s="11" t="s">
        <v>350</v>
      </c>
      <c r="I142" s="7">
        <v>25</v>
      </c>
      <c r="J142" s="8"/>
      <c r="K142" s="12"/>
      <c r="L142" s="8" t="s">
        <v>73</v>
      </c>
      <c r="M142" s="12"/>
      <c r="N142" s="8"/>
      <c r="O142" s="13"/>
      <c r="P142" s="10"/>
      <c r="Q142" s="14"/>
      <c r="R142" s="15"/>
      <c r="S142" s="15"/>
      <c r="T142" s="16">
        <f t="shared" si="6"/>
        <v>0</v>
      </c>
      <c r="U142" s="17"/>
      <c r="V142" s="12"/>
      <c r="X142" s="12"/>
      <c r="Z142" s="12"/>
    </row>
    <row r="143" spans="1:27" ht="27" customHeight="1" x14ac:dyDescent="0.25">
      <c r="A143" s="6" t="s">
        <v>339</v>
      </c>
      <c r="B143" s="7" t="s">
        <v>340</v>
      </c>
      <c r="C143" s="8" t="s">
        <v>28</v>
      </c>
      <c r="D143" s="9">
        <v>112800</v>
      </c>
      <c r="E143" s="7" t="s">
        <v>148</v>
      </c>
      <c r="F143" s="10" t="s">
        <v>351</v>
      </c>
      <c r="G143" s="7">
        <v>25</v>
      </c>
      <c r="H143" s="11" t="s">
        <v>352</v>
      </c>
      <c r="I143" s="7">
        <f t="shared" ref="I143" si="7">+(J143+W143+Y143)/3</f>
        <v>106270.18333333333</v>
      </c>
      <c r="J143" s="8">
        <v>131216</v>
      </c>
      <c r="K143" s="12" t="s">
        <v>150</v>
      </c>
      <c r="L143" s="8" t="s">
        <v>346</v>
      </c>
      <c r="M143" s="12"/>
      <c r="N143" s="8" t="s">
        <v>47</v>
      </c>
      <c r="O143" s="13"/>
      <c r="P143" s="10"/>
      <c r="Q143" s="14">
        <v>0</v>
      </c>
      <c r="R143" s="15">
        <v>0</v>
      </c>
      <c r="S143" s="15">
        <v>0</v>
      </c>
      <c r="T143" s="16">
        <f t="shared" si="6"/>
        <v>0</v>
      </c>
      <c r="U143" s="17"/>
      <c r="V143" s="12" t="s">
        <v>353</v>
      </c>
      <c r="W143">
        <v>96260</v>
      </c>
      <c r="X143" s="12" t="s">
        <v>354</v>
      </c>
      <c r="Y143">
        <v>91334.55</v>
      </c>
      <c r="Z143" s="12" t="s">
        <v>355</v>
      </c>
      <c r="AA143" t="s">
        <v>36</v>
      </c>
    </row>
    <row r="144" spans="1:27" ht="27" customHeight="1" x14ac:dyDescent="0.25">
      <c r="A144" s="6" t="s">
        <v>339</v>
      </c>
      <c r="B144" s="7" t="s">
        <v>340</v>
      </c>
      <c r="C144" s="8" t="s">
        <v>28</v>
      </c>
      <c r="D144" s="9">
        <v>114069.42</v>
      </c>
      <c r="E144" s="7" t="s">
        <v>227</v>
      </c>
      <c r="F144" s="10" t="s">
        <v>356</v>
      </c>
      <c r="G144" s="7">
        <v>10</v>
      </c>
      <c r="H144" s="11" t="s">
        <v>357</v>
      </c>
      <c r="I144" s="7">
        <v>25</v>
      </c>
      <c r="J144" s="8"/>
      <c r="K144" s="12"/>
      <c r="L144" s="8" t="s">
        <v>73</v>
      </c>
      <c r="M144" s="12"/>
      <c r="N144" s="8"/>
      <c r="O144" s="13"/>
      <c r="P144" s="10"/>
      <c r="Q144" s="14"/>
      <c r="R144" s="15"/>
      <c r="S144" s="15"/>
      <c r="T144" s="16">
        <f t="shared" si="6"/>
        <v>0</v>
      </c>
      <c r="U144" s="17"/>
      <c r="V144" s="12"/>
      <c r="X144" s="12"/>
      <c r="Z144" s="12"/>
    </row>
    <row r="145" spans="1:27" ht="27" customHeight="1" x14ac:dyDescent="0.25">
      <c r="A145" s="6" t="s">
        <v>339</v>
      </c>
      <c r="B145" s="7" t="s">
        <v>340</v>
      </c>
      <c r="C145" s="8" t="s">
        <v>28</v>
      </c>
      <c r="D145" s="9">
        <v>122200</v>
      </c>
      <c r="E145" s="7" t="s">
        <v>48</v>
      </c>
      <c r="F145" s="10" t="s">
        <v>341</v>
      </c>
      <c r="G145" s="7">
        <v>5</v>
      </c>
      <c r="H145" s="11" t="s">
        <v>358</v>
      </c>
      <c r="I145" s="7">
        <v>25</v>
      </c>
      <c r="J145" s="8"/>
      <c r="K145" s="12"/>
      <c r="L145" s="8" t="s">
        <v>73</v>
      </c>
      <c r="M145" s="12"/>
      <c r="N145" s="8"/>
      <c r="O145" s="13"/>
      <c r="P145" s="10"/>
      <c r="Q145" s="14"/>
      <c r="R145" s="15"/>
      <c r="S145" s="15"/>
      <c r="T145" s="16">
        <f t="shared" si="6"/>
        <v>0</v>
      </c>
      <c r="U145" s="17"/>
      <c r="V145" s="12"/>
      <c r="X145" s="12"/>
      <c r="Z145" s="12"/>
    </row>
    <row r="146" spans="1:27" ht="27" customHeight="1" x14ac:dyDescent="0.25">
      <c r="A146" s="6" t="s">
        <v>339</v>
      </c>
      <c r="B146" s="7" t="s">
        <v>340</v>
      </c>
      <c r="C146" s="8" t="s">
        <v>37</v>
      </c>
      <c r="D146" s="9">
        <v>209625</v>
      </c>
      <c r="E146" s="7" t="s">
        <v>54</v>
      </c>
      <c r="F146" s="10" t="s">
        <v>359</v>
      </c>
      <c r="G146" s="7">
        <v>25</v>
      </c>
      <c r="H146" s="11" t="s">
        <v>360</v>
      </c>
      <c r="I146" s="7">
        <v>25</v>
      </c>
      <c r="J146" s="8"/>
      <c r="K146" s="12"/>
      <c r="L146" s="8" t="s">
        <v>73</v>
      </c>
      <c r="M146" s="12"/>
      <c r="N146" s="8"/>
      <c r="O146" s="13"/>
      <c r="P146" s="10"/>
      <c r="Q146" s="14"/>
      <c r="R146" s="15"/>
      <c r="S146" s="15"/>
      <c r="T146" s="16">
        <f t="shared" si="6"/>
        <v>0</v>
      </c>
      <c r="U146" s="17"/>
      <c r="V146" s="12"/>
      <c r="X146" s="12"/>
      <c r="Z146" s="12"/>
    </row>
    <row r="147" spans="1:27" ht="27" customHeight="1" x14ac:dyDescent="0.25">
      <c r="A147" s="6" t="s">
        <v>339</v>
      </c>
      <c r="B147" s="7" t="s">
        <v>340</v>
      </c>
      <c r="C147" s="8" t="s">
        <v>28</v>
      </c>
      <c r="D147" s="9">
        <v>246500</v>
      </c>
      <c r="E147" s="7" t="s">
        <v>54</v>
      </c>
      <c r="F147" s="10" t="s">
        <v>211</v>
      </c>
      <c r="G147" s="7">
        <v>25</v>
      </c>
      <c r="H147" s="11" t="s">
        <v>361</v>
      </c>
      <c r="I147" s="7">
        <v>25</v>
      </c>
      <c r="J147" s="8"/>
      <c r="K147" s="12"/>
      <c r="L147" s="8" t="s">
        <v>73</v>
      </c>
      <c r="M147" s="12"/>
      <c r="N147" s="8"/>
      <c r="O147" s="13"/>
      <c r="P147" s="10"/>
      <c r="Q147" s="14"/>
      <c r="R147" s="15"/>
      <c r="S147" s="15"/>
      <c r="T147" s="16">
        <f t="shared" si="6"/>
        <v>0</v>
      </c>
      <c r="U147" s="17"/>
      <c r="V147" s="12"/>
      <c r="X147" s="12"/>
      <c r="Z147" s="12"/>
    </row>
    <row r="148" spans="1:27" ht="27" customHeight="1" x14ac:dyDescent="0.25">
      <c r="A148" s="6" t="s">
        <v>339</v>
      </c>
      <c r="B148" s="7" t="s">
        <v>340</v>
      </c>
      <c r="C148" s="8" t="s">
        <v>37</v>
      </c>
      <c r="D148" s="9">
        <v>254490</v>
      </c>
      <c r="E148" s="7" t="s">
        <v>108</v>
      </c>
      <c r="F148" s="10" t="s">
        <v>362</v>
      </c>
      <c r="G148" s="7">
        <v>1</v>
      </c>
      <c r="H148" s="11" t="s">
        <v>363</v>
      </c>
      <c r="I148" s="7">
        <v>25</v>
      </c>
      <c r="J148" s="8"/>
      <c r="K148" s="12"/>
      <c r="L148" s="8" t="s">
        <v>73</v>
      </c>
      <c r="M148" s="12"/>
      <c r="N148" s="8"/>
      <c r="O148" s="13"/>
      <c r="P148" s="10"/>
      <c r="Q148" s="14"/>
      <c r="R148" s="15"/>
      <c r="S148" s="15"/>
      <c r="T148" s="16">
        <f t="shared" si="6"/>
        <v>0</v>
      </c>
      <c r="U148" s="17"/>
      <c r="V148" s="12"/>
      <c r="X148" s="12"/>
      <c r="Z148" s="12"/>
    </row>
    <row r="149" spans="1:27" ht="27" customHeight="1" x14ac:dyDescent="0.25">
      <c r="A149" s="6" t="s">
        <v>364</v>
      </c>
      <c r="B149" s="7" t="s">
        <v>365</v>
      </c>
      <c r="C149" s="8" t="s">
        <v>28</v>
      </c>
      <c r="D149" s="9">
        <v>176490</v>
      </c>
      <c r="E149" s="7" t="s">
        <v>108</v>
      </c>
      <c r="F149" s="10" t="s">
        <v>341</v>
      </c>
      <c r="G149" s="7">
        <v>1</v>
      </c>
      <c r="H149" s="11" t="s">
        <v>366</v>
      </c>
      <c r="I149" s="7">
        <f>+(J149+W149+Y149)/3</f>
        <v>208599.66666666666</v>
      </c>
      <c r="J149" s="8">
        <v>210939</v>
      </c>
      <c r="K149" s="12"/>
      <c r="L149" s="8" t="s">
        <v>73</v>
      </c>
      <c r="M149" s="12"/>
      <c r="N149" s="8"/>
      <c r="O149" s="13"/>
      <c r="P149" s="10"/>
      <c r="Q149" s="14"/>
      <c r="R149" s="15"/>
      <c r="S149" s="15"/>
      <c r="T149" s="16">
        <f t="shared" si="6"/>
        <v>0</v>
      </c>
      <c r="U149" s="17"/>
      <c r="V149" s="12" t="s">
        <v>367</v>
      </c>
      <c r="W149">
        <v>219037</v>
      </c>
      <c r="X149" s="12" t="s">
        <v>368</v>
      </c>
      <c r="Y149">
        <v>195823</v>
      </c>
      <c r="Z149" s="12" t="s">
        <v>369</v>
      </c>
      <c r="AA149" t="s">
        <v>36</v>
      </c>
    </row>
    <row r="150" spans="1:27" ht="27" customHeight="1" x14ac:dyDescent="0.25">
      <c r="A150" s="6" t="s">
        <v>364</v>
      </c>
      <c r="B150" s="7" t="s">
        <v>365</v>
      </c>
      <c r="C150" s="8" t="s">
        <v>28</v>
      </c>
      <c r="D150" s="9">
        <v>183670</v>
      </c>
      <c r="E150" s="7" t="s">
        <v>43</v>
      </c>
      <c r="F150" s="10" t="s">
        <v>344</v>
      </c>
      <c r="G150" s="7">
        <v>25</v>
      </c>
      <c r="H150" s="11" t="s">
        <v>370</v>
      </c>
      <c r="I150" s="7">
        <f>+(J150+W150+Y150)/3</f>
        <v>250084</v>
      </c>
      <c r="J150" s="8">
        <v>282360</v>
      </c>
      <c r="K150" s="12" t="s">
        <v>46</v>
      </c>
      <c r="L150" s="8" t="s">
        <v>346</v>
      </c>
      <c r="M150" s="12" t="s">
        <v>47</v>
      </c>
      <c r="N150" s="8" t="s">
        <v>47</v>
      </c>
      <c r="O150" s="13"/>
      <c r="P150" s="10"/>
      <c r="Q150" s="14">
        <v>0</v>
      </c>
      <c r="R150" s="15">
        <v>0</v>
      </c>
      <c r="S150" s="15">
        <v>0</v>
      </c>
      <c r="T150" s="16">
        <f t="shared" si="6"/>
        <v>0</v>
      </c>
      <c r="U150" s="17"/>
      <c r="V150" s="12" t="s">
        <v>371</v>
      </c>
      <c r="W150">
        <v>239999</v>
      </c>
      <c r="X150" s="12" t="s">
        <v>372</v>
      </c>
      <c r="Y150">
        <v>227893</v>
      </c>
      <c r="Z150" s="12" t="s">
        <v>373</v>
      </c>
      <c r="AA150" t="s">
        <v>36</v>
      </c>
    </row>
    <row r="151" spans="1:27" ht="27" customHeight="1" x14ac:dyDescent="0.25">
      <c r="A151" s="6" t="s">
        <v>364</v>
      </c>
      <c r="B151" s="7" t="s">
        <v>365</v>
      </c>
      <c r="C151" s="8" t="s">
        <v>28</v>
      </c>
      <c r="D151" s="9">
        <v>193000</v>
      </c>
      <c r="E151" s="7" t="s">
        <v>29</v>
      </c>
      <c r="F151" s="10" t="s">
        <v>341</v>
      </c>
      <c r="G151" s="7">
        <v>25</v>
      </c>
      <c r="H151" s="11" t="s">
        <v>374</v>
      </c>
      <c r="I151" s="7">
        <v>25</v>
      </c>
      <c r="J151" s="8"/>
      <c r="K151" s="12"/>
      <c r="L151" s="8" t="s">
        <v>73</v>
      </c>
      <c r="M151" s="12"/>
      <c r="N151" s="8"/>
      <c r="O151" s="13"/>
      <c r="P151" s="10"/>
      <c r="Q151" s="14"/>
      <c r="R151" s="15"/>
      <c r="S151" s="15"/>
      <c r="T151" s="16">
        <f t="shared" si="6"/>
        <v>0</v>
      </c>
      <c r="U151" s="17"/>
      <c r="V151" s="12"/>
      <c r="X151" s="12"/>
      <c r="Z151" s="12"/>
    </row>
    <row r="152" spans="1:27" ht="27" customHeight="1" x14ac:dyDescent="0.25">
      <c r="A152" s="6" t="s">
        <v>364</v>
      </c>
      <c r="B152" s="7" t="s">
        <v>365</v>
      </c>
      <c r="C152" s="8" t="s">
        <v>28</v>
      </c>
      <c r="D152" s="9">
        <v>211220</v>
      </c>
      <c r="E152" s="7" t="s">
        <v>227</v>
      </c>
      <c r="F152" s="10" t="s">
        <v>375</v>
      </c>
      <c r="G152" s="7">
        <v>10</v>
      </c>
      <c r="H152" s="11" t="s">
        <v>376</v>
      </c>
      <c r="I152" s="7">
        <v>25</v>
      </c>
      <c r="J152" s="8"/>
      <c r="K152" s="12"/>
      <c r="L152" s="8" t="s">
        <v>73</v>
      </c>
      <c r="M152" s="12"/>
      <c r="N152" s="8"/>
      <c r="O152" s="13"/>
      <c r="P152" s="10"/>
      <c r="Q152" s="14"/>
      <c r="R152" s="15"/>
      <c r="S152" s="15"/>
      <c r="T152" s="16">
        <f t="shared" si="6"/>
        <v>0</v>
      </c>
      <c r="U152" s="17"/>
      <c r="V152" s="12"/>
      <c r="X152" s="12"/>
      <c r="Z152" s="12"/>
    </row>
    <row r="153" spans="1:27" ht="27" customHeight="1" x14ac:dyDescent="0.25">
      <c r="A153" s="6" t="s">
        <v>364</v>
      </c>
      <c r="B153" s="7" t="s">
        <v>365</v>
      </c>
      <c r="C153" s="8" t="s">
        <v>28</v>
      </c>
      <c r="D153" s="9">
        <v>293500</v>
      </c>
      <c r="E153" s="7" t="s">
        <v>48</v>
      </c>
      <c r="F153" s="10" t="s">
        <v>341</v>
      </c>
      <c r="G153" s="7">
        <v>2</v>
      </c>
      <c r="H153" s="11" t="s">
        <v>377</v>
      </c>
      <c r="I153" s="7">
        <v>25</v>
      </c>
      <c r="J153" s="8"/>
      <c r="K153" s="12"/>
      <c r="L153" s="8" t="s">
        <v>73</v>
      </c>
      <c r="M153" s="12"/>
      <c r="N153" s="8"/>
      <c r="O153" s="13"/>
      <c r="P153" s="10"/>
      <c r="Q153" s="14"/>
      <c r="R153" s="15"/>
      <c r="S153" s="15"/>
      <c r="T153" s="16">
        <f t="shared" si="6"/>
        <v>0</v>
      </c>
      <c r="U153" s="17"/>
      <c r="V153" s="12"/>
      <c r="X153" s="12"/>
      <c r="Z153" s="12"/>
    </row>
    <row r="154" spans="1:27" ht="27" customHeight="1" x14ac:dyDescent="0.25">
      <c r="A154" s="6" t="s">
        <v>364</v>
      </c>
      <c r="B154" s="7" t="s">
        <v>365</v>
      </c>
      <c r="C154" s="8" t="s">
        <v>37</v>
      </c>
      <c r="D154" s="9">
        <v>394400</v>
      </c>
      <c r="E154" s="7" t="s">
        <v>54</v>
      </c>
      <c r="F154" s="10" t="s">
        <v>359</v>
      </c>
      <c r="G154" s="7">
        <v>25</v>
      </c>
      <c r="H154" s="11" t="s">
        <v>378</v>
      </c>
      <c r="I154" s="7">
        <v>25</v>
      </c>
      <c r="J154" s="8"/>
      <c r="K154" s="12"/>
      <c r="L154" s="8" t="s">
        <v>73</v>
      </c>
      <c r="M154" s="12"/>
      <c r="N154" s="8"/>
      <c r="O154" s="13"/>
      <c r="P154" s="10"/>
      <c r="Q154" s="14"/>
      <c r="R154" s="15"/>
      <c r="S154" s="15"/>
      <c r="T154" s="16">
        <f t="shared" si="6"/>
        <v>0</v>
      </c>
      <c r="U154" s="17"/>
      <c r="V154" s="12"/>
      <c r="X154" s="12"/>
      <c r="Z154" s="12"/>
    </row>
    <row r="155" spans="1:27" ht="27" customHeight="1" x14ac:dyDescent="0.25">
      <c r="A155" s="6" t="s">
        <v>364</v>
      </c>
      <c r="B155" s="7" t="s">
        <v>365</v>
      </c>
      <c r="C155" s="8" t="s">
        <v>28</v>
      </c>
      <c r="D155" s="9">
        <v>464000</v>
      </c>
      <c r="E155" s="7" t="s">
        <v>54</v>
      </c>
      <c r="F155" s="10" t="s">
        <v>211</v>
      </c>
      <c r="G155" s="7">
        <v>25</v>
      </c>
      <c r="H155" s="11" t="s">
        <v>379</v>
      </c>
      <c r="I155" s="7">
        <v>25</v>
      </c>
      <c r="J155" s="8"/>
      <c r="K155" s="12"/>
      <c r="L155" s="8" t="s">
        <v>73</v>
      </c>
      <c r="M155" s="12"/>
      <c r="N155" s="8"/>
      <c r="O155" s="13"/>
      <c r="P155" s="10"/>
      <c r="Q155" s="14"/>
      <c r="R155" s="15"/>
      <c r="S155" s="15"/>
      <c r="T155" s="16">
        <f t="shared" si="6"/>
        <v>0</v>
      </c>
      <c r="U155" s="17"/>
      <c r="V155" s="12"/>
      <c r="X155" s="12"/>
      <c r="Z155" s="12"/>
    </row>
    <row r="156" spans="1:27" ht="27" customHeight="1" x14ac:dyDescent="0.25">
      <c r="A156" s="6" t="s">
        <v>380</v>
      </c>
      <c r="B156" s="7" t="s">
        <v>381</v>
      </c>
      <c r="C156" s="8" t="s">
        <v>37</v>
      </c>
      <c r="D156" s="9">
        <v>538348</v>
      </c>
      <c r="E156" s="7" t="s">
        <v>54</v>
      </c>
      <c r="F156" s="10" t="s">
        <v>382</v>
      </c>
      <c r="G156" s="7">
        <v>2</v>
      </c>
      <c r="H156" s="11" t="s">
        <v>383</v>
      </c>
      <c r="I156" s="7">
        <f>+(J156+W156+Y156)/3</f>
        <v>653674.33333333337</v>
      </c>
      <c r="J156" s="8">
        <v>647999</v>
      </c>
      <c r="K156" s="12" t="s">
        <v>385</v>
      </c>
      <c r="L156">
        <v>682499</v>
      </c>
      <c r="M156" s="12" t="s">
        <v>386</v>
      </c>
      <c r="N156">
        <v>630525</v>
      </c>
      <c r="O156" s="12" t="s">
        <v>387</v>
      </c>
      <c r="P156" s="10"/>
      <c r="Q156" s="14"/>
      <c r="R156" s="15"/>
      <c r="S156" s="15"/>
      <c r="T156" s="16">
        <f t="shared" si="6"/>
        <v>0</v>
      </c>
      <c r="U156" s="17"/>
      <c r="V156" s="12" t="s">
        <v>385</v>
      </c>
      <c r="W156">
        <v>682499</v>
      </c>
      <c r="X156" s="12" t="s">
        <v>386</v>
      </c>
      <c r="Y156">
        <v>630525</v>
      </c>
      <c r="Z156" s="12" t="s">
        <v>387</v>
      </c>
      <c r="AA156" t="s">
        <v>36</v>
      </c>
    </row>
    <row r="157" spans="1:27" ht="27" customHeight="1" x14ac:dyDescent="0.25">
      <c r="A157" s="6" t="s">
        <v>380</v>
      </c>
      <c r="B157" s="7" t="s">
        <v>381</v>
      </c>
      <c r="C157" s="8" t="s">
        <v>37</v>
      </c>
      <c r="D157" s="9">
        <v>620490</v>
      </c>
      <c r="E157" s="7" t="s">
        <v>108</v>
      </c>
      <c r="F157" s="10" t="s">
        <v>169</v>
      </c>
      <c r="G157" s="7">
        <v>1</v>
      </c>
      <c r="H157" s="11" t="s">
        <v>384</v>
      </c>
      <c r="I157" s="7">
        <f>+(J157+W157+Y157)/3</f>
        <v>653674.33333333337</v>
      </c>
      <c r="J157" s="8">
        <v>647999</v>
      </c>
      <c r="K157" s="12"/>
      <c r="L157" s="8" t="s">
        <v>73</v>
      </c>
      <c r="M157" s="12"/>
      <c r="N157" s="8"/>
      <c r="O157" s="13"/>
      <c r="P157" s="10"/>
      <c r="Q157" s="14"/>
      <c r="R157" s="15"/>
      <c r="S157" s="15"/>
      <c r="T157" s="16">
        <f t="shared" si="6"/>
        <v>0</v>
      </c>
      <c r="U157" s="17"/>
      <c r="V157" s="12" t="s">
        <v>385</v>
      </c>
      <c r="W157">
        <v>682499</v>
      </c>
      <c r="X157" s="12" t="s">
        <v>386</v>
      </c>
      <c r="Y157">
        <v>630525</v>
      </c>
      <c r="Z157" s="12" t="s">
        <v>387</v>
      </c>
      <c r="AA157" t="s">
        <v>36</v>
      </c>
    </row>
    <row r="158" spans="1:27" ht="27" customHeight="1" x14ac:dyDescent="0.25">
      <c r="A158" s="6" t="s">
        <v>380</v>
      </c>
      <c r="B158" s="7" t="s">
        <v>381</v>
      </c>
      <c r="C158" s="8" t="s">
        <v>28</v>
      </c>
      <c r="D158" s="9">
        <v>633350</v>
      </c>
      <c r="E158" s="7" t="s">
        <v>54</v>
      </c>
      <c r="F158" s="10" t="s">
        <v>388</v>
      </c>
      <c r="G158" s="7">
        <v>2</v>
      </c>
      <c r="H158" s="11" t="s">
        <v>389</v>
      </c>
      <c r="I158" s="7">
        <v>2</v>
      </c>
      <c r="J158" s="8"/>
      <c r="K158" s="12"/>
      <c r="L158" s="8" t="s">
        <v>73</v>
      </c>
      <c r="M158" s="12"/>
      <c r="N158" s="8"/>
      <c r="O158" s="13"/>
      <c r="P158" s="10"/>
      <c r="Q158" s="14"/>
      <c r="R158" s="15"/>
      <c r="S158" s="15"/>
      <c r="T158" s="16">
        <f t="shared" si="6"/>
        <v>0</v>
      </c>
      <c r="U158" s="17"/>
      <c r="V158" s="12"/>
      <c r="X158" s="12"/>
      <c r="Z158" s="12"/>
    </row>
    <row r="159" spans="1:27" ht="27" customHeight="1" x14ac:dyDescent="0.25">
      <c r="A159" s="6" t="s">
        <v>380</v>
      </c>
      <c r="B159" s="7" t="s">
        <v>381</v>
      </c>
      <c r="C159" s="8" t="s">
        <v>37</v>
      </c>
      <c r="D159" s="9">
        <v>645800</v>
      </c>
      <c r="E159" s="7" t="s">
        <v>48</v>
      </c>
      <c r="F159" s="10" t="s">
        <v>169</v>
      </c>
      <c r="G159" s="7">
        <v>2</v>
      </c>
      <c r="H159" s="11" t="s">
        <v>390</v>
      </c>
      <c r="I159" s="7">
        <v>2</v>
      </c>
      <c r="J159" s="8"/>
      <c r="K159" s="12"/>
      <c r="L159" s="8" t="s">
        <v>73</v>
      </c>
      <c r="M159" s="12"/>
      <c r="N159" s="8"/>
      <c r="O159" s="13"/>
      <c r="P159" s="10"/>
      <c r="Q159" s="14"/>
      <c r="R159" s="15"/>
      <c r="S159" s="15"/>
      <c r="T159" s="16">
        <f t="shared" si="6"/>
        <v>0</v>
      </c>
      <c r="U159" s="17"/>
      <c r="V159" s="12"/>
      <c r="X159" s="12"/>
      <c r="Z159" s="12"/>
    </row>
    <row r="160" spans="1:27" ht="27" customHeight="1" x14ac:dyDescent="0.25">
      <c r="A160" s="6" t="s">
        <v>380</v>
      </c>
      <c r="B160" s="7" t="s">
        <v>381</v>
      </c>
      <c r="C160" s="8" t="s">
        <v>37</v>
      </c>
      <c r="D160" s="9">
        <v>697000</v>
      </c>
      <c r="E160" s="7" t="s">
        <v>29</v>
      </c>
      <c r="F160" s="10" t="s">
        <v>391</v>
      </c>
      <c r="G160" s="7">
        <v>2</v>
      </c>
      <c r="H160" s="11" t="s">
        <v>392</v>
      </c>
      <c r="I160" s="7">
        <f t="shared" ref="I160:I168" si="8">+(J160+W160+Y160)/3</f>
        <v>726392.33333333337</v>
      </c>
      <c r="J160" s="8">
        <v>841379</v>
      </c>
      <c r="K160" s="12"/>
      <c r="L160" s="8" t="s">
        <v>73</v>
      </c>
      <c r="M160" s="12"/>
      <c r="N160" s="8"/>
      <c r="O160" s="13"/>
      <c r="P160" s="10"/>
      <c r="Q160" s="14"/>
      <c r="R160" s="15"/>
      <c r="S160" s="15"/>
      <c r="T160" s="16">
        <f t="shared" si="6"/>
        <v>0</v>
      </c>
      <c r="U160" s="17"/>
      <c r="V160" s="12" t="s">
        <v>393</v>
      </c>
      <c r="W160">
        <v>647999</v>
      </c>
      <c r="X160" s="12" t="s">
        <v>394</v>
      </c>
      <c r="Y160">
        <v>689799</v>
      </c>
      <c r="Z160" s="12" t="s">
        <v>395</v>
      </c>
      <c r="AA160" t="s">
        <v>36</v>
      </c>
    </row>
    <row r="161" spans="1:27" ht="27" customHeight="1" x14ac:dyDescent="0.25">
      <c r="A161" s="6" t="s">
        <v>380</v>
      </c>
      <c r="B161" s="7" t="s">
        <v>381</v>
      </c>
      <c r="C161" s="8" t="s">
        <v>39</v>
      </c>
      <c r="D161" s="9">
        <v>698190</v>
      </c>
      <c r="E161" s="7" t="s">
        <v>108</v>
      </c>
      <c r="F161" s="10" t="s">
        <v>169</v>
      </c>
      <c r="G161" s="7">
        <v>1</v>
      </c>
      <c r="H161" s="11" t="s">
        <v>396</v>
      </c>
      <c r="I161" s="7">
        <v>2</v>
      </c>
      <c r="J161" s="8"/>
      <c r="K161" s="12"/>
      <c r="L161" s="8" t="s">
        <v>73</v>
      </c>
      <c r="M161" s="12"/>
      <c r="N161" s="8"/>
      <c r="O161" s="13"/>
      <c r="P161" s="10"/>
      <c r="Q161" s="14"/>
      <c r="R161" s="15"/>
      <c r="S161" s="15"/>
      <c r="T161" s="16">
        <f t="shared" si="6"/>
        <v>0</v>
      </c>
      <c r="U161" s="17"/>
      <c r="V161" s="12"/>
      <c r="X161" s="12"/>
      <c r="Z161" s="12"/>
    </row>
    <row r="162" spans="1:27" ht="27" customHeight="1" x14ac:dyDescent="0.25">
      <c r="A162" s="6" t="s">
        <v>380</v>
      </c>
      <c r="B162" s="7" t="s">
        <v>381</v>
      </c>
      <c r="C162" s="8" t="s">
        <v>28</v>
      </c>
      <c r="D162" s="9">
        <v>725550</v>
      </c>
      <c r="E162" s="7" t="s">
        <v>108</v>
      </c>
      <c r="F162" s="10" t="s">
        <v>397</v>
      </c>
      <c r="G162" s="7">
        <v>1</v>
      </c>
      <c r="H162" s="11" t="s">
        <v>398</v>
      </c>
      <c r="I162" s="7">
        <f t="shared" si="8"/>
        <v>780470.33333333337</v>
      </c>
      <c r="J162" s="8">
        <v>773136</v>
      </c>
      <c r="K162" s="12"/>
      <c r="L162" s="8" t="s">
        <v>73</v>
      </c>
      <c r="M162" s="12"/>
      <c r="N162" s="8"/>
      <c r="O162" s="13"/>
      <c r="P162" s="10"/>
      <c r="Q162" s="14"/>
      <c r="R162" s="15"/>
      <c r="S162" s="15"/>
      <c r="T162" s="16">
        <f t="shared" si="6"/>
        <v>0</v>
      </c>
      <c r="U162" s="17"/>
      <c r="V162" s="12" t="s">
        <v>399</v>
      </c>
      <c r="W162">
        <v>899999</v>
      </c>
      <c r="X162" s="12" t="s">
        <v>400</v>
      </c>
      <c r="Y162">
        <v>668276</v>
      </c>
      <c r="Z162" s="12" t="s">
        <v>401</v>
      </c>
      <c r="AA162" t="s">
        <v>36</v>
      </c>
    </row>
    <row r="163" spans="1:27" ht="27" customHeight="1" x14ac:dyDescent="0.25">
      <c r="A163" s="6" t="s">
        <v>380</v>
      </c>
      <c r="B163" s="7" t="s">
        <v>381</v>
      </c>
      <c r="C163" s="8" t="s">
        <v>41</v>
      </c>
      <c r="D163" s="9">
        <v>742590</v>
      </c>
      <c r="E163" s="7" t="s">
        <v>108</v>
      </c>
      <c r="F163" s="10" t="s">
        <v>169</v>
      </c>
      <c r="G163" s="7">
        <v>1</v>
      </c>
      <c r="H163" s="11" t="s">
        <v>402</v>
      </c>
      <c r="I163" s="7">
        <v>2</v>
      </c>
      <c r="J163" s="8"/>
      <c r="K163" s="12"/>
      <c r="L163" s="8" t="s">
        <v>73</v>
      </c>
      <c r="M163" s="12"/>
      <c r="N163" s="8"/>
      <c r="O163" s="13"/>
      <c r="P163" s="10"/>
      <c r="Q163" s="14"/>
      <c r="R163" s="15"/>
      <c r="S163" s="15"/>
      <c r="T163" s="16">
        <f t="shared" si="6"/>
        <v>0</v>
      </c>
      <c r="U163" s="17"/>
      <c r="V163" s="12"/>
      <c r="X163" s="12"/>
      <c r="Z163" s="12"/>
    </row>
    <row r="164" spans="1:27" ht="27" customHeight="1" x14ac:dyDescent="0.25">
      <c r="A164" s="6" t="s">
        <v>380</v>
      </c>
      <c r="B164" s="7" t="s">
        <v>381</v>
      </c>
      <c r="C164" s="8" t="s">
        <v>28</v>
      </c>
      <c r="D164" s="9">
        <v>772900</v>
      </c>
      <c r="E164" s="7" t="s">
        <v>48</v>
      </c>
      <c r="F164" s="10" t="s">
        <v>169</v>
      </c>
      <c r="G164" s="7">
        <v>2</v>
      </c>
      <c r="H164" s="11" t="s">
        <v>403</v>
      </c>
      <c r="I164" s="7">
        <v>2</v>
      </c>
      <c r="J164" s="8"/>
      <c r="K164" s="12"/>
      <c r="L164" s="8" t="s">
        <v>73</v>
      </c>
      <c r="M164" s="12"/>
      <c r="N164" s="8"/>
      <c r="O164" s="13"/>
      <c r="P164" s="10"/>
      <c r="Q164" s="14"/>
      <c r="R164" s="15"/>
      <c r="S164" s="15"/>
      <c r="T164" s="16">
        <f t="shared" si="6"/>
        <v>0</v>
      </c>
      <c r="U164" s="17"/>
      <c r="V164" s="12"/>
      <c r="X164" s="12"/>
      <c r="Z164" s="12"/>
    </row>
    <row r="165" spans="1:27" ht="27" customHeight="1" x14ac:dyDescent="0.25">
      <c r="A165" s="6" t="s">
        <v>380</v>
      </c>
      <c r="B165" s="7" t="s">
        <v>381</v>
      </c>
      <c r="C165" s="8" t="s">
        <v>28</v>
      </c>
      <c r="D165" s="9">
        <v>1134500</v>
      </c>
      <c r="E165" s="7" t="s">
        <v>148</v>
      </c>
      <c r="F165" s="10" t="s">
        <v>404</v>
      </c>
      <c r="G165" s="7">
        <v>2</v>
      </c>
      <c r="H165" s="11" t="s">
        <v>405</v>
      </c>
      <c r="I165" s="7">
        <f t="shared" si="8"/>
        <v>814846.73999999987</v>
      </c>
      <c r="J165" s="8">
        <v>799000</v>
      </c>
      <c r="K165" s="12" t="s">
        <v>150</v>
      </c>
      <c r="L165" s="8" t="s">
        <v>346</v>
      </c>
      <c r="M165" s="12"/>
      <c r="N165" s="8" t="s">
        <v>47</v>
      </c>
      <c r="O165" s="13"/>
      <c r="P165" s="10"/>
      <c r="Q165" s="14">
        <v>0</v>
      </c>
      <c r="R165" s="15">
        <v>0</v>
      </c>
      <c r="S165" s="15">
        <v>0</v>
      </c>
      <c r="T165" s="16">
        <f t="shared" si="6"/>
        <v>0</v>
      </c>
      <c r="U165" s="17"/>
      <c r="V165" s="12" t="s">
        <v>406</v>
      </c>
      <c r="W165">
        <v>960894</v>
      </c>
      <c r="X165" s="12" t="s">
        <v>407</v>
      </c>
      <c r="Y165">
        <v>684646.22</v>
      </c>
      <c r="Z165" s="12" t="s">
        <v>408</v>
      </c>
      <c r="AA165" t="s">
        <v>36</v>
      </c>
    </row>
    <row r="166" spans="1:27" ht="27" customHeight="1" x14ac:dyDescent="0.25">
      <c r="A166" s="6" t="s">
        <v>380</v>
      </c>
      <c r="B166" s="7" t="s">
        <v>381</v>
      </c>
      <c r="C166" s="8" t="s">
        <v>28</v>
      </c>
      <c r="D166" s="9">
        <v>1940000</v>
      </c>
      <c r="E166" s="7" t="s">
        <v>29</v>
      </c>
      <c r="F166" s="10" t="s">
        <v>409</v>
      </c>
      <c r="G166" s="7">
        <v>2</v>
      </c>
      <c r="H166" s="11" t="s">
        <v>410</v>
      </c>
      <c r="I166" s="7">
        <v>2</v>
      </c>
      <c r="J166" s="8"/>
      <c r="K166" s="12"/>
      <c r="L166" s="8" t="s">
        <v>73</v>
      </c>
      <c r="M166" s="12"/>
      <c r="N166" s="8"/>
      <c r="O166" s="13"/>
      <c r="P166" s="10"/>
      <c r="Q166" s="14"/>
      <c r="R166" s="15"/>
      <c r="S166" s="15"/>
      <c r="T166" s="16">
        <f t="shared" si="6"/>
        <v>0</v>
      </c>
      <c r="U166" s="17"/>
      <c r="V166" s="12"/>
      <c r="X166" s="12"/>
      <c r="Z166" s="12"/>
    </row>
    <row r="167" spans="1:27" ht="27" customHeight="1" x14ac:dyDescent="0.25">
      <c r="A167" s="6" t="s">
        <v>411</v>
      </c>
      <c r="B167" s="7" t="s">
        <v>412</v>
      </c>
      <c r="C167" s="8" t="s">
        <v>28</v>
      </c>
      <c r="D167" s="9">
        <v>966200</v>
      </c>
      <c r="E167" s="7" t="s">
        <v>48</v>
      </c>
      <c r="F167" s="10" t="s">
        <v>413</v>
      </c>
      <c r="G167" s="7">
        <v>1</v>
      </c>
      <c r="H167" s="11" t="s">
        <v>414</v>
      </c>
      <c r="I167" s="7">
        <f t="shared" si="8"/>
        <v>1001828</v>
      </c>
      <c r="J167" s="8">
        <v>994000</v>
      </c>
      <c r="K167" s="12"/>
      <c r="L167" s="8" t="s">
        <v>73</v>
      </c>
      <c r="M167" s="12"/>
      <c r="N167" s="8"/>
      <c r="O167" s="13"/>
      <c r="P167" s="10"/>
      <c r="Q167" s="14"/>
      <c r="R167" s="15"/>
      <c r="S167" s="15"/>
      <c r="T167" s="16">
        <f t="shared" si="6"/>
        <v>0</v>
      </c>
      <c r="U167" s="17"/>
      <c r="V167" s="12" t="s">
        <v>415</v>
      </c>
      <c r="W167">
        <v>1072600</v>
      </c>
      <c r="X167" s="12" t="s">
        <v>416</v>
      </c>
      <c r="Y167">
        <v>938884</v>
      </c>
      <c r="Z167" s="12" t="s">
        <v>417</v>
      </c>
      <c r="AA167" t="s">
        <v>36</v>
      </c>
    </row>
    <row r="168" spans="1:27" ht="27" customHeight="1" x14ac:dyDescent="0.25">
      <c r="A168" s="6" t="s">
        <v>411</v>
      </c>
      <c r="B168" s="7" t="s">
        <v>412</v>
      </c>
      <c r="C168" s="8" t="s">
        <v>28</v>
      </c>
      <c r="D168" s="9">
        <v>1104615.7</v>
      </c>
      <c r="E168" s="7" t="s">
        <v>227</v>
      </c>
      <c r="F168" s="10" t="s">
        <v>418</v>
      </c>
      <c r="G168" s="7">
        <v>1</v>
      </c>
      <c r="H168" s="11" t="s">
        <v>418</v>
      </c>
      <c r="I168" s="7">
        <f t="shared" si="8"/>
        <v>991148.33333333337</v>
      </c>
      <c r="J168" s="8">
        <v>875952</v>
      </c>
      <c r="K168" s="12"/>
      <c r="L168" s="8" t="s">
        <v>73</v>
      </c>
      <c r="M168" s="12"/>
      <c r="N168" s="8"/>
      <c r="O168" s="13"/>
      <c r="P168" s="10"/>
      <c r="Q168" s="14"/>
      <c r="R168" s="15"/>
      <c r="S168" s="15"/>
      <c r="T168" s="16">
        <f t="shared" si="6"/>
        <v>0</v>
      </c>
      <c r="U168" s="17"/>
      <c r="V168" s="12" t="s">
        <v>419</v>
      </c>
      <c r="W168">
        <v>994000</v>
      </c>
      <c r="X168" s="12" t="s">
        <v>420</v>
      </c>
      <c r="Y168">
        <v>1103493</v>
      </c>
      <c r="Z168" s="12" t="s">
        <v>421</v>
      </c>
      <c r="AA168" t="s">
        <v>36</v>
      </c>
    </row>
    <row r="169" spans="1:27" ht="27" customHeight="1" x14ac:dyDescent="0.25">
      <c r="A169" s="6" t="s">
        <v>411</v>
      </c>
      <c r="B169" s="7" t="s">
        <v>412</v>
      </c>
      <c r="C169" s="8" t="s">
        <v>28</v>
      </c>
      <c r="D169" s="9">
        <v>1220000</v>
      </c>
      <c r="E169" s="7" t="s">
        <v>29</v>
      </c>
      <c r="F169" s="10" t="s">
        <v>422</v>
      </c>
      <c r="G169" s="7">
        <v>1</v>
      </c>
      <c r="H169" s="11" t="s">
        <v>423</v>
      </c>
      <c r="I169" s="7">
        <v>1</v>
      </c>
      <c r="J169" s="8"/>
      <c r="K169" s="12"/>
      <c r="L169" s="8" t="s">
        <v>73</v>
      </c>
      <c r="M169" s="12"/>
      <c r="N169" s="8"/>
      <c r="O169" s="13"/>
      <c r="P169" s="10"/>
      <c r="Q169" s="14"/>
      <c r="R169" s="15"/>
      <c r="S169" s="15"/>
      <c r="T169" s="16">
        <f t="shared" si="6"/>
        <v>0</v>
      </c>
      <c r="U169" s="17"/>
      <c r="V169" s="12"/>
      <c r="X169" s="12"/>
      <c r="Z169" s="12"/>
    </row>
    <row r="170" spans="1:27" ht="27" customHeight="1" x14ac:dyDescent="0.25">
      <c r="A170" s="6" t="s">
        <v>411</v>
      </c>
      <c r="B170" s="7" t="s">
        <v>412</v>
      </c>
      <c r="C170" s="8" t="s">
        <v>28</v>
      </c>
      <c r="D170" s="9">
        <v>1311000</v>
      </c>
      <c r="E170" s="7" t="s">
        <v>148</v>
      </c>
      <c r="F170" s="10" t="s">
        <v>424</v>
      </c>
      <c r="G170" s="7">
        <v>1</v>
      </c>
      <c r="H170" s="11" t="s">
        <v>425</v>
      </c>
      <c r="I170" s="7">
        <v>1</v>
      </c>
      <c r="J170" s="8"/>
      <c r="K170" s="12" t="s">
        <v>150</v>
      </c>
      <c r="L170" s="8" t="s">
        <v>346</v>
      </c>
      <c r="M170" s="12"/>
      <c r="N170" s="8" t="s">
        <v>426</v>
      </c>
      <c r="O170" s="13"/>
      <c r="P170" s="10"/>
      <c r="Q170" s="14" t="s">
        <v>426</v>
      </c>
      <c r="R170" s="15">
        <v>0</v>
      </c>
      <c r="S170" s="15">
        <v>0</v>
      </c>
      <c r="T170" s="16">
        <f t="shared" si="6"/>
        <v>0</v>
      </c>
      <c r="U170" s="17"/>
      <c r="V170" s="12"/>
      <c r="X170" s="12"/>
      <c r="Z170" s="12"/>
    </row>
    <row r="171" spans="1:27" ht="27" customHeight="1" x14ac:dyDescent="0.25">
      <c r="A171" s="6" t="s">
        <v>427</v>
      </c>
      <c r="B171" s="7" t="s">
        <v>428</v>
      </c>
      <c r="C171" s="8" t="s">
        <v>28</v>
      </c>
      <c r="D171" s="9">
        <v>389342</v>
      </c>
      <c r="E171" s="7" t="s">
        <v>148</v>
      </c>
      <c r="F171" s="10" t="s">
        <v>429</v>
      </c>
      <c r="G171" s="7">
        <v>26</v>
      </c>
      <c r="H171" s="11" t="s">
        <v>430</v>
      </c>
      <c r="I171" s="7">
        <f>+(J171+W171+Y171)/3</f>
        <v>454432</v>
      </c>
      <c r="J171" s="8">
        <v>539350</v>
      </c>
      <c r="K171" s="12" t="s">
        <v>150</v>
      </c>
      <c r="L171" s="8" t="s">
        <v>346</v>
      </c>
      <c r="M171" s="12"/>
      <c r="N171" s="8" t="s">
        <v>426</v>
      </c>
      <c r="O171" s="13"/>
      <c r="P171" s="10"/>
      <c r="Q171" s="14" t="s">
        <v>426</v>
      </c>
      <c r="R171" s="15">
        <v>0</v>
      </c>
      <c r="S171" s="15">
        <v>0</v>
      </c>
      <c r="T171" s="16">
        <f t="shared" si="6"/>
        <v>0</v>
      </c>
      <c r="U171" s="17"/>
      <c r="V171" s="12" t="s">
        <v>431</v>
      </c>
      <c r="W171">
        <v>410000</v>
      </c>
      <c r="X171" s="12" t="s">
        <v>432</v>
      </c>
      <c r="Y171">
        <v>413946</v>
      </c>
      <c r="Z171" s="12" t="s">
        <v>433</v>
      </c>
      <c r="AA171" t="s">
        <v>36</v>
      </c>
    </row>
    <row r="172" spans="1:27" ht="27" customHeight="1" x14ac:dyDescent="0.25">
      <c r="A172" s="6" t="s">
        <v>427</v>
      </c>
      <c r="B172" s="7" t="s">
        <v>428</v>
      </c>
      <c r="C172" s="8" t="s">
        <v>28</v>
      </c>
      <c r="D172" s="9">
        <v>746700</v>
      </c>
      <c r="E172" s="7" t="s">
        <v>48</v>
      </c>
      <c r="F172" s="10" t="s">
        <v>413</v>
      </c>
      <c r="G172" s="7">
        <v>3</v>
      </c>
      <c r="H172" s="11" t="s">
        <v>434</v>
      </c>
      <c r="I172" s="7">
        <f>+(J172+W172+Y172)/3</f>
        <v>776918.66666666663</v>
      </c>
      <c r="J172" s="8">
        <v>974761</v>
      </c>
      <c r="K172" s="12"/>
      <c r="L172" s="8" t="s">
        <v>73</v>
      </c>
      <c r="M172" s="12"/>
      <c r="N172" s="8"/>
      <c r="O172" s="13"/>
      <c r="P172" s="10"/>
      <c r="Q172" s="14"/>
      <c r="R172" s="15"/>
      <c r="S172" s="15"/>
      <c r="T172" s="16">
        <f t="shared" si="6"/>
        <v>0</v>
      </c>
      <c r="U172" s="17"/>
      <c r="V172" s="12" t="s">
        <v>435</v>
      </c>
      <c r="W172">
        <v>733767</v>
      </c>
      <c r="X172" s="12" t="s">
        <v>436</v>
      </c>
      <c r="Y172">
        <v>622228</v>
      </c>
      <c r="Z172" s="12" t="s">
        <v>437</v>
      </c>
      <c r="AA172" t="s">
        <v>36</v>
      </c>
    </row>
    <row r="173" spans="1:27" ht="27" customHeight="1" x14ac:dyDescent="0.25">
      <c r="A173" s="6" t="s">
        <v>427</v>
      </c>
      <c r="B173" s="7" t="s">
        <v>428</v>
      </c>
      <c r="C173" s="8" t="s">
        <v>28</v>
      </c>
      <c r="D173" s="9">
        <v>812000</v>
      </c>
      <c r="E173" s="7" t="s">
        <v>29</v>
      </c>
      <c r="F173" s="10" t="s">
        <v>438</v>
      </c>
      <c r="G173" s="7">
        <v>26</v>
      </c>
      <c r="H173" s="11" t="s">
        <v>439</v>
      </c>
      <c r="I173" s="7">
        <v>26</v>
      </c>
      <c r="J173" s="8"/>
      <c r="K173" s="12"/>
      <c r="L173" s="8" t="s">
        <v>73</v>
      </c>
      <c r="M173" s="12"/>
      <c r="N173" s="8"/>
      <c r="O173" s="13"/>
      <c r="P173" s="10"/>
      <c r="Q173" s="14"/>
      <c r="R173" s="15"/>
      <c r="S173" s="15"/>
      <c r="T173" s="16">
        <f t="shared" si="6"/>
        <v>0</v>
      </c>
      <c r="U173" s="17"/>
      <c r="V173" s="12"/>
      <c r="X173" s="12"/>
      <c r="Z173" s="12"/>
    </row>
    <row r="174" spans="1:27" ht="27" customHeight="1" x14ac:dyDescent="0.25">
      <c r="A174" s="6" t="s">
        <v>427</v>
      </c>
      <c r="B174" s="7" t="s">
        <v>428</v>
      </c>
      <c r="C174" s="8" t="s">
        <v>28</v>
      </c>
      <c r="D174" s="9">
        <v>901549.5</v>
      </c>
      <c r="E174" s="7" t="s">
        <v>227</v>
      </c>
      <c r="F174" s="10" t="s">
        <v>440</v>
      </c>
      <c r="G174" s="7">
        <v>10</v>
      </c>
      <c r="H174" s="11" t="s">
        <v>440</v>
      </c>
      <c r="I174" s="7">
        <v>26</v>
      </c>
      <c r="J174" s="8"/>
      <c r="K174" s="12"/>
      <c r="L174" s="8" t="s">
        <v>73</v>
      </c>
      <c r="M174" s="12"/>
      <c r="N174" s="8"/>
      <c r="O174" s="13"/>
      <c r="P174" s="10"/>
      <c r="Q174" s="14"/>
      <c r="R174" s="15"/>
      <c r="S174" s="15"/>
      <c r="T174" s="16">
        <f t="shared" si="6"/>
        <v>0</v>
      </c>
      <c r="U174" s="17"/>
      <c r="V174" s="12"/>
      <c r="X174" s="12"/>
      <c r="Z174" s="12"/>
    </row>
    <row r="175" spans="1:27" ht="27" customHeight="1" x14ac:dyDescent="0.25">
      <c r="A175" s="6" t="s">
        <v>441</v>
      </c>
      <c r="B175" s="7" t="s">
        <v>442</v>
      </c>
      <c r="C175" s="8" t="s">
        <v>28</v>
      </c>
      <c r="D175" s="9">
        <v>620600</v>
      </c>
      <c r="E175" s="7" t="s">
        <v>48</v>
      </c>
      <c r="F175" s="10" t="s">
        <v>443</v>
      </c>
      <c r="G175" s="7">
        <v>2</v>
      </c>
      <c r="H175" s="11" t="s">
        <v>444</v>
      </c>
      <c r="I175" s="7">
        <f t="shared" ref="I175:I176" si="9">+(J175+W175+Y175)/3</f>
        <v>753860.33333333337</v>
      </c>
      <c r="J175" s="8">
        <v>848532</v>
      </c>
      <c r="K175" s="12"/>
      <c r="L175" s="8" t="s">
        <v>73</v>
      </c>
      <c r="M175" s="12"/>
      <c r="N175" s="8"/>
      <c r="O175" s="13"/>
      <c r="P175" s="10"/>
      <c r="Q175" s="14"/>
      <c r="R175" s="15"/>
      <c r="S175" s="15"/>
      <c r="T175" s="16">
        <f t="shared" si="6"/>
        <v>0</v>
      </c>
      <c r="U175" s="17"/>
      <c r="V175" s="12" t="s">
        <v>445</v>
      </c>
      <c r="W175">
        <v>630800</v>
      </c>
      <c r="X175" s="12" t="s">
        <v>446</v>
      </c>
      <c r="Y175">
        <v>782249</v>
      </c>
      <c r="Z175" s="12" t="s">
        <v>447</v>
      </c>
      <c r="AA175" t="s">
        <v>36</v>
      </c>
    </row>
    <row r="176" spans="1:27" ht="27" customHeight="1" x14ac:dyDescent="0.25">
      <c r="A176" s="6" t="s">
        <v>441</v>
      </c>
      <c r="B176" s="7" t="s">
        <v>442</v>
      </c>
      <c r="C176" s="8" t="s">
        <v>28</v>
      </c>
      <c r="D176" s="9">
        <v>764500</v>
      </c>
      <c r="E176" s="7" t="s">
        <v>29</v>
      </c>
      <c r="F176" s="10" t="s">
        <v>448</v>
      </c>
      <c r="G176" s="7">
        <v>15</v>
      </c>
      <c r="H176" s="11" t="s">
        <v>449</v>
      </c>
      <c r="I176" s="7">
        <f t="shared" si="9"/>
        <v>653899.66666666663</v>
      </c>
      <c r="J176" s="8">
        <v>700000</v>
      </c>
      <c r="K176" s="12"/>
      <c r="L176" s="8" t="s">
        <v>73</v>
      </c>
      <c r="M176" s="12"/>
      <c r="N176" s="8"/>
      <c r="O176" s="13"/>
      <c r="P176" s="10"/>
      <c r="Q176" s="14"/>
      <c r="R176" s="15"/>
      <c r="S176" s="15"/>
      <c r="T176" s="16">
        <f t="shared" si="6"/>
        <v>0</v>
      </c>
      <c r="U176" s="17"/>
      <c r="V176" s="12" t="s">
        <v>450</v>
      </c>
      <c r="W176">
        <v>630999</v>
      </c>
      <c r="X176" s="12" t="s">
        <v>451</v>
      </c>
      <c r="Y176">
        <v>630700</v>
      </c>
      <c r="Z176" s="12" t="s">
        <v>452</v>
      </c>
      <c r="AA176" t="s">
        <v>36</v>
      </c>
    </row>
    <row r="177" spans="1:26" ht="27" customHeight="1" x14ac:dyDescent="0.25">
      <c r="A177" s="6" t="s">
        <v>441</v>
      </c>
      <c r="B177" s="7" t="s">
        <v>442</v>
      </c>
      <c r="C177" s="8" t="s">
        <v>37</v>
      </c>
      <c r="D177" s="9">
        <v>1299000</v>
      </c>
      <c r="E177" s="7" t="s">
        <v>453</v>
      </c>
      <c r="F177" s="10" t="s">
        <v>454</v>
      </c>
      <c r="G177" s="7">
        <v>15</v>
      </c>
      <c r="H177" s="11" t="s">
        <v>455</v>
      </c>
      <c r="I177" s="7">
        <v>15</v>
      </c>
      <c r="J177" s="8"/>
      <c r="K177" s="12"/>
      <c r="L177" s="8" t="s">
        <v>73</v>
      </c>
      <c r="M177" s="12"/>
      <c r="N177" s="8"/>
      <c r="O177" s="13"/>
      <c r="P177" s="10"/>
      <c r="Q177" s="14"/>
      <c r="R177" s="15"/>
      <c r="S177" s="15"/>
      <c r="T177" s="16">
        <f t="shared" si="6"/>
        <v>0</v>
      </c>
      <c r="U177" s="17"/>
      <c r="V177" s="12"/>
      <c r="X177" s="12"/>
      <c r="Z177" s="12"/>
    </row>
    <row r="178" spans="1:26" ht="27" customHeight="1" x14ac:dyDescent="0.25">
      <c r="A178" s="6" t="s">
        <v>441</v>
      </c>
      <c r="B178" s="7" t="s">
        <v>442</v>
      </c>
      <c r="C178" s="8" t="s">
        <v>28</v>
      </c>
      <c r="D178" s="9">
        <v>1450000</v>
      </c>
      <c r="E178" s="7" t="s">
        <v>453</v>
      </c>
      <c r="F178" s="10" t="s">
        <v>456</v>
      </c>
      <c r="G178" s="7">
        <v>15</v>
      </c>
      <c r="H178" s="11" t="s">
        <v>457</v>
      </c>
      <c r="I178" s="7">
        <v>15</v>
      </c>
      <c r="J178" s="8"/>
      <c r="K178" s="12"/>
      <c r="L178" s="8" t="s">
        <v>73</v>
      </c>
      <c r="M178" s="12"/>
      <c r="N178" s="8"/>
      <c r="O178" s="13"/>
      <c r="P178" s="10"/>
      <c r="Q178" s="14"/>
      <c r="R178" s="15"/>
      <c r="S178" s="15"/>
      <c r="T178" s="16">
        <f t="shared" si="6"/>
        <v>0</v>
      </c>
      <c r="U178" s="17"/>
      <c r="V178" s="12"/>
      <c r="X178" s="12"/>
      <c r="Z178" s="12"/>
    </row>
    <row r="181" spans="1:26" ht="18.75" x14ac:dyDescent="0.3">
      <c r="A181" s="1" t="s">
        <v>458</v>
      </c>
    </row>
    <row r="183" spans="1:26" ht="45" x14ac:dyDescent="0.25">
      <c r="A183" s="2" t="s">
        <v>2</v>
      </c>
      <c r="B183" s="2" t="s">
        <v>3</v>
      </c>
      <c r="C183" s="2" t="s">
        <v>4</v>
      </c>
      <c r="D183" s="3" t="s">
        <v>5</v>
      </c>
      <c r="E183" s="2" t="s">
        <v>6</v>
      </c>
      <c r="F183" s="3" t="s">
        <v>7</v>
      </c>
      <c r="G183" s="2" t="s">
        <v>8</v>
      </c>
      <c r="H183" s="3" t="s">
        <v>9</v>
      </c>
      <c r="I183" s="2" t="s">
        <v>10</v>
      </c>
      <c r="J183" s="4" t="s">
        <v>11</v>
      </c>
      <c r="K183" s="5" t="s">
        <v>23</v>
      </c>
      <c r="L183" s="4" t="s">
        <v>11</v>
      </c>
      <c r="M183" s="5" t="s">
        <v>23</v>
      </c>
      <c r="N183" s="4" t="s">
        <v>11</v>
      </c>
      <c r="V183" s="5" t="s">
        <v>23</v>
      </c>
      <c r="W183" s="4" t="s">
        <v>11</v>
      </c>
      <c r="X183" s="5" t="s">
        <v>23</v>
      </c>
      <c r="Y183" s="4" t="s">
        <v>11</v>
      </c>
    </row>
    <row r="184" spans="1:26" ht="27" customHeight="1" x14ac:dyDescent="0.25">
      <c r="A184" s="6" t="s">
        <v>459</v>
      </c>
      <c r="B184" s="7" t="s">
        <v>460</v>
      </c>
      <c r="C184" s="8" t="s">
        <v>28</v>
      </c>
      <c r="D184" s="9">
        <v>302000</v>
      </c>
      <c r="E184" s="7" t="s">
        <v>461</v>
      </c>
      <c r="F184" s="10" t="s">
        <v>462</v>
      </c>
      <c r="G184" s="7">
        <v>5</v>
      </c>
      <c r="H184" s="11" t="s">
        <v>463</v>
      </c>
      <c r="I184" s="7">
        <f>+(J184+W184)/2</f>
        <v>412944.5</v>
      </c>
      <c r="J184" s="8">
        <v>434999</v>
      </c>
      <c r="K184" s="12" t="s">
        <v>464</v>
      </c>
      <c r="L184" s="8">
        <v>260685</v>
      </c>
      <c r="M184" s="12" t="s">
        <v>465</v>
      </c>
      <c r="N184" s="8" t="s">
        <v>466</v>
      </c>
      <c r="O184" s="13"/>
      <c r="P184" s="10"/>
      <c r="Q184" s="14"/>
      <c r="R184" s="15"/>
      <c r="S184" s="15"/>
      <c r="T184" s="16"/>
      <c r="U184" s="17"/>
      <c r="V184" s="12" t="s">
        <v>464</v>
      </c>
      <c r="W184">
        <v>390890</v>
      </c>
      <c r="X184" s="12" t="s">
        <v>1740</v>
      </c>
      <c r="Y184" t="s">
        <v>466</v>
      </c>
      <c r="Z184" s="12"/>
    </row>
    <row r="185" spans="1:26" ht="27" customHeight="1" x14ac:dyDescent="0.25">
      <c r="A185" s="6" t="s">
        <v>459</v>
      </c>
      <c r="B185" s="7" t="s">
        <v>460</v>
      </c>
      <c r="C185" s="8" t="s">
        <v>37</v>
      </c>
      <c r="D185" s="9">
        <v>533807</v>
      </c>
      <c r="E185" s="7" t="s">
        <v>54</v>
      </c>
      <c r="F185" s="10" t="s">
        <v>467</v>
      </c>
      <c r="G185" s="7">
        <v>5</v>
      </c>
      <c r="H185" s="11" t="s">
        <v>468</v>
      </c>
      <c r="I185" s="7">
        <f t="shared" ref="I185:I208" si="10">+(J185+L185)/2</f>
        <v>768116.5</v>
      </c>
      <c r="J185" s="8">
        <v>863999</v>
      </c>
      <c r="K185" s="12" t="s">
        <v>469</v>
      </c>
      <c r="L185" s="8">
        <v>672234</v>
      </c>
      <c r="M185" s="12" t="s">
        <v>470</v>
      </c>
      <c r="N185" s="8" t="s">
        <v>466</v>
      </c>
      <c r="O185" s="13"/>
      <c r="P185" s="10"/>
      <c r="Q185" s="14"/>
      <c r="R185" s="15"/>
      <c r="S185" s="15"/>
      <c r="T185" s="16"/>
      <c r="U185" s="17"/>
      <c r="V185" s="12" t="s">
        <v>469</v>
      </c>
      <c r="W185">
        <v>672234</v>
      </c>
      <c r="X185" s="12" t="s">
        <v>470</v>
      </c>
      <c r="Y185" t="s">
        <v>466</v>
      </c>
      <c r="Z185" s="12"/>
    </row>
    <row r="186" spans="1:26" ht="27" customHeight="1" x14ac:dyDescent="0.25">
      <c r="A186" s="6" t="s">
        <v>459</v>
      </c>
      <c r="B186" s="7" t="s">
        <v>460</v>
      </c>
      <c r="C186" s="8" t="s">
        <v>28</v>
      </c>
      <c r="D186" s="9">
        <v>628000</v>
      </c>
      <c r="E186" s="7" t="s">
        <v>54</v>
      </c>
      <c r="F186" s="10" t="s">
        <v>471</v>
      </c>
      <c r="G186" s="7">
        <v>5</v>
      </c>
      <c r="H186" s="11" t="s">
        <v>472</v>
      </c>
      <c r="I186" s="7">
        <f t="shared" si="10"/>
        <v>768116.5</v>
      </c>
      <c r="J186" s="8">
        <v>863999</v>
      </c>
      <c r="K186" s="12" t="s">
        <v>469</v>
      </c>
      <c r="L186" s="8">
        <v>672234</v>
      </c>
      <c r="M186" s="12" t="s">
        <v>470</v>
      </c>
      <c r="N186" s="8" t="s">
        <v>466</v>
      </c>
      <c r="O186" s="13"/>
      <c r="P186" s="10"/>
      <c r="Q186" s="14"/>
      <c r="R186" s="15"/>
      <c r="S186" s="15"/>
      <c r="T186" s="16"/>
      <c r="U186" s="17"/>
      <c r="V186" s="12" t="s">
        <v>469</v>
      </c>
      <c r="W186">
        <v>672234</v>
      </c>
      <c r="X186" s="12" t="s">
        <v>470</v>
      </c>
      <c r="Y186" t="s">
        <v>466</v>
      </c>
      <c r="Z186" s="12"/>
    </row>
    <row r="187" spans="1:26" ht="27" customHeight="1" x14ac:dyDescent="0.25">
      <c r="A187" s="6" t="s">
        <v>473</v>
      </c>
      <c r="B187" s="7" t="s">
        <v>474</v>
      </c>
      <c r="C187" s="8" t="s">
        <v>37</v>
      </c>
      <c r="D187" s="9">
        <v>39641</v>
      </c>
      <c r="E187" s="7" t="s">
        <v>54</v>
      </c>
      <c r="F187" s="10" t="s">
        <v>475</v>
      </c>
      <c r="G187" s="7">
        <v>100</v>
      </c>
      <c r="H187" s="11" t="s">
        <v>476</v>
      </c>
      <c r="I187" s="7">
        <f t="shared" si="10"/>
        <v>33449.5</v>
      </c>
      <c r="J187" s="8">
        <v>26900</v>
      </c>
      <c r="K187" s="12" t="s">
        <v>477</v>
      </c>
      <c r="L187" s="8">
        <v>39999</v>
      </c>
      <c r="M187" s="12" t="s">
        <v>478</v>
      </c>
      <c r="N187" s="8" t="s">
        <v>466</v>
      </c>
      <c r="O187" s="13"/>
      <c r="P187" s="10"/>
      <c r="Q187" s="14"/>
      <c r="R187" s="15"/>
      <c r="S187" s="15"/>
      <c r="T187" s="16"/>
      <c r="U187" s="17"/>
      <c r="V187" s="12" t="s">
        <v>477</v>
      </c>
      <c r="W187">
        <v>39999</v>
      </c>
      <c r="X187" s="12" t="s">
        <v>478</v>
      </c>
      <c r="Y187" t="s">
        <v>466</v>
      </c>
      <c r="Z187" s="12"/>
    </row>
    <row r="188" spans="1:26" ht="27" customHeight="1" x14ac:dyDescent="0.25">
      <c r="A188" s="6" t="s">
        <v>473</v>
      </c>
      <c r="B188" s="7" t="s">
        <v>474</v>
      </c>
      <c r="C188" s="8" t="s">
        <v>37</v>
      </c>
      <c r="D188" s="9">
        <v>39900</v>
      </c>
      <c r="E188" s="7" t="s">
        <v>461</v>
      </c>
      <c r="F188" s="10" t="s">
        <v>479</v>
      </c>
      <c r="G188" s="7">
        <v>100</v>
      </c>
      <c r="H188" s="11" t="s">
        <v>480</v>
      </c>
      <c r="I188" s="7">
        <f t="shared" si="10"/>
        <v>29949.5</v>
      </c>
      <c r="J188" s="8">
        <v>26900</v>
      </c>
      <c r="K188" s="12" t="s">
        <v>481</v>
      </c>
      <c r="L188" s="8">
        <v>32999</v>
      </c>
      <c r="M188" s="12" t="s">
        <v>482</v>
      </c>
      <c r="N188" s="8" t="s">
        <v>466</v>
      </c>
      <c r="O188" s="13"/>
      <c r="P188" s="10"/>
      <c r="Q188" s="14"/>
      <c r="R188" s="15"/>
      <c r="S188" s="15"/>
      <c r="T188" s="16"/>
      <c r="U188" s="17"/>
      <c r="V188" s="12" t="s">
        <v>481</v>
      </c>
      <c r="W188">
        <v>32999</v>
      </c>
      <c r="X188" s="12" t="s">
        <v>482</v>
      </c>
      <c r="Y188" t="s">
        <v>466</v>
      </c>
      <c r="Z188" s="12"/>
    </row>
    <row r="189" spans="1:26" ht="27" customHeight="1" x14ac:dyDescent="0.25">
      <c r="A189" s="6" t="s">
        <v>473</v>
      </c>
      <c r="B189" s="7" t="s">
        <v>474</v>
      </c>
      <c r="C189" s="8" t="s">
        <v>28</v>
      </c>
      <c r="D189" s="9">
        <v>43460</v>
      </c>
      <c r="E189" s="7" t="s">
        <v>54</v>
      </c>
      <c r="F189" s="10" t="s">
        <v>483</v>
      </c>
      <c r="G189" s="7">
        <v>100</v>
      </c>
      <c r="H189" s="11" t="s">
        <v>484</v>
      </c>
      <c r="I189" s="7">
        <f t="shared" si="10"/>
        <v>33449.5</v>
      </c>
      <c r="J189" s="8">
        <v>26900</v>
      </c>
      <c r="K189" s="12" t="s">
        <v>477</v>
      </c>
      <c r="L189" s="8">
        <v>39999</v>
      </c>
      <c r="M189" s="12" t="s">
        <v>478</v>
      </c>
      <c r="N189" s="8" t="s">
        <v>466</v>
      </c>
      <c r="O189" s="13"/>
      <c r="P189" s="10"/>
      <c r="Q189" s="14"/>
      <c r="R189" s="15"/>
      <c r="S189" s="15"/>
      <c r="T189" s="16"/>
      <c r="U189" s="17"/>
      <c r="V189" s="12" t="s">
        <v>477</v>
      </c>
      <c r="W189">
        <v>39999</v>
      </c>
      <c r="X189" s="12" t="s">
        <v>478</v>
      </c>
      <c r="Y189" t="s">
        <v>466</v>
      </c>
      <c r="Z189" s="12"/>
    </row>
    <row r="190" spans="1:26" ht="27" customHeight="1" x14ac:dyDescent="0.25">
      <c r="A190" s="6" t="s">
        <v>473</v>
      </c>
      <c r="B190" s="7" t="s">
        <v>474</v>
      </c>
      <c r="C190" s="8" t="s">
        <v>28</v>
      </c>
      <c r="D190" s="9">
        <v>49900</v>
      </c>
      <c r="E190" s="7" t="s">
        <v>461</v>
      </c>
      <c r="F190" s="10" t="s">
        <v>485</v>
      </c>
      <c r="G190" s="7">
        <v>10</v>
      </c>
      <c r="H190" s="11" t="s">
        <v>486</v>
      </c>
      <c r="I190" s="7">
        <f t="shared" si="10"/>
        <v>49247.5</v>
      </c>
      <c r="J190" s="8">
        <v>54995</v>
      </c>
      <c r="K190" s="12" t="s">
        <v>487</v>
      </c>
      <c r="L190" s="8">
        <v>43500</v>
      </c>
      <c r="M190" s="12" t="s">
        <v>488</v>
      </c>
      <c r="N190" s="8" t="s">
        <v>36</v>
      </c>
      <c r="O190" s="13"/>
      <c r="P190" s="10"/>
      <c r="Q190" s="14"/>
      <c r="R190" s="15"/>
      <c r="S190" s="15"/>
      <c r="T190" s="16"/>
      <c r="U190" s="17"/>
      <c r="V190" s="12" t="s">
        <v>487</v>
      </c>
      <c r="W190">
        <v>43500</v>
      </c>
      <c r="X190" s="12" t="s">
        <v>488</v>
      </c>
      <c r="Y190" t="s">
        <v>36</v>
      </c>
      <c r="Z190" s="12"/>
    </row>
    <row r="191" spans="1:26" ht="27" customHeight="1" x14ac:dyDescent="0.25">
      <c r="A191" s="6" t="s">
        <v>473</v>
      </c>
      <c r="B191" s="7" t="s">
        <v>474</v>
      </c>
      <c r="C191" s="8" t="s">
        <v>28</v>
      </c>
      <c r="D191" s="9">
        <v>83298.3</v>
      </c>
      <c r="E191" s="7" t="s">
        <v>489</v>
      </c>
      <c r="F191" s="10" t="s">
        <v>490</v>
      </c>
      <c r="G191" s="7">
        <v>50</v>
      </c>
      <c r="H191" s="11" t="s">
        <v>491</v>
      </c>
      <c r="I191" s="7">
        <f t="shared" si="10"/>
        <v>62999</v>
      </c>
      <c r="J191" s="8">
        <v>59999</v>
      </c>
      <c r="K191" s="12" t="s">
        <v>492</v>
      </c>
      <c r="L191" s="8">
        <v>65999</v>
      </c>
      <c r="M191" s="12" t="s">
        <v>493</v>
      </c>
      <c r="N191" s="8" t="s">
        <v>36</v>
      </c>
      <c r="O191" s="13"/>
      <c r="P191" s="10"/>
      <c r="Q191" s="14"/>
      <c r="R191" s="15"/>
      <c r="S191" s="15"/>
      <c r="T191" s="16"/>
      <c r="U191" s="17"/>
      <c r="V191" s="12" t="s">
        <v>492</v>
      </c>
      <c r="W191">
        <v>65999</v>
      </c>
      <c r="X191" s="12" t="s">
        <v>493</v>
      </c>
      <c r="Y191" t="s">
        <v>36</v>
      </c>
      <c r="Z191" s="12"/>
    </row>
    <row r="192" spans="1:26" ht="27" customHeight="1" x14ac:dyDescent="0.25">
      <c r="A192" s="6" t="s">
        <v>473</v>
      </c>
      <c r="B192" s="7" t="s">
        <v>474</v>
      </c>
      <c r="C192" s="8" t="s">
        <v>28</v>
      </c>
      <c r="D192" s="9">
        <v>109970</v>
      </c>
      <c r="E192" s="7" t="s">
        <v>108</v>
      </c>
      <c r="F192" s="10" t="s">
        <v>494</v>
      </c>
      <c r="G192" s="7">
        <v>10</v>
      </c>
      <c r="H192" s="11" t="s">
        <v>495</v>
      </c>
      <c r="I192" s="7">
        <f t="shared" si="10"/>
        <v>109999</v>
      </c>
      <c r="J192" s="8">
        <v>109999</v>
      </c>
      <c r="K192" s="12" t="s">
        <v>496</v>
      </c>
      <c r="L192" s="8">
        <v>109999</v>
      </c>
      <c r="M192" s="12" t="s">
        <v>497</v>
      </c>
      <c r="N192" s="8" t="s">
        <v>36</v>
      </c>
      <c r="O192" s="13"/>
      <c r="P192" s="10"/>
      <c r="Q192" s="14"/>
      <c r="R192" s="15"/>
      <c r="S192" s="15"/>
      <c r="T192" s="16"/>
      <c r="U192" s="17"/>
      <c r="V192" s="12" t="s">
        <v>496</v>
      </c>
      <c r="W192">
        <v>109999</v>
      </c>
      <c r="X192" s="12" t="s">
        <v>497</v>
      </c>
      <c r="Y192" t="s">
        <v>36</v>
      </c>
      <c r="Z192" s="12"/>
    </row>
    <row r="193" spans="1:26" ht="27" customHeight="1" x14ac:dyDescent="0.25">
      <c r="A193" s="6" t="s">
        <v>473</v>
      </c>
      <c r="B193" s="7" t="s">
        <v>474</v>
      </c>
      <c r="C193" s="8" t="s">
        <v>39</v>
      </c>
      <c r="D193" s="9">
        <v>129970</v>
      </c>
      <c r="E193" s="7" t="s">
        <v>108</v>
      </c>
      <c r="F193" s="10" t="s">
        <v>494</v>
      </c>
      <c r="G193" s="7">
        <v>10</v>
      </c>
      <c r="H193" s="11" t="s">
        <v>498</v>
      </c>
      <c r="I193" s="7">
        <f t="shared" si="10"/>
        <v>123249</v>
      </c>
      <c r="J193" s="8">
        <v>126499</v>
      </c>
      <c r="K193" s="12" t="s">
        <v>499</v>
      </c>
      <c r="L193" s="8">
        <v>119999</v>
      </c>
      <c r="M193" s="12" t="s">
        <v>500</v>
      </c>
      <c r="N193" s="8" t="s">
        <v>36</v>
      </c>
      <c r="O193" s="13"/>
      <c r="P193" s="10"/>
      <c r="Q193" s="14"/>
      <c r="R193" s="15"/>
      <c r="S193" s="15"/>
      <c r="T193" s="16"/>
      <c r="U193" s="17"/>
      <c r="V193" s="12" t="s">
        <v>499</v>
      </c>
      <c r="W193">
        <v>119999</v>
      </c>
      <c r="X193" s="12" t="s">
        <v>500</v>
      </c>
      <c r="Y193" t="s">
        <v>36</v>
      </c>
      <c r="Z193" s="12"/>
    </row>
    <row r="194" spans="1:26" ht="27" customHeight="1" x14ac:dyDescent="0.25">
      <c r="A194" s="6" t="s">
        <v>473</v>
      </c>
      <c r="B194" s="7" t="s">
        <v>474</v>
      </c>
      <c r="C194" s="8" t="s">
        <v>37</v>
      </c>
      <c r="D194" s="9">
        <v>149970</v>
      </c>
      <c r="E194" s="7" t="s">
        <v>108</v>
      </c>
      <c r="F194" s="10" t="s">
        <v>494</v>
      </c>
      <c r="G194" s="7">
        <v>10</v>
      </c>
      <c r="H194" s="11" t="s">
        <v>501</v>
      </c>
      <c r="I194" s="7">
        <f t="shared" si="10"/>
        <v>149999</v>
      </c>
      <c r="J194" s="8">
        <v>149999</v>
      </c>
      <c r="K194" s="12" t="s">
        <v>502</v>
      </c>
      <c r="L194" s="8">
        <v>149999</v>
      </c>
      <c r="M194" s="12" t="s">
        <v>503</v>
      </c>
      <c r="N194" s="8" t="s">
        <v>36</v>
      </c>
      <c r="O194" s="13"/>
      <c r="P194" s="10"/>
      <c r="Q194" s="14"/>
      <c r="R194" s="15"/>
      <c r="S194" s="15"/>
      <c r="T194" s="16"/>
      <c r="U194" s="17"/>
      <c r="V194" s="12" t="s">
        <v>502</v>
      </c>
      <c r="W194">
        <v>149999</v>
      </c>
      <c r="X194" s="12" t="s">
        <v>503</v>
      </c>
      <c r="Y194" t="s">
        <v>36</v>
      </c>
      <c r="Z194" s="12"/>
    </row>
    <row r="195" spans="1:26" ht="27" customHeight="1" x14ac:dyDescent="0.25">
      <c r="A195" s="6" t="s">
        <v>504</v>
      </c>
      <c r="B195" s="7" t="s">
        <v>505</v>
      </c>
      <c r="C195" s="8" t="s">
        <v>28</v>
      </c>
      <c r="D195" s="9">
        <v>30581.3</v>
      </c>
      <c r="E195" s="7" t="s">
        <v>489</v>
      </c>
      <c r="F195" s="10" t="s">
        <v>506</v>
      </c>
      <c r="G195" s="7">
        <v>50</v>
      </c>
      <c r="H195" s="11" t="s">
        <v>507</v>
      </c>
      <c r="I195" s="7">
        <f t="shared" si="10"/>
        <v>31458.5</v>
      </c>
      <c r="J195" s="8">
        <v>34498</v>
      </c>
      <c r="K195" s="12" t="s">
        <v>508</v>
      </c>
      <c r="L195" s="8">
        <v>28419</v>
      </c>
      <c r="M195" s="12" t="s">
        <v>509</v>
      </c>
      <c r="N195" s="8" t="s">
        <v>36</v>
      </c>
      <c r="O195" s="13"/>
      <c r="P195" s="10"/>
      <c r="Q195" s="14"/>
      <c r="R195" s="15"/>
      <c r="S195" s="15"/>
      <c r="T195" s="16"/>
      <c r="U195" s="17"/>
      <c r="V195" s="12" t="s">
        <v>508</v>
      </c>
      <c r="W195">
        <v>28419</v>
      </c>
      <c r="X195" s="12" t="s">
        <v>509</v>
      </c>
      <c r="Y195" t="s">
        <v>36</v>
      </c>
      <c r="Z195" s="12"/>
    </row>
    <row r="196" spans="1:26" ht="27" customHeight="1" x14ac:dyDescent="0.25">
      <c r="A196" s="6" t="s">
        <v>504</v>
      </c>
      <c r="B196" s="7" t="s">
        <v>505</v>
      </c>
      <c r="C196" s="8" t="s">
        <v>37</v>
      </c>
      <c r="D196" s="9">
        <v>35590</v>
      </c>
      <c r="E196" s="7" t="s">
        <v>108</v>
      </c>
      <c r="F196" s="10" t="s">
        <v>510</v>
      </c>
      <c r="G196" s="7">
        <v>2</v>
      </c>
      <c r="H196" s="11" t="s">
        <v>511</v>
      </c>
      <c r="I196" s="7">
        <f t="shared" si="10"/>
        <v>40927.5</v>
      </c>
      <c r="J196" s="8">
        <v>39999</v>
      </c>
      <c r="K196" s="12" t="s">
        <v>512</v>
      </c>
      <c r="L196" s="8">
        <v>41856</v>
      </c>
      <c r="M196" s="12" t="s">
        <v>513</v>
      </c>
      <c r="N196" s="8" t="s">
        <v>36</v>
      </c>
      <c r="O196" s="13"/>
      <c r="P196" s="10"/>
      <c r="Q196" s="14"/>
      <c r="R196" s="15"/>
      <c r="S196" s="15"/>
      <c r="T196" s="16"/>
      <c r="U196" s="17"/>
      <c r="V196" s="12" t="s">
        <v>512</v>
      </c>
      <c r="W196">
        <v>41856</v>
      </c>
      <c r="X196" s="12" t="s">
        <v>513</v>
      </c>
      <c r="Y196" t="s">
        <v>36</v>
      </c>
      <c r="Z196" s="12"/>
    </row>
    <row r="197" spans="1:26" ht="27" customHeight="1" x14ac:dyDescent="0.25">
      <c r="A197" s="6" t="s">
        <v>504</v>
      </c>
      <c r="B197" s="7" t="s">
        <v>505</v>
      </c>
      <c r="C197" s="8" t="s">
        <v>37</v>
      </c>
      <c r="D197" s="9">
        <v>39900</v>
      </c>
      <c r="E197" s="7" t="s">
        <v>461</v>
      </c>
      <c r="F197" s="10" t="s">
        <v>479</v>
      </c>
      <c r="G197" s="7">
        <v>100</v>
      </c>
      <c r="H197" s="11" t="s">
        <v>514</v>
      </c>
      <c r="I197" s="7">
        <f t="shared" si="10"/>
        <v>29949.5</v>
      </c>
      <c r="J197" s="8">
        <v>26900</v>
      </c>
      <c r="K197" s="12" t="s">
        <v>481</v>
      </c>
      <c r="L197" s="8">
        <v>32999</v>
      </c>
      <c r="M197" s="12" t="s">
        <v>482</v>
      </c>
      <c r="N197" s="8" t="s">
        <v>36</v>
      </c>
      <c r="O197" s="13"/>
      <c r="P197" s="10"/>
      <c r="Q197" s="14"/>
      <c r="R197" s="15"/>
      <c r="S197" s="15"/>
      <c r="T197" s="16"/>
      <c r="U197" s="17"/>
      <c r="V197" s="12" t="s">
        <v>481</v>
      </c>
      <c r="W197">
        <v>32999</v>
      </c>
      <c r="X197" s="12" t="s">
        <v>482</v>
      </c>
      <c r="Y197" t="s">
        <v>36</v>
      </c>
      <c r="Z197" s="12"/>
    </row>
    <row r="198" spans="1:26" ht="27" customHeight="1" x14ac:dyDescent="0.25">
      <c r="A198" s="6" t="s">
        <v>504</v>
      </c>
      <c r="B198" s="7" t="s">
        <v>505</v>
      </c>
      <c r="C198" s="8" t="s">
        <v>37</v>
      </c>
      <c r="D198" s="9">
        <v>43969</v>
      </c>
      <c r="E198" s="7" t="s">
        <v>54</v>
      </c>
      <c r="F198" s="10" t="s">
        <v>515</v>
      </c>
      <c r="G198" s="7">
        <v>100</v>
      </c>
      <c r="H198" s="11" t="s">
        <v>516</v>
      </c>
      <c r="I198" s="7">
        <f t="shared" si="10"/>
        <v>31665.5</v>
      </c>
      <c r="J198" s="8">
        <v>30999</v>
      </c>
      <c r="K198" s="12" t="s">
        <v>517</v>
      </c>
      <c r="L198" s="8">
        <v>32332</v>
      </c>
      <c r="M198" s="12" t="s">
        <v>518</v>
      </c>
      <c r="N198" s="8" t="s">
        <v>36</v>
      </c>
      <c r="O198" s="13"/>
      <c r="P198" s="10"/>
      <c r="Q198" s="14"/>
      <c r="R198" s="15"/>
      <c r="S198" s="15"/>
      <c r="T198" s="16"/>
      <c r="U198" s="17"/>
      <c r="V198" s="12" t="s">
        <v>517</v>
      </c>
      <c r="W198">
        <v>32332</v>
      </c>
      <c r="X198" s="12" t="s">
        <v>518</v>
      </c>
      <c r="Y198" t="s">
        <v>36</v>
      </c>
      <c r="Z198" s="12"/>
    </row>
    <row r="199" spans="1:26" ht="27" customHeight="1" x14ac:dyDescent="0.25">
      <c r="A199" s="6" t="s">
        <v>504</v>
      </c>
      <c r="B199" s="7" t="s">
        <v>505</v>
      </c>
      <c r="C199" s="8" t="s">
        <v>28</v>
      </c>
      <c r="D199" s="9">
        <v>51728</v>
      </c>
      <c r="E199" s="7" t="s">
        <v>54</v>
      </c>
      <c r="F199" s="10" t="s">
        <v>519</v>
      </c>
      <c r="G199" s="7">
        <v>100</v>
      </c>
      <c r="H199" s="11" t="s">
        <v>520</v>
      </c>
      <c r="I199" s="7">
        <f t="shared" si="10"/>
        <v>31665.5</v>
      </c>
      <c r="J199" s="8">
        <v>30999</v>
      </c>
      <c r="K199" s="12" t="s">
        <v>517</v>
      </c>
      <c r="L199" s="8">
        <v>32332</v>
      </c>
      <c r="M199" s="12" t="s">
        <v>518</v>
      </c>
      <c r="N199" s="8" t="s">
        <v>36</v>
      </c>
      <c r="O199" s="13"/>
      <c r="P199" s="10"/>
      <c r="Q199" s="14"/>
      <c r="R199" s="15"/>
      <c r="S199" s="15"/>
      <c r="T199" s="16"/>
      <c r="U199" s="17"/>
      <c r="V199" s="12" t="s">
        <v>517</v>
      </c>
      <c r="W199">
        <v>32332</v>
      </c>
      <c r="X199" s="12" t="s">
        <v>518</v>
      </c>
      <c r="Y199" t="s">
        <v>36</v>
      </c>
      <c r="Z199" s="12"/>
    </row>
    <row r="200" spans="1:26" ht="27" customHeight="1" x14ac:dyDescent="0.25">
      <c r="A200" s="6" t="s">
        <v>504</v>
      </c>
      <c r="B200" s="7" t="s">
        <v>505</v>
      </c>
      <c r="C200" s="8" t="s">
        <v>28</v>
      </c>
      <c r="D200" s="9">
        <v>63930</v>
      </c>
      <c r="E200" s="7" t="s">
        <v>108</v>
      </c>
      <c r="F200" s="10" t="s">
        <v>485</v>
      </c>
      <c r="G200" s="7">
        <v>2</v>
      </c>
      <c r="H200" s="11" t="s">
        <v>521</v>
      </c>
      <c r="I200" s="7">
        <f t="shared" si="10"/>
        <v>77870.5</v>
      </c>
      <c r="J200" s="8">
        <v>84314</v>
      </c>
      <c r="K200" s="12" t="s">
        <v>522</v>
      </c>
      <c r="L200" s="8">
        <v>71427</v>
      </c>
      <c r="M200" s="12" t="s">
        <v>523</v>
      </c>
      <c r="N200" s="8" t="s">
        <v>36</v>
      </c>
      <c r="O200" s="13"/>
      <c r="P200" s="10"/>
      <c r="Q200" s="14"/>
      <c r="R200" s="15"/>
      <c r="S200" s="15"/>
      <c r="T200" s="16"/>
      <c r="U200" s="17"/>
      <c r="V200" s="12" t="s">
        <v>522</v>
      </c>
      <c r="W200">
        <v>71427</v>
      </c>
      <c r="X200" s="12" t="s">
        <v>523</v>
      </c>
      <c r="Y200" t="s">
        <v>36</v>
      </c>
      <c r="Z200" s="12"/>
    </row>
    <row r="201" spans="1:26" ht="27" customHeight="1" x14ac:dyDescent="0.25">
      <c r="A201" s="6" t="s">
        <v>504</v>
      </c>
      <c r="B201" s="7" t="s">
        <v>505</v>
      </c>
      <c r="C201" s="8" t="s">
        <v>28</v>
      </c>
      <c r="D201" s="9">
        <v>65767</v>
      </c>
      <c r="E201" s="7" t="s">
        <v>461</v>
      </c>
      <c r="F201" s="10" t="s">
        <v>524</v>
      </c>
      <c r="G201" s="7">
        <v>100</v>
      </c>
      <c r="H201" s="11" t="s">
        <v>525</v>
      </c>
      <c r="I201" s="7">
        <f t="shared" si="10"/>
        <v>57447.5</v>
      </c>
      <c r="J201" s="8">
        <v>59995</v>
      </c>
      <c r="K201" s="12" t="s">
        <v>526</v>
      </c>
      <c r="L201" s="8">
        <v>54900</v>
      </c>
      <c r="M201" s="12" t="s">
        <v>527</v>
      </c>
      <c r="N201" s="8" t="s">
        <v>36</v>
      </c>
      <c r="O201" s="13"/>
      <c r="P201" s="10"/>
      <c r="Q201" s="14"/>
      <c r="R201" s="15"/>
      <c r="S201" s="15"/>
      <c r="T201" s="16"/>
      <c r="U201" s="17"/>
      <c r="V201" s="12" t="s">
        <v>526</v>
      </c>
      <c r="W201">
        <v>54900</v>
      </c>
      <c r="X201" s="12" t="s">
        <v>527</v>
      </c>
      <c r="Y201" t="s">
        <v>36</v>
      </c>
      <c r="Z201" s="12"/>
    </row>
    <row r="202" spans="1:26" ht="27" customHeight="1" x14ac:dyDescent="0.25">
      <c r="A202" s="6" t="s">
        <v>528</v>
      </c>
      <c r="B202" s="7" t="s">
        <v>529</v>
      </c>
      <c r="C202" s="8" t="s">
        <v>28</v>
      </c>
      <c r="D202" s="9">
        <v>169958</v>
      </c>
      <c r="E202" s="7" t="s">
        <v>530</v>
      </c>
      <c r="F202" s="10" t="s">
        <v>531</v>
      </c>
      <c r="G202" s="7">
        <v>100</v>
      </c>
      <c r="H202" s="11" t="s">
        <v>532</v>
      </c>
      <c r="I202" s="7">
        <f t="shared" si="10"/>
        <v>202964</v>
      </c>
      <c r="J202" s="8">
        <v>221928</v>
      </c>
      <c r="K202" s="12" t="s">
        <v>533</v>
      </c>
      <c r="L202" s="8">
        <v>184000</v>
      </c>
      <c r="M202" s="12" t="s">
        <v>534</v>
      </c>
      <c r="N202" s="8" t="s">
        <v>36</v>
      </c>
      <c r="O202" s="13"/>
      <c r="P202" s="10"/>
      <c r="Q202" s="14"/>
      <c r="R202" s="15"/>
      <c r="S202" s="15"/>
      <c r="T202" s="16"/>
      <c r="U202" s="17"/>
      <c r="V202" s="12" t="s">
        <v>533</v>
      </c>
      <c r="W202">
        <v>184000</v>
      </c>
      <c r="X202" s="12" t="s">
        <v>534</v>
      </c>
      <c r="Y202" t="s">
        <v>36</v>
      </c>
      <c r="Z202" s="12"/>
    </row>
    <row r="203" spans="1:26" ht="27" customHeight="1" x14ac:dyDescent="0.25">
      <c r="A203" s="6" t="s">
        <v>528</v>
      </c>
      <c r="B203" s="7" t="s">
        <v>529</v>
      </c>
      <c r="C203" s="8" t="s">
        <v>37</v>
      </c>
      <c r="D203" s="9">
        <v>195781.38</v>
      </c>
      <c r="E203" s="7" t="s">
        <v>535</v>
      </c>
      <c r="F203" s="10" t="s">
        <v>536</v>
      </c>
      <c r="G203" s="7">
        <v>400</v>
      </c>
      <c r="H203" s="11" t="s">
        <v>537</v>
      </c>
      <c r="I203" s="7">
        <f t="shared" si="10"/>
        <v>310541.5</v>
      </c>
      <c r="J203" s="8">
        <v>311999</v>
      </c>
      <c r="K203" s="12" t="s">
        <v>538</v>
      </c>
      <c r="L203" s="8">
        <v>309084</v>
      </c>
      <c r="M203" s="12" t="s">
        <v>539</v>
      </c>
      <c r="N203" s="8" t="s">
        <v>36</v>
      </c>
      <c r="O203" s="13"/>
      <c r="P203" s="10"/>
      <c r="Q203" s="14"/>
      <c r="R203" s="15"/>
      <c r="S203" s="15"/>
      <c r="T203" s="16"/>
      <c r="U203" s="17"/>
      <c r="V203" s="12" t="s">
        <v>538</v>
      </c>
      <c r="W203">
        <v>309084</v>
      </c>
      <c r="X203" s="12" t="s">
        <v>539</v>
      </c>
      <c r="Y203" t="s">
        <v>36</v>
      </c>
      <c r="Z203" s="12"/>
    </row>
    <row r="204" spans="1:26" ht="27" customHeight="1" x14ac:dyDescent="0.25">
      <c r="A204" s="6" t="s">
        <v>528</v>
      </c>
      <c r="B204" s="7" t="s">
        <v>529</v>
      </c>
      <c r="C204" s="8" t="s">
        <v>28</v>
      </c>
      <c r="D204" s="9">
        <v>203612.64</v>
      </c>
      <c r="E204" s="7" t="s">
        <v>535</v>
      </c>
      <c r="F204" s="10" t="s">
        <v>536</v>
      </c>
      <c r="G204" s="7">
        <v>400</v>
      </c>
      <c r="H204" s="11" t="s">
        <v>540</v>
      </c>
      <c r="I204" s="7">
        <f t="shared" si="10"/>
        <v>310541.5</v>
      </c>
      <c r="J204" s="8">
        <v>311999</v>
      </c>
      <c r="K204" s="12" t="s">
        <v>538</v>
      </c>
      <c r="L204" s="8">
        <v>309084</v>
      </c>
      <c r="M204" s="12" t="s">
        <v>539</v>
      </c>
      <c r="N204" s="8" t="s">
        <v>36</v>
      </c>
      <c r="O204" s="13"/>
      <c r="P204" s="10"/>
      <c r="Q204" s="14"/>
      <c r="R204" s="15"/>
      <c r="S204" s="15"/>
      <c r="T204" s="16"/>
      <c r="U204" s="17"/>
      <c r="V204" s="12" t="s">
        <v>538</v>
      </c>
      <c r="W204">
        <v>309084</v>
      </c>
      <c r="X204" s="12" t="s">
        <v>539</v>
      </c>
      <c r="Y204" t="s">
        <v>36</v>
      </c>
      <c r="Z204" s="12"/>
    </row>
    <row r="205" spans="1:26" ht="27" customHeight="1" x14ac:dyDescent="0.25">
      <c r="A205" s="6" t="s">
        <v>528</v>
      </c>
      <c r="B205" s="7" t="s">
        <v>529</v>
      </c>
      <c r="C205" s="8" t="s">
        <v>28</v>
      </c>
      <c r="D205" s="9">
        <v>280549</v>
      </c>
      <c r="E205" s="7" t="s">
        <v>461</v>
      </c>
      <c r="F205" s="10" t="s">
        <v>536</v>
      </c>
      <c r="G205" s="7">
        <v>400</v>
      </c>
      <c r="H205" s="11" t="s">
        <v>541</v>
      </c>
      <c r="I205" s="7">
        <f t="shared" si="10"/>
        <v>310541.5</v>
      </c>
      <c r="J205" s="8">
        <v>311999</v>
      </c>
      <c r="K205" s="12" t="s">
        <v>538</v>
      </c>
      <c r="L205" s="8">
        <v>309084</v>
      </c>
      <c r="M205" s="12" t="s">
        <v>539</v>
      </c>
      <c r="N205" s="8" t="s">
        <v>36</v>
      </c>
      <c r="O205" s="13"/>
      <c r="P205" s="10"/>
      <c r="Q205" s="14"/>
      <c r="R205" s="15"/>
      <c r="S205" s="15"/>
      <c r="T205" s="16"/>
      <c r="U205" s="17"/>
      <c r="V205" s="12" t="s">
        <v>538</v>
      </c>
      <c r="W205">
        <v>309084</v>
      </c>
      <c r="X205" s="12" t="s">
        <v>539</v>
      </c>
      <c r="Y205" t="s">
        <v>36</v>
      </c>
      <c r="Z205" s="12"/>
    </row>
    <row r="206" spans="1:26" ht="27" customHeight="1" x14ac:dyDescent="0.25">
      <c r="A206" s="6" t="s">
        <v>528</v>
      </c>
      <c r="B206" s="7" t="s">
        <v>529</v>
      </c>
      <c r="C206" s="8" t="s">
        <v>37</v>
      </c>
      <c r="D206" s="9">
        <v>289491</v>
      </c>
      <c r="E206" s="7" t="s">
        <v>54</v>
      </c>
      <c r="F206" s="10" t="s">
        <v>542</v>
      </c>
      <c r="G206" s="7">
        <v>400</v>
      </c>
      <c r="H206" s="11" t="s">
        <v>543</v>
      </c>
      <c r="I206" s="7">
        <f t="shared" si="10"/>
        <v>255009</v>
      </c>
      <c r="J206" s="8">
        <v>250019</v>
      </c>
      <c r="K206" s="12" t="s">
        <v>544</v>
      </c>
      <c r="L206" s="8">
        <v>259999</v>
      </c>
      <c r="M206" s="12" t="s">
        <v>545</v>
      </c>
      <c r="N206" s="8" t="s">
        <v>36</v>
      </c>
      <c r="O206" s="13"/>
      <c r="P206" s="10"/>
      <c r="Q206" s="14"/>
      <c r="R206" s="15"/>
      <c r="S206" s="15"/>
      <c r="T206" s="16"/>
      <c r="U206" s="17"/>
      <c r="V206" s="12" t="s">
        <v>544</v>
      </c>
      <c r="W206">
        <v>259999</v>
      </c>
      <c r="X206" s="12" t="s">
        <v>545</v>
      </c>
      <c r="Y206" t="s">
        <v>36</v>
      </c>
      <c r="Z206" s="12"/>
    </row>
    <row r="207" spans="1:26" ht="27" customHeight="1" x14ac:dyDescent="0.25">
      <c r="A207" s="6" t="s">
        <v>528</v>
      </c>
      <c r="B207" s="7" t="s">
        <v>529</v>
      </c>
      <c r="C207" s="8" t="s">
        <v>28</v>
      </c>
      <c r="D207" s="9">
        <v>323000.34000000003</v>
      </c>
      <c r="E207" s="7" t="s">
        <v>489</v>
      </c>
      <c r="F207" s="10" t="s">
        <v>536</v>
      </c>
      <c r="G207" s="7">
        <v>20</v>
      </c>
      <c r="H207" s="11" t="s">
        <v>546</v>
      </c>
      <c r="I207" s="7">
        <f t="shared" si="10"/>
        <v>310541.5</v>
      </c>
      <c r="J207" s="8">
        <v>311999</v>
      </c>
      <c r="K207" s="12" t="s">
        <v>538</v>
      </c>
      <c r="L207" s="8">
        <v>309084</v>
      </c>
      <c r="M207" s="12" t="s">
        <v>539</v>
      </c>
      <c r="N207" s="8" t="s">
        <v>36</v>
      </c>
      <c r="O207" s="13"/>
      <c r="P207" s="10"/>
      <c r="Q207" s="14"/>
      <c r="R207" s="15"/>
      <c r="S207" s="15"/>
      <c r="T207" s="16"/>
      <c r="U207" s="17"/>
      <c r="V207" s="12" t="s">
        <v>538</v>
      </c>
      <c r="W207">
        <v>309084</v>
      </c>
      <c r="X207" s="12" t="s">
        <v>539</v>
      </c>
      <c r="Y207" t="s">
        <v>36</v>
      </c>
      <c r="Z207" s="12"/>
    </row>
    <row r="208" spans="1:26" ht="27" customHeight="1" x14ac:dyDescent="0.25">
      <c r="A208" s="6" t="s">
        <v>528</v>
      </c>
      <c r="B208" s="7" t="s">
        <v>529</v>
      </c>
      <c r="C208" s="8" t="s">
        <v>28</v>
      </c>
      <c r="D208" s="9">
        <v>340578</v>
      </c>
      <c r="E208" s="7" t="s">
        <v>54</v>
      </c>
      <c r="F208" s="10" t="s">
        <v>547</v>
      </c>
      <c r="G208" s="7">
        <v>400</v>
      </c>
      <c r="H208" s="11" t="s">
        <v>548</v>
      </c>
      <c r="I208" s="7">
        <f t="shared" si="10"/>
        <v>255009</v>
      </c>
      <c r="J208" s="8">
        <v>250019</v>
      </c>
      <c r="K208" s="12" t="s">
        <v>544</v>
      </c>
      <c r="L208" s="8">
        <v>259999</v>
      </c>
      <c r="M208" s="12" t="s">
        <v>545</v>
      </c>
      <c r="N208" s="8" t="s">
        <v>36</v>
      </c>
      <c r="O208" s="13"/>
      <c r="P208" s="10"/>
      <c r="Q208" s="14"/>
      <c r="R208" s="15"/>
      <c r="S208" s="15"/>
      <c r="T208" s="16"/>
      <c r="U208" s="17"/>
      <c r="V208" s="12" t="s">
        <v>544</v>
      </c>
      <c r="W208">
        <v>259999</v>
      </c>
      <c r="X208" s="12" t="s">
        <v>545</v>
      </c>
      <c r="Y208" t="s">
        <v>36</v>
      </c>
      <c r="Z208" s="12"/>
    </row>
    <row r="209" spans="1:26" ht="27" customHeight="1" x14ac:dyDescent="0.25">
      <c r="A209" s="6" t="s">
        <v>549</v>
      </c>
      <c r="B209" s="7" t="s">
        <v>550</v>
      </c>
      <c r="C209" s="8" t="s">
        <v>37</v>
      </c>
      <c r="D209" s="9">
        <v>167128.49</v>
      </c>
      <c r="E209" s="7" t="s">
        <v>535</v>
      </c>
      <c r="F209" s="10" t="s">
        <v>536</v>
      </c>
      <c r="G209" s="7">
        <v>400</v>
      </c>
      <c r="H209" s="11" t="s">
        <v>551</v>
      </c>
      <c r="I209" s="7">
        <f>+(J209+W209)/2</f>
        <v>261267</v>
      </c>
      <c r="J209" s="8">
        <v>255939</v>
      </c>
      <c r="K209" s="12" t="s">
        <v>552</v>
      </c>
      <c r="L209" s="8">
        <v>223440</v>
      </c>
      <c r="M209" s="12" t="s">
        <v>553</v>
      </c>
      <c r="N209" s="8" t="s">
        <v>36</v>
      </c>
      <c r="O209" s="13"/>
      <c r="P209" s="10"/>
      <c r="Q209" s="14"/>
      <c r="R209" s="15"/>
      <c r="S209" s="15"/>
      <c r="T209" s="16"/>
      <c r="U209" s="17"/>
      <c r="V209" s="12" t="s">
        <v>552</v>
      </c>
      <c r="W209">
        <v>266595</v>
      </c>
      <c r="X209" s="12" t="s">
        <v>1741</v>
      </c>
      <c r="Y209" t="s">
        <v>36</v>
      </c>
      <c r="Z209" s="12"/>
    </row>
    <row r="210" spans="1:26" ht="27" customHeight="1" x14ac:dyDescent="0.25">
      <c r="A210" s="6" t="s">
        <v>549</v>
      </c>
      <c r="B210" s="7" t="s">
        <v>550</v>
      </c>
      <c r="C210" s="8" t="s">
        <v>28</v>
      </c>
      <c r="D210" s="9">
        <v>173813.63</v>
      </c>
      <c r="E210" s="7" t="s">
        <v>535</v>
      </c>
      <c r="F210" s="10" t="s">
        <v>536</v>
      </c>
      <c r="G210" s="7">
        <v>400</v>
      </c>
      <c r="H210" s="11" t="s">
        <v>554</v>
      </c>
      <c r="I210" s="7">
        <v>261267</v>
      </c>
      <c r="J210" s="8">
        <v>255939</v>
      </c>
      <c r="K210" s="12" t="s">
        <v>552</v>
      </c>
      <c r="L210">
        <v>266595</v>
      </c>
      <c r="M210" s="12" t="s">
        <v>1741</v>
      </c>
      <c r="N210" s="8" t="s">
        <v>36</v>
      </c>
      <c r="O210" s="13"/>
      <c r="P210" s="10"/>
      <c r="Q210" s="14"/>
      <c r="R210" s="15"/>
      <c r="S210" s="15"/>
      <c r="T210" s="16"/>
      <c r="U210" s="17"/>
      <c r="V210" s="12" t="s">
        <v>552</v>
      </c>
      <c r="W210">
        <v>223440</v>
      </c>
      <c r="X210" s="12" t="s">
        <v>553</v>
      </c>
      <c r="Y210" t="s">
        <v>36</v>
      </c>
      <c r="Z210" s="12"/>
    </row>
    <row r="211" spans="1:26" ht="27" customHeight="1" x14ac:dyDescent="0.25">
      <c r="A211" s="6" t="s">
        <v>549</v>
      </c>
      <c r="B211" s="7" t="s">
        <v>550</v>
      </c>
      <c r="C211" s="8" t="s">
        <v>28</v>
      </c>
      <c r="D211" s="9">
        <v>214276.93</v>
      </c>
      <c r="E211" s="7" t="s">
        <v>489</v>
      </c>
      <c r="F211" s="10" t="s">
        <v>555</v>
      </c>
      <c r="G211" s="7">
        <v>20</v>
      </c>
      <c r="H211" s="11" t="s">
        <v>556</v>
      </c>
      <c r="I211" s="7">
        <f>+(J211+L211)/2</f>
        <v>311779</v>
      </c>
      <c r="J211" s="8">
        <v>321360</v>
      </c>
      <c r="K211" s="12" t="s">
        <v>557</v>
      </c>
      <c r="L211" s="8">
        <v>302198</v>
      </c>
      <c r="M211" s="12" t="s">
        <v>558</v>
      </c>
      <c r="N211" s="8" t="s">
        <v>36</v>
      </c>
      <c r="O211" s="13"/>
      <c r="P211" s="10"/>
      <c r="Q211" s="14"/>
      <c r="R211" s="15"/>
      <c r="S211" s="15"/>
      <c r="T211" s="16"/>
      <c r="U211" s="17"/>
      <c r="V211" s="12" t="s">
        <v>557</v>
      </c>
      <c r="W211">
        <v>302198</v>
      </c>
      <c r="X211" s="12" t="s">
        <v>558</v>
      </c>
      <c r="Y211" t="s">
        <v>36</v>
      </c>
      <c r="Z211" s="12"/>
    </row>
    <row r="212" spans="1:26" ht="27" customHeight="1" x14ac:dyDescent="0.25">
      <c r="A212" s="6" t="s">
        <v>549</v>
      </c>
      <c r="B212" s="7" t="s">
        <v>550</v>
      </c>
      <c r="C212" s="8" t="s">
        <v>28</v>
      </c>
      <c r="D212" s="9">
        <v>232327</v>
      </c>
      <c r="E212" s="7" t="s">
        <v>461</v>
      </c>
      <c r="F212" s="10" t="s">
        <v>536</v>
      </c>
      <c r="G212" s="7">
        <v>400</v>
      </c>
      <c r="H212" s="11" t="s">
        <v>559</v>
      </c>
      <c r="I212" s="7">
        <v>261267</v>
      </c>
      <c r="J212" s="8">
        <v>255939</v>
      </c>
      <c r="K212" s="12" t="s">
        <v>552</v>
      </c>
      <c r="L212">
        <v>266595</v>
      </c>
      <c r="M212" s="12" t="s">
        <v>1741</v>
      </c>
      <c r="N212" s="8" t="s">
        <v>36</v>
      </c>
      <c r="O212" s="13"/>
      <c r="P212" s="10"/>
      <c r="Q212" s="14"/>
      <c r="R212" s="15"/>
      <c r="S212" s="15"/>
      <c r="T212" s="16"/>
      <c r="U212" s="17"/>
      <c r="V212" s="12" t="s">
        <v>552</v>
      </c>
      <c r="W212">
        <v>223440</v>
      </c>
      <c r="X212" s="12" t="s">
        <v>553</v>
      </c>
      <c r="Y212" t="s">
        <v>36</v>
      </c>
      <c r="Z212" s="12"/>
    </row>
    <row r="213" spans="1:26" ht="27" customHeight="1" x14ac:dyDescent="0.25">
      <c r="A213" s="6" t="s">
        <v>549</v>
      </c>
      <c r="B213" s="7" t="s">
        <v>550</v>
      </c>
      <c r="C213" s="8" t="s">
        <v>37</v>
      </c>
      <c r="D213" s="9">
        <v>267597</v>
      </c>
      <c r="E213" s="7" t="s">
        <v>54</v>
      </c>
      <c r="F213" s="10" t="s">
        <v>560</v>
      </c>
      <c r="G213" s="7">
        <v>400</v>
      </c>
      <c r="H213" s="11" t="s">
        <v>561</v>
      </c>
      <c r="I213" s="7">
        <f>+(J213+L213)/2</f>
        <v>227805.5</v>
      </c>
      <c r="J213" s="8">
        <v>205713</v>
      </c>
      <c r="K213" s="12" t="s">
        <v>562</v>
      </c>
      <c r="L213" s="8">
        <v>249898</v>
      </c>
      <c r="M213" s="12" t="s">
        <v>563</v>
      </c>
      <c r="N213" s="8" t="s">
        <v>36</v>
      </c>
      <c r="O213" s="13"/>
      <c r="P213" s="10"/>
      <c r="Q213" s="14"/>
      <c r="R213" s="15"/>
      <c r="S213" s="15"/>
      <c r="T213" s="16"/>
      <c r="U213" s="17"/>
      <c r="V213" s="12" t="s">
        <v>562</v>
      </c>
      <c r="W213">
        <v>249898</v>
      </c>
      <c r="X213" s="12" t="s">
        <v>563</v>
      </c>
      <c r="Y213" t="s">
        <v>36</v>
      </c>
      <c r="Z213" s="12"/>
    </row>
    <row r="214" spans="1:26" ht="27" customHeight="1" x14ac:dyDescent="0.25">
      <c r="A214" s="6" t="s">
        <v>549</v>
      </c>
      <c r="B214" s="7" t="s">
        <v>550</v>
      </c>
      <c r="C214" s="8" t="s">
        <v>28</v>
      </c>
      <c r="D214" s="9">
        <v>314820</v>
      </c>
      <c r="E214" s="7" t="s">
        <v>54</v>
      </c>
      <c r="F214" s="10" t="s">
        <v>564</v>
      </c>
      <c r="G214" s="7">
        <v>400</v>
      </c>
      <c r="H214" s="11" t="s">
        <v>565</v>
      </c>
      <c r="I214" s="7">
        <f>+(J214+L214)/2</f>
        <v>227805.5</v>
      </c>
      <c r="J214" s="8">
        <v>205713</v>
      </c>
      <c r="K214" s="12" t="s">
        <v>562</v>
      </c>
      <c r="L214" s="8">
        <v>249898</v>
      </c>
      <c r="M214" s="12" t="s">
        <v>563</v>
      </c>
      <c r="N214" s="8" t="s">
        <v>36</v>
      </c>
      <c r="O214" s="13"/>
      <c r="P214" s="10"/>
      <c r="Q214" s="14"/>
      <c r="R214" s="15"/>
      <c r="S214" s="15"/>
      <c r="T214" s="16"/>
      <c r="U214" s="17"/>
      <c r="V214" s="12" t="s">
        <v>562</v>
      </c>
      <c r="W214">
        <v>249898</v>
      </c>
      <c r="X214" s="12" t="s">
        <v>563</v>
      </c>
      <c r="Y214" t="s">
        <v>36</v>
      </c>
      <c r="Z214" s="12"/>
    </row>
    <row r="215" spans="1:26" ht="27" customHeight="1" x14ac:dyDescent="0.25">
      <c r="A215" s="6" t="s">
        <v>566</v>
      </c>
      <c r="B215" s="7" t="s">
        <v>567</v>
      </c>
      <c r="C215" s="8" t="s">
        <v>37</v>
      </c>
      <c r="D215" s="9">
        <v>198429.45</v>
      </c>
      <c r="E215" s="7" t="s">
        <v>535</v>
      </c>
      <c r="F215" s="10" t="s">
        <v>536</v>
      </c>
      <c r="G215" s="7">
        <v>500</v>
      </c>
      <c r="H215" s="11" t="s">
        <v>568</v>
      </c>
      <c r="I215" s="7">
        <f>+(J215+L215)/2</f>
        <v>289189</v>
      </c>
      <c r="J215" s="8">
        <v>303879</v>
      </c>
      <c r="K215" s="12" t="s">
        <v>569</v>
      </c>
      <c r="L215" s="8">
        <v>274499</v>
      </c>
      <c r="M215" s="12" t="s">
        <v>570</v>
      </c>
      <c r="N215" s="8" t="s">
        <v>36</v>
      </c>
      <c r="O215" s="13"/>
      <c r="P215" s="10"/>
      <c r="Q215" s="14"/>
      <c r="R215" s="15"/>
      <c r="S215" s="15"/>
      <c r="T215" s="16"/>
      <c r="U215" s="17"/>
      <c r="V215" s="12" t="s">
        <v>569</v>
      </c>
      <c r="W215">
        <v>274499</v>
      </c>
      <c r="X215" s="12" t="s">
        <v>570</v>
      </c>
      <c r="Y215" t="s">
        <v>36</v>
      </c>
      <c r="Z215" s="12"/>
    </row>
    <row r="216" spans="1:26" ht="27" customHeight="1" x14ac:dyDescent="0.25">
      <c r="A216" s="6" t="s">
        <v>566</v>
      </c>
      <c r="B216" s="7" t="s">
        <v>567</v>
      </c>
      <c r="C216" s="8" t="s">
        <v>28</v>
      </c>
      <c r="D216" s="9">
        <v>206366.63</v>
      </c>
      <c r="E216" s="7" t="s">
        <v>535</v>
      </c>
      <c r="F216" s="10" t="s">
        <v>536</v>
      </c>
      <c r="G216" s="7">
        <v>500</v>
      </c>
      <c r="H216" s="11" t="s">
        <v>571</v>
      </c>
      <c r="I216" s="7">
        <f t="shared" ref="I216:I224" si="11">+(J216+L216)/2</f>
        <v>289189</v>
      </c>
      <c r="J216" s="8">
        <v>303879</v>
      </c>
      <c r="K216" s="12" t="s">
        <v>569</v>
      </c>
      <c r="L216" s="8">
        <v>274499</v>
      </c>
      <c r="M216" s="12" t="s">
        <v>570</v>
      </c>
      <c r="N216" s="8" t="s">
        <v>36</v>
      </c>
      <c r="O216" s="13"/>
      <c r="P216" s="10"/>
      <c r="Q216" s="14"/>
      <c r="R216" s="15"/>
      <c r="S216" s="15"/>
      <c r="T216" s="16"/>
      <c r="U216" s="17"/>
      <c r="V216" s="12" t="s">
        <v>569</v>
      </c>
      <c r="W216">
        <v>274499</v>
      </c>
      <c r="X216" s="12" t="s">
        <v>570</v>
      </c>
      <c r="Y216" t="s">
        <v>36</v>
      </c>
      <c r="Z216" s="12"/>
    </row>
    <row r="217" spans="1:26" ht="27" customHeight="1" x14ac:dyDescent="0.25">
      <c r="A217" s="6" t="s">
        <v>566</v>
      </c>
      <c r="B217" s="7" t="s">
        <v>567</v>
      </c>
      <c r="C217" s="8" t="s">
        <v>28</v>
      </c>
      <c r="D217" s="9">
        <v>218000</v>
      </c>
      <c r="E217" s="7" t="s">
        <v>461</v>
      </c>
      <c r="F217" s="10" t="s">
        <v>536</v>
      </c>
      <c r="G217" s="7">
        <v>500</v>
      </c>
      <c r="H217" s="11" t="s">
        <v>572</v>
      </c>
      <c r="I217" s="7">
        <f t="shared" si="11"/>
        <v>289189</v>
      </c>
      <c r="J217" s="8">
        <v>303879</v>
      </c>
      <c r="K217" s="12" t="s">
        <v>569</v>
      </c>
      <c r="L217" s="8">
        <v>274499</v>
      </c>
      <c r="M217" s="12" t="s">
        <v>570</v>
      </c>
      <c r="N217" s="8" t="s">
        <v>36</v>
      </c>
      <c r="O217" s="13"/>
      <c r="P217" s="10"/>
      <c r="Q217" s="14"/>
      <c r="R217" s="15"/>
      <c r="S217" s="15"/>
      <c r="T217" s="16"/>
      <c r="U217" s="17"/>
      <c r="V217" s="12" t="s">
        <v>569</v>
      </c>
      <c r="W217">
        <v>274499</v>
      </c>
      <c r="X217" s="12" t="s">
        <v>570</v>
      </c>
      <c r="Y217" t="s">
        <v>36</v>
      </c>
      <c r="Z217" s="12"/>
    </row>
    <row r="218" spans="1:26" ht="27" customHeight="1" x14ac:dyDescent="0.25">
      <c r="A218" s="6" t="s">
        <v>566</v>
      </c>
      <c r="B218" s="7" t="s">
        <v>567</v>
      </c>
      <c r="C218" s="8" t="s">
        <v>37</v>
      </c>
      <c r="D218" s="9">
        <v>271683</v>
      </c>
      <c r="E218" s="7" t="s">
        <v>54</v>
      </c>
      <c r="F218" s="10" t="s">
        <v>573</v>
      </c>
      <c r="G218" s="7">
        <v>500</v>
      </c>
      <c r="H218" s="11" t="s">
        <v>574</v>
      </c>
      <c r="I218" s="7">
        <f t="shared" si="11"/>
        <v>194149</v>
      </c>
      <c r="J218" s="8">
        <v>207299</v>
      </c>
      <c r="K218" s="12" t="s">
        <v>575</v>
      </c>
      <c r="L218" s="8">
        <v>180999</v>
      </c>
      <c r="M218" s="12" t="s">
        <v>576</v>
      </c>
      <c r="N218" s="8" t="s">
        <v>36</v>
      </c>
      <c r="O218" s="13"/>
      <c r="P218" s="10"/>
      <c r="Q218" s="14"/>
      <c r="R218" s="15"/>
      <c r="S218" s="15"/>
      <c r="T218" s="16"/>
      <c r="U218" s="17"/>
      <c r="V218" s="12" t="s">
        <v>575</v>
      </c>
      <c r="W218">
        <v>180999</v>
      </c>
      <c r="X218" s="12" t="s">
        <v>576</v>
      </c>
      <c r="Y218" t="s">
        <v>36</v>
      </c>
      <c r="Z218" s="12"/>
    </row>
    <row r="219" spans="1:26" ht="27" customHeight="1" x14ac:dyDescent="0.25">
      <c r="A219" s="6" t="s">
        <v>566</v>
      </c>
      <c r="B219" s="7" t="s">
        <v>567</v>
      </c>
      <c r="C219" s="8" t="s">
        <v>28</v>
      </c>
      <c r="D219" s="9">
        <v>319628</v>
      </c>
      <c r="E219" s="7" t="s">
        <v>54</v>
      </c>
      <c r="F219" s="10" t="s">
        <v>577</v>
      </c>
      <c r="G219" s="7">
        <v>500</v>
      </c>
      <c r="H219" s="11" t="s">
        <v>578</v>
      </c>
      <c r="I219" s="7">
        <f t="shared" si="11"/>
        <v>194149</v>
      </c>
      <c r="J219" s="8">
        <v>207299</v>
      </c>
      <c r="K219" s="12" t="s">
        <v>575</v>
      </c>
      <c r="L219" s="8">
        <v>180999</v>
      </c>
      <c r="M219" s="12" t="s">
        <v>576</v>
      </c>
      <c r="N219" s="8" t="s">
        <v>36</v>
      </c>
      <c r="O219" s="13"/>
      <c r="P219" s="10"/>
      <c r="Q219" s="14"/>
      <c r="R219" s="15"/>
      <c r="S219" s="15"/>
      <c r="T219" s="16"/>
      <c r="U219" s="17"/>
      <c r="V219" s="12" t="s">
        <v>575</v>
      </c>
      <c r="W219">
        <v>180999</v>
      </c>
      <c r="X219" s="12" t="s">
        <v>576</v>
      </c>
      <c r="Y219" t="s">
        <v>36</v>
      </c>
      <c r="Z219" s="12"/>
    </row>
    <row r="220" spans="1:26" ht="27" customHeight="1" x14ac:dyDescent="0.25">
      <c r="A220" s="6" t="s">
        <v>579</v>
      </c>
      <c r="B220" s="7" t="s">
        <v>580</v>
      </c>
      <c r="C220" s="8" t="s">
        <v>37</v>
      </c>
      <c r="D220" s="9">
        <v>167128.49</v>
      </c>
      <c r="E220" s="7" t="s">
        <v>535</v>
      </c>
      <c r="F220" s="10" t="s">
        <v>536</v>
      </c>
      <c r="G220" s="7">
        <v>200</v>
      </c>
      <c r="H220" s="11" t="s">
        <v>581</v>
      </c>
      <c r="I220" s="7">
        <v>261267</v>
      </c>
      <c r="J220" s="8">
        <v>255939</v>
      </c>
      <c r="K220" s="12" t="s">
        <v>552</v>
      </c>
      <c r="L220">
        <v>266595</v>
      </c>
      <c r="M220" s="12" t="s">
        <v>1741</v>
      </c>
      <c r="N220" s="8" t="s">
        <v>36</v>
      </c>
      <c r="O220" s="13"/>
      <c r="P220" s="10"/>
      <c r="Q220" s="14"/>
      <c r="R220" s="15"/>
      <c r="S220" s="15"/>
      <c r="T220" s="16"/>
      <c r="U220" s="17"/>
      <c r="V220" s="12" t="s">
        <v>552</v>
      </c>
      <c r="W220">
        <v>223440</v>
      </c>
      <c r="X220" s="12" t="s">
        <v>553</v>
      </c>
      <c r="Y220" t="s">
        <v>36</v>
      </c>
      <c r="Z220" s="12"/>
    </row>
    <row r="221" spans="1:26" ht="27" customHeight="1" x14ac:dyDescent="0.25">
      <c r="A221" s="6" t="s">
        <v>579</v>
      </c>
      <c r="B221" s="7" t="s">
        <v>580</v>
      </c>
      <c r="C221" s="8" t="s">
        <v>28</v>
      </c>
      <c r="D221" s="9">
        <v>173813.63</v>
      </c>
      <c r="E221" s="7" t="s">
        <v>535</v>
      </c>
      <c r="F221" s="10" t="s">
        <v>536</v>
      </c>
      <c r="G221" s="7">
        <v>200</v>
      </c>
      <c r="H221" s="11" t="s">
        <v>582</v>
      </c>
      <c r="I221" s="7">
        <v>261267</v>
      </c>
      <c r="J221" s="8">
        <v>255939</v>
      </c>
      <c r="K221" s="12" t="s">
        <v>552</v>
      </c>
      <c r="L221">
        <v>266595</v>
      </c>
      <c r="M221" s="12" t="s">
        <v>1741</v>
      </c>
      <c r="N221" s="8" t="s">
        <v>36</v>
      </c>
      <c r="O221" s="13"/>
      <c r="P221" s="10"/>
      <c r="Q221" s="14"/>
      <c r="R221" s="15"/>
      <c r="S221" s="15"/>
      <c r="T221" s="16"/>
      <c r="U221" s="17"/>
      <c r="V221" s="12" t="s">
        <v>552</v>
      </c>
      <c r="W221">
        <v>223440</v>
      </c>
      <c r="X221" s="12" t="s">
        <v>553</v>
      </c>
      <c r="Y221" t="s">
        <v>36</v>
      </c>
      <c r="Z221" s="12"/>
    </row>
    <row r="222" spans="1:26" ht="27" customHeight="1" x14ac:dyDescent="0.25">
      <c r="A222" s="6" t="s">
        <v>579</v>
      </c>
      <c r="B222" s="7" t="s">
        <v>580</v>
      </c>
      <c r="C222" s="8" t="s">
        <v>28</v>
      </c>
      <c r="D222" s="9">
        <v>239600</v>
      </c>
      <c r="E222" s="7" t="s">
        <v>461</v>
      </c>
      <c r="F222" s="10" t="s">
        <v>536</v>
      </c>
      <c r="G222" s="7">
        <v>200</v>
      </c>
      <c r="H222" s="11" t="s">
        <v>583</v>
      </c>
      <c r="I222" s="7">
        <v>261267</v>
      </c>
      <c r="J222" s="8">
        <v>255939</v>
      </c>
      <c r="K222" s="12" t="s">
        <v>552</v>
      </c>
      <c r="L222">
        <v>266595</v>
      </c>
      <c r="M222" s="12" t="s">
        <v>1741</v>
      </c>
      <c r="N222" s="8" t="s">
        <v>36</v>
      </c>
      <c r="O222" s="13"/>
      <c r="P222" s="10"/>
      <c r="Q222" s="14"/>
      <c r="R222" s="15"/>
      <c r="S222" s="15"/>
      <c r="T222" s="16"/>
      <c r="U222" s="17"/>
      <c r="V222" s="12" t="s">
        <v>552</v>
      </c>
      <c r="W222">
        <v>223440</v>
      </c>
      <c r="X222" s="12" t="s">
        <v>553</v>
      </c>
      <c r="Y222" t="s">
        <v>36</v>
      </c>
      <c r="Z222" s="12"/>
    </row>
    <row r="223" spans="1:26" ht="27" customHeight="1" x14ac:dyDescent="0.25">
      <c r="A223" s="6" t="s">
        <v>579</v>
      </c>
      <c r="B223" s="7" t="s">
        <v>580</v>
      </c>
      <c r="C223" s="8" t="s">
        <v>37</v>
      </c>
      <c r="D223" s="9">
        <v>240882</v>
      </c>
      <c r="E223" s="7" t="s">
        <v>54</v>
      </c>
      <c r="F223" s="10" t="s">
        <v>584</v>
      </c>
      <c r="G223" s="7">
        <v>200</v>
      </c>
      <c r="H223" s="11" t="s">
        <v>585</v>
      </c>
      <c r="I223" s="7">
        <f t="shared" si="11"/>
        <v>186779</v>
      </c>
      <c r="J223" s="8">
        <v>220559</v>
      </c>
      <c r="K223" s="12" t="s">
        <v>586</v>
      </c>
      <c r="L223" s="8">
        <v>152999</v>
      </c>
      <c r="M223" s="12" t="s">
        <v>587</v>
      </c>
      <c r="N223" s="8" t="s">
        <v>36</v>
      </c>
      <c r="O223" s="13"/>
      <c r="P223" s="10"/>
      <c r="Q223" s="14"/>
      <c r="R223" s="15"/>
      <c r="S223" s="15"/>
      <c r="T223" s="16"/>
      <c r="U223" s="17"/>
      <c r="V223" s="12" t="s">
        <v>586</v>
      </c>
      <c r="W223">
        <v>152999</v>
      </c>
      <c r="X223" s="12" t="s">
        <v>587</v>
      </c>
      <c r="Y223" t="s">
        <v>36</v>
      </c>
      <c r="Z223" s="12"/>
    </row>
    <row r="224" spans="1:26" ht="27" customHeight="1" x14ac:dyDescent="0.25">
      <c r="A224" s="6" t="s">
        <v>579</v>
      </c>
      <c r="B224" s="7" t="s">
        <v>580</v>
      </c>
      <c r="C224" s="8" t="s">
        <v>28</v>
      </c>
      <c r="D224" s="9">
        <v>283390</v>
      </c>
      <c r="E224" s="7" t="s">
        <v>54</v>
      </c>
      <c r="F224" s="10" t="s">
        <v>577</v>
      </c>
      <c r="G224" s="7">
        <v>200</v>
      </c>
      <c r="H224" s="11" t="s">
        <v>588</v>
      </c>
      <c r="I224" s="7">
        <f t="shared" si="11"/>
        <v>186779</v>
      </c>
      <c r="J224" s="8">
        <v>220559</v>
      </c>
      <c r="K224" s="12" t="s">
        <v>586</v>
      </c>
      <c r="L224" s="8">
        <v>152999</v>
      </c>
      <c r="M224" s="12" t="s">
        <v>587</v>
      </c>
      <c r="N224" s="8" t="s">
        <v>36</v>
      </c>
      <c r="O224" s="13"/>
      <c r="P224" s="10"/>
      <c r="Q224" s="14"/>
      <c r="R224" s="15"/>
      <c r="S224" s="15"/>
      <c r="T224" s="16"/>
      <c r="U224" s="17"/>
      <c r="V224" s="12" t="s">
        <v>586</v>
      </c>
      <c r="W224">
        <v>152999</v>
      </c>
      <c r="X224" s="12" t="s">
        <v>587</v>
      </c>
      <c r="Y224" t="s">
        <v>36</v>
      </c>
      <c r="Z224" s="12"/>
    </row>
    <row r="225" spans="1:26" ht="27" customHeight="1" x14ac:dyDescent="0.25">
      <c r="A225" s="6" t="s">
        <v>589</v>
      </c>
      <c r="B225" s="7" t="s">
        <v>590</v>
      </c>
      <c r="C225" s="8" t="s">
        <v>28</v>
      </c>
      <c r="D225" s="9">
        <v>236870</v>
      </c>
      <c r="E225" s="7" t="s">
        <v>530</v>
      </c>
      <c r="F225" s="10" t="s">
        <v>531</v>
      </c>
      <c r="G225" s="7">
        <v>100</v>
      </c>
      <c r="H225" s="11" t="s">
        <v>591</v>
      </c>
      <c r="I225" s="7">
        <f>+(J225+W225)/2</f>
        <v>288923.5</v>
      </c>
      <c r="J225" s="8">
        <v>289661</v>
      </c>
      <c r="K225" s="12" t="s">
        <v>592</v>
      </c>
      <c r="L225" s="8">
        <v>203000</v>
      </c>
      <c r="M225" s="12" t="s">
        <v>593</v>
      </c>
      <c r="N225" s="8" t="s">
        <v>36</v>
      </c>
      <c r="O225" s="13"/>
      <c r="P225" s="10"/>
      <c r="Q225" s="14"/>
      <c r="R225" s="15"/>
      <c r="S225" s="15"/>
      <c r="T225" s="16"/>
      <c r="U225" s="17"/>
      <c r="V225" s="12" t="s">
        <v>1742</v>
      </c>
      <c r="W225">
        <v>288186</v>
      </c>
      <c r="X225" s="12" t="s">
        <v>1743</v>
      </c>
      <c r="Y225" t="s">
        <v>36</v>
      </c>
      <c r="Z225" s="12"/>
    </row>
    <row r="226" spans="1:26" ht="27" customHeight="1" x14ac:dyDescent="0.25">
      <c r="A226" s="6" t="s">
        <v>589</v>
      </c>
      <c r="B226" s="7" t="s">
        <v>590</v>
      </c>
      <c r="C226" s="8" t="s">
        <v>28</v>
      </c>
      <c r="D226" s="9">
        <v>250000</v>
      </c>
      <c r="E226" s="7" t="s">
        <v>461</v>
      </c>
      <c r="F226" s="10" t="s">
        <v>536</v>
      </c>
      <c r="G226" s="7">
        <v>300</v>
      </c>
      <c r="H226" s="11" t="s">
        <v>594</v>
      </c>
      <c r="I226" s="7">
        <f t="shared" ref="I226:I258" si="12">+(J226+L226)/2</f>
        <v>462459</v>
      </c>
      <c r="J226" s="8">
        <v>469999</v>
      </c>
      <c r="K226" s="12" t="s">
        <v>595</v>
      </c>
      <c r="L226" s="8">
        <v>454919</v>
      </c>
      <c r="M226" s="12" t="s">
        <v>596</v>
      </c>
      <c r="N226" s="8" t="s">
        <v>36</v>
      </c>
      <c r="O226" s="13"/>
      <c r="P226" s="10"/>
      <c r="Q226" s="14"/>
      <c r="R226" s="15"/>
      <c r="S226" s="15"/>
      <c r="T226" s="16"/>
      <c r="U226" s="17"/>
      <c r="V226" s="12" t="s">
        <v>595</v>
      </c>
      <c r="W226">
        <v>454919</v>
      </c>
      <c r="X226" s="12" t="s">
        <v>596</v>
      </c>
      <c r="Y226" t="s">
        <v>36</v>
      </c>
      <c r="Z226" s="12"/>
    </row>
    <row r="227" spans="1:26" ht="27" customHeight="1" x14ac:dyDescent="0.25">
      <c r="A227" s="6" t="s">
        <v>589</v>
      </c>
      <c r="B227" s="7" t="s">
        <v>590</v>
      </c>
      <c r="C227" s="8" t="s">
        <v>37</v>
      </c>
      <c r="D227" s="9">
        <v>297058.32</v>
      </c>
      <c r="E227" s="7" t="s">
        <v>535</v>
      </c>
      <c r="F227" s="10" t="s">
        <v>536</v>
      </c>
      <c r="G227" s="7">
        <v>300</v>
      </c>
      <c r="H227" s="11" t="s">
        <v>597</v>
      </c>
      <c r="I227" s="7">
        <f t="shared" si="12"/>
        <v>462459</v>
      </c>
      <c r="J227" s="8">
        <v>469999</v>
      </c>
      <c r="K227" s="12" t="s">
        <v>595</v>
      </c>
      <c r="L227" s="8">
        <v>454919</v>
      </c>
      <c r="M227" s="12" t="s">
        <v>596</v>
      </c>
      <c r="N227" s="8" t="s">
        <v>36</v>
      </c>
      <c r="O227" s="13"/>
      <c r="P227" s="10"/>
      <c r="Q227" s="14"/>
      <c r="R227" s="15"/>
      <c r="S227" s="15"/>
      <c r="T227" s="16"/>
      <c r="U227" s="17"/>
      <c r="V227" s="12" t="s">
        <v>595</v>
      </c>
      <c r="W227">
        <v>454919</v>
      </c>
      <c r="X227" s="12" t="s">
        <v>596</v>
      </c>
      <c r="Y227" t="s">
        <v>36</v>
      </c>
      <c r="Z227" s="12"/>
    </row>
    <row r="228" spans="1:26" ht="27" customHeight="1" x14ac:dyDescent="0.25">
      <c r="A228" s="6" t="s">
        <v>589</v>
      </c>
      <c r="B228" s="7" t="s">
        <v>590</v>
      </c>
      <c r="C228" s="8" t="s">
        <v>28</v>
      </c>
      <c r="D228" s="9">
        <v>308940.65999999997</v>
      </c>
      <c r="E228" s="7" t="s">
        <v>535</v>
      </c>
      <c r="F228" s="10" t="s">
        <v>536</v>
      </c>
      <c r="G228" s="7">
        <v>300</v>
      </c>
      <c r="H228" s="11" t="s">
        <v>598</v>
      </c>
      <c r="I228" s="7">
        <f t="shared" si="12"/>
        <v>462459</v>
      </c>
      <c r="J228" s="8">
        <v>469999</v>
      </c>
      <c r="K228" s="12" t="s">
        <v>595</v>
      </c>
      <c r="L228" s="8">
        <v>454919</v>
      </c>
      <c r="M228" s="12" t="s">
        <v>596</v>
      </c>
      <c r="N228" s="8" t="s">
        <v>36</v>
      </c>
      <c r="O228" s="13"/>
      <c r="P228" s="10"/>
      <c r="Q228" s="14"/>
      <c r="R228" s="15"/>
      <c r="S228" s="15"/>
      <c r="T228" s="16"/>
      <c r="U228" s="17"/>
      <c r="V228" s="12" t="s">
        <v>595</v>
      </c>
      <c r="W228">
        <v>454919</v>
      </c>
      <c r="X228" s="12" t="s">
        <v>596</v>
      </c>
      <c r="Y228" t="s">
        <v>36</v>
      </c>
      <c r="Z228" s="12"/>
    </row>
    <row r="229" spans="1:26" ht="27" customHeight="1" x14ac:dyDescent="0.25">
      <c r="A229" s="6" t="s">
        <v>589</v>
      </c>
      <c r="B229" s="7" t="s">
        <v>590</v>
      </c>
      <c r="C229" s="8" t="s">
        <v>37</v>
      </c>
      <c r="D229" s="9">
        <v>447579</v>
      </c>
      <c r="E229" s="7" t="s">
        <v>54</v>
      </c>
      <c r="F229" s="10" t="s">
        <v>599</v>
      </c>
      <c r="G229" s="7">
        <v>300</v>
      </c>
      <c r="H229" s="11" t="s">
        <v>600</v>
      </c>
      <c r="I229" s="7">
        <f t="shared" si="12"/>
        <v>327944</v>
      </c>
      <c r="J229" s="8">
        <v>339898</v>
      </c>
      <c r="K229" s="12" t="s">
        <v>601</v>
      </c>
      <c r="L229" s="8">
        <v>315990</v>
      </c>
      <c r="M229" s="12" t="s">
        <v>602</v>
      </c>
      <c r="N229" s="8" t="s">
        <v>36</v>
      </c>
      <c r="O229" s="13"/>
      <c r="P229" s="10"/>
      <c r="Q229" s="14"/>
      <c r="R229" s="15"/>
      <c r="S229" s="15"/>
      <c r="T229" s="16"/>
      <c r="U229" s="17"/>
      <c r="V229" s="12" t="s">
        <v>601</v>
      </c>
      <c r="W229">
        <v>315990</v>
      </c>
      <c r="X229" s="12" t="s">
        <v>602</v>
      </c>
      <c r="Y229" t="s">
        <v>36</v>
      </c>
      <c r="Z229" s="12"/>
    </row>
    <row r="230" spans="1:26" ht="27" customHeight="1" x14ac:dyDescent="0.25">
      <c r="A230" s="6" t="s">
        <v>589</v>
      </c>
      <c r="B230" s="7" t="s">
        <v>590</v>
      </c>
      <c r="C230" s="8" t="s">
        <v>28</v>
      </c>
      <c r="D230" s="9">
        <v>490089.45</v>
      </c>
      <c r="E230" s="7" t="s">
        <v>489</v>
      </c>
      <c r="F230" s="10" t="s">
        <v>536</v>
      </c>
      <c r="G230" s="7">
        <v>20</v>
      </c>
      <c r="H230" s="11" t="s">
        <v>603</v>
      </c>
      <c r="I230" s="7">
        <f t="shared" si="12"/>
        <v>462459</v>
      </c>
      <c r="J230" s="8">
        <v>469999</v>
      </c>
      <c r="K230" s="12" t="s">
        <v>595</v>
      </c>
      <c r="L230" s="8">
        <v>454919</v>
      </c>
      <c r="M230" s="12" t="s">
        <v>596</v>
      </c>
      <c r="N230" s="8" t="s">
        <v>36</v>
      </c>
      <c r="O230" s="13"/>
      <c r="P230" s="10"/>
      <c r="Q230" s="14"/>
      <c r="R230" s="15"/>
      <c r="S230" s="15"/>
      <c r="T230" s="16"/>
      <c r="U230" s="17"/>
      <c r="V230" s="12" t="s">
        <v>595</v>
      </c>
      <c r="W230">
        <v>454919</v>
      </c>
      <c r="X230" s="12" t="s">
        <v>596</v>
      </c>
      <c r="Y230" t="s">
        <v>36</v>
      </c>
      <c r="Z230" s="12"/>
    </row>
    <row r="231" spans="1:26" ht="27" customHeight="1" x14ac:dyDescent="0.25">
      <c r="A231" s="6" t="s">
        <v>589</v>
      </c>
      <c r="B231" s="7" t="s">
        <v>590</v>
      </c>
      <c r="C231" s="8" t="s">
        <v>28</v>
      </c>
      <c r="D231" s="9">
        <v>526564</v>
      </c>
      <c r="E231" s="7" t="s">
        <v>54</v>
      </c>
      <c r="F231" s="10" t="s">
        <v>604</v>
      </c>
      <c r="G231" s="7">
        <v>300</v>
      </c>
      <c r="H231" s="11" t="s">
        <v>605</v>
      </c>
      <c r="I231" s="7">
        <f t="shared" si="12"/>
        <v>327944</v>
      </c>
      <c r="J231" s="8">
        <v>339898</v>
      </c>
      <c r="K231" s="12" t="s">
        <v>601</v>
      </c>
      <c r="L231" s="8">
        <v>315990</v>
      </c>
      <c r="M231" s="12" t="s">
        <v>602</v>
      </c>
      <c r="N231" s="8" t="s">
        <v>36</v>
      </c>
      <c r="O231" s="13"/>
      <c r="P231" s="10"/>
      <c r="Q231" s="14"/>
      <c r="R231" s="15"/>
      <c r="S231" s="15"/>
      <c r="T231" s="16"/>
      <c r="U231" s="17"/>
      <c r="V231" s="12" t="s">
        <v>601</v>
      </c>
      <c r="W231">
        <v>315990</v>
      </c>
      <c r="X231" s="12" t="s">
        <v>602</v>
      </c>
      <c r="Y231" t="s">
        <v>36</v>
      </c>
      <c r="Z231" s="12"/>
    </row>
    <row r="232" spans="1:26" ht="27" customHeight="1" x14ac:dyDescent="0.25">
      <c r="A232" s="6" t="s">
        <v>606</v>
      </c>
      <c r="B232" s="7" t="s">
        <v>607</v>
      </c>
      <c r="C232" s="8" t="s">
        <v>37</v>
      </c>
      <c r="D232" s="9">
        <v>232147.27</v>
      </c>
      <c r="E232" s="7" t="s">
        <v>535</v>
      </c>
      <c r="F232" s="10" t="s">
        <v>536</v>
      </c>
      <c r="G232" s="7">
        <v>100</v>
      </c>
      <c r="H232" s="11" t="s">
        <v>608</v>
      </c>
      <c r="I232" s="7">
        <f t="shared" si="12"/>
        <v>362754</v>
      </c>
      <c r="J232" s="8">
        <v>369999</v>
      </c>
      <c r="K232" s="12" t="s">
        <v>609</v>
      </c>
      <c r="L232" s="8">
        <v>355509</v>
      </c>
      <c r="M232" s="12" t="s">
        <v>610</v>
      </c>
      <c r="N232" s="8" t="s">
        <v>36</v>
      </c>
      <c r="O232" s="13"/>
      <c r="P232" s="10"/>
      <c r="Q232" s="14"/>
      <c r="R232" s="15"/>
      <c r="S232" s="15"/>
      <c r="T232" s="16"/>
      <c r="U232" s="17"/>
      <c r="V232" s="12" t="s">
        <v>609</v>
      </c>
      <c r="W232">
        <v>355509</v>
      </c>
      <c r="X232" s="12" t="s">
        <v>610</v>
      </c>
      <c r="Y232" t="s">
        <v>36</v>
      </c>
      <c r="Z232" s="12"/>
    </row>
    <row r="233" spans="1:26" ht="27" customHeight="1" x14ac:dyDescent="0.25">
      <c r="A233" s="6" t="s">
        <v>606</v>
      </c>
      <c r="B233" s="7" t="s">
        <v>607</v>
      </c>
      <c r="C233" s="8" t="s">
        <v>28</v>
      </c>
      <c r="D233" s="9">
        <v>241433.16</v>
      </c>
      <c r="E233" s="7" t="s">
        <v>535</v>
      </c>
      <c r="F233" s="10" t="s">
        <v>536</v>
      </c>
      <c r="G233" s="7">
        <v>100</v>
      </c>
      <c r="H233" s="11" t="s">
        <v>611</v>
      </c>
      <c r="I233" s="7">
        <f t="shared" si="12"/>
        <v>362754</v>
      </c>
      <c r="J233" s="8">
        <v>369999</v>
      </c>
      <c r="K233" s="12" t="s">
        <v>609</v>
      </c>
      <c r="L233" s="8">
        <v>355509</v>
      </c>
      <c r="M233" s="12" t="s">
        <v>610</v>
      </c>
      <c r="N233" s="8" t="s">
        <v>36</v>
      </c>
      <c r="O233" s="13"/>
      <c r="P233" s="10"/>
      <c r="Q233" s="14"/>
      <c r="R233" s="15"/>
      <c r="S233" s="15"/>
      <c r="T233" s="16"/>
      <c r="U233" s="17"/>
      <c r="V233" s="12" t="s">
        <v>609</v>
      </c>
      <c r="W233">
        <v>355509</v>
      </c>
      <c r="X233" s="12" t="s">
        <v>610</v>
      </c>
      <c r="Y233" t="s">
        <v>36</v>
      </c>
      <c r="Z233" s="12"/>
    </row>
    <row r="234" spans="1:26" ht="27" customHeight="1" x14ac:dyDescent="0.25">
      <c r="A234" s="6" t="s">
        <v>606</v>
      </c>
      <c r="B234" s="7" t="s">
        <v>607</v>
      </c>
      <c r="C234" s="8" t="s">
        <v>37</v>
      </c>
      <c r="D234" s="9">
        <v>325380</v>
      </c>
      <c r="E234" s="7" t="s">
        <v>54</v>
      </c>
      <c r="F234" s="10" t="s">
        <v>612</v>
      </c>
      <c r="G234" s="7">
        <v>100</v>
      </c>
      <c r="H234" s="11" t="s">
        <v>613</v>
      </c>
      <c r="I234" s="7">
        <f t="shared" si="12"/>
        <v>281994.5</v>
      </c>
      <c r="J234" s="8">
        <v>292999</v>
      </c>
      <c r="K234" s="12" t="s">
        <v>614</v>
      </c>
      <c r="L234" s="8">
        <v>270990</v>
      </c>
      <c r="M234" s="12" t="s">
        <v>615</v>
      </c>
      <c r="N234" s="8" t="s">
        <v>36</v>
      </c>
      <c r="O234" s="13"/>
      <c r="P234" s="10"/>
      <c r="Q234" s="14"/>
      <c r="R234" s="15"/>
      <c r="S234" s="15"/>
      <c r="T234" s="16"/>
      <c r="U234" s="17"/>
      <c r="V234" s="12" t="s">
        <v>614</v>
      </c>
      <c r="W234">
        <v>270990</v>
      </c>
      <c r="X234" s="12" t="s">
        <v>615</v>
      </c>
      <c r="Y234" t="s">
        <v>36</v>
      </c>
      <c r="Z234" s="12"/>
    </row>
    <row r="235" spans="1:26" ht="27" customHeight="1" x14ac:dyDescent="0.25">
      <c r="A235" s="6" t="s">
        <v>606</v>
      </c>
      <c r="B235" s="7" t="s">
        <v>607</v>
      </c>
      <c r="C235" s="8" t="s">
        <v>28</v>
      </c>
      <c r="D235" s="9">
        <v>382800</v>
      </c>
      <c r="E235" s="7" t="s">
        <v>54</v>
      </c>
      <c r="F235" s="10" t="s">
        <v>616</v>
      </c>
      <c r="G235" s="7">
        <v>100</v>
      </c>
      <c r="H235" s="11" t="s">
        <v>617</v>
      </c>
      <c r="I235" s="7">
        <f t="shared" si="12"/>
        <v>281994.5</v>
      </c>
      <c r="J235" s="8">
        <v>292999</v>
      </c>
      <c r="K235" s="12" t="s">
        <v>614</v>
      </c>
      <c r="L235" s="8">
        <v>270990</v>
      </c>
      <c r="M235" s="12" t="s">
        <v>615</v>
      </c>
      <c r="N235" s="8" t="s">
        <v>36</v>
      </c>
      <c r="O235" s="13"/>
      <c r="P235" s="10"/>
      <c r="Q235" s="14"/>
      <c r="R235" s="15"/>
      <c r="S235" s="15"/>
      <c r="T235" s="16"/>
      <c r="U235" s="17"/>
      <c r="V235" s="12" t="s">
        <v>614</v>
      </c>
      <c r="W235">
        <v>270990</v>
      </c>
      <c r="X235" s="12" t="s">
        <v>615</v>
      </c>
      <c r="Y235" t="s">
        <v>36</v>
      </c>
      <c r="Z235" s="12"/>
    </row>
    <row r="236" spans="1:26" ht="27" customHeight="1" x14ac:dyDescent="0.25">
      <c r="A236" s="6" t="s">
        <v>618</v>
      </c>
      <c r="B236" s="7" t="s">
        <v>619</v>
      </c>
      <c r="C236" s="8" t="s">
        <v>28</v>
      </c>
      <c r="D236" s="9">
        <v>370000</v>
      </c>
      <c r="E236" s="7" t="s">
        <v>620</v>
      </c>
      <c r="F236" s="10" t="s">
        <v>621</v>
      </c>
      <c r="G236" s="7">
        <v>60</v>
      </c>
      <c r="H236" s="11" t="s">
        <v>622</v>
      </c>
      <c r="I236" s="7">
        <f t="shared" si="12"/>
        <v>490862</v>
      </c>
      <c r="J236" s="8">
        <v>487084</v>
      </c>
      <c r="K236" s="12" t="s">
        <v>623</v>
      </c>
      <c r="L236" s="8">
        <v>494640</v>
      </c>
      <c r="M236" s="12" t="s">
        <v>624</v>
      </c>
      <c r="N236" s="8" t="s">
        <v>36</v>
      </c>
      <c r="O236" s="13"/>
      <c r="P236" s="10"/>
      <c r="Q236" s="14"/>
      <c r="R236" s="15"/>
      <c r="S236" s="15"/>
      <c r="T236" s="16"/>
      <c r="U236" s="17"/>
      <c r="V236" s="12" t="s">
        <v>623</v>
      </c>
      <c r="W236">
        <v>494640</v>
      </c>
      <c r="X236" s="12" t="s">
        <v>624</v>
      </c>
      <c r="Y236" t="s">
        <v>36</v>
      </c>
      <c r="Z236" s="12"/>
    </row>
    <row r="237" spans="1:26" ht="27" customHeight="1" x14ac:dyDescent="0.25">
      <c r="A237" s="6" t="s">
        <v>618</v>
      </c>
      <c r="B237" s="7" t="s">
        <v>619</v>
      </c>
      <c r="C237" s="8" t="s">
        <v>37</v>
      </c>
      <c r="D237" s="9">
        <v>463000</v>
      </c>
      <c r="E237" s="7" t="s">
        <v>620</v>
      </c>
      <c r="F237" s="10" t="s">
        <v>621</v>
      </c>
      <c r="G237" s="7">
        <v>60</v>
      </c>
      <c r="H237" s="11" t="s">
        <v>625</v>
      </c>
      <c r="I237" s="7">
        <f t="shared" si="12"/>
        <v>490862</v>
      </c>
      <c r="J237" s="8">
        <v>487084</v>
      </c>
      <c r="K237" s="12" t="s">
        <v>623</v>
      </c>
      <c r="L237" s="8">
        <v>494640</v>
      </c>
      <c r="M237" s="12" t="s">
        <v>624</v>
      </c>
      <c r="N237" s="8" t="s">
        <v>36</v>
      </c>
      <c r="O237" s="13"/>
      <c r="P237" s="10"/>
      <c r="Q237" s="14"/>
      <c r="R237" s="15"/>
      <c r="S237" s="15"/>
      <c r="T237" s="16"/>
      <c r="U237" s="17"/>
      <c r="V237" s="12" t="s">
        <v>623</v>
      </c>
      <c r="W237">
        <v>494640</v>
      </c>
      <c r="X237" s="12" t="s">
        <v>624</v>
      </c>
      <c r="Y237" t="s">
        <v>36</v>
      </c>
      <c r="Z237" s="12"/>
    </row>
    <row r="238" spans="1:26" ht="27" customHeight="1" x14ac:dyDescent="0.25">
      <c r="A238" s="6" t="s">
        <v>618</v>
      </c>
      <c r="B238" s="7" t="s">
        <v>619</v>
      </c>
      <c r="C238" s="8" t="s">
        <v>41</v>
      </c>
      <c r="D238" s="9">
        <v>538141</v>
      </c>
      <c r="E238" s="7" t="s">
        <v>54</v>
      </c>
      <c r="F238" s="10" t="s">
        <v>626</v>
      </c>
      <c r="G238" s="7">
        <v>60</v>
      </c>
      <c r="H238" s="11" t="s">
        <v>627</v>
      </c>
      <c r="I238" s="7">
        <f t="shared" si="12"/>
        <v>483722.5</v>
      </c>
      <c r="J238" s="8">
        <v>554445</v>
      </c>
      <c r="K238" s="12" t="s">
        <v>628</v>
      </c>
      <c r="L238" s="8">
        <v>413000</v>
      </c>
      <c r="M238" s="12" t="s">
        <v>629</v>
      </c>
      <c r="N238" s="8" t="s">
        <v>36</v>
      </c>
      <c r="O238" s="13"/>
      <c r="P238" s="10"/>
      <c r="Q238" s="14"/>
      <c r="R238" s="15"/>
      <c r="S238" s="15"/>
      <c r="T238" s="16"/>
      <c r="U238" s="17"/>
      <c r="V238" s="12" t="s">
        <v>628</v>
      </c>
      <c r="W238">
        <v>413000</v>
      </c>
      <c r="X238" s="12" t="s">
        <v>629</v>
      </c>
      <c r="Y238" t="s">
        <v>36</v>
      </c>
      <c r="Z238" s="12"/>
    </row>
    <row r="239" spans="1:26" ht="27" customHeight="1" x14ac:dyDescent="0.25">
      <c r="A239" s="6" t="s">
        <v>618</v>
      </c>
      <c r="B239" s="7" t="s">
        <v>619</v>
      </c>
      <c r="C239" s="8" t="s">
        <v>37</v>
      </c>
      <c r="D239" s="9">
        <v>618766</v>
      </c>
      <c r="E239" s="7" t="s">
        <v>54</v>
      </c>
      <c r="F239" s="10" t="s">
        <v>630</v>
      </c>
      <c r="G239" s="7">
        <v>60</v>
      </c>
      <c r="H239" s="11" t="s">
        <v>631</v>
      </c>
      <c r="I239" s="7">
        <f t="shared" si="12"/>
        <v>935395</v>
      </c>
      <c r="J239" s="8">
        <v>981790</v>
      </c>
      <c r="K239" s="12" t="s">
        <v>632</v>
      </c>
      <c r="L239" s="8">
        <v>889000</v>
      </c>
      <c r="M239" s="12" t="s">
        <v>633</v>
      </c>
      <c r="N239" s="8" t="s">
        <v>36</v>
      </c>
      <c r="O239" s="13"/>
      <c r="P239" s="10"/>
      <c r="Q239" s="14"/>
      <c r="R239" s="15"/>
      <c r="S239" s="15"/>
      <c r="T239" s="16"/>
      <c r="U239" s="17"/>
      <c r="V239" s="12" t="s">
        <v>632</v>
      </c>
      <c r="W239">
        <v>889000</v>
      </c>
      <c r="X239" s="12" t="s">
        <v>633</v>
      </c>
      <c r="Y239" t="s">
        <v>36</v>
      </c>
      <c r="Z239" s="12"/>
    </row>
    <row r="240" spans="1:26" ht="27" customHeight="1" x14ac:dyDescent="0.25">
      <c r="A240" s="6" t="s">
        <v>618</v>
      </c>
      <c r="B240" s="7" t="s">
        <v>619</v>
      </c>
      <c r="C240" s="8" t="s">
        <v>39</v>
      </c>
      <c r="D240" s="9">
        <v>633107</v>
      </c>
      <c r="E240" s="7" t="s">
        <v>54</v>
      </c>
      <c r="F240" s="10" t="s">
        <v>634</v>
      </c>
      <c r="G240" s="7">
        <v>60</v>
      </c>
      <c r="H240" s="11" t="s">
        <v>635</v>
      </c>
      <c r="I240" s="7">
        <f t="shared" si="12"/>
        <v>483722.5</v>
      </c>
      <c r="J240" s="8">
        <v>554445</v>
      </c>
      <c r="K240" s="12" t="s">
        <v>628</v>
      </c>
      <c r="L240" s="8">
        <v>413000</v>
      </c>
      <c r="M240" s="12" t="s">
        <v>629</v>
      </c>
      <c r="N240" s="8" t="s">
        <v>36</v>
      </c>
      <c r="O240" s="13"/>
      <c r="P240" s="10"/>
      <c r="Q240" s="14"/>
      <c r="R240" s="15"/>
      <c r="S240" s="15"/>
      <c r="T240" s="16"/>
      <c r="U240" s="17"/>
      <c r="V240" s="12" t="s">
        <v>628</v>
      </c>
      <c r="W240">
        <v>413000</v>
      </c>
      <c r="X240" s="12" t="s">
        <v>629</v>
      </c>
      <c r="Y240" t="s">
        <v>36</v>
      </c>
      <c r="Z240" s="12"/>
    </row>
    <row r="241" spans="1:26" ht="27" customHeight="1" x14ac:dyDescent="0.25">
      <c r="A241" s="6" t="s">
        <v>618</v>
      </c>
      <c r="B241" s="7" t="s">
        <v>619</v>
      </c>
      <c r="C241" s="8" t="s">
        <v>28</v>
      </c>
      <c r="D241" s="9">
        <v>727960</v>
      </c>
      <c r="E241" s="7" t="s">
        <v>54</v>
      </c>
      <c r="F241" s="10" t="s">
        <v>471</v>
      </c>
      <c r="G241" s="7">
        <v>60</v>
      </c>
      <c r="H241" s="11" t="s">
        <v>636</v>
      </c>
      <c r="I241" s="7">
        <f t="shared" si="12"/>
        <v>935395</v>
      </c>
      <c r="J241" s="8">
        <v>981790</v>
      </c>
      <c r="K241" s="12" t="s">
        <v>632</v>
      </c>
      <c r="L241" s="8">
        <v>889000</v>
      </c>
      <c r="M241" s="12" t="s">
        <v>633</v>
      </c>
      <c r="N241" s="8" t="s">
        <v>36</v>
      </c>
      <c r="O241" s="13"/>
      <c r="P241" s="10"/>
      <c r="Q241" s="14"/>
      <c r="R241" s="15"/>
      <c r="S241" s="15"/>
      <c r="T241" s="16"/>
      <c r="U241" s="17"/>
      <c r="V241" s="12" t="s">
        <v>632</v>
      </c>
      <c r="W241">
        <v>889000</v>
      </c>
      <c r="X241" s="12" t="s">
        <v>633</v>
      </c>
      <c r="Y241" t="s">
        <v>36</v>
      </c>
      <c r="Z241" s="12"/>
    </row>
    <row r="242" spans="1:26" ht="27" customHeight="1" x14ac:dyDescent="0.25">
      <c r="A242" s="6" t="s">
        <v>637</v>
      </c>
      <c r="B242" s="7" t="s">
        <v>638</v>
      </c>
      <c r="C242" s="8" t="s">
        <v>28</v>
      </c>
      <c r="D242" s="9">
        <v>580000</v>
      </c>
      <c r="E242" s="7" t="s">
        <v>461</v>
      </c>
      <c r="F242" s="10" t="s">
        <v>462</v>
      </c>
      <c r="G242" s="7">
        <v>60</v>
      </c>
      <c r="H242" s="11" t="s">
        <v>639</v>
      </c>
      <c r="I242" s="7">
        <f t="shared" si="12"/>
        <v>663277.5</v>
      </c>
      <c r="J242" s="8">
        <v>729999</v>
      </c>
      <c r="K242" s="12" t="s">
        <v>640</v>
      </c>
      <c r="L242" s="8">
        <v>596556</v>
      </c>
      <c r="M242" s="12" t="s">
        <v>641</v>
      </c>
      <c r="N242" s="8" t="s">
        <v>36</v>
      </c>
      <c r="O242" s="13"/>
      <c r="P242" s="10"/>
      <c r="Q242" s="14"/>
      <c r="R242" s="15"/>
      <c r="S242" s="15"/>
      <c r="T242" s="16"/>
      <c r="U242" s="17"/>
      <c r="V242" s="12" t="s">
        <v>640</v>
      </c>
      <c r="W242">
        <v>596556</v>
      </c>
      <c r="X242" s="12" t="s">
        <v>641</v>
      </c>
      <c r="Y242" t="s">
        <v>36</v>
      </c>
      <c r="Z242" s="12"/>
    </row>
    <row r="243" spans="1:26" ht="27" customHeight="1" x14ac:dyDescent="0.25">
      <c r="A243" s="6" t="s">
        <v>637</v>
      </c>
      <c r="B243" s="7" t="s">
        <v>638</v>
      </c>
      <c r="C243" s="8" t="s">
        <v>41</v>
      </c>
      <c r="D243" s="9">
        <v>639249</v>
      </c>
      <c r="E243" s="7" t="s">
        <v>54</v>
      </c>
      <c r="F243" s="10" t="s">
        <v>642</v>
      </c>
      <c r="G243" s="7">
        <v>60</v>
      </c>
      <c r="H243" s="11" t="s">
        <v>643</v>
      </c>
      <c r="I243" s="7">
        <f t="shared" si="12"/>
        <v>559995</v>
      </c>
      <c r="J243" s="8">
        <v>539000</v>
      </c>
      <c r="K243" s="12" t="s">
        <v>644</v>
      </c>
      <c r="L243" s="8">
        <v>580990</v>
      </c>
      <c r="M243" s="12" t="s">
        <v>645</v>
      </c>
      <c r="N243" s="8" t="s">
        <v>36</v>
      </c>
      <c r="O243" s="13"/>
      <c r="P243" s="10"/>
      <c r="Q243" s="14"/>
      <c r="R243" s="15"/>
      <c r="S243" s="15"/>
      <c r="T243" s="16"/>
      <c r="U243" s="17"/>
      <c r="V243" s="12" t="s">
        <v>644</v>
      </c>
      <c r="W243">
        <v>580990</v>
      </c>
      <c r="X243" s="12" t="s">
        <v>645</v>
      </c>
      <c r="Y243" t="s">
        <v>36</v>
      </c>
      <c r="Z243" s="12"/>
    </row>
    <row r="244" spans="1:26" ht="27" customHeight="1" x14ac:dyDescent="0.25">
      <c r="A244" s="6" t="s">
        <v>637</v>
      </c>
      <c r="B244" s="7" t="s">
        <v>638</v>
      </c>
      <c r="C244" s="8" t="s">
        <v>39</v>
      </c>
      <c r="D244" s="9">
        <v>752058</v>
      </c>
      <c r="E244" s="7" t="s">
        <v>54</v>
      </c>
      <c r="F244" s="10" t="s">
        <v>646</v>
      </c>
      <c r="G244" s="7">
        <v>60</v>
      </c>
      <c r="H244" s="11" t="s">
        <v>647</v>
      </c>
      <c r="I244" s="7">
        <f t="shared" si="12"/>
        <v>559995</v>
      </c>
      <c r="J244" s="8">
        <v>539000</v>
      </c>
      <c r="K244" s="12" t="s">
        <v>644</v>
      </c>
      <c r="L244" s="8">
        <v>580990</v>
      </c>
      <c r="M244" s="12" t="s">
        <v>645</v>
      </c>
      <c r="N244" s="8" t="s">
        <v>36</v>
      </c>
      <c r="O244" s="13"/>
      <c r="P244" s="10"/>
      <c r="Q244" s="14"/>
      <c r="R244" s="15"/>
      <c r="S244" s="15"/>
      <c r="T244" s="16"/>
      <c r="U244" s="17"/>
      <c r="V244" s="12" t="s">
        <v>644</v>
      </c>
      <c r="W244">
        <v>580990</v>
      </c>
      <c r="X244" s="12" t="s">
        <v>645</v>
      </c>
      <c r="Y244" t="s">
        <v>36</v>
      </c>
      <c r="Z244" s="12"/>
    </row>
    <row r="245" spans="1:26" ht="27" customHeight="1" x14ac:dyDescent="0.25">
      <c r="A245" s="6" t="s">
        <v>637</v>
      </c>
      <c r="B245" s="7" t="s">
        <v>638</v>
      </c>
      <c r="C245" s="8" t="s">
        <v>37</v>
      </c>
      <c r="D245" s="9">
        <v>864023</v>
      </c>
      <c r="E245" s="7" t="s">
        <v>54</v>
      </c>
      <c r="F245" s="10" t="s">
        <v>648</v>
      </c>
      <c r="G245" s="7">
        <v>60</v>
      </c>
      <c r="H245" s="11" t="s">
        <v>649</v>
      </c>
      <c r="I245" s="7">
        <f t="shared" si="12"/>
        <v>1235244.5</v>
      </c>
      <c r="J245" s="8">
        <v>1279799</v>
      </c>
      <c r="K245" s="12" t="s">
        <v>650</v>
      </c>
      <c r="L245" s="8">
        <v>1190690</v>
      </c>
      <c r="M245" s="12" t="s">
        <v>651</v>
      </c>
      <c r="N245" s="8" t="s">
        <v>36</v>
      </c>
      <c r="O245" s="13"/>
      <c r="P245" s="10"/>
      <c r="Q245" s="14"/>
      <c r="R245" s="15"/>
      <c r="S245" s="15"/>
      <c r="T245" s="16"/>
      <c r="U245" s="17"/>
      <c r="V245" s="12" t="s">
        <v>650</v>
      </c>
      <c r="W245">
        <v>1190690</v>
      </c>
      <c r="X245" s="12" t="s">
        <v>651</v>
      </c>
      <c r="Y245" t="s">
        <v>36</v>
      </c>
      <c r="Z245" s="12"/>
    </row>
    <row r="246" spans="1:26" ht="27" customHeight="1" x14ac:dyDescent="0.25">
      <c r="A246" s="6" t="s">
        <v>637</v>
      </c>
      <c r="B246" s="7" t="s">
        <v>638</v>
      </c>
      <c r="C246" s="8" t="s">
        <v>28</v>
      </c>
      <c r="D246" s="9">
        <v>1016500</v>
      </c>
      <c r="E246" s="7" t="s">
        <v>54</v>
      </c>
      <c r="F246" s="10" t="s">
        <v>471</v>
      </c>
      <c r="G246" s="7">
        <v>60</v>
      </c>
      <c r="H246" s="11" t="s">
        <v>652</v>
      </c>
      <c r="I246" s="7">
        <f t="shared" si="12"/>
        <v>1235244.5</v>
      </c>
      <c r="J246" s="8">
        <v>1279799</v>
      </c>
      <c r="K246" s="12" t="s">
        <v>650</v>
      </c>
      <c r="L246" s="8">
        <v>1190690</v>
      </c>
      <c r="M246" s="12" t="s">
        <v>651</v>
      </c>
      <c r="N246" s="8" t="s">
        <v>36</v>
      </c>
      <c r="O246" s="13"/>
      <c r="P246" s="10"/>
      <c r="Q246" s="14"/>
      <c r="R246" s="15"/>
      <c r="S246" s="15"/>
      <c r="T246" s="16"/>
      <c r="U246" s="17"/>
      <c r="V246" s="12" t="s">
        <v>650</v>
      </c>
      <c r="W246">
        <v>1190690</v>
      </c>
      <c r="X246" s="12" t="s">
        <v>651</v>
      </c>
      <c r="Y246" t="s">
        <v>36</v>
      </c>
      <c r="Z246" s="12"/>
    </row>
    <row r="247" spans="1:26" ht="27" customHeight="1" x14ac:dyDescent="0.25">
      <c r="A247" s="6" t="s">
        <v>653</v>
      </c>
      <c r="B247" s="7" t="s">
        <v>654</v>
      </c>
      <c r="C247" s="8" t="s">
        <v>28</v>
      </c>
      <c r="D247" s="9">
        <v>279000</v>
      </c>
      <c r="E247" s="7" t="s">
        <v>461</v>
      </c>
      <c r="F247" s="10" t="s">
        <v>655</v>
      </c>
      <c r="G247" s="7">
        <v>30</v>
      </c>
      <c r="H247" s="11" t="s">
        <v>656</v>
      </c>
      <c r="I247" s="7">
        <v>402494.5</v>
      </c>
      <c r="J247" s="8">
        <v>404990</v>
      </c>
      <c r="K247" s="12" t="s">
        <v>1744</v>
      </c>
      <c r="L247">
        <v>399999</v>
      </c>
      <c r="M247" s="12" t="s">
        <v>1745</v>
      </c>
      <c r="N247" t="s">
        <v>36</v>
      </c>
      <c r="O247" s="13"/>
      <c r="P247" s="10"/>
      <c r="Q247" s="14"/>
      <c r="R247" s="15"/>
      <c r="S247" s="15"/>
      <c r="T247" s="16"/>
      <c r="U247" s="17"/>
      <c r="V247" s="12" t="s">
        <v>1744</v>
      </c>
      <c r="W247">
        <v>399999</v>
      </c>
      <c r="X247" s="12" t="s">
        <v>1745</v>
      </c>
      <c r="Y247" t="s">
        <v>36</v>
      </c>
      <c r="Z247" s="12"/>
    </row>
    <row r="248" spans="1:26" ht="27" customHeight="1" x14ac:dyDescent="0.25">
      <c r="A248" s="6" t="s">
        <v>653</v>
      </c>
      <c r="B248" s="7" t="s">
        <v>654</v>
      </c>
      <c r="C248" s="8" t="s">
        <v>37</v>
      </c>
      <c r="D248" s="9">
        <v>414464</v>
      </c>
      <c r="E248" s="7" t="s">
        <v>54</v>
      </c>
      <c r="F248" s="10" t="s">
        <v>659</v>
      </c>
      <c r="G248" s="7">
        <v>30</v>
      </c>
      <c r="H248" s="11" t="s">
        <v>660</v>
      </c>
      <c r="I248" s="7">
        <v>402494.5</v>
      </c>
      <c r="J248" s="8">
        <v>404990</v>
      </c>
      <c r="K248" s="12" t="s">
        <v>1744</v>
      </c>
      <c r="L248">
        <v>399999</v>
      </c>
      <c r="M248" s="12" t="s">
        <v>1745</v>
      </c>
      <c r="N248" t="s">
        <v>36</v>
      </c>
      <c r="O248" s="13"/>
      <c r="P248" s="10"/>
      <c r="Q248" s="14"/>
      <c r="R248" s="15"/>
      <c r="S248" s="15"/>
      <c r="T248" s="16"/>
      <c r="U248" s="17"/>
      <c r="V248" s="12" t="s">
        <v>1744</v>
      </c>
      <c r="W248">
        <v>399999</v>
      </c>
      <c r="X248" s="12" t="s">
        <v>1745</v>
      </c>
      <c r="Y248" t="s">
        <v>36</v>
      </c>
      <c r="Z248" s="12"/>
    </row>
    <row r="249" spans="1:26" ht="27" customHeight="1" x14ac:dyDescent="0.25">
      <c r="A249" s="6" t="s">
        <v>653</v>
      </c>
      <c r="B249" s="7" t="s">
        <v>654</v>
      </c>
      <c r="C249" s="8" t="s">
        <v>28</v>
      </c>
      <c r="D249" s="9">
        <v>487600</v>
      </c>
      <c r="E249" s="7" t="s">
        <v>54</v>
      </c>
      <c r="F249" s="10" t="s">
        <v>661</v>
      </c>
      <c r="G249" s="7">
        <v>30</v>
      </c>
      <c r="H249" s="11" t="s">
        <v>662</v>
      </c>
      <c r="I249" s="7">
        <v>402494.5</v>
      </c>
      <c r="J249" s="8">
        <v>404990</v>
      </c>
      <c r="K249" s="12" t="s">
        <v>657</v>
      </c>
      <c r="L249" s="8">
        <v>334999</v>
      </c>
      <c r="M249" s="12" t="s">
        <v>658</v>
      </c>
      <c r="N249" s="8" t="s">
        <v>36</v>
      </c>
      <c r="O249" s="13"/>
      <c r="P249" s="10"/>
      <c r="Q249" s="14"/>
      <c r="R249" s="15"/>
      <c r="S249" s="15"/>
      <c r="T249" s="16"/>
      <c r="U249" s="17"/>
      <c r="V249" s="12" t="s">
        <v>1744</v>
      </c>
      <c r="W249">
        <v>399999</v>
      </c>
      <c r="X249" s="12" t="s">
        <v>1745</v>
      </c>
      <c r="Y249" t="s">
        <v>36</v>
      </c>
      <c r="Z249" s="12"/>
    </row>
    <row r="250" spans="1:26" ht="27" customHeight="1" x14ac:dyDescent="0.25">
      <c r="A250" s="6" t="s">
        <v>653</v>
      </c>
      <c r="B250" s="7" t="s">
        <v>654</v>
      </c>
      <c r="C250" s="8" t="s">
        <v>28</v>
      </c>
      <c r="D250" s="9">
        <v>498980</v>
      </c>
      <c r="E250" s="7" t="s">
        <v>530</v>
      </c>
      <c r="F250" s="10" t="s">
        <v>531</v>
      </c>
      <c r="G250" s="7">
        <v>30</v>
      </c>
      <c r="H250" s="11" t="s">
        <v>663</v>
      </c>
      <c r="I250" s="7">
        <f t="shared" si="12"/>
        <v>495055.5</v>
      </c>
      <c r="J250" s="8">
        <v>431101</v>
      </c>
      <c r="K250" s="12" t="s">
        <v>664</v>
      </c>
      <c r="L250" s="8">
        <v>559010</v>
      </c>
      <c r="M250" s="12" t="s">
        <v>665</v>
      </c>
      <c r="N250" s="8" t="s">
        <v>36</v>
      </c>
      <c r="O250" s="13"/>
      <c r="P250" s="10"/>
      <c r="Q250" s="14"/>
      <c r="R250" s="15"/>
      <c r="S250" s="15"/>
      <c r="T250" s="16"/>
      <c r="U250" s="17"/>
      <c r="V250" s="12" t="s">
        <v>664</v>
      </c>
      <c r="W250">
        <v>559010</v>
      </c>
      <c r="X250" s="12" t="s">
        <v>665</v>
      </c>
      <c r="Y250" t="s">
        <v>36</v>
      </c>
      <c r="Z250" s="12"/>
    </row>
    <row r="251" spans="1:26" ht="27" customHeight="1" x14ac:dyDescent="0.25">
      <c r="A251" s="6" t="s">
        <v>653</v>
      </c>
      <c r="B251" s="7" t="s">
        <v>654</v>
      </c>
      <c r="C251" s="8" t="s">
        <v>28</v>
      </c>
      <c r="D251" s="9">
        <v>568560</v>
      </c>
      <c r="E251" s="7" t="s">
        <v>666</v>
      </c>
      <c r="F251" s="10" t="s">
        <v>667</v>
      </c>
      <c r="G251" s="7">
        <v>30</v>
      </c>
      <c r="H251" s="11" t="s">
        <v>668</v>
      </c>
      <c r="I251" s="7">
        <f>+(J251+W251)/2</f>
        <v>402494.5</v>
      </c>
      <c r="J251" s="8">
        <v>404990</v>
      </c>
      <c r="K251" s="12" t="s">
        <v>657</v>
      </c>
      <c r="L251" s="8">
        <v>334999</v>
      </c>
      <c r="M251" s="12" t="s">
        <v>658</v>
      </c>
      <c r="N251" s="8" t="s">
        <v>36</v>
      </c>
      <c r="O251" s="13"/>
      <c r="P251" s="10"/>
      <c r="Q251" s="14"/>
      <c r="R251" s="15"/>
      <c r="S251" s="15"/>
      <c r="T251" s="16"/>
      <c r="U251" s="17"/>
      <c r="V251" s="12" t="s">
        <v>1744</v>
      </c>
      <c r="W251">
        <v>399999</v>
      </c>
      <c r="X251" s="12" t="s">
        <v>1745</v>
      </c>
      <c r="Y251" t="s">
        <v>36</v>
      </c>
      <c r="Z251" s="12"/>
    </row>
    <row r="252" spans="1:26" ht="27" customHeight="1" x14ac:dyDescent="0.25">
      <c r="A252" s="6" t="s">
        <v>669</v>
      </c>
      <c r="B252" s="7" t="s">
        <v>670</v>
      </c>
      <c r="C252" s="8" t="s">
        <v>28</v>
      </c>
      <c r="D252" s="9">
        <v>498000</v>
      </c>
      <c r="E252" s="7" t="s">
        <v>620</v>
      </c>
      <c r="F252" s="10" t="s">
        <v>671</v>
      </c>
      <c r="G252" s="7">
        <v>25</v>
      </c>
      <c r="H252" s="11" t="s">
        <v>672</v>
      </c>
      <c r="I252" s="7">
        <f t="shared" si="12"/>
        <v>761298.5</v>
      </c>
      <c r="J252" s="8">
        <v>719999</v>
      </c>
      <c r="K252" s="12" t="s">
        <v>673</v>
      </c>
      <c r="L252" s="8">
        <v>802598</v>
      </c>
      <c r="M252" s="12" t="s">
        <v>674</v>
      </c>
      <c r="N252" s="8" t="s">
        <v>36</v>
      </c>
      <c r="O252" s="13"/>
      <c r="P252" s="10"/>
      <c r="Q252" s="14"/>
      <c r="R252" s="15"/>
      <c r="S252" s="15"/>
      <c r="T252" s="16"/>
      <c r="U252" s="17"/>
      <c r="V252" s="12" t="s">
        <v>673</v>
      </c>
      <c r="W252">
        <v>802598</v>
      </c>
      <c r="X252" s="12" t="s">
        <v>674</v>
      </c>
      <c r="Y252" t="s">
        <v>36</v>
      </c>
      <c r="Z252" s="12"/>
    </row>
    <row r="253" spans="1:26" ht="27" customHeight="1" x14ac:dyDescent="0.25">
      <c r="A253" s="6" t="s">
        <v>669</v>
      </c>
      <c r="B253" s="7" t="s">
        <v>670</v>
      </c>
      <c r="C253" s="8" t="s">
        <v>28</v>
      </c>
      <c r="D253" s="9">
        <v>539500</v>
      </c>
      <c r="E253" s="7" t="s">
        <v>108</v>
      </c>
      <c r="F253" s="10" t="s">
        <v>675</v>
      </c>
      <c r="G253" s="7">
        <v>1</v>
      </c>
      <c r="H253" s="11" t="s">
        <v>676</v>
      </c>
      <c r="I253" s="7">
        <f t="shared" si="12"/>
        <v>723599</v>
      </c>
      <c r="J253" s="8">
        <v>777199</v>
      </c>
      <c r="K253" s="12" t="s">
        <v>677</v>
      </c>
      <c r="L253" s="8">
        <v>669999</v>
      </c>
      <c r="M253" s="12" t="s">
        <v>678</v>
      </c>
      <c r="N253" s="8" t="s">
        <v>36</v>
      </c>
      <c r="O253" s="13"/>
      <c r="P253" s="10"/>
      <c r="Q253" s="14"/>
      <c r="R253" s="15"/>
      <c r="S253" s="15"/>
      <c r="T253" s="16"/>
      <c r="U253" s="17"/>
      <c r="V253" s="12" t="s">
        <v>1746</v>
      </c>
      <c r="W253">
        <v>669999</v>
      </c>
      <c r="X253" s="12" t="s">
        <v>678</v>
      </c>
      <c r="Y253" t="s">
        <v>36</v>
      </c>
      <c r="Z253" s="12"/>
    </row>
    <row r="254" spans="1:26" ht="27" customHeight="1" x14ac:dyDescent="0.25">
      <c r="A254" s="6" t="s">
        <v>669</v>
      </c>
      <c r="B254" s="7" t="s">
        <v>670</v>
      </c>
      <c r="C254" s="8" t="s">
        <v>28</v>
      </c>
      <c r="D254" s="9">
        <v>592019.91</v>
      </c>
      <c r="E254" s="7" t="s">
        <v>679</v>
      </c>
      <c r="F254" s="10" t="s">
        <v>680</v>
      </c>
      <c r="G254" s="7">
        <v>25</v>
      </c>
      <c r="H254" s="11" t="s">
        <v>681</v>
      </c>
      <c r="I254" s="7">
        <f t="shared" si="12"/>
        <v>723599</v>
      </c>
      <c r="J254" s="8">
        <v>777199</v>
      </c>
      <c r="K254" s="12" t="s">
        <v>677</v>
      </c>
      <c r="L254" s="8">
        <v>669999</v>
      </c>
      <c r="M254" s="12" t="s">
        <v>678</v>
      </c>
      <c r="N254" s="8" t="s">
        <v>36</v>
      </c>
      <c r="O254" s="13"/>
      <c r="P254" s="10"/>
      <c r="Q254" s="14"/>
      <c r="R254" s="15"/>
      <c r="S254" s="15"/>
      <c r="T254" s="16"/>
      <c r="U254" s="17"/>
      <c r="V254" s="12" t="s">
        <v>1746</v>
      </c>
      <c r="W254">
        <v>669999</v>
      </c>
      <c r="X254" s="12" t="s">
        <v>678</v>
      </c>
      <c r="Y254" t="s">
        <v>36</v>
      </c>
      <c r="Z254" s="12"/>
    </row>
    <row r="255" spans="1:26" ht="27" customHeight="1" x14ac:dyDescent="0.25">
      <c r="A255" s="6" t="s">
        <v>669</v>
      </c>
      <c r="B255" s="7" t="s">
        <v>670</v>
      </c>
      <c r="C255" s="8" t="s">
        <v>37</v>
      </c>
      <c r="D255" s="9">
        <v>882980</v>
      </c>
      <c r="E255" s="7" t="s">
        <v>54</v>
      </c>
      <c r="F255" s="10" t="s">
        <v>682</v>
      </c>
      <c r="G255" s="7">
        <v>25</v>
      </c>
      <c r="H255" s="11" t="s">
        <v>683</v>
      </c>
      <c r="I255" s="7">
        <f t="shared" si="12"/>
        <v>723599</v>
      </c>
      <c r="J255" s="8">
        <v>777199</v>
      </c>
      <c r="K255" s="12" t="s">
        <v>677</v>
      </c>
      <c r="L255" s="8">
        <v>669999</v>
      </c>
      <c r="M255" s="12" t="s">
        <v>678</v>
      </c>
      <c r="N255" s="8" t="s">
        <v>36</v>
      </c>
      <c r="O255" s="13"/>
      <c r="P255" s="10"/>
      <c r="Q255" s="14"/>
      <c r="R255" s="15"/>
      <c r="S255" s="15"/>
      <c r="T255" s="16"/>
      <c r="U255" s="17"/>
      <c r="V255" s="12" t="s">
        <v>1746</v>
      </c>
      <c r="W255">
        <v>669999</v>
      </c>
      <c r="X255" s="12" t="s">
        <v>678</v>
      </c>
      <c r="Y255" t="s">
        <v>36</v>
      </c>
      <c r="Z255" s="12"/>
    </row>
    <row r="256" spans="1:26" ht="27" customHeight="1" x14ac:dyDescent="0.25">
      <c r="A256" s="6" t="s">
        <v>669</v>
      </c>
      <c r="B256" s="7" t="s">
        <v>670</v>
      </c>
      <c r="C256" s="8" t="s">
        <v>28</v>
      </c>
      <c r="D256" s="9">
        <v>1039000</v>
      </c>
      <c r="E256" s="7" t="s">
        <v>54</v>
      </c>
      <c r="F256" s="10" t="s">
        <v>684</v>
      </c>
      <c r="G256" s="7">
        <v>25</v>
      </c>
      <c r="H256" s="11" t="s">
        <v>685</v>
      </c>
      <c r="I256" s="7">
        <f t="shared" si="12"/>
        <v>723599</v>
      </c>
      <c r="J256" s="8">
        <v>777199</v>
      </c>
      <c r="K256" s="12" t="s">
        <v>677</v>
      </c>
      <c r="L256" s="8">
        <v>669999</v>
      </c>
      <c r="M256" s="12" t="s">
        <v>678</v>
      </c>
      <c r="N256" s="8" t="s">
        <v>36</v>
      </c>
      <c r="O256" s="13"/>
      <c r="P256" s="10"/>
      <c r="Q256" s="14"/>
      <c r="R256" s="15"/>
      <c r="S256" s="15"/>
      <c r="T256" s="16"/>
      <c r="U256" s="17"/>
      <c r="V256" s="12" t="s">
        <v>1746</v>
      </c>
      <c r="W256">
        <v>669999</v>
      </c>
      <c r="X256" s="12" t="s">
        <v>678</v>
      </c>
      <c r="Y256" t="s">
        <v>36</v>
      </c>
      <c r="Z256" s="12"/>
    </row>
    <row r="257" spans="1:26" ht="27" customHeight="1" x14ac:dyDescent="0.25">
      <c r="A257" s="6" t="s">
        <v>669</v>
      </c>
      <c r="B257" s="7" t="s">
        <v>670</v>
      </c>
      <c r="C257" s="8" t="s">
        <v>28</v>
      </c>
      <c r="D257" s="9">
        <v>1128000</v>
      </c>
      <c r="E257" s="7" t="s">
        <v>461</v>
      </c>
      <c r="F257" s="10" t="s">
        <v>686</v>
      </c>
      <c r="G257" s="7">
        <v>25</v>
      </c>
      <c r="H257" s="11" t="s">
        <v>687</v>
      </c>
      <c r="I257" s="7">
        <f t="shared" si="12"/>
        <v>784999</v>
      </c>
      <c r="J257" s="8">
        <v>869999</v>
      </c>
      <c r="K257" s="12" t="s">
        <v>688</v>
      </c>
      <c r="L257" s="8">
        <v>699999</v>
      </c>
      <c r="M257" s="12" t="s">
        <v>689</v>
      </c>
      <c r="N257" s="8" t="s">
        <v>36</v>
      </c>
      <c r="O257" s="13"/>
      <c r="P257" s="10"/>
      <c r="Q257" s="14"/>
      <c r="R257" s="15"/>
      <c r="S257" s="15"/>
      <c r="T257" s="16"/>
      <c r="U257" s="17"/>
      <c r="V257" s="12" t="s">
        <v>688</v>
      </c>
      <c r="W257">
        <v>699999</v>
      </c>
      <c r="X257" s="12" t="s">
        <v>689</v>
      </c>
      <c r="Y257" t="s">
        <v>36</v>
      </c>
      <c r="Z257" s="12"/>
    </row>
    <row r="258" spans="1:26" ht="27" customHeight="1" x14ac:dyDescent="0.25">
      <c r="A258" s="6" t="s">
        <v>669</v>
      </c>
      <c r="B258" s="7" t="s">
        <v>670</v>
      </c>
      <c r="C258" s="8" t="s">
        <v>28</v>
      </c>
      <c r="D258" s="9">
        <v>1254848.5900000001</v>
      </c>
      <c r="E258" s="7" t="s">
        <v>489</v>
      </c>
      <c r="F258" s="10" t="s">
        <v>690</v>
      </c>
      <c r="G258" s="7">
        <v>25</v>
      </c>
      <c r="H258" s="11" t="s">
        <v>691</v>
      </c>
      <c r="I258" s="7">
        <f t="shared" si="12"/>
        <v>804449</v>
      </c>
      <c r="J258" s="8">
        <v>888899</v>
      </c>
      <c r="K258" s="12" t="s">
        <v>692</v>
      </c>
      <c r="L258" s="8">
        <v>719999</v>
      </c>
      <c r="M258" s="12" t="s">
        <v>693</v>
      </c>
      <c r="N258" s="8" t="s">
        <v>36</v>
      </c>
      <c r="O258" s="13"/>
      <c r="P258" s="10"/>
      <c r="Q258" s="14"/>
      <c r="R258" s="15"/>
      <c r="S258" s="15"/>
      <c r="T258" s="16"/>
      <c r="U258" s="17"/>
      <c r="V258" s="12" t="s">
        <v>692</v>
      </c>
      <c r="W258">
        <v>719999</v>
      </c>
      <c r="X258" s="12" t="s">
        <v>693</v>
      </c>
      <c r="Y258" t="s">
        <v>36</v>
      </c>
      <c r="Z258" s="12"/>
    </row>
    <row r="259" spans="1:26" ht="27" customHeight="1" x14ac:dyDescent="0.25">
      <c r="A259" s="6" t="s">
        <v>694</v>
      </c>
      <c r="B259" s="7" t="s">
        <v>695</v>
      </c>
      <c r="C259" s="8" t="s">
        <v>28</v>
      </c>
      <c r="D259" s="9">
        <v>527000</v>
      </c>
      <c r="E259" s="7" t="s">
        <v>620</v>
      </c>
      <c r="F259" s="10" t="s">
        <v>671</v>
      </c>
      <c r="G259" s="7">
        <v>25</v>
      </c>
      <c r="H259" s="11" t="s">
        <v>696</v>
      </c>
      <c r="I259" s="7">
        <f>+(J259+L259)/2</f>
        <v>828999</v>
      </c>
      <c r="J259" s="8">
        <v>717999</v>
      </c>
      <c r="K259" s="12" t="s">
        <v>697</v>
      </c>
      <c r="L259" s="8">
        <v>939999</v>
      </c>
      <c r="M259" s="12" t="s">
        <v>698</v>
      </c>
      <c r="N259" s="8" t="s">
        <v>36</v>
      </c>
      <c r="O259" s="13"/>
      <c r="P259" s="10"/>
      <c r="Q259" s="14"/>
      <c r="R259" s="15"/>
      <c r="S259" s="15"/>
      <c r="T259" s="16"/>
      <c r="U259" s="17"/>
      <c r="V259" s="12" t="s">
        <v>697</v>
      </c>
      <c r="W259">
        <v>939999</v>
      </c>
      <c r="X259" s="12" t="s">
        <v>698</v>
      </c>
      <c r="Y259" t="s">
        <v>36</v>
      </c>
      <c r="Z259" s="12"/>
    </row>
    <row r="260" spans="1:26" ht="27" customHeight="1" x14ac:dyDescent="0.25">
      <c r="A260" s="6" t="s">
        <v>694</v>
      </c>
      <c r="B260" s="7" t="s">
        <v>695</v>
      </c>
      <c r="C260" s="8" t="s">
        <v>39</v>
      </c>
      <c r="D260" s="9">
        <v>565500</v>
      </c>
      <c r="E260" s="7" t="s">
        <v>108</v>
      </c>
      <c r="F260" s="10" t="s">
        <v>167</v>
      </c>
      <c r="G260" s="7">
        <v>1</v>
      </c>
      <c r="H260" s="11" t="s">
        <v>699</v>
      </c>
      <c r="I260" s="7">
        <f t="shared" ref="I260:I267" si="13">+(J260+L260)/2</f>
        <v>887112</v>
      </c>
      <c r="J260" s="8">
        <v>922999</v>
      </c>
      <c r="K260" s="12" t="s">
        <v>700</v>
      </c>
      <c r="L260" s="8">
        <v>851225</v>
      </c>
      <c r="M260" s="12" t="s">
        <v>701</v>
      </c>
      <c r="N260" s="8" t="s">
        <v>36</v>
      </c>
      <c r="O260" s="13"/>
      <c r="P260" s="10"/>
      <c r="Q260" s="14"/>
      <c r="R260" s="15"/>
      <c r="S260" s="15"/>
      <c r="T260" s="16"/>
      <c r="U260" s="17"/>
      <c r="V260" s="12" t="s">
        <v>700</v>
      </c>
      <c r="W260">
        <v>851225</v>
      </c>
      <c r="X260" s="12" t="s">
        <v>701</v>
      </c>
      <c r="Y260" t="s">
        <v>36</v>
      </c>
      <c r="Z260" s="12"/>
    </row>
    <row r="261" spans="1:26" ht="27" customHeight="1" x14ac:dyDescent="0.25">
      <c r="A261" s="6" t="s">
        <v>694</v>
      </c>
      <c r="B261" s="7" t="s">
        <v>695</v>
      </c>
      <c r="C261" s="8" t="s">
        <v>28</v>
      </c>
      <c r="D261" s="9">
        <v>583800</v>
      </c>
      <c r="E261" s="7" t="s">
        <v>48</v>
      </c>
      <c r="F261" s="10" t="s">
        <v>702</v>
      </c>
      <c r="G261" s="7">
        <v>2</v>
      </c>
      <c r="H261" s="11" t="s">
        <v>703</v>
      </c>
      <c r="I261" s="7">
        <f t="shared" si="13"/>
        <v>789994</v>
      </c>
      <c r="J261" s="8">
        <v>839990</v>
      </c>
      <c r="K261" s="12" t="s">
        <v>704</v>
      </c>
      <c r="L261" s="8">
        <v>739998</v>
      </c>
      <c r="M261" s="12" t="s">
        <v>705</v>
      </c>
      <c r="N261" s="8" t="s">
        <v>36</v>
      </c>
      <c r="O261" s="13"/>
      <c r="P261" s="10"/>
      <c r="Q261" s="14"/>
      <c r="R261" s="15"/>
      <c r="S261" s="15"/>
      <c r="T261" s="16"/>
      <c r="U261" s="17"/>
      <c r="V261" s="12" t="s">
        <v>704</v>
      </c>
      <c r="W261">
        <v>739998</v>
      </c>
      <c r="X261" s="12" t="s">
        <v>705</v>
      </c>
      <c r="Y261" t="s">
        <v>36</v>
      </c>
      <c r="Z261" s="12"/>
    </row>
    <row r="262" spans="1:26" ht="27" customHeight="1" x14ac:dyDescent="0.25">
      <c r="A262" s="6" t="s">
        <v>694</v>
      </c>
      <c r="B262" s="7" t="s">
        <v>695</v>
      </c>
      <c r="C262" s="8" t="s">
        <v>28</v>
      </c>
      <c r="D262" s="9">
        <v>643500</v>
      </c>
      <c r="E262" s="7" t="s">
        <v>108</v>
      </c>
      <c r="F262" s="10" t="s">
        <v>167</v>
      </c>
      <c r="G262" s="7">
        <v>1</v>
      </c>
      <c r="H262" s="11" t="s">
        <v>706</v>
      </c>
      <c r="I262" s="7">
        <f t="shared" si="13"/>
        <v>887112</v>
      </c>
      <c r="J262" s="8">
        <v>922999</v>
      </c>
      <c r="K262" s="12" t="s">
        <v>700</v>
      </c>
      <c r="L262" s="8">
        <v>851225</v>
      </c>
      <c r="M262" s="12" t="s">
        <v>701</v>
      </c>
      <c r="N262" s="8" t="s">
        <v>36</v>
      </c>
      <c r="O262" s="13"/>
      <c r="P262" s="10"/>
      <c r="Q262" s="14"/>
      <c r="R262" s="15"/>
      <c r="S262" s="15"/>
      <c r="T262" s="16"/>
      <c r="U262" s="17"/>
      <c r="V262" s="12" t="s">
        <v>700</v>
      </c>
      <c r="W262">
        <v>851225</v>
      </c>
      <c r="X262" s="12" t="s">
        <v>701</v>
      </c>
      <c r="Y262" t="s">
        <v>36</v>
      </c>
      <c r="Z262" s="12"/>
    </row>
    <row r="263" spans="1:26" ht="27" customHeight="1" x14ac:dyDescent="0.25">
      <c r="A263" s="6" t="s">
        <v>694</v>
      </c>
      <c r="B263" s="7" t="s">
        <v>695</v>
      </c>
      <c r="C263" s="8" t="s">
        <v>37</v>
      </c>
      <c r="D263" s="9">
        <v>643500</v>
      </c>
      <c r="E263" s="7" t="s">
        <v>108</v>
      </c>
      <c r="F263" s="10" t="s">
        <v>675</v>
      </c>
      <c r="G263" s="7">
        <v>1</v>
      </c>
      <c r="H263" s="11" t="s">
        <v>707</v>
      </c>
      <c r="I263" s="7">
        <f t="shared" si="13"/>
        <v>999999</v>
      </c>
      <c r="J263" s="8">
        <v>1099999</v>
      </c>
      <c r="K263" s="12" t="s">
        <v>708</v>
      </c>
      <c r="L263" s="8">
        <v>899999</v>
      </c>
      <c r="M263" s="12" t="s">
        <v>709</v>
      </c>
      <c r="N263" s="8" t="s">
        <v>36</v>
      </c>
      <c r="O263" s="13"/>
      <c r="P263" s="10"/>
      <c r="Q263" s="14"/>
      <c r="R263" s="15"/>
      <c r="S263" s="15"/>
      <c r="T263" s="16"/>
      <c r="U263" s="17"/>
      <c r="V263" s="12" t="s">
        <v>708</v>
      </c>
      <c r="W263">
        <v>899999</v>
      </c>
      <c r="X263" s="12" t="s">
        <v>709</v>
      </c>
      <c r="Y263" t="s">
        <v>36</v>
      </c>
      <c r="Z263" s="12"/>
    </row>
    <row r="264" spans="1:26" ht="27" customHeight="1" x14ac:dyDescent="0.25">
      <c r="A264" s="6" t="s">
        <v>694</v>
      </c>
      <c r="B264" s="7" t="s">
        <v>695</v>
      </c>
      <c r="C264" s="8" t="s">
        <v>28</v>
      </c>
      <c r="D264" s="9">
        <v>749133</v>
      </c>
      <c r="E264" s="7" t="s">
        <v>679</v>
      </c>
      <c r="F264" s="10" t="s">
        <v>680</v>
      </c>
      <c r="G264" s="7">
        <v>25</v>
      </c>
      <c r="H264" s="11" t="s">
        <v>710</v>
      </c>
      <c r="I264" s="7">
        <f t="shared" si="13"/>
        <v>999999</v>
      </c>
      <c r="J264" s="8">
        <v>1099999</v>
      </c>
      <c r="K264" s="12" t="s">
        <v>708</v>
      </c>
      <c r="L264" s="8">
        <v>899999</v>
      </c>
      <c r="M264" s="12" t="s">
        <v>709</v>
      </c>
      <c r="N264" s="8" t="s">
        <v>36</v>
      </c>
      <c r="O264" s="13"/>
      <c r="P264" s="10"/>
      <c r="Q264" s="14"/>
      <c r="R264" s="15"/>
      <c r="S264" s="15"/>
      <c r="T264" s="16"/>
      <c r="U264" s="17"/>
      <c r="V264" s="12" t="s">
        <v>708</v>
      </c>
      <c r="W264">
        <v>899999</v>
      </c>
      <c r="X264" s="12" t="s">
        <v>709</v>
      </c>
      <c r="Y264" t="s">
        <v>36</v>
      </c>
      <c r="Z264" s="12"/>
    </row>
    <row r="265" spans="1:26" ht="27" customHeight="1" x14ac:dyDescent="0.25">
      <c r="A265" s="6" t="s">
        <v>694</v>
      </c>
      <c r="B265" s="7" t="s">
        <v>695</v>
      </c>
      <c r="C265" s="8" t="s">
        <v>28</v>
      </c>
      <c r="D265" s="9">
        <v>1128000</v>
      </c>
      <c r="E265" s="7" t="s">
        <v>461</v>
      </c>
      <c r="F265" s="10" t="s">
        <v>686</v>
      </c>
      <c r="G265" s="7">
        <v>25</v>
      </c>
      <c r="H265" s="11" t="s">
        <v>711</v>
      </c>
      <c r="I265" s="7">
        <f t="shared" si="13"/>
        <v>869999</v>
      </c>
      <c r="J265" s="8">
        <v>869999</v>
      </c>
      <c r="K265" s="12" t="s">
        <v>712</v>
      </c>
      <c r="L265" s="8">
        <v>869999</v>
      </c>
      <c r="M265" s="12" t="s">
        <v>713</v>
      </c>
      <c r="N265" s="8" t="s">
        <v>36</v>
      </c>
      <c r="O265" s="13"/>
      <c r="P265" s="10"/>
      <c r="Q265" s="14"/>
      <c r="R265" s="15"/>
      <c r="S265" s="15"/>
      <c r="T265" s="16"/>
      <c r="U265" s="17"/>
      <c r="V265" s="12" t="s">
        <v>712</v>
      </c>
      <c r="W265">
        <v>869999</v>
      </c>
      <c r="X265" s="12" t="s">
        <v>713</v>
      </c>
      <c r="Y265" t="s">
        <v>36</v>
      </c>
      <c r="Z265" s="12"/>
    </row>
    <row r="266" spans="1:26" ht="27" customHeight="1" x14ac:dyDescent="0.25">
      <c r="A266" s="6" t="s">
        <v>694</v>
      </c>
      <c r="B266" s="7" t="s">
        <v>695</v>
      </c>
      <c r="C266" s="8" t="s">
        <v>28</v>
      </c>
      <c r="D266" s="9">
        <v>1227400</v>
      </c>
      <c r="E266" s="7" t="s">
        <v>29</v>
      </c>
      <c r="F266" s="10" t="s">
        <v>187</v>
      </c>
      <c r="G266" s="7">
        <v>25</v>
      </c>
      <c r="H266" s="11" t="s">
        <v>714</v>
      </c>
      <c r="I266" s="7">
        <f t="shared" si="13"/>
        <v>1649999</v>
      </c>
      <c r="J266" s="8">
        <v>1499999</v>
      </c>
      <c r="K266" s="12" t="s">
        <v>715</v>
      </c>
      <c r="L266" s="8">
        <v>1799999</v>
      </c>
      <c r="M266" s="12" t="s">
        <v>716</v>
      </c>
      <c r="N266" s="8" t="s">
        <v>36</v>
      </c>
      <c r="O266" s="13"/>
      <c r="P266" s="10"/>
      <c r="Q266" s="14"/>
      <c r="R266" s="15"/>
      <c r="S266" s="15"/>
      <c r="T266" s="16"/>
      <c r="U266" s="17"/>
      <c r="V266" s="12" t="s">
        <v>715</v>
      </c>
      <c r="W266">
        <v>1799999</v>
      </c>
      <c r="X266" s="12" t="s">
        <v>716</v>
      </c>
      <c r="Y266" t="s">
        <v>36</v>
      </c>
      <c r="Z266" s="12"/>
    </row>
    <row r="267" spans="1:26" ht="27" customHeight="1" x14ac:dyDescent="0.25">
      <c r="A267" s="6" t="s">
        <v>694</v>
      </c>
      <c r="B267" s="7" t="s">
        <v>695</v>
      </c>
      <c r="C267" s="8" t="s">
        <v>28</v>
      </c>
      <c r="D267" s="9">
        <v>1323207.6299999999</v>
      </c>
      <c r="E267" s="7" t="s">
        <v>489</v>
      </c>
      <c r="F267" s="10" t="s">
        <v>671</v>
      </c>
      <c r="G267" s="7">
        <v>25</v>
      </c>
      <c r="H267" s="11" t="s">
        <v>717</v>
      </c>
      <c r="I267" s="7">
        <f t="shared" si="13"/>
        <v>828999</v>
      </c>
      <c r="J267" s="8">
        <v>717999</v>
      </c>
      <c r="K267" s="12" t="s">
        <v>697</v>
      </c>
      <c r="L267" s="8">
        <v>939999</v>
      </c>
      <c r="M267" s="12" t="s">
        <v>698</v>
      </c>
      <c r="N267" s="8" t="s">
        <v>36</v>
      </c>
      <c r="O267" s="13"/>
      <c r="P267" s="10"/>
      <c r="Q267" s="14"/>
      <c r="R267" s="15"/>
      <c r="S267" s="15"/>
      <c r="T267" s="16"/>
      <c r="U267" s="17"/>
      <c r="V267" s="12" t="s">
        <v>697</v>
      </c>
      <c r="W267">
        <v>939999</v>
      </c>
      <c r="X267" s="12" t="s">
        <v>698</v>
      </c>
      <c r="Y267" t="s">
        <v>36</v>
      </c>
      <c r="Z267" s="12"/>
    </row>
    <row r="268" spans="1:26" ht="27" customHeight="1" x14ac:dyDescent="0.25">
      <c r="A268" s="6" t="s">
        <v>718</v>
      </c>
      <c r="B268" s="7" t="s">
        <v>719</v>
      </c>
      <c r="C268" s="8" t="s">
        <v>28</v>
      </c>
      <c r="D268" s="9">
        <v>769000</v>
      </c>
      <c r="E268" s="7" t="s">
        <v>620</v>
      </c>
      <c r="F268" s="10" t="s">
        <v>671</v>
      </c>
      <c r="G268" s="7">
        <v>25</v>
      </c>
      <c r="H268" s="11" t="s">
        <v>720</v>
      </c>
      <c r="I268" s="7">
        <f>+(J268+L268)/2</f>
        <v>1293268</v>
      </c>
      <c r="J268" s="8">
        <v>1124999</v>
      </c>
      <c r="K268" s="12" t="s">
        <v>721</v>
      </c>
      <c r="L268" s="8">
        <v>1461537</v>
      </c>
      <c r="M268" s="12" t="s">
        <v>722</v>
      </c>
      <c r="N268" s="8" t="s">
        <v>36</v>
      </c>
      <c r="O268" s="13"/>
      <c r="P268" s="10"/>
      <c r="Q268" s="14"/>
      <c r="R268" s="15"/>
      <c r="S268" s="15"/>
      <c r="T268" s="16"/>
      <c r="U268" s="17"/>
      <c r="V268" s="12" t="s">
        <v>721</v>
      </c>
      <c r="W268">
        <v>1461537</v>
      </c>
      <c r="X268" s="12" t="s">
        <v>722</v>
      </c>
      <c r="Y268" t="s">
        <v>36</v>
      </c>
      <c r="Z268" s="12"/>
    </row>
    <row r="269" spans="1:26" ht="27" customHeight="1" x14ac:dyDescent="0.25">
      <c r="A269" s="6" t="s">
        <v>718</v>
      </c>
      <c r="B269" s="7" t="s">
        <v>719</v>
      </c>
      <c r="C269" s="8" t="s">
        <v>41</v>
      </c>
      <c r="D269" s="9">
        <v>830200</v>
      </c>
      <c r="E269" s="7" t="s">
        <v>108</v>
      </c>
      <c r="F269" s="10" t="s">
        <v>167</v>
      </c>
      <c r="G269" s="7">
        <v>1</v>
      </c>
      <c r="H269" s="11" t="s">
        <v>723</v>
      </c>
      <c r="I269" s="7">
        <f t="shared" ref="I269:I278" si="14">+(J269+L269)/2</f>
        <v>1277399.5</v>
      </c>
      <c r="J269" s="8">
        <v>1351999</v>
      </c>
      <c r="K269" s="12" t="s">
        <v>724</v>
      </c>
      <c r="L269" s="8">
        <v>1202800</v>
      </c>
      <c r="M269" s="12" t="s">
        <v>725</v>
      </c>
      <c r="N269" s="8" t="s">
        <v>36</v>
      </c>
      <c r="O269" s="13"/>
      <c r="P269" s="10"/>
      <c r="Q269" s="14"/>
      <c r="R269" s="15"/>
      <c r="S269" s="15"/>
      <c r="T269" s="16"/>
      <c r="U269" s="17"/>
      <c r="V269" s="12" t="s">
        <v>724</v>
      </c>
      <c r="W269">
        <v>1202800</v>
      </c>
      <c r="X269" s="12" t="s">
        <v>725</v>
      </c>
      <c r="Y269" t="s">
        <v>36</v>
      </c>
      <c r="Z269" s="12"/>
    </row>
    <row r="270" spans="1:26" ht="27" customHeight="1" x14ac:dyDescent="0.25">
      <c r="A270" s="6" t="s">
        <v>718</v>
      </c>
      <c r="B270" s="7" t="s">
        <v>719</v>
      </c>
      <c r="C270" s="8" t="s">
        <v>63</v>
      </c>
      <c r="D270" s="9">
        <v>830200</v>
      </c>
      <c r="E270" s="7" t="s">
        <v>108</v>
      </c>
      <c r="F270" s="10" t="s">
        <v>675</v>
      </c>
      <c r="G270" s="7">
        <v>1</v>
      </c>
      <c r="H270" s="11" t="s">
        <v>726</v>
      </c>
      <c r="I270" s="7">
        <f t="shared" si="14"/>
        <v>1361499</v>
      </c>
      <c r="J270" s="8">
        <v>1172999</v>
      </c>
      <c r="K270" s="12" t="s">
        <v>727</v>
      </c>
      <c r="L270" s="8">
        <v>1549999</v>
      </c>
      <c r="M270" s="12" t="s">
        <v>728</v>
      </c>
      <c r="N270" s="8" t="s">
        <v>36</v>
      </c>
      <c r="O270" s="13"/>
      <c r="P270" s="10"/>
      <c r="Q270" s="14"/>
      <c r="R270" s="15"/>
      <c r="S270" s="15"/>
      <c r="T270" s="16"/>
      <c r="U270" s="17"/>
      <c r="V270" s="12" t="s">
        <v>727</v>
      </c>
      <c r="W270">
        <v>1549999</v>
      </c>
      <c r="X270" s="12" t="s">
        <v>728</v>
      </c>
      <c r="Y270" t="s">
        <v>36</v>
      </c>
      <c r="Z270" s="12"/>
    </row>
    <row r="271" spans="1:26" ht="27" customHeight="1" x14ac:dyDescent="0.25">
      <c r="A271" s="6" t="s">
        <v>718</v>
      </c>
      <c r="B271" s="7" t="s">
        <v>719</v>
      </c>
      <c r="C271" s="8" t="s">
        <v>28</v>
      </c>
      <c r="D271" s="9">
        <v>940400.41</v>
      </c>
      <c r="E271" s="7" t="s">
        <v>679</v>
      </c>
      <c r="F271" s="10" t="s">
        <v>680</v>
      </c>
      <c r="G271" s="7">
        <v>25</v>
      </c>
      <c r="H271" s="11" t="s">
        <v>729</v>
      </c>
      <c r="I271" s="7">
        <f t="shared" si="14"/>
        <v>1361499</v>
      </c>
      <c r="J271" s="8">
        <v>1172999</v>
      </c>
      <c r="K271" s="12" t="s">
        <v>727</v>
      </c>
      <c r="L271" s="8">
        <v>1549999</v>
      </c>
      <c r="M271" s="12" t="s">
        <v>728</v>
      </c>
      <c r="N271" s="8" t="s">
        <v>36</v>
      </c>
      <c r="O271" s="13"/>
      <c r="P271" s="10"/>
      <c r="Q271" s="14"/>
      <c r="R271" s="15"/>
      <c r="S271" s="15"/>
      <c r="T271" s="16"/>
      <c r="U271" s="17"/>
      <c r="V271" s="12" t="s">
        <v>727</v>
      </c>
      <c r="W271">
        <v>1549999</v>
      </c>
      <c r="X271" s="12" t="s">
        <v>728</v>
      </c>
      <c r="Y271" t="s">
        <v>36</v>
      </c>
      <c r="Z271" s="12"/>
    </row>
    <row r="272" spans="1:26" ht="27" customHeight="1" x14ac:dyDescent="0.25">
      <c r="A272" s="6" t="s">
        <v>718</v>
      </c>
      <c r="B272" s="7" t="s">
        <v>719</v>
      </c>
      <c r="C272" s="8" t="s">
        <v>57</v>
      </c>
      <c r="D272" s="9">
        <v>1012500</v>
      </c>
      <c r="E272" s="7" t="s">
        <v>108</v>
      </c>
      <c r="F272" s="10" t="s">
        <v>167</v>
      </c>
      <c r="G272" s="7">
        <v>1</v>
      </c>
      <c r="H272" s="11" t="s">
        <v>730</v>
      </c>
      <c r="I272" s="7">
        <f t="shared" si="14"/>
        <v>1277399.5</v>
      </c>
      <c r="J272" s="8">
        <v>1351999</v>
      </c>
      <c r="K272" s="12" t="s">
        <v>724</v>
      </c>
      <c r="L272" s="8">
        <v>1202800</v>
      </c>
      <c r="M272" s="12" t="s">
        <v>725</v>
      </c>
      <c r="N272" s="8" t="s">
        <v>36</v>
      </c>
      <c r="O272" s="13"/>
      <c r="P272" s="10"/>
      <c r="Q272" s="14"/>
      <c r="R272" s="15"/>
      <c r="S272" s="15"/>
      <c r="T272" s="16"/>
      <c r="U272" s="17"/>
      <c r="V272" s="12" t="s">
        <v>724</v>
      </c>
      <c r="W272">
        <v>1202800</v>
      </c>
      <c r="X272" s="12" t="s">
        <v>725</v>
      </c>
      <c r="Y272" t="s">
        <v>36</v>
      </c>
      <c r="Z272" s="12"/>
    </row>
    <row r="273" spans="1:26" ht="27" customHeight="1" x14ac:dyDescent="0.25">
      <c r="A273" s="6" t="s">
        <v>718</v>
      </c>
      <c r="B273" s="7" t="s">
        <v>719</v>
      </c>
      <c r="C273" s="8" t="s">
        <v>28</v>
      </c>
      <c r="D273" s="9">
        <v>1114770</v>
      </c>
      <c r="E273" s="7" t="s">
        <v>108</v>
      </c>
      <c r="F273" s="10" t="s">
        <v>167</v>
      </c>
      <c r="G273" s="7">
        <v>1</v>
      </c>
      <c r="H273" s="11" t="s">
        <v>731</v>
      </c>
      <c r="I273" s="7">
        <f t="shared" si="14"/>
        <v>1277399.5</v>
      </c>
      <c r="J273" s="8">
        <v>1351999</v>
      </c>
      <c r="K273" s="12" t="s">
        <v>724</v>
      </c>
      <c r="L273" s="8">
        <v>1202800</v>
      </c>
      <c r="M273" s="12" t="s">
        <v>725</v>
      </c>
      <c r="N273" s="8" t="s">
        <v>36</v>
      </c>
      <c r="O273" s="13"/>
      <c r="P273" s="10"/>
      <c r="Q273" s="14"/>
      <c r="R273" s="15"/>
      <c r="S273" s="15"/>
      <c r="T273" s="16"/>
      <c r="U273" s="17"/>
      <c r="V273" s="12" t="s">
        <v>724</v>
      </c>
      <c r="W273">
        <v>1202800</v>
      </c>
      <c r="X273" s="12" t="s">
        <v>725</v>
      </c>
      <c r="Y273" t="s">
        <v>36</v>
      </c>
      <c r="Z273" s="12"/>
    </row>
    <row r="274" spans="1:26" ht="27" customHeight="1" x14ac:dyDescent="0.25">
      <c r="A274" s="6" t="s">
        <v>718</v>
      </c>
      <c r="B274" s="7" t="s">
        <v>719</v>
      </c>
      <c r="C274" s="8" t="s">
        <v>37</v>
      </c>
      <c r="D274" s="9">
        <v>1114770</v>
      </c>
      <c r="E274" s="7" t="s">
        <v>108</v>
      </c>
      <c r="F274" s="10" t="s">
        <v>675</v>
      </c>
      <c r="G274" s="7">
        <v>1</v>
      </c>
      <c r="H274" s="11" t="s">
        <v>732</v>
      </c>
      <c r="I274" s="7">
        <f t="shared" si="14"/>
        <v>1361499</v>
      </c>
      <c r="J274" s="8">
        <v>1172999</v>
      </c>
      <c r="K274" s="12" t="s">
        <v>727</v>
      </c>
      <c r="L274" s="8">
        <v>1549999</v>
      </c>
      <c r="M274" s="12" t="s">
        <v>728</v>
      </c>
      <c r="N274" s="8" t="s">
        <v>36</v>
      </c>
      <c r="O274" s="13"/>
      <c r="P274" s="10"/>
      <c r="Q274" s="14"/>
      <c r="R274" s="15"/>
      <c r="S274" s="15"/>
      <c r="T274" s="16"/>
      <c r="U274" s="17"/>
      <c r="V274" s="12" t="s">
        <v>727</v>
      </c>
      <c r="W274">
        <v>1549999</v>
      </c>
      <c r="X274" s="12" t="s">
        <v>728</v>
      </c>
      <c r="Y274" t="s">
        <v>36</v>
      </c>
      <c r="Z274" s="12"/>
    </row>
    <row r="275" spans="1:26" ht="27" customHeight="1" x14ac:dyDescent="0.25">
      <c r="A275" s="6" t="s">
        <v>718</v>
      </c>
      <c r="B275" s="7" t="s">
        <v>719</v>
      </c>
      <c r="C275" s="8" t="s">
        <v>28</v>
      </c>
      <c r="D275" s="9">
        <v>1236800</v>
      </c>
      <c r="E275" s="7" t="s">
        <v>461</v>
      </c>
      <c r="F275" s="10" t="s">
        <v>671</v>
      </c>
      <c r="G275" s="7">
        <v>25</v>
      </c>
      <c r="H275" s="11" t="s">
        <v>733</v>
      </c>
      <c r="I275" s="7">
        <f t="shared" si="14"/>
        <v>1293268</v>
      </c>
      <c r="J275" s="8">
        <v>1124999</v>
      </c>
      <c r="K275" s="12" t="s">
        <v>721</v>
      </c>
      <c r="L275" s="8">
        <v>1461537</v>
      </c>
      <c r="M275" s="12" t="s">
        <v>722</v>
      </c>
      <c r="N275" s="8" t="s">
        <v>36</v>
      </c>
      <c r="O275" s="13"/>
      <c r="P275" s="10"/>
      <c r="Q275" s="14"/>
      <c r="R275" s="15"/>
      <c r="S275" s="15"/>
      <c r="T275" s="16"/>
      <c r="U275" s="17"/>
      <c r="V275" s="12" t="s">
        <v>721</v>
      </c>
      <c r="W275">
        <v>1461537</v>
      </c>
      <c r="X275" s="12" t="s">
        <v>722</v>
      </c>
      <c r="Y275" t="s">
        <v>36</v>
      </c>
      <c r="Z275" s="12"/>
    </row>
    <row r="276" spans="1:26" ht="27" customHeight="1" x14ac:dyDescent="0.25">
      <c r="A276" s="6" t="s">
        <v>718</v>
      </c>
      <c r="B276" s="7" t="s">
        <v>719</v>
      </c>
      <c r="C276" s="8" t="s">
        <v>39</v>
      </c>
      <c r="D276" s="9">
        <v>1336500</v>
      </c>
      <c r="E276" s="7" t="s">
        <v>108</v>
      </c>
      <c r="F276" s="10" t="s">
        <v>167</v>
      </c>
      <c r="G276" s="7">
        <v>1</v>
      </c>
      <c r="H276" s="11" t="s">
        <v>734</v>
      </c>
      <c r="I276" s="7">
        <f t="shared" si="14"/>
        <v>1277399.5</v>
      </c>
      <c r="J276" s="8">
        <v>1351999</v>
      </c>
      <c r="K276" s="12" t="s">
        <v>724</v>
      </c>
      <c r="L276" s="8">
        <v>1202800</v>
      </c>
      <c r="M276" s="12" t="s">
        <v>725</v>
      </c>
      <c r="N276" s="8" t="s">
        <v>36</v>
      </c>
      <c r="O276" s="13"/>
      <c r="P276" s="10"/>
      <c r="Q276" s="14"/>
      <c r="R276" s="15"/>
      <c r="S276" s="15"/>
      <c r="T276" s="16"/>
      <c r="U276" s="17"/>
      <c r="V276" s="12" t="s">
        <v>724</v>
      </c>
      <c r="W276">
        <v>1202800</v>
      </c>
      <c r="X276" s="12" t="s">
        <v>725</v>
      </c>
      <c r="Y276" t="s">
        <v>36</v>
      </c>
      <c r="Z276" s="12"/>
    </row>
    <row r="277" spans="1:26" ht="27" customHeight="1" x14ac:dyDescent="0.25">
      <c r="A277" s="6" t="s">
        <v>718</v>
      </c>
      <c r="B277" s="7" t="s">
        <v>719</v>
      </c>
      <c r="C277" s="8" t="s">
        <v>28</v>
      </c>
      <c r="D277" s="9">
        <v>1386800</v>
      </c>
      <c r="E277" s="7" t="s">
        <v>29</v>
      </c>
      <c r="F277" s="10" t="s">
        <v>187</v>
      </c>
      <c r="G277" s="7">
        <v>25</v>
      </c>
      <c r="H277" s="11" t="s">
        <v>735</v>
      </c>
      <c r="I277" s="7">
        <f t="shared" si="14"/>
        <v>1842249</v>
      </c>
      <c r="J277" s="8">
        <v>1942499</v>
      </c>
      <c r="K277" s="12" t="s">
        <v>736</v>
      </c>
      <c r="L277" s="8">
        <v>1741999</v>
      </c>
      <c r="M277" s="12" t="s">
        <v>737</v>
      </c>
      <c r="N277" s="8" t="s">
        <v>36</v>
      </c>
      <c r="O277" s="13"/>
      <c r="P277" s="10"/>
      <c r="Q277" s="14"/>
      <c r="R277" s="15"/>
      <c r="S277" s="15"/>
      <c r="T277" s="16"/>
      <c r="U277" s="17"/>
      <c r="V277" s="12" t="s">
        <v>736</v>
      </c>
      <c r="W277">
        <v>1741999</v>
      </c>
      <c r="X277" s="12" t="s">
        <v>737</v>
      </c>
      <c r="Y277" t="s">
        <v>36</v>
      </c>
      <c r="Z277" s="12"/>
    </row>
    <row r="278" spans="1:26" ht="27" customHeight="1" x14ac:dyDescent="0.25">
      <c r="A278" s="6" t="s">
        <v>718</v>
      </c>
      <c r="B278" s="7" t="s">
        <v>719</v>
      </c>
      <c r="C278" s="8" t="s">
        <v>28</v>
      </c>
      <c r="D278" s="9">
        <v>1639985.63</v>
      </c>
      <c r="E278" s="7" t="s">
        <v>489</v>
      </c>
      <c r="F278" s="10" t="s">
        <v>671</v>
      </c>
      <c r="G278" s="7">
        <v>25</v>
      </c>
      <c r="H278" s="11" t="s">
        <v>738</v>
      </c>
      <c r="I278" s="7">
        <f t="shared" si="14"/>
        <v>1293268</v>
      </c>
      <c r="J278" s="8">
        <v>1124999</v>
      </c>
      <c r="K278" s="12" t="s">
        <v>721</v>
      </c>
      <c r="L278" s="8">
        <v>1461537</v>
      </c>
      <c r="M278" s="12" t="s">
        <v>722</v>
      </c>
      <c r="N278" s="8" t="s">
        <v>36</v>
      </c>
      <c r="O278" s="13"/>
      <c r="P278" s="10"/>
      <c r="Q278" s="14"/>
      <c r="R278" s="15"/>
      <c r="S278" s="15"/>
      <c r="T278" s="16"/>
      <c r="U278" s="17"/>
      <c r="V278" s="12" t="s">
        <v>721</v>
      </c>
      <c r="W278">
        <v>1461537</v>
      </c>
      <c r="X278" s="12" t="s">
        <v>722</v>
      </c>
      <c r="Y278" t="s">
        <v>36</v>
      </c>
      <c r="Z278" s="12"/>
    </row>
    <row r="279" spans="1:26" ht="27" customHeight="1" x14ac:dyDescent="0.25">
      <c r="A279" s="6" t="s">
        <v>739</v>
      </c>
      <c r="B279" s="7" t="s">
        <v>740</v>
      </c>
      <c r="C279" s="8" t="s">
        <v>28</v>
      </c>
      <c r="D279" s="9">
        <v>892600</v>
      </c>
      <c r="E279" s="7" t="s">
        <v>29</v>
      </c>
      <c r="F279" s="10" t="s">
        <v>741</v>
      </c>
      <c r="G279" s="7">
        <v>25</v>
      </c>
      <c r="H279" s="11" t="s">
        <v>742</v>
      </c>
      <c r="I279" s="7">
        <f>+(J279+L279)/2</f>
        <v>920779</v>
      </c>
      <c r="J279" s="8">
        <v>952059</v>
      </c>
      <c r="K279" s="12" t="s">
        <v>743</v>
      </c>
      <c r="L279" s="8">
        <v>889499</v>
      </c>
      <c r="M279" s="12" t="s">
        <v>744</v>
      </c>
      <c r="N279" s="8" t="s">
        <v>36</v>
      </c>
      <c r="O279" s="13"/>
      <c r="P279" s="10"/>
      <c r="Q279" s="14"/>
      <c r="R279" s="15"/>
      <c r="S279" s="15"/>
      <c r="T279" s="16"/>
      <c r="U279" s="17"/>
      <c r="V279" s="12" t="s">
        <v>743</v>
      </c>
      <c r="W279">
        <v>889499</v>
      </c>
      <c r="X279" s="12" t="s">
        <v>744</v>
      </c>
      <c r="Y279" t="s">
        <v>36</v>
      </c>
      <c r="Z279" s="12"/>
    </row>
    <row r="280" spans="1:26" ht="27" customHeight="1" x14ac:dyDescent="0.25">
      <c r="A280" s="6" t="s">
        <v>739</v>
      </c>
      <c r="B280" s="7" t="s">
        <v>740</v>
      </c>
      <c r="C280" s="8" t="s">
        <v>37</v>
      </c>
      <c r="D280" s="9">
        <v>973263.11</v>
      </c>
      <c r="E280" s="7" t="s">
        <v>679</v>
      </c>
      <c r="F280" s="10" t="s">
        <v>745</v>
      </c>
      <c r="G280" s="7">
        <v>25</v>
      </c>
      <c r="H280" s="11" t="s">
        <v>746</v>
      </c>
      <c r="I280" s="7">
        <f>+(J280+L280)/2</f>
        <v>1014717</v>
      </c>
      <c r="J280" s="8">
        <v>1011099</v>
      </c>
      <c r="K280" s="12" t="s">
        <v>747</v>
      </c>
      <c r="L280" s="8">
        <v>1018335</v>
      </c>
      <c r="M280" s="12" t="s">
        <v>748</v>
      </c>
      <c r="N280" s="8" t="s">
        <v>36</v>
      </c>
      <c r="O280" s="13"/>
      <c r="P280" s="10"/>
      <c r="Q280" s="14"/>
      <c r="R280" s="15"/>
      <c r="S280" s="15"/>
      <c r="T280" s="16"/>
      <c r="U280" s="17"/>
      <c r="V280" s="12" t="s">
        <v>747</v>
      </c>
      <c r="W280">
        <v>1018335</v>
      </c>
      <c r="X280" s="12" t="s">
        <v>748</v>
      </c>
      <c r="Y280" t="s">
        <v>36</v>
      </c>
      <c r="Z280" s="12"/>
    </row>
    <row r="281" spans="1:26" ht="27" customHeight="1" x14ac:dyDescent="0.25">
      <c r="A281" s="6" t="s">
        <v>739</v>
      </c>
      <c r="B281" s="7" t="s">
        <v>740</v>
      </c>
      <c r="C281" s="8" t="s">
        <v>28</v>
      </c>
      <c r="D281" s="9">
        <v>1057906.45</v>
      </c>
      <c r="E281" s="7" t="s">
        <v>679</v>
      </c>
      <c r="F281" s="10" t="s">
        <v>745</v>
      </c>
      <c r="G281" s="7">
        <v>25</v>
      </c>
      <c r="H281" s="11" t="s">
        <v>749</v>
      </c>
      <c r="I281" s="7">
        <f t="shared" ref="I281:I322" si="15">+(J281+L281)/2</f>
        <v>1060914.5</v>
      </c>
      <c r="J281" s="8">
        <v>1199999</v>
      </c>
      <c r="K281" s="12" t="s">
        <v>750</v>
      </c>
      <c r="L281" s="8">
        <v>921830</v>
      </c>
      <c r="M281" s="12" t="s">
        <v>751</v>
      </c>
      <c r="N281" s="8" t="s">
        <v>36</v>
      </c>
      <c r="O281" s="13"/>
      <c r="P281" s="10"/>
      <c r="Q281" s="14"/>
      <c r="R281" s="15"/>
      <c r="S281" s="15"/>
      <c r="T281" s="16"/>
      <c r="U281" s="17"/>
      <c r="V281" s="12" t="s">
        <v>750</v>
      </c>
      <c r="W281">
        <v>921830</v>
      </c>
      <c r="X281" s="12" t="s">
        <v>751</v>
      </c>
      <c r="Y281" t="s">
        <v>36</v>
      </c>
      <c r="Z281" s="12"/>
    </row>
    <row r="282" spans="1:26" ht="27" customHeight="1" x14ac:dyDescent="0.25">
      <c r="A282" s="6" t="s">
        <v>739</v>
      </c>
      <c r="B282" s="7" t="s">
        <v>740</v>
      </c>
      <c r="C282" s="8" t="s">
        <v>37</v>
      </c>
      <c r="D282" s="9">
        <v>1199100</v>
      </c>
      <c r="E282" s="7" t="s">
        <v>461</v>
      </c>
      <c r="F282" s="10" t="s">
        <v>752</v>
      </c>
      <c r="G282" s="7">
        <v>25</v>
      </c>
      <c r="H282" s="11" t="s">
        <v>753</v>
      </c>
      <c r="I282" s="7">
        <f t="shared" si="15"/>
        <v>1014717</v>
      </c>
      <c r="J282" s="8">
        <v>1011099</v>
      </c>
      <c r="K282" s="12" t="s">
        <v>747</v>
      </c>
      <c r="L282" s="8">
        <v>1018335</v>
      </c>
      <c r="M282" s="12" t="s">
        <v>748</v>
      </c>
      <c r="N282" s="8" t="s">
        <v>36</v>
      </c>
      <c r="O282" s="13"/>
      <c r="P282" s="10"/>
      <c r="Q282" s="14"/>
      <c r="R282" s="15"/>
      <c r="S282" s="15"/>
      <c r="T282" s="16"/>
      <c r="U282" s="17"/>
      <c r="V282" s="12" t="s">
        <v>747</v>
      </c>
      <c r="W282">
        <v>1018335</v>
      </c>
      <c r="X282" s="12" t="s">
        <v>748</v>
      </c>
      <c r="Y282" t="s">
        <v>36</v>
      </c>
      <c r="Z282" s="12"/>
    </row>
    <row r="283" spans="1:26" ht="27" customHeight="1" x14ac:dyDescent="0.25">
      <c r="A283" s="6" t="s">
        <v>739</v>
      </c>
      <c r="B283" s="7" t="s">
        <v>740</v>
      </c>
      <c r="C283" s="8" t="s">
        <v>28</v>
      </c>
      <c r="D283" s="9">
        <v>1503798</v>
      </c>
      <c r="E283" s="7" t="s">
        <v>666</v>
      </c>
      <c r="F283" s="10" t="s">
        <v>754</v>
      </c>
      <c r="G283" s="7">
        <v>25</v>
      </c>
      <c r="H283" s="11" t="s">
        <v>755</v>
      </c>
      <c r="I283" s="7">
        <f t="shared" si="15"/>
        <v>1060914.5</v>
      </c>
      <c r="J283" s="8">
        <v>1199999</v>
      </c>
      <c r="K283" s="12" t="s">
        <v>750</v>
      </c>
      <c r="L283" s="8">
        <v>921830</v>
      </c>
      <c r="M283" s="12" t="s">
        <v>751</v>
      </c>
      <c r="N283" s="8" t="s">
        <v>36</v>
      </c>
      <c r="O283" s="13"/>
      <c r="P283" s="10"/>
      <c r="Q283" s="14"/>
      <c r="R283" s="15"/>
      <c r="S283" s="15"/>
      <c r="T283" s="16"/>
      <c r="U283" s="17"/>
      <c r="V283" s="12" t="s">
        <v>750</v>
      </c>
      <c r="W283">
        <v>921830</v>
      </c>
      <c r="X283" s="12" t="s">
        <v>751</v>
      </c>
      <c r="Y283" t="s">
        <v>36</v>
      </c>
      <c r="Z283" s="12"/>
    </row>
    <row r="284" spans="1:26" ht="27" customHeight="1" x14ac:dyDescent="0.25">
      <c r="A284" s="6" t="s">
        <v>739</v>
      </c>
      <c r="B284" s="7" t="s">
        <v>740</v>
      </c>
      <c r="C284" s="8" t="s">
        <v>39</v>
      </c>
      <c r="D284" s="9">
        <v>1895957</v>
      </c>
      <c r="E284" s="7" t="s">
        <v>666</v>
      </c>
      <c r="F284" s="10" t="s">
        <v>756</v>
      </c>
      <c r="G284" s="7">
        <v>25</v>
      </c>
      <c r="H284" s="11" t="s">
        <v>757</v>
      </c>
      <c r="I284" s="7">
        <f t="shared" si="15"/>
        <v>1195553</v>
      </c>
      <c r="J284" s="8">
        <v>1176799</v>
      </c>
      <c r="K284" s="12" t="s">
        <v>758</v>
      </c>
      <c r="L284" s="8">
        <v>1214307</v>
      </c>
      <c r="M284" s="12" t="s">
        <v>759</v>
      </c>
      <c r="N284" s="8" t="s">
        <v>36</v>
      </c>
      <c r="O284" s="13"/>
      <c r="P284" s="10"/>
      <c r="Q284" s="14"/>
      <c r="R284" s="15"/>
      <c r="S284" s="15"/>
      <c r="T284" s="16"/>
      <c r="U284" s="17"/>
      <c r="V284" s="12" t="s">
        <v>758</v>
      </c>
      <c r="W284">
        <v>1214307</v>
      </c>
      <c r="X284" s="12" t="s">
        <v>759</v>
      </c>
      <c r="Y284" t="s">
        <v>36</v>
      </c>
      <c r="Z284" s="12"/>
    </row>
    <row r="285" spans="1:26" ht="27" customHeight="1" x14ac:dyDescent="0.25">
      <c r="A285" s="6" t="s">
        <v>739</v>
      </c>
      <c r="B285" s="7" t="s">
        <v>740</v>
      </c>
      <c r="C285" s="8" t="s">
        <v>41</v>
      </c>
      <c r="D285" s="9">
        <v>2312959</v>
      </c>
      <c r="E285" s="7" t="s">
        <v>666</v>
      </c>
      <c r="F285" s="10" t="s">
        <v>760</v>
      </c>
      <c r="G285" s="7">
        <v>25</v>
      </c>
      <c r="H285" s="11" t="s">
        <v>761</v>
      </c>
      <c r="I285" s="7">
        <f t="shared" si="15"/>
        <v>1471786.5</v>
      </c>
      <c r="J285" s="8">
        <v>1695513</v>
      </c>
      <c r="K285" s="12" t="s">
        <v>762</v>
      </c>
      <c r="L285" s="8">
        <v>1248060</v>
      </c>
      <c r="M285" s="12" t="s">
        <v>763</v>
      </c>
      <c r="N285" s="8" t="s">
        <v>36</v>
      </c>
      <c r="O285" s="13"/>
      <c r="P285" s="10"/>
      <c r="Q285" s="14"/>
      <c r="R285" s="15"/>
      <c r="S285" s="15"/>
      <c r="T285" s="16"/>
      <c r="U285" s="17"/>
      <c r="V285" s="12" t="s">
        <v>762</v>
      </c>
      <c r="W285">
        <v>1248060</v>
      </c>
      <c r="X285" s="12" t="s">
        <v>763</v>
      </c>
      <c r="Y285" t="s">
        <v>36</v>
      </c>
      <c r="Z285" s="12"/>
    </row>
    <row r="286" spans="1:26" ht="27" customHeight="1" x14ac:dyDescent="0.25">
      <c r="A286" s="6" t="s">
        <v>764</v>
      </c>
      <c r="B286" s="7" t="s">
        <v>765</v>
      </c>
      <c r="C286" s="8" t="s">
        <v>41</v>
      </c>
      <c r="D286" s="9">
        <v>537618</v>
      </c>
      <c r="E286" s="7" t="s">
        <v>54</v>
      </c>
      <c r="F286" s="11" t="s">
        <v>766</v>
      </c>
      <c r="G286" s="7">
        <v>5</v>
      </c>
      <c r="H286" s="11" t="s">
        <v>767</v>
      </c>
      <c r="I286" s="7">
        <f t="shared" si="15"/>
        <v>709939.5</v>
      </c>
      <c r="J286" s="8">
        <v>695877</v>
      </c>
      <c r="K286" s="12" t="s">
        <v>768</v>
      </c>
      <c r="L286" s="8">
        <v>724002</v>
      </c>
      <c r="M286" s="12" t="s">
        <v>769</v>
      </c>
      <c r="N286" s="8" t="s">
        <v>36</v>
      </c>
      <c r="O286" s="13"/>
      <c r="P286" s="10"/>
      <c r="Q286" s="14"/>
      <c r="R286" s="15"/>
      <c r="S286" s="15"/>
      <c r="T286" s="16"/>
      <c r="U286" s="17"/>
      <c r="V286" s="12" t="s">
        <v>1747</v>
      </c>
      <c r="W286">
        <v>724002</v>
      </c>
      <c r="X286" s="12" t="s">
        <v>769</v>
      </c>
      <c r="Y286" t="s">
        <v>36</v>
      </c>
      <c r="Z286" s="12"/>
    </row>
    <row r="287" spans="1:26" ht="27" customHeight="1" x14ac:dyDescent="0.25">
      <c r="A287" s="6" t="s">
        <v>764</v>
      </c>
      <c r="B287" s="7" t="s">
        <v>765</v>
      </c>
      <c r="C287" s="8" t="s">
        <v>39</v>
      </c>
      <c r="D287" s="9">
        <v>632491</v>
      </c>
      <c r="E287" s="7" t="s">
        <v>54</v>
      </c>
      <c r="F287" s="10" t="s">
        <v>770</v>
      </c>
      <c r="G287" s="7">
        <v>5</v>
      </c>
      <c r="H287" s="11" t="s">
        <v>771</v>
      </c>
      <c r="I287" s="7">
        <f t="shared" si="15"/>
        <v>709939.5</v>
      </c>
      <c r="J287" s="8">
        <v>695877</v>
      </c>
      <c r="K287" s="12" t="s">
        <v>768</v>
      </c>
      <c r="L287" s="8">
        <v>724002</v>
      </c>
      <c r="M287" s="12" t="s">
        <v>769</v>
      </c>
      <c r="N287" s="8" t="s">
        <v>36</v>
      </c>
      <c r="O287" s="13"/>
      <c r="P287" s="10"/>
      <c r="Q287" s="14"/>
      <c r="R287" s="15"/>
      <c r="S287" s="15"/>
      <c r="T287" s="16"/>
      <c r="U287" s="17"/>
      <c r="V287" s="12" t="s">
        <v>1747</v>
      </c>
      <c r="W287">
        <v>724002</v>
      </c>
      <c r="X287" s="12" t="s">
        <v>769</v>
      </c>
      <c r="Y287" t="s">
        <v>36</v>
      </c>
      <c r="Z287" s="12"/>
    </row>
    <row r="288" spans="1:26" ht="27" customHeight="1" x14ac:dyDescent="0.25">
      <c r="A288" s="6" t="s">
        <v>764</v>
      </c>
      <c r="B288" s="7" t="s">
        <v>765</v>
      </c>
      <c r="C288" s="8" t="s">
        <v>28</v>
      </c>
      <c r="D288" s="9">
        <v>696000</v>
      </c>
      <c r="E288" s="7" t="s">
        <v>461</v>
      </c>
      <c r="F288" s="10" t="s">
        <v>462</v>
      </c>
      <c r="G288" s="7">
        <v>5</v>
      </c>
      <c r="H288" s="11" t="s">
        <v>772</v>
      </c>
      <c r="I288" s="7">
        <f t="shared" si="15"/>
        <v>1361999.5</v>
      </c>
      <c r="J288" s="8">
        <v>1511999</v>
      </c>
      <c r="K288" s="12" t="s">
        <v>773</v>
      </c>
      <c r="L288" s="8">
        <v>1212000</v>
      </c>
      <c r="M288" s="12" t="s">
        <v>774</v>
      </c>
      <c r="N288" s="8" t="s">
        <v>36</v>
      </c>
      <c r="O288" s="13"/>
      <c r="P288" s="10"/>
      <c r="Q288" s="14"/>
      <c r="R288" s="15"/>
      <c r="S288" s="15"/>
      <c r="T288" s="16"/>
      <c r="U288" s="17"/>
      <c r="V288" s="12" t="s">
        <v>773</v>
      </c>
      <c r="W288">
        <v>1212000</v>
      </c>
      <c r="X288" s="12" t="s">
        <v>774</v>
      </c>
      <c r="Y288" t="s">
        <v>36</v>
      </c>
      <c r="Z288" s="12"/>
    </row>
    <row r="289" spans="1:26" ht="27" customHeight="1" x14ac:dyDescent="0.25">
      <c r="A289" s="6" t="s">
        <v>764</v>
      </c>
      <c r="B289" s="7" t="s">
        <v>765</v>
      </c>
      <c r="C289" s="8" t="s">
        <v>28</v>
      </c>
      <c r="D289" s="9">
        <v>1081200</v>
      </c>
      <c r="E289" s="7" t="s">
        <v>489</v>
      </c>
      <c r="F289" s="10" t="s">
        <v>775</v>
      </c>
      <c r="G289" s="7">
        <v>5</v>
      </c>
      <c r="H289" s="11" t="s">
        <v>776</v>
      </c>
      <c r="I289" s="7">
        <f t="shared" si="15"/>
        <v>1158999</v>
      </c>
      <c r="J289" s="8">
        <v>1186999</v>
      </c>
      <c r="K289" s="12" t="s">
        <v>777</v>
      </c>
      <c r="L289" s="8">
        <v>1130999</v>
      </c>
      <c r="M289" s="12" t="s">
        <v>778</v>
      </c>
      <c r="N289" s="8" t="s">
        <v>36</v>
      </c>
      <c r="O289" s="13"/>
      <c r="P289" s="10"/>
      <c r="Q289" s="14"/>
      <c r="R289" s="15"/>
      <c r="S289" s="15"/>
      <c r="T289" s="16"/>
      <c r="U289" s="17"/>
      <c r="V289" s="12" t="s">
        <v>777</v>
      </c>
      <c r="W289">
        <v>1130999</v>
      </c>
      <c r="X289" s="12" t="s">
        <v>778</v>
      </c>
      <c r="Y289" t="s">
        <v>36</v>
      </c>
      <c r="Z289" s="12"/>
    </row>
    <row r="290" spans="1:26" ht="27" customHeight="1" x14ac:dyDescent="0.25">
      <c r="A290" s="6" t="s">
        <v>764</v>
      </c>
      <c r="B290" s="7" t="s">
        <v>765</v>
      </c>
      <c r="C290" s="8" t="s">
        <v>37</v>
      </c>
      <c r="D290" s="9">
        <v>1291088</v>
      </c>
      <c r="E290" s="7" t="s">
        <v>54</v>
      </c>
      <c r="F290" s="10" t="s">
        <v>779</v>
      </c>
      <c r="G290" s="7">
        <v>5</v>
      </c>
      <c r="H290" s="11" t="s">
        <v>780</v>
      </c>
      <c r="I290" s="7">
        <f t="shared" si="15"/>
        <v>1361999.5</v>
      </c>
      <c r="J290" s="8">
        <v>1511999</v>
      </c>
      <c r="K290" s="12" t="s">
        <v>773</v>
      </c>
      <c r="L290" s="8">
        <v>1212000</v>
      </c>
      <c r="M290" s="12" t="s">
        <v>774</v>
      </c>
      <c r="N290" s="8" t="s">
        <v>36</v>
      </c>
      <c r="O290" s="13"/>
      <c r="P290" s="10"/>
      <c r="Q290" s="14"/>
      <c r="R290" s="15"/>
      <c r="S290" s="15"/>
      <c r="T290" s="16"/>
      <c r="U290" s="17"/>
      <c r="V290" s="12" t="s">
        <v>773</v>
      </c>
      <c r="W290">
        <v>1212000</v>
      </c>
      <c r="X290" s="12" t="s">
        <v>774</v>
      </c>
      <c r="Y290" t="s">
        <v>36</v>
      </c>
      <c r="Z290" s="12"/>
    </row>
    <row r="291" spans="1:26" ht="27" customHeight="1" x14ac:dyDescent="0.25">
      <c r="A291" s="6" t="s">
        <v>764</v>
      </c>
      <c r="B291" s="7" t="s">
        <v>765</v>
      </c>
      <c r="C291" s="8" t="s">
        <v>28</v>
      </c>
      <c r="D291" s="9">
        <v>1518900</v>
      </c>
      <c r="E291" s="7" t="s">
        <v>54</v>
      </c>
      <c r="F291" s="10" t="s">
        <v>471</v>
      </c>
      <c r="G291" s="7">
        <v>5</v>
      </c>
      <c r="H291" s="11" t="s">
        <v>781</v>
      </c>
      <c r="I291" s="7">
        <f t="shared" si="15"/>
        <v>1361999.5</v>
      </c>
      <c r="J291" s="8">
        <v>1511999</v>
      </c>
      <c r="K291" s="12" t="s">
        <v>773</v>
      </c>
      <c r="L291" s="8">
        <v>1212000</v>
      </c>
      <c r="M291" s="12" t="s">
        <v>774</v>
      </c>
      <c r="N291" s="8" t="s">
        <v>36</v>
      </c>
      <c r="O291" s="13"/>
      <c r="P291" s="10"/>
      <c r="Q291" s="14"/>
      <c r="R291" s="15"/>
      <c r="S291" s="15"/>
      <c r="T291" s="16"/>
      <c r="U291" s="17"/>
      <c r="V291" s="12" t="s">
        <v>773</v>
      </c>
      <c r="W291">
        <v>1212000</v>
      </c>
      <c r="X291" s="12" t="s">
        <v>774</v>
      </c>
      <c r="Y291" t="s">
        <v>36</v>
      </c>
      <c r="Z291" s="12"/>
    </row>
    <row r="292" spans="1:26" ht="27" customHeight="1" x14ac:dyDescent="0.25">
      <c r="A292" s="6" t="s">
        <v>782</v>
      </c>
      <c r="B292" s="7" t="s">
        <v>783</v>
      </c>
      <c r="C292" s="8" t="s">
        <v>28</v>
      </c>
      <c r="D292" s="9">
        <v>189000</v>
      </c>
      <c r="E292" s="7" t="s">
        <v>461</v>
      </c>
      <c r="F292" s="10" t="s">
        <v>655</v>
      </c>
      <c r="G292" s="7">
        <v>30</v>
      </c>
      <c r="H292" s="11" t="s">
        <v>784</v>
      </c>
      <c r="I292" s="7">
        <f t="shared" si="15"/>
        <v>279899</v>
      </c>
      <c r="J292" s="8">
        <v>279799</v>
      </c>
      <c r="K292" s="12" t="s">
        <v>785</v>
      </c>
      <c r="L292" s="8">
        <v>279999</v>
      </c>
      <c r="M292" s="12" t="s">
        <v>786</v>
      </c>
      <c r="N292" s="8" t="s">
        <v>36</v>
      </c>
      <c r="O292" s="13"/>
      <c r="P292" s="10"/>
      <c r="Q292" s="14"/>
      <c r="R292" s="15"/>
      <c r="S292" s="15"/>
      <c r="T292" s="16"/>
      <c r="U292" s="17"/>
      <c r="V292" s="12" t="s">
        <v>785</v>
      </c>
      <c r="W292">
        <v>279999</v>
      </c>
      <c r="X292" s="12" t="s">
        <v>786</v>
      </c>
      <c r="Y292" t="s">
        <v>36</v>
      </c>
      <c r="Z292" s="12"/>
    </row>
    <row r="293" spans="1:26" ht="27" customHeight="1" x14ac:dyDescent="0.25">
      <c r="A293" s="6" t="s">
        <v>782</v>
      </c>
      <c r="B293" s="7" t="s">
        <v>783</v>
      </c>
      <c r="C293" s="8" t="s">
        <v>28</v>
      </c>
      <c r="D293" s="9">
        <v>286200</v>
      </c>
      <c r="E293" s="7" t="s">
        <v>108</v>
      </c>
      <c r="F293" s="10" t="s">
        <v>787</v>
      </c>
      <c r="G293" s="7">
        <v>1</v>
      </c>
      <c r="H293" s="11" t="s">
        <v>788</v>
      </c>
      <c r="I293" s="7">
        <f t="shared" si="15"/>
        <v>340602.5</v>
      </c>
      <c r="J293" s="8">
        <v>349999</v>
      </c>
      <c r="K293" s="12" t="s">
        <v>789</v>
      </c>
      <c r="L293" s="8">
        <v>331206</v>
      </c>
      <c r="M293" s="12" t="s">
        <v>790</v>
      </c>
      <c r="N293" s="8" t="s">
        <v>36</v>
      </c>
      <c r="O293" s="13"/>
      <c r="P293" s="10"/>
      <c r="Q293" s="14"/>
      <c r="R293" s="15"/>
      <c r="S293" s="15"/>
      <c r="T293" s="16"/>
      <c r="U293" s="17"/>
      <c r="V293" s="12" t="s">
        <v>789</v>
      </c>
      <c r="W293">
        <v>331206</v>
      </c>
      <c r="X293" s="12" t="s">
        <v>790</v>
      </c>
      <c r="Y293" t="s">
        <v>36</v>
      </c>
      <c r="Z293" s="12"/>
    </row>
    <row r="294" spans="1:26" ht="27" customHeight="1" x14ac:dyDescent="0.25">
      <c r="A294" s="6" t="s">
        <v>782</v>
      </c>
      <c r="B294" s="7" t="s">
        <v>783</v>
      </c>
      <c r="C294" s="8" t="s">
        <v>28</v>
      </c>
      <c r="D294" s="9">
        <v>412393.09</v>
      </c>
      <c r="E294" s="7" t="s">
        <v>489</v>
      </c>
      <c r="F294" s="10" t="s">
        <v>787</v>
      </c>
      <c r="G294" s="7">
        <v>20</v>
      </c>
      <c r="H294" s="11" t="s">
        <v>791</v>
      </c>
      <c r="I294" s="7">
        <f t="shared" si="15"/>
        <v>340602.5</v>
      </c>
      <c r="J294" s="8">
        <v>349999</v>
      </c>
      <c r="K294" s="12" t="s">
        <v>789</v>
      </c>
      <c r="L294" s="8">
        <v>331206</v>
      </c>
      <c r="M294" s="12" t="s">
        <v>790</v>
      </c>
      <c r="N294" s="8" t="s">
        <v>36</v>
      </c>
      <c r="O294" s="13"/>
      <c r="P294" s="10"/>
      <c r="Q294" s="14"/>
      <c r="R294" s="15"/>
      <c r="S294" s="15"/>
      <c r="T294" s="16"/>
      <c r="U294" s="17"/>
      <c r="V294" s="12" t="s">
        <v>789</v>
      </c>
      <c r="W294">
        <v>331206</v>
      </c>
      <c r="X294" s="12" t="s">
        <v>790</v>
      </c>
      <c r="Y294" t="s">
        <v>36</v>
      </c>
      <c r="Z294" s="12"/>
    </row>
    <row r="295" spans="1:26" ht="27" customHeight="1" x14ac:dyDescent="0.25">
      <c r="A295" s="6" t="s">
        <v>782</v>
      </c>
      <c r="B295" s="7" t="s">
        <v>783</v>
      </c>
      <c r="C295" s="8" t="s">
        <v>37</v>
      </c>
      <c r="D295" s="9">
        <v>425272</v>
      </c>
      <c r="E295" s="7" t="s">
        <v>54</v>
      </c>
      <c r="F295" s="10" t="s">
        <v>792</v>
      </c>
      <c r="G295" s="7">
        <v>30</v>
      </c>
      <c r="H295" s="11" t="s">
        <v>793</v>
      </c>
      <c r="I295" s="7">
        <f t="shared" si="15"/>
        <v>279899</v>
      </c>
      <c r="J295" s="8">
        <v>279799</v>
      </c>
      <c r="K295" s="12" t="s">
        <v>785</v>
      </c>
      <c r="L295" s="8">
        <v>279999</v>
      </c>
      <c r="M295" s="12" t="s">
        <v>786</v>
      </c>
      <c r="N295" s="8" t="s">
        <v>36</v>
      </c>
      <c r="O295" s="13"/>
      <c r="P295" s="10"/>
      <c r="Q295" s="14"/>
      <c r="R295" s="15"/>
      <c r="S295" s="15"/>
      <c r="T295" s="16"/>
      <c r="U295" s="17"/>
      <c r="V295" s="12" t="s">
        <v>785</v>
      </c>
      <c r="W295">
        <v>279999</v>
      </c>
      <c r="X295" s="12" t="s">
        <v>786</v>
      </c>
      <c r="Y295" t="s">
        <v>36</v>
      </c>
      <c r="Z295" s="12"/>
    </row>
    <row r="296" spans="1:26" ht="27" customHeight="1" x14ac:dyDescent="0.25">
      <c r="A296" s="6" t="s">
        <v>782</v>
      </c>
      <c r="B296" s="7" t="s">
        <v>783</v>
      </c>
      <c r="C296" s="8" t="s">
        <v>28</v>
      </c>
      <c r="D296" s="9">
        <v>500320</v>
      </c>
      <c r="E296" s="7" t="s">
        <v>54</v>
      </c>
      <c r="F296" s="10" t="s">
        <v>794</v>
      </c>
      <c r="G296" s="7">
        <v>30</v>
      </c>
      <c r="H296" s="11" t="s">
        <v>795</v>
      </c>
      <c r="I296" s="7">
        <f t="shared" si="15"/>
        <v>279899</v>
      </c>
      <c r="J296" s="8">
        <v>279799</v>
      </c>
      <c r="K296" s="12" t="s">
        <v>785</v>
      </c>
      <c r="L296" s="8">
        <v>279999</v>
      </c>
      <c r="M296" s="12" t="s">
        <v>786</v>
      </c>
      <c r="N296" s="8" t="s">
        <v>36</v>
      </c>
      <c r="O296" s="13"/>
      <c r="P296" s="10"/>
      <c r="Q296" s="14"/>
      <c r="R296" s="15"/>
      <c r="S296" s="15"/>
      <c r="T296" s="16"/>
      <c r="U296" s="17"/>
      <c r="V296" s="12" t="s">
        <v>785</v>
      </c>
      <c r="W296">
        <v>279999</v>
      </c>
      <c r="X296" s="12" t="s">
        <v>786</v>
      </c>
      <c r="Y296" t="s">
        <v>36</v>
      </c>
      <c r="Z296" s="12"/>
    </row>
    <row r="297" spans="1:26" ht="27" customHeight="1" x14ac:dyDescent="0.25">
      <c r="A297" s="6" t="s">
        <v>796</v>
      </c>
      <c r="B297" s="7" t="s">
        <v>797</v>
      </c>
      <c r="C297" s="8" t="s">
        <v>28</v>
      </c>
      <c r="D297" s="9">
        <v>3356800</v>
      </c>
      <c r="E297" s="7" t="s">
        <v>798</v>
      </c>
      <c r="F297" s="10" t="s">
        <v>799</v>
      </c>
      <c r="G297" s="7">
        <v>30</v>
      </c>
      <c r="H297" s="11" t="s">
        <v>800</v>
      </c>
      <c r="I297" s="7">
        <f>+(J297+W297)/2</f>
        <v>3775237.5</v>
      </c>
      <c r="J297" s="8">
        <v>3482999</v>
      </c>
      <c r="K297" s="12" t="s">
        <v>801</v>
      </c>
      <c r="L297" s="8">
        <v>2943779</v>
      </c>
      <c r="M297" s="12" t="s">
        <v>802</v>
      </c>
      <c r="N297" s="8" t="s">
        <v>36</v>
      </c>
      <c r="O297" s="13"/>
      <c r="P297" s="10"/>
      <c r="Q297" s="14"/>
      <c r="R297" s="15"/>
      <c r="S297" s="15"/>
      <c r="T297" s="16"/>
      <c r="U297" s="17"/>
      <c r="V297" s="12" t="s">
        <v>801</v>
      </c>
      <c r="W297">
        <v>4067476</v>
      </c>
      <c r="X297" s="12" t="s">
        <v>1748</v>
      </c>
      <c r="Y297" t="s">
        <v>36</v>
      </c>
      <c r="Z297" s="12"/>
    </row>
    <row r="298" spans="1:26" ht="27" customHeight="1" x14ac:dyDescent="0.25">
      <c r="A298" s="6" t="s">
        <v>796</v>
      </c>
      <c r="B298" s="7" t="s">
        <v>797</v>
      </c>
      <c r="C298" s="8" t="s">
        <v>28</v>
      </c>
      <c r="D298" s="9">
        <v>3398000</v>
      </c>
      <c r="E298" s="7" t="s">
        <v>108</v>
      </c>
      <c r="F298" s="10" t="s">
        <v>803</v>
      </c>
      <c r="G298" s="7">
        <v>1</v>
      </c>
      <c r="H298" s="11" t="s">
        <v>804</v>
      </c>
      <c r="I298" s="7">
        <f t="shared" ref="I298:I302" si="16">+(J298+W298)/2</f>
        <v>3775237.5</v>
      </c>
      <c r="J298" s="8">
        <v>3482999</v>
      </c>
      <c r="K298" s="12" t="s">
        <v>801</v>
      </c>
      <c r="L298" s="8">
        <v>2943779</v>
      </c>
      <c r="M298" s="12" t="s">
        <v>802</v>
      </c>
      <c r="N298" s="8" t="s">
        <v>36</v>
      </c>
      <c r="O298" s="13"/>
      <c r="P298" s="10"/>
      <c r="Q298" s="14"/>
      <c r="R298" s="15"/>
      <c r="S298" s="15"/>
      <c r="T298" s="16"/>
      <c r="U298" s="17"/>
      <c r="V298" s="12" t="s">
        <v>801</v>
      </c>
      <c r="W298">
        <v>4067476</v>
      </c>
      <c r="X298" s="12" t="s">
        <v>1748</v>
      </c>
      <c r="Y298" t="s">
        <v>36</v>
      </c>
      <c r="Z298" s="12"/>
    </row>
    <row r="299" spans="1:26" ht="27" customHeight="1" x14ac:dyDescent="0.25">
      <c r="A299" s="6" t="s">
        <v>796</v>
      </c>
      <c r="B299" s="7" t="s">
        <v>797</v>
      </c>
      <c r="C299" s="8" t="s">
        <v>37</v>
      </c>
      <c r="D299" s="9">
        <v>3555319</v>
      </c>
      <c r="E299" s="7" t="s">
        <v>54</v>
      </c>
      <c r="F299" s="10" t="s">
        <v>805</v>
      </c>
      <c r="G299" s="7">
        <v>30</v>
      </c>
      <c r="H299" s="11" t="s">
        <v>806</v>
      </c>
      <c r="I299" s="7">
        <f t="shared" si="16"/>
        <v>3775237.5</v>
      </c>
      <c r="J299" s="8">
        <v>3482999</v>
      </c>
      <c r="K299" s="12" t="s">
        <v>801</v>
      </c>
      <c r="L299" s="8">
        <v>2943779</v>
      </c>
      <c r="M299" s="12" t="s">
        <v>802</v>
      </c>
      <c r="N299" s="8" t="s">
        <v>36</v>
      </c>
      <c r="O299" s="13"/>
      <c r="P299" s="10"/>
      <c r="Q299" s="14"/>
      <c r="R299" s="15"/>
      <c r="S299" s="15"/>
      <c r="T299" s="16"/>
      <c r="U299" s="17"/>
      <c r="V299" s="12" t="s">
        <v>801</v>
      </c>
      <c r="W299">
        <v>4067476</v>
      </c>
      <c r="X299" s="12" t="s">
        <v>1748</v>
      </c>
      <c r="Y299" t="s">
        <v>36</v>
      </c>
      <c r="Z299" s="12"/>
    </row>
    <row r="300" spans="1:26" ht="27" customHeight="1" x14ac:dyDescent="0.25">
      <c r="A300" s="6" t="s">
        <v>796</v>
      </c>
      <c r="B300" s="7" t="s">
        <v>797</v>
      </c>
      <c r="C300" s="8" t="s">
        <v>28</v>
      </c>
      <c r="D300" s="9">
        <v>3960000</v>
      </c>
      <c r="E300" s="7" t="s">
        <v>461</v>
      </c>
      <c r="F300" s="10" t="s">
        <v>807</v>
      </c>
      <c r="G300" s="7">
        <v>30</v>
      </c>
      <c r="H300" s="11" t="s">
        <v>808</v>
      </c>
      <c r="I300" s="7">
        <f t="shared" si="16"/>
        <v>3775237.5</v>
      </c>
      <c r="J300" s="8">
        <v>3482999</v>
      </c>
      <c r="K300" s="12" t="s">
        <v>801</v>
      </c>
      <c r="L300" s="8">
        <v>2943779</v>
      </c>
      <c r="M300" s="12" t="s">
        <v>802</v>
      </c>
      <c r="N300" s="8" t="s">
        <v>36</v>
      </c>
      <c r="O300" s="13"/>
      <c r="P300" s="10"/>
      <c r="Q300" s="14"/>
      <c r="R300" s="15"/>
      <c r="S300" s="15"/>
      <c r="T300" s="16"/>
      <c r="U300" s="17"/>
      <c r="V300" s="12" t="s">
        <v>801</v>
      </c>
      <c r="W300">
        <v>4067476</v>
      </c>
      <c r="X300" s="12" t="s">
        <v>1748</v>
      </c>
      <c r="Y300" t="s">
        <v>36</v>
      </c>
      <c r="Z300" s="12"/>
    </row>
    <row r="301" spans="1:26" ht="27" customHeight="1" x14ac:dyDescent="0.25">
      <c r="A301" s="6" t="s">
        <v>796</v>
      </c>
      <c r="B301" s="7" t="s">
        <v>797</v>
      </c>
      <c r="C301" s="8" t="s">
        <v>28</v>
      </c>
      <c r="D301" s="9">
        <v>4182800</v>
      </c>
      <c r="E301" s="7" t="s">
        <v>54</v>
      </c>
      <c r="F301" s="10" t="s">
        <v>809</v>
      </c>
      <c r="G301" s="7">
        <v>30</v>
      </c>
      <c r="H301" s="11" t="s">
        <v>810</v>
      </c>
      <c r="I301" s="7">
        <f t="shared" si="16"/>
        <v>3775237.5</v>
      </c>
      <c r="J301" s="8">
        <v>3482999</v>
      </c>
      <c r="K301" s="12" t="s">
        <v>801</v>
      </c>
      <c r="L301" s="8">
        <v>2943779</v>
      </c>
      <c r="M301" s="12" t="s">
        <v>802</v>
      </c>
      <c r="N301" s="8" t="s">
        <v>36</v>
      </c>
      <c r="O301" s="13"/>
      <c r="P301" s="10"/>
      <c r="Q301" s="14"/>
      <c r="R301" s="15"/>
      <c r="S301" s="15"/>
      <c r="T301" s="16"/>
      <c r="U301" s="17"/>
      <c r="V301" s="12" t="s">
        <v>801</v>
      </c>
      <c r="W301">
        <v>4067476</v>
      </c>
      <c r="X301" s="12" t="s">
        <v>1748</v>
      </c>
      <c r="Y301" t="s">
        <v>36</v>
      </c>
      <c r="Z301" s="12"/>
    </row>
    <row r="302" spans="1:26" ht="27" customHeight="1" x14ac:dyDescent="0.25">
      <c r="A302" s="6" t="s">
        <v>796</v>
      </c>
      <c r="B302" s="7" t="s">
        <v>797</v>
      </c>
      <c r="C302" s="8" t="s">
        <v>28</v>
      </c>
      <c r="D302" s="9">
        <v>4857402.8099999996</v>
      </c>
      <c r="E302" s="7" t="s">
        <v>489</v>
      </c>
      <c r="F302" s="10" t="s">
        <v>811</v>
      </c>
      <c r="G302" s="7">
        <v>10</v>
      </c>
      <c r="H302" s="11" t="s">
        <v>812</v>
      </c>
      <c r="I302" s="7">
        <f t="shared" si="16"/>
        <v>3775237.5</v>
      </c>
      <c r="J302" s="8">
        <v>3482999</v>
      </c>
      <c r="K302" s="12" t="s">
        <v>801</v>
      </c>
      <c r="L302" s="8">
        <v>2943779</v>
      </c>
      <c r="M302" s="12" t="s">
        <v>802</v>
      </c>
      <c r="N302" s="8" t="s">
        <v>36</v>
      </c>
      <c r="O302" s="13"/>
      <c r="P302" s="10"/>
      <c r="Q302" s="14"/>
      <c r="R302" s="15"/>
      <c r="S302" s="15"/>
      <c r="T302" s="16"/>
      <c r="U302" s="17"/>
      <c r="V302" s="12" t="s">
        <v>801</v>
      </c>
      <c r="W302">
        <v>4067476</v>
      </c>
      <c r="X302" s="12" t="s">
        <v>1748</v>
      </c>
      <c r="Y302" t="s">
        <v>36</v>
      </c>
      <c r="Z302" s="12"/>
    </row>
    <row r="303" spans="1:26" ht="27" customHeight="1" x14ac:dyDescent="0.25">
      <c r="A303" s="6" t="s">
        <v>813</v>
      </c>
      <c r="B303" s="7" t="s">
        <v>814</v>
      </c>
      <c r="C303" s="8" t="s">
        <v>28</v>
      </c>
      <c r="D303" s="9">
        <v>258890</v>
      </c>
      <c r="E303" s="7" t="s">
        <v>108</v>
      </c>
      <c r="F303" s="10" t="s">
        <v>787</v>
      </c>
      <c r="G303" s="7">
        <v>1</v>
      </c>
      <c r="H303" s="11" t="s">
        <v>815</v>
      </c>
      <c r="I303" s="7">
        <f t="shared" si="15"/>
        <v>318129</v>
      </c>
      <c r="J303" s="8">
        <v>322999</v>
      </c>
      <c r="K303" s="12" t="s">
        <v>816</v>
      </c>
      <c r="L303" s="8">
        <v>313259</v>
      </c>
      <c r="M303" s="12" t="s">
        <v>817</v>
      </c>
      <c r="N303" s="8" t="s">
        <v>36</v>
      </c>
      <c r="O303" s="13"/>
      <c r="P303" s="10"/>
      <c r="Q303" s="14"/>
      <c r="R303" s="15"/>
      <c r="S303" s="15"/>
      <c r="T303" s="16"/>
      <c r="U303" s="17"/>
      <c r="V303" s="12" t="s">
        <v>816</v>
      </c>
      <c r="W303">
        <v>313259</v>
      </c>
      <c r="X303" s="12" t="s">
        <v>817</v>
      </c>
      <c r="Y303" t="s">
        <v>36</v>
      </c>
      <c r="Z303" s="12"/>
    </row>
    <row r="304" spans="1:26" ht="27" customHeight="1" x14ac:dyDescent="0.25">
      <c r="A304" s="6" t="s">
        <v>813</v>
      </c>
      <c r="B304" s="7" t="s">
        <v>814</v>
      </c>
      <c r="C304" s="8" t="s">
        <v>28</v>
      </c>
      <c r="D304" s="9">
        <v>270000</v>
      </c>
      <c r="E304" s="7" t="s">
        <v>461</v>
      </c>
      <c r="F304" s="10" t="s">
        <v>536</v>
      </c>
      <c r="G304" s="7">
        <v>60</v>
      </c>
      <c r="H304" s="11" t="s">
        <v>818</v>
      </c>
      <c r="I304" s="7">
        <f t="shared" si="15"/>
        <v>257000</v>
      </c>
      <c r="J304" s="8">
        <v>257000</v>
      </c>
      <c r="K304" s="12" t="s">
        <v>819</v>
      </c>
      <c r="L304" s="8">
        <v>257000</v>
      </c>
      <c r="M304" s="12" t="s">
        <v>820</v>
      </c>
      <c r="N304" s="8" t="s">
        <v>36</v>
      </c>
      <c r="O304" s="13"/>
      <c r="P304" s="10"/>
      <c r="Q304" s="14"/>
      <c r="R304" s="15"/>
      <c r="S304" s="15"/>
      <c r="T304" s="16"/>
      <c r="U304" s="17"/>
      <c r="V304" s="12" t="s">
        <v>819</v>
      </c>
      <c r="W304">
        <v>257000</v>
      </c>
      <c r="X304" s="12" t="s">
        <v>820</v>
      </c>
      <c r="Y304" t="s">
        <v>36</v>
      </c>
      <c r="Z304" s="12"/>
    </row>
    <row r="305" spans="1:26" ht="27" customHeight="1" x14ac:dyDescent="0.25">
      <c r="A305" s="6" t="s">
        <v>813</v>
      </c>
      <c r="B305" s="7" t="s">
        <v>814</v>
      </c>
      <c r="C305" s="8" t="s">
        <v>28</v>
      </c>
      <c r="D305" s="9">
        <v>343389</v>
      </c>
      <c r="E305" s="7" t="s">
        <v>530</v>
      </c>
      <c r="F305" s="10" t="s">
        <v>821</v>
      </c>
      <c r="G305" s="7">
        <v>60</v>
      </c>
      <c r="H305" s="11" t="s">
        <v>822</v>
      </c>
      <c r="I305" s="7">
        <f t="shared" si="15"/>
        <v>319923.5</v>
      </c>
      <c r="J305" s="8">
        <v>205000</v>
      </c>
      <c r="K305" s="12" t="s">
        <v>823</v>
      </c>
      <c r="L305" s="8">
        <v>434847</v>
      </c>
      <c r="M305" s="12" t="s">
        <v>824</v>
      </c>
      <c r="N305" s="8" t="s">
        <v>36</v>
      </c>
      <c r="O305" s="13"/>
      <c r="P305" s="10"/>
      <c r="Q305" s="14"/>
      <c r="R305" s="15"/>
      <c r="S305" s="15"/>
      <c r="T305" s="16"/>
      <c r="U305" s="17"/>
      <c r="V305" s="12" t="s">
        <v>823</v>
      </c>
      <c r="W305">
        <v>434847</v>
      </c>
      <c r="X305" s="12" t="s">
        <v>824</v>
      </c>
      <c r="Y305" t="s">
        <v>36</v>
      </c>
      <c r="Z305" s="12"/>
    </row>
    <row r="306" spans="1:26" ht="27" customHeight="1" x14ac:dyDescent="0.25">
      <c r="A306" s="6" t="s">
        <v>813</v>
      </c>
      <c r="B306" s="7" t="s">
        <v>814</v>
      </c>
      <c r="C306" s="8" t="s">
        <v>37</v>
      </c>
      <c r="D306" s="9">
        <v>468520</v>
      </c>
      <c r="E306" s="7" t="s">
        <v>54</v>
      </c>
      <c r="F306" s="10" t="s">
        <v>825</v>
      </c>
      <c r="G306" s="7">
        <v>60</v>
      </c>
      <c r="H306" s="11" t="s">
        <v>826</v>
      </c>
      <c r="I306" s="7">
        <f t="shared" si="15"/>
        <v>249249</v>
      </c>
      <c r="J306" s="8">
        <v>249999</v>
      </c>
      <c r="K306" s="12" t="s">
        <v>827</v>
      </c>
      <c r="L306" s="8">
        <v>248499</v>
      </c>
      <c r="M306" s="12" t="s">
        <v>828</v>
      </c>
      <c r="N306" s="8" t="s">
        <v>36</v>
      </c>
      <c r="O306" s="13"/>
      <c r="P306" s="10"/>
      <c r="Q306" s="14"/>
      <c r="R306" s="15"/>
      <c r="S306" s="15"/>
      <c r="T306" s="16"/>
      <c r="U306" s="17"/>
      <c r="V306" s="12" t="s">
        <v>827</v>
      </c>
      <c r="W306">
        <v>248499</v>
      </c>
      <c r="X306" s="12" t="s">
        <v>828</v>
      </c>
      <c r="Y306" t="s">
        <v>36</v>
      </c>
      <c r="Z306" s="12"/>
    </row>
    <row r="307" spans="1:26" ht="27" customHeight="1" x14ac:dyDescent="0.25">
      <c r="A307" s="6" t="s">
        <v>813</v>
      </c>
      <c r="B307" s="7" t="s">
        <v>814</v>
      </c>
      <c r="C307" s="8" t="s">
        <v>28</v>
      </c>
      <c r="D307" s="9">
        <v>551200</v>
      </c>
      <c r="E307" s="7" t="s">
        <v>54</v>
      </c>
      <c r="F307" s="10" t="s">
        <v>829</v>
      </c>
      <c r="G307" s="7">
        <v>60</v>
      </c>
      <c r="H307" s="11" t="s">
        <v>830</v>
      </c>
      <c r="I307" s="7">
        <f t="shared" si="15"/>
        <v>249249</v>
      </c>
      <c r="J307" s="8">
        <v>249999</v>
      </c>
      <c r="K307" s="12" t="s">
        <v>827</v>
      </c>
      <c r="L307" s="8">
        <v>248499</v>
      </c>
      <c r="M307" s="12" t="s">
        <v>828</v>
      </c>
      <c r="N307" s="8" t="s">
        <v>36</v>
      </c>
      <c r="O307" s="13"/>
      <c r="P307" s="10"/>
      <c r="Q307" s="14"/>
      <c r="R307" s="15"/>
      <c r="S307" s="15"/>
      <c r="T307" s="16"/>
      <c r="U307" s="17"/>
      <c r="V307" s="12" t="s">
        <v>827</v>
      </c>
      <c r="W307">
        <v>248499</v>
      </c>
      <c r="X307" s="12" t="s">
        <v>828</v>
      </c>
      <c r="Y307" t="s">
        <v>36</v>
      </c>
      <c r="Z307" s="12"/>
    </row>
    <row r="308" spans="1:26" ht="27" customHeight="1" x14ac:dyDescent="0.25">
      <c r="A308" s="6" t="s">
        <v>831</v>
      </c>
      <c r="B308" s="7" t="s">
        <v>832</v>
      </c>
      <c r="C308" s="8" t="s">
        <v>28</v>
      </c>
      <c r="D308" s="9">
        <v>210200</v>
      </c>
      <c r="E308" s="7" t="s">
        <v>461</v>
      </c>
      <c r="F308" s="10" t="s">
        <v>655</v>
      </c>
      <c r="G308" s="7">
        <v>90</v>
      </c>
      <c r="H308" s="11" t="s">
        <v>833</v>
      </c>
      <c r="I308" s="7">
        <f>+(J308+W308)/2</f>
        <v>366994.5</v>
      </c>
      <c r="J308" s="8">
        <v>363999</v>
      </c>
      <c r="K308" s="12" t="s">
        <v>834</v>
      </c>
      <c r="L308" s="8">
        <v>304999</v>
      </c>
      <c r="M308" s="12" t="s">
        <v>835</v>
      </c>
      <c r="N308" s="8" t="s">
        <v>36</v>
      </c>
      <c r="O308" s="13"/>
      <c r="P308" s="10"/>
      <c r="Q308" s="14"/>
      <c r="R308" s="15"/>
      <c r="S308" s="15"/>
      <c r="T308" s="16"/>
      <c r="U308" s="17"/>
      <c r="V308" s="12" t="s">
        <v>1750</v>
      </c>
      <c r="W308">
        <v>369990</v>
      </c>
      <c r="X308" s="12" t="s">
        <v>1749</v>
      </c>
      <c r="Y308" t="s">
        <v>36</v>
      </c>
      <c r="Z308" s="12"/>
    </row>
    <row r="309" spans="1:26" ht="27" customHeight="1" x14ac:dyDescent="0.25">
      <c r="A309" s="6" t="s">
        <v>831</v>
      </c>
      <c r="B309" s="7" t="s">
        <v>832</v>
      </c>
      <c r="C309" s="8" t="s">
        <v>28</v>
      </c>
      <c r="D309" s="9">
        <v>334190</v>
      </c>
      <c r="E309" s="7" t="s">
        <v>108</v>
      </c>
      <c r="F309" s="10" t="s">
        <v>787</v>
      </c>
      <c r="G309" s="7">
        <v>1</v>
      </c>
      <c r="H309" s="11" t="s">
        <v>836</v>
      </c>
      <c r="I309" s="7">
        <f t="shared" si="15"/>
        <v>458249</v>
      </c>
      <c r="J309" s="8">
        <v>416499</v>
      </c>
      <c r="K309" s="12" t="s">
        <v>837</v>
      </c>
      <c r="L309" s="8">
        <v>499999</v>
      </c>
      <c r="M309" s="12" t="s">
        <v>838</v>
      </c>
      <c r="N309" s="8" t="s">
        <v>36</v>
      </c>
      <c r="O309" s="13"/>
      <c r="P309" s="10"/>
      <c r="Q309" s="14"/>
      <c r="R309" s="15"/>
      <c r="S309" s="15"/>
      <c r="T309" s="16"/>
      <c r="U309" s="17"/>
      <c r="V309" s="12" t="s">
        <v>837</v>
      </c>
      <c r="W309">
        <v>499999</v>
      </c>
      <c r="X309" s="12" t="s">
        <v>838</v>
      </c>
      <c r="Y309" t="s">
        <v>36</v>
      </c>
      <c r="Z309" s="12"/>
    </row>
    <row r="310" spans="1:26" ht="27" customHeight="1" x14ac:dyDescent="0.25">
      <c r="A310" s="6" t="s">
        <v>831</v>
      </c>
      <c r="B310" s="7" t="s">
        <v>832</v>
      </c>
      <c r="C310" s="8" t="s">
        <v>28</v>
      </c>
      <c r="D310" s="9">
        <v>413182</v>
      </c>
      <c r="E310" s="7" t="s">
        <v>530</v>
      </c>
      <c r="F310" s="10" t="s">
        <v>821</v>
      </c>
      <c r="G310" s="7">
        <v>90</v>
      </c>
      <c r="H310" s="11" t="s">
        <v>839</v>
      </c>
      <c r="I310" s="7">
        <f t="shared" si="15"/>
        <v>520500</v>
      </c>
      <c r="J310" s="8">
        <v>550000</v>
      </c>
      <c r="K310" s="12" t="s">
        <v>840</v>
      </c>
      <c r="L310" s="8">
        <v>491000</v>
      </c>
      <c r="M310" s="12" t="s">
        <v>841</v>
      </c>
      <c r="N310" s="8" t="s">
        <v>36</v>
      </c>
      <c r="O310" s="13"/>
      <c r="P310" s="10"/>
      <c r="Q310" s="14"/>
      <c r="R310" s="15"/>
      <c r="S310" s="15"/>
      <c r="T310" s="16"/>
      <c r="U310" s="17"/>
      <c r="V310" s="12" t="s">
        <v>840</v>
      </c>
      <c r="W310">
        <v>491000</v>
      </c>
      <c r="X310" s="12" t="s">
        <v>841</v>
      </c>
      <c r="Y310" t="s">
        <v>36</v>
      </c>
      <c r="Z310" s="12"/>
    </row>
    <row r="311" spans="1:26" ht="27" customHeight="1" x14ac:dyDescent="0.25">
      <c r="A311" s="6" t="s">
        <v>831</v>
      </c>
      <c r="B311" s="7" t="s">
        <v>832</v>
      </c>
      <c r="C311" s="8" t="s">
        <v>28</v>
      </c>
      <c r="D311" s="9">
        <v>481526.93</v>
      </c>
      <c r="E311" s="7" t="s">
        <v>489</v>
      </c>
      <c r="F311" s="10" t="s">
        <v>787</v>
      </c>
      <c r="G311" s="7">
        <v>20</v>
      </c>
      <c r="H311" s="11" t="s">
        <v>842</v>
      </c>
      <c r="I311" s="7">
        <f t="shared" si="15"/>
        <v>458249</v>
      </c>
      <c r="J311" s="8">
        <v>416499</v>
      </c>
      <c r="K311" s="12" t="s">
        <v>837</v>
      </c>
      <c r="L311" s="8">
        <v>499999</v>
      </c>
      <c r="M311" s="12" t="s">
        <v>838</v>
      </c>
      <c r="N311" s="8" t="s">
        <v>36</v>
      </c>
      <c r="O311" s="13"/>
      <c r="P311" s="10"/>
      <c r="Q311" s="14"/>
      <c r="R311" s="15"/>
      <c r="S311" s="15"/>
      <c r="T311" s="16"/>
      <c r="U311" s="17"/>
      <c r="V311" s="12" t="s">
        <v>837</v>
      </c>
      <c r="W311">
        <v>499999</v>
      </c>
      <c r="X311" s="12" t="s">
        <v>838</v>
      </c>
      <c r="Y311" t="s">
        <v>36</v>
      </c>
      <c r="Z311" s="12"/>
    </row>
    <row r="312" spans="1:26" ht="27" customHeight="1" x14ac:dyDescent="0.25">
      <c r="A312" s="6" t="s">
        <v>831</v>
      </c>
      <c r="B312" s="7" t="s">
        <v>832</v>
      </c>
      <c r="C312" s="8" t="s">
        <v>37</v>
      </c>
      <c r="D312" s="9">
        <v>631040</v>
      </c>
      <c r="E312" s="7" t="s">
        <v>54</v>
      </c>
      <c r="F312" s="10" t="s">
        <v>792</v>
      </c>
      <c r="G312" s="7">
        <v>90</v>
      </c>
      <c r="H312" s="11" t="s">
        <v>843</v>
      </c>
      <c r="I312" s="7">
        <f>+(J312+W312)/2</f>
        <v>366994.5</v>
      </c>
      <c r="J312" s="8">
        <v>363999</v>
      </c>
      <c r="K312" s="12" t="s">
        <v>834</v>
      </c>
      <c r="L312" s="8">
        <v>304999</v>
      </c>
      <c r="M312" s="12" t="s">
        <v>835</v>
      </c>
      <c r="N312" s="8" t="s">
        <v>36</v>
      </c>
      <c r="O312" s="13"/>
      <c r="P312" s="10"/>
      <c r="Q312" s="14"/>
      <c r="R312" s="15"/>
      <c r="S312" s="15"/>
      <c r="T312" s="16"/>
      <c r="U312" s="17"/>
      <c r="V312" s="12" t="s">
        <v>1750</v>
      </c>
      <c r="W312">
        <v>369990</v>
      </c>
      <c r="X312" s="12" t="s">
        <v>1749</v>
      </c>
      <c r="Y312" t="s">
        <v>36</v>
      </c>
      <c r="Z312" s="12"/>
    </row>
    <row r="313" spans="1:26" ht="27" customHeight="1" x14ac:dyDescent="0.25">
      <c r="A313" s="6" t="s">
        <v>831</v>
      </c>
      <c r="B313" s="7" t="s">
        <v>832</v>
      </c>
      <c r="C313" s="8" t="s">
        <v>28</v>
      </c>
      <c r="D313" s="9">
        <v>742400</v>
      </c>
      <c r="E313" s="7" t="s">
        <v>54</v>
      </c>
      <c r="F313" s="10" t="s">
        <v>794</v>
      </c>
      <c r="G313" s="7">
        <v>90</v>
      </c>
      <c r="H313" s="11" t="s">
        <v>844</v>
      </c>
      <c r="I313" s="7">
        <f>+(J313+W313)/2</f>
        <v>366994.5</v>
      </c>
      <c r="J313" s="8">
        <v>363999</v>
      </c>
      <c r="K313" s="12" t="s">
        <v>834</v>
      </c>
      <c r="L313" s="8">
        <v>304999</v>
      </c>
      <c r="M313" s="12" t="s">
        <v>835</v>
      </c>
      <c r="N313" s="8" t="s">
        <v>36</v>
      </c>
      <c r="O313" s="13"/>
      <c r="P313" s="10"/>
      <c r="Q313" s="14"/>
      <c r="R313" s="15"/>
      <c r="S313" s="15"/>
      <c r="T313" s="16"/>
      <c r="U313" s="17"/>
      <c r="V313" s="12" t="s">
        <v>1750</v>
      </c>
      <c r="W313">
        <v>369990</v>
      </c>
      <c r="X313" s="12" t="s">
        <v>1749</v>
      </c>
      <c r="Y313" t="s">
        <v>36</v>
      </c>
      <c r="Z313" s="12"/>
    </row>
    <row r="314" spans="1:26" ht="27" customHeight="1" x14ac:dyDescent="0.25">
      <c r="A314" s="6" t="s">
        <v>845</v>
      </c>
      <c r="B314" s="7" t="s">
        <v>846</v>
      </c>
      <c r="C314" s="8" t="s">
        <v>28</v>
      </c>
      <c r="D314" s="9">
        <v>35150</v>
      </c>
      <c r="E314" s="7" t="s">
        <v>108</v>
      </c>
      <c r="F314" s="10" t="s">
        <v>847</v>
      </c>
      <c r="G314" s="7">
        <v>2</v>
      </c>
      <c r="H314" s="11" t="s">
        <v>848</v>
      </c>
      <c r="I314" s="7">
        <f t="shared" si="15"/>
        <v>51499</v>
      </c>
      <c r="J314" s="8">
        <v>52999</v>
      </c>
      <c r="K314" s="12" t="s">
        <v>849</v>
      </c>
      <c r="L314" s="8">
        <v>49999</v>
      </c>
      <c r="M314" s="12" t="s">
        <v>850</v>
      </c>
      <c r="N314" s="8" t="s">
        <v>36</v>
      </c>
      <c r="O314" s="13"/>
      <c r="P314" s="10"/>
      <c r="Q314" s="14"/>
      <c r="R314" s="15"/>
      <c r="S314" s="15"/>
      <c r="T314" s="16"/>
      <c r="U314" s="17"/>
      <c r="V314" s="12" t="s">
        <v>849</v>
      </c>
      <c r="W314">
        <v>49999</v>
      </c>
      <c r="X314" s="12" t="s">
        <v>850</v>
      </c>
      <c r="Y314" t="s">
        <v>36</v>
      </c>
      <c r="Z314" s="12"/>
    </row>
    <row r="315" spans="1:26" ht="27" customHeight="1" x14ac:dyDescent="0.25">
      <c r="A315" s="6" t="s">
        <v>845</v>
      </c>
      <c r="B315" s="7" t="s">
        <v>846</v>
      </c>
      <c r="C315" s="8" t="s">
        <v>37</v>
      </c>
      <c r="D315" s="9">
        <v>35150</v>
      </c>
      <c r="E315" s="7" t="s">
        <v>108</v>
      </c>
      <c r="F315" s="10" t="s">
        <v>847</v>
      </c>
      <c r="G315" s="7">
        <v>2</v>
      </c>
      <c r="H315" s="11" t="s">
        <v>851</v>
      </c>
      <c r="I315" s="7">
        <f t="shared" si="15"/>
        <v>51499</v>
      </c>
      <c r="J315" s="8">
        <v>52999</v>
      </c>
      <c r="K315" s="12" t="s">
        <v>849</v>
      </c>
      <c r="L315" s="8">
        <v>49999</v>
      </c>
      <c r="M315" s="12" t="s">
        <v>850</v>
      </c>
      <c r="N315" s="8" t="s">
        <v>36</v>
      </c>
      <c r="O315" s="13"/>
      <c r="P315" s="10"/>
      <c r="Q315" s="14"/>
      <c r="R315" s="15"/>
      <c r="S315" s="15"/>
      <c r="T315" s="16"/>
      <c r="U315" s="17"/>
      <c r="V315" s="12" t="s">
        <v>849</v>
      </c>
      <c r="W315">
        <v>49999</v>
      </c>
      <c r="X315" s="12" t="s">
        <v>850</v>
      </c>
      <c r="Y315" t="s">
        <v>36</v>
      </c>
      <c r="Z315" s="12"/>
    </row>
    <row r="316" spans="1:26" ht="27" customHeight="1" x14ac:dyDescent="0.25">
      <c r="A316" s="6" t="s">
        <v>845</v>
      </c>
      <c r="B316" s="7" t="s">
        <v>846</v>
      </c>
      <c r="C316" s="8" t="s">
        <v>37</v>
      </c>
      <c r="D316" s="9">
        <v>90100</v>
      </c>
      <c r="E316" s="7" t="s">
        <v>54</v>
      </c>
      <c r="F316" s="10" t="s">
        <v>852</v>
      </c>
      <c r="G316" s="7">
        <v>100</v>
      </c>
      <c r="H316" s="11" t="s">
        <v>853</v>
      </c>
      <c r="I316" s="7">
        <f t="shared" si="15"/>
        <v>109798.5</v>
      </c>
      <c r="J316" s="8">
        <v>89999</v>
      </c>
      <c r="K316" s="12" t="s">
        <v>854</v>
      </c>
      <c r="L316" s="8">
        <v>129598</v>
      </c>
      <c r="M316" s="12" t="s">
        <v>855</v>
      </c>
      <c r="N316" s="8" t="s">
        <v>36</v>
      </c>
      <c r="O316" s="13"/>
      <c r="P316" s="10"/>
      <c r="Q316" s="14"/>
      <c r="R316" s="15"/>
      <c r="S316" s="15"/>
      <c r="T316" s="16"/>
      <c r="U316" s="17"/>
      <c r="V316" s="12" t="s">
        <v>854</v>
      </c>
      <c r="W316">
        <v>129598</v>
      </c>
      <c r="X316" s="12" t="s">
        <v>855</v>
      </c>
      <c r="Y316" t="s">
        <v>36</v>
      </c>
      <c r="Z316" s="12"/>
    </row>
    <row r="317" spans="1:26" ht="27" customHeight="1" x14ac:dyDescent="0.25">
      <c r="A317" s="6" t="s">
        <v>845</v>
      </c>
      <c r="B317" s="7" t="s">
        <v>846</v>
      </c>
      <c r="C317" s="8" t="s">
        <v>28</v>
      </c>
      <c r="D317" s="9">
        <v>99000</v>
      </c>
      <c r="E317" s="7" t="s">
        <v>461</v>
      </c>
      <c r="F317" s="10" t="s">
        <v>479</v>
      </c>
      <c r="G317" s="7">
        <v>100</v>
      </c>
      <c r="H317" s="11" t="s">
        <v>856</v>
      </c>
      <c r="I317" s="7">
        <f t="shared" si="15"/>
        <v>79249</v>
      </c>
      <c r="J317" s="8">
        <v>79499</v>
      </c>
      <c r="K317" s="12" t="s">
        <v>857</v>
      </c>
      <c r="L317" s="8">
        <v>78999</v>
      </c>
      <c r="M317" s="12" t="s">
        <v>858</v>
      </c>
      <c r="N317" s="8" t="s">
        <v>36</v>
      </c>
      <c r="O317" s="13"/>
      <c r="P317" s="10"/>
      <c r="Q317" s="14"/>
      <c r="R317" s="15"/>
      <c r="S317" s="15"/>
      <c r="T317" s="16"/>
      <c r="U317" s="17"/>
      <c r="V317" s="12" t="s">
        <v>857</v>
      </c>
      <c r="W317">
        <v>78999</v>
      </c>
      <c r="X317" s="12" t="s">
        <v>858</v>
      </c>
      <c r="Y317" t="s">
        <v>36</v>
      </c>
      <c r="Z317" s="12"/>
    </row>
    <row r="318" spans="1:26" ht="27" customHeight="1" x14ac:dyDescent="0.25">
      <c r="A318" s="6" t="s">
        <v>845</v>
      </c>
      <c r="B318" s="7" t="s">
        <v>846</v>
      </c>
      <c r="C318" s="8" t="s">
        <v>28</v>
      </c>
      <c r="D318" s="9">
        <v>106000</v>
      </c>
      <c r="E318" s="7" t="s">
        <v>54</v>
      </c>
      <c r="F318" s="10" t="s">
        <v>859</v>
      </c>
      <c r="G318" s="7">
        <v>100</v>
      </c>
      <c r="H318" s="11" t="s">
        <v>860</v>
      </c>
      <c r="I318" s="7">
        <f t="shared" si="15"/>
        <v>109798.5</v>
      </c>
      <c r="J318" s="8">
        <v>89999</v>
      </c>
      <c r="K318" s="12" t="s">
        <v>854</v>
      </c>
      <c r="L318" s="8">
        <v>129598</v>
      </c>
      <c r="M318" s="12" t="s">
        <v>855</v>
      </c>
      <c r="N318" s="8" t="s">
        <v>36</v>
      </c>
      <c r="O318" s="13"/>
      <c r="P318" s="10"/>
      <c r="Q318" s="14"/>
      <c r="R318" s="15"/>
      <c r="S318" s="15"/>
      <c r="T318" s="16"/>
      <c r="U318" s="17"/>
      <c r="V318" s="12" t="s">
        <v>854</v>
      </c>
      <c r="W318">
        <v>129598</v>
      </c>
      <c r="X318" s="12" t="s">
        <v>855</v>
      </c>
      <c r="Y318" t="s">
        <v>36</v>
      </c>
      <c r="Z318" s="12"/>
    </row>
    <row r="319" spans="1:26" ht="27" customHeight="1" x14ac:dyDescent="0.25">
      <c r="A319" s="6" t="s">
        <v>845</v>
      </c>
      <c r="B319" s="7" t="s">
        <v>846</v>
      </c>
      <c r="C319" s="8" t="s">
        <v>28</v>
      </c>
      <c r="D319" s="9">
        <v>127531</v>
      </c>
      <c r="E319" s="7" t="s">
        <v>679</v>
      </c>
      <c r="F319" s="10" t="s">
        <v>861</v>
      </c>
      <c r="G319" s="7">
        <v>100</v>
      </c>
      <c r="H319" s="11" t="s">
        <v>862</v>
      </c>
      <c r="I319" s="7">
        <f t="shared" si="15"/>
        <v>73700</v>
      </c>
      <c r="J319" s="8">
        <v>75800</v>
      </c>
      <c r="K319" s="12" t="s">
        <v>863</v>
      </c>
      <c r="L319" s="8">
        <v>71600</v>
      </c>
      <c r="M319" s="12" t="s">
        <v>864</v>
      </c>
      <c r="N319" s="8" t="s">
        <v>36</v>
      </c>
      <c r="O319" s="13"/>
      <c r="P319" s="10"/>
      <c r="Q319" s="14"/>
      <c r="R319" s="15"/>
      <c r="S319" s="15"/>
      <c r="T319" s="16"/>
      <c r="U319" s="17"/>
      <c r="V319" s="12" t="s">
        <v>863</v>
      </c>
      <c r="W319">
        <v>71600</v>
      </c>
      <c r="X319" s="12" t="s">
        <v>864</v>
      </c>
      <c r="Y319" t="s">
        <v>36</v>
      </c>
      <c r="Z319" s="12"/>
    </row>
    <row r="320" spans="1:26" ht="27" customHeight="1" x14ac:dyDescent="0.25">
      <c r="A320" s="6" t="s">
        <v>845</v>
      </c>
      <c r="B320" s="7" t="s">
        <v>846</v>
      </c>
      <c r="C320" s="8" t="s">
        <v>28</v>
      </c>
      <c r="D320" s="9">
        <v>158268.39000000001</v>
      </c>
      <c r="E320" s="7" t="s">
        <v>489</v>
      </c>
      <c r="F320" s="10" t="s">
        <v>506</v>
      </c>
      <c r="G320" s="7">
        <v>100</v>
      </c>
      <c r="H320" s="11" t="s">
        <v>865</v>
      </c>
      <c r="I320" s="7">
        <f t="shared" si="15"/>
        <v>81097</v>
      </c>
      <c r="J320" s="8">
        <v>77199</v>
      </c>
      <c r="K320" s="12" t="s">
        <v>866</v>
      </c>
      <c r="L320" s="8">
        <v>84995</v>
      </c>
      <c r="M320" s="12" t="s">
        <v>867</v>
      </c>
      <c r="N320" s="8" t="s">
        <v>36</v>
      </c>
      <c r="O320" s="13"/>
      <c r="P320" s="10"/>
      <c r="Q320" s="14"/>
      <c r="R320" s="15"/>
      <c r="S320" s="15"/>
      <c r="T320" s="16"/>
      <c r="U320" s="17"/>
      <c r="V320" s="12" t="s">
        <v>866</v>
      </c>
      <c r="W320">
        <v>84995</v>
      </c>
      <c r="X320" s="12" t="s">
        <v>867</v>
      </c>
      <c r="Y320" t="s">
        <v>36</v>
      </c>
      <c r="Z320" s="12"/>
    </row>
    <row r="321" spans="1:26" ht="27" customHeight="1" x14ac:dyDescent="0.25">
      <c r="A321" s="6" t="s">
        <v>845</v>
      </c>
      <c r="B321" s="7" t="s">
        <v>846</v>
      </c>
      <c r="C321" s="8" t="s">
        <v>28</v>
      </c>
      <c r="D321" s="9">
        <v>168520</v>
      </c>
      <c r="E321" s="7" t="s">
        <v>666</v>
      </c>
      <c r="F321" s="10" t="s">
        <v>510</v>
      </c>
      <c r="G321" s="7">
        <v>50</v>
      </c>
      <c r="H321" s="11" t="s">
        <v>868</v>
      </c>
      <c r="I321" s="7">
        <f t="shared" si="15"/>
        <v>109798.5</v>
      </c>
      <c r="J321" s="8">
        <v>89999</v>
      </c>
      <c r="K321" s="12" t="s">
        <v>854</v>
      </c>
      <c r="L321" s="8">
        <v>129598</v>
      </c>
      <c r="M321" s="12" t="s">
        <v>855</v>
      </c>
      <c r="N321" s="8" t="s">
        <v>36</v>
      </c>
      <c r="O321" s="13"/>
      <c r="P321" s="10"/>
      <c r="Q321" s="14"/>
      <c r="R321" s="15"/>
      <c r="S321" s="15"/>
      <c r="T321" s="16"/>
      <c r="U321" s="17"/>
      <c r="V321" s="12" t="s">
        <v>854</v>
      </c>
      <c r="W321">
        <v>129598</v>
      </c>
      <c r="X321" s="12" t="s">
        <v>855</v>
      </c>
      <c r="Y321" t="s">
        <v>36</v>
      </c>
      <c r="Z321" s="12"/>
    </row>
    <row r="322" spans="1:26" ht="27" customHeight="1" x14ac:dyDescent="0.25">
      <c r="A322" s="6" t="s">
        <v>845</v>
      </c>
      <c r="B322" s="7" t="s">
        <v>846</v>
      </c>
      <c r="C322" s="8" t="s">
        <v>37</v>
      </c>
      <c r="D322" s="9">
        <v>312325</v>
      </c>
      <c r="E322" s="7" t="s">
        <v>666</v>
      </c>
      <c r="F322" s="10" t="s">
        <v>510</v>
      </c>
      <c r="G322" s="7">
        <v>20</v>
      </c>
      <c r="H322" s="11" t="s">
        <v>869</v>
      </c>
      <c r="I322" s="7">
        <f t="shared" si="15"/>
        <v>307298.5</v>
      </c>
      <c r="J322" s="8">
        <v>229999</v>
      </c>
      <c r="K322" s="12" t="s">
        <v>870</v>
      </c>
      <c r="L322" s="8">
        <v>384598</v>
      </c>
      <c r="M322" s="12" t="s">
        <v>871</v>
      </c>
      <c r="N322" s="8" t="s">
        <v>36</v>
      </c>
      <c r="O322" s="13"/>
      <c r="P322" s="10"/>
      <c r="Q322" s="14"/>
      <c r="R322" s="15"/>
      <c r="S322" s="15"/>
      <c r="T322" s="16"/>
      <c r="U322" s="17"/>
      <c r="V322" s="12" t="s">
        <v>870</v>
      </c>
      <c r="W322">
        <v>384598</v>
      </c>
      <c r="X322" s="12" t="s">
        <v>871</v>
      </c>
      <c r="Y322" t="s">
        <v>36</v>
      </c>
      <c r="Z322" s="12"/>
    </row>
    <row r="323" spans="1:26" ht="27" customHeight="1" x14ac:dyDescent="0.25">
      <c r="A323" s="6" t="s">
        <v>872</v>
      </c>
      <c r="B323" s="7" t="s">
        <v>846</v>
      </c>
      <c r="C323" s="8" t="s">
        <v>28</v>
      </c>
      <c r="D323" s="9">
        <v>35150</v>
      </c>
      <c r="E323" s="7" t="s">
        <v>108</v>
      </c>
      <c r="F323" s="10" t="s">
        <v>847</v>
      </c>
      <c r="G323" s="7">
        <v>2</v>
      </c>
      <c r="H323" s="11" t="s">
        <v>873</v>
      </c>
      <c r="I323" s="7" t="e">
        <f>+(J323+L323+N323)/3</f>
        <v>#VALUE!</v>
      </c>
      <c r="J323" s="8">
        <v>49997</v>
      </c>
      <c r="K323" s="12" t="s">
        <v>874</v>
      </c>
      <c r="L323" s="8">
        <v>52999</v>
      </c>
      <c r="M323" s="12" t="s">
        <v>849</v>
      </c>
      <c r="N323" s="8" t="s">
        <v>36</v>
      </c>
      <c r="O323" s="13"/>
      <c r="P323" s="10"/>
      <c r="Q323" s="14"/>
      <c r="R323" s="15"/>
      <c r="S323" s="15"/>
      <c r="T323" s="16"/>
      <c r="U323" s="17"/>
      <c r="V323" s="12" t="s">
        <v>874</v>
      </c>
      <c r="W323">
        <v>52999</v>
      </c>
      <c r="X323" s="12" t="s">
        <v>849</v>
      </c>
      <c r="Y323" t="s">
        <v>36</v>
      </c>
      <c r="Z323" s="12"/>
    </row>
    <row r="324" spans="1:26" ht="27" customHeight="1" x14ac:dyDescent="0.25">
      <c r="A324" s="6" t="s">
        <v>872</v>
      </c>
      <c r="B324" s="7" t="s">
        <v>846</v>
      </c>
      <c r="C324" s="8" t="s">
        <v>28</v>
      </c>
      <c r="D324" s="9">
        <v>94900</v>
      </c>
      <c r="E324" s="7" t="s">
        <v>461</v>
      </c>
      <c r="F324" s="10" t="s">
        <v>479</v>
      </c>
      <c r="G324" s="7">
        <v>100</v>
      </c>
      <c r="H324" s="11" t="s">
        <v>875</v>
      </c>
      <c r="I324" s="7">
        <f>+(J324+L324)/2</f>
        <v>76052</v>
      </c>
      <c r="J324" s="8">
        <v>82725</v>
      </c>
      <c r="K324" s="12" t="s">
        <v>876</v>
      </c>
      <c r="L324" s="8">
        <v>69379</v>
      </c>
      <c r="M324" s="12" t="s">
        <v>877</v>
      </c>
      <c r="N324" s="8" t="s">
        <v>36</v>
      </c>
      <c r="O324" s="13"/>
      <c r="P324" s="10"/>
      <c r="Q324" s="14"/>
      <c r="R324" s="15"/>
      <c r="S324" s="15"/>
      <c r="T324" s="16"/>
      <c r="U324" s="17"/>
      <c r="V324" s="12" t="s">
        <v>876</v>
      </c>
      <c r="W324">
        <v>69379</v>
      </c>
      <c r="X324" s="12" t="s">
        <v>877</v>
      </c>
      <c r="Y324" t="s">
        <v>36</v>
      </c>
      <c r="Z324" s="12"/>
    </row>
    <row r="325" spans="1:26" ht="27" customHeight="1" x14ac:dyDescent="0.25">
      <c r="A325" s="6" t="s">
        <v>872</v>
      </c>
      <c r="B325" s="7" t="s">
        <v>846</v>
      </c>
      <c r="C325" s="8" t="s">
        <v>37</v>
      </c>
      <c r="D325" s="9">
        <v>117130</v>
      </c>
      <c r="E325" s="7" t="s">
        <v>54</v>
      </c>
      <c r="F325" s="10" t="s">
        <v>878</v>
      </c>
      <c r="G325" s="7">
        <v>100</v>
      </c>
      <c r="H325" s="11" t="s">
        <v>879</v>
      </c>
      <c r="I325" s="7" t="e">
        <f>+(J325+L325+N325)/3</f>
        <v>#VALUE!</v>
      </c>
      <c r="J325" s="8">
        <v>109999</v>
      </c>
      <c r="K325" s="12" t="s">
        <v>880</v>
      </c>
      <c r="L325" s="8">
        <v>129999</v>
      </c>
      <c r="M325" s="12" t="s">
        <v>881</v>
      </c>
      <c r="N325" s="8" t="s">
        <v>36</v>
      </c>
      <c r="O325" s="13"/>
      <c r="P325" s="10"/>
      <c r="Q325" s="14"/>
      <c r="R325" s="15"/>
      <c r="S325" s="15"/>
      <c r="T325" s="16"/>
      <c r="U325" s="17"/>
      <c r="V325" s="12" t="s">
        <v>880</v>
      </c>
      <c r="W325">
        <v>129999</v>
      </c>
      <c r="X325" s="12" t="s">
        <v>881</v>
      </c>
      <c r="Y325" t="s">
        <v>36</v>
      </c>
      <c r="Z325" s="12"/>
    </row>
    <row r="326" spans="1:26" ht="27" customHeight="1" x14ac:dyDescent="0.25">
      <c r="A326" s="6" t="s">
        <v>872</v>
      </c>
      <c r="B326" s="7" t="s">
        <v>846</v>
      </c>
      <c r="C326" s="8" t="s">
        <v>28</v>
      </c>
      <c r="D326" s="9">
        <v>130274.4</v>
      </c>
      <c r="E326" s="7" t="s">
        <v>489</v>
      </c>
      <c r="F326" s="10" t="s">
        <v>506</v>
      </c>
      <c r="G326" s="7">
        <v>100</v>
      </c>
      <c r="H326" s="11" t="s">
        <v>882</v>
      </c>
      <c r="I326" s="7" t="e">
        <f>+(J326+L326+N326)/3</f>
        <v>#VALUE!</v>
      </c>
      <c r="J326" s="8">
        <v>81999</v>
      </c>
      <c r="K326" s="12" t="s">
        <v>883</v>
      </c>
      <c r="L326" s="8">
        <v>77499</v>
      </c>
      <c r="M326" s="12" t="s">
        <v>884</v>
      </c>
      <c r="N326" s="8" t="s">
        <v>36</v>
      </c>
      <c r="O326" s="13"/>
      <c r="P326" s="10"/>
      <c r="Q326" s="14"/>
      <c r="R326" s="15"/>
      <c r="S326" s="15"/>
      <c r="T326" s="16"/>
      <c r="U326" s="17"/>
      <c r="V326" s="12" t="s">
        <v>883</v>
      </c>
      <c r="W326">
        <v>77499</v>
      </c>
      <c r="X326" s="12" t="s">
        <v>884</v>
      </c>
      <c r="Y326" t="s">
        <v>36</v>
      </c>
      <c r="Z326" s="12"/>
    </row>
    <row r="327" spans="1:26" ht="27" customHeight="1" x14ac:dyDescent="0.25">
      <c r="A327" s="6" t="s">
        <v>872</v>
      </c>
      <c r="B327" s="7" t="s">
        <v>846</v>
      </c>
      <c r="C327" s="8" t="s">
        <v>28</v>
      </c>
      <c r="D327" s="9">
        <v>137800</v>
      </c>
      <c r="E327" s="7" t="s">
        <v>54</v>
      </c>
      <c r="F327" s="10" t="s">
        <v>859</v>
      </c>
      <c r="G327" s="7">
        <v>100</v>
      </c>
      <c r="H327" s="11" t="s">
        <v>885</v>
      </c>
      <c r="I327" s="7">
        <v>100</v>
      </c>
      <c r="J327" s="8">
        <v>109999</v>
      </c>
      <c r="K327" s="12" t="s">
        <v>880</v>
      </c>
      <c r="L327" s="8">
        <v>129999</v>
      </c>
      <c r="M327" s="12" t="s">
        <v>881</v>
      </c>
      <c r="N327" s="8" t="s">
        <v>36</v>
      </c>
      <c r="O327" s="13"/>
      <c r="P327" s="10"/>
      <c r="Q327" s="14"/>
      <c r="R327" s="15"/>
      <c r="S327" s="15"/>
      <c r="T327" s="16"/>
      <c r="U327" s="17"/>
      <c r="V327" s="12" t="s">
        <v>880</v>
      </c>
      <c r="W327">
        <v>129999</v>
      </c>
      <c r="X327" s="12" t="s">
        <v>881</v>
      </c>
      <c r="Y327" t="s">
        <v>36</v>
      </c>
      <c r="Z327" s="12"/>
    </row>
    <row r="328" spans="1:26" ht="27" customHeight="1" x14ac:dyDescent="0.25">
      <c r="A328" s="6" t="s">
        <v>872</v>
      </c>
      <c r="B328" s="7" t="s">
        <v>846</v>
      </c>
      <c r="C328" s="8" t="s">
        <v>28</v>
      </c>
      <c r="D328" s="9">
        <v>168520</v>
      </c>
      <c r="E328" s="7" t="s">
        <v>666</v>
      </c>
      <c r="F328" s="10" t="s">
        <v>510</v>
      </c>
      <c r="G328" s="7">
        <v>30</v>
      </c>
      <c r="H328" s="11" t="s">
        <v>886</v>
      </c>
      <c r="I328" s="7">
        <v>100</v>
      </c>
      <c r="J328" s="8">
        <v>109999</v>
      </c>
      <c r="K328" s="12" t="s">
        <v>880</v>
      </c>
      <c r="L328" s="8">
        <v>129999</v>
      </c>
      <c r="M328" s="12" t="s">
        <v>881</v>
      </c>
      <c r="N328" s="8" t="s">
        <v>36</v>
      </c>
      <c r="O328" s="13"/>
      <c r="P328" s="10"/>
      <c r="Q328" s="14"/>
      <c r="R328" s="15"/>
      <c r="S328" s="15"/>
      <c r="T328" s="16"/>
      <c r="U328" s="17"/>
      <c r="V328" s="12" t="s">
        <v>880</v>
      </c>
      <c r="W328">
        <v>129999</v>
      </c>
      <c r="X328" s="12" t="s">
        <v>881</v>
      </c>
      <c r="Y328" t="s">
        <v>36</v>
      </c>
      <c r="Z328" s="12"/>
    </row>
    <row r="329" spans="1:26" ht="27" customHeight="1" x14ac:dyDescent="0.25">
      <c r="A329" s="6" t="s">
        <v>872</v>
      </c>
      <c r="B329" s="7" t="s">
        <v>846</v>
      </c>
      <c r="C329" s="8" t="s">
        <v>28</v>
      </c>
      <c r="D329" s="9">
        <v>217619</v>
      </c>
      <c r="E329" s="7" t="s">
        <v>679</v>
      </c>
      <c r="F329" s="10" t="s">
        <v>861</v>
      </c>
      <c r="G329" s="7">
        <v>100</v>
      </c>
      <c r="H329" s="11" t="s">
        <v>887</v>
      </c>
      <c r="I329" s="7">
        <v>100</v>
      </c>
      <c r="J329" s="8">
        <v>109999</v>
      </c>
      <c r="K329" s="12" t="s">
        <v>880</v>
      </c>
      <c r="L329" s="8">
        <v>129999</v>
      </c>
      <c r="M329" s="12" t="s">
        <v>881</v>
      </c>
      <c r="N329" s="8" t="s">
        <v>36</v>
      </c>
      <c r="O329" s="13"/>
      <c r="P329" s="10"/>
      <c r="Q329" s="14"/>
      <c r="R329" s="15"/>
      <c r="S329" s="15"/>
      <c r="T329" s="16"/>
      <c r="U329" s="17"/>
      <c r="V329" s="12" t="s">
        <v>880</v>
      </c>
      <c r="W329">
        <v>129999</v>
      </c>
      <c r="X329" s="12" t="s">
        <v>881</v>
      </c>
      <c r="Y329" t="s">
        <v>36</v>
      </c>
      <c r="Z329" s="12"/>
    </row>
    <row r="330" spans="1:26" ht="27" customHeight="1" x14ac:dyDescent="0.25">
      <c r="A330" s="6" t="s">
        <v>872</v>
      </c>
      <c r="B330" s="7" t="s">
        <v>846</v>
      </c>
      <c r="C330" s="8" t="s">
        <v>37</v>
      </c>
      <c r="D330" s="9">
        <v>312325</v>
      </c>
      <c r="E330" s="7" t="s">
        <v>666</v>
      </c>
      <c r="F330" s="10" t="s">
        <v>510</v>
      </c>
      <c r="G330" s="7">
        <v>20</v>
      </c>
      <c r="H330" s="11" t="s">
        <v>888</v>
      </c>
      <c r="I330" s="7">
        <v>100</v>
      </c>
      <c r="J330" s="8">
        <v>163999</v>
      </c>
      <c r="K330" s="12" t="s">
        <v>889</v>
      </c>
      <c r="L330" s="8">
        <v>219999</v>
      </c>
      <c r="M330" s="12" t="s">
        <v>890</v>
      </c>
      <c r="N330" s="8" t="s">
        <v>36</v>
      </c>
      <c r="O330" s="13"/>
      <c r="P330" s="10"/>
      <c r="Q330" s="14"/>
      <c r="R330" s="15"/>
      <c r="S330" s="15"/>
      <c r="T330" s="16"/>
      <c r="U330" s="17"/>
      <c r="V330" s="12" t="s">
        <v>889</v>
      </c>
      <c r="W330">
        <v>219999</v>
      </c>
      <c r="X330" s="12" t="s">
        <v>890</v>
      </c>
      <c r="Y330" t="s">
        <v>36</v>
      </c>
      <c r="Z330" s="12"/>
    </row>
    <row r="332" spans="1:26" ht="18.75" x14ac:dyDescent="0.3">
      <c r="A332" s="1" t="s">
        <v>1000</v>
      </c>
    </row>
    <row r="334" spans="1:26" ht="45" x14ac:dyDescent="0.25">
      <c r="A334" s="2" t="s">
        <v>2</v>
      </c>
      <c r="B334" s="2" t="s">
        <v>3</v>
      </c>
      <c r="C334" s="2" t="s">
        <v>4</v>
      </c>
      <c r="D334" s="3" t="s">
        <v>5</v>
      </c>
      <c r="E334" s="2" t="s">
        <v>6</v>
      </c>
      <c r="F334" s="3" t="s">
        <v>7</v>
      </c>
      <c r="G334" s="2" t="s">
        <v>8</v>
      </c>
      <c r="H334" s="3" t="s">
        <v>9</v>
      </c>
      <c r="I334" s="2" t="s">
        <v>10</v>
      </c>
      <c r="J334" s="4" t="s">
        <v>11</v>
      </c>
      <c r="K334" s="5" t="s">
        <v>23</v>
      </c>
      <c r="L334" s="4" t="s">
        <v>11</v>
      </c>
      <c r="M334" s="5" t="s">
        <v>23</v>
      </c>
      <c r="N334" s="4" t="s">
        <v>11</v>
      </c>
      <c r="U334" s="4" t="s">
        <v>11</v>
      </c>
      <c r="V334" s="5" t="s">
        <v>23</v>
      </c>
      <c r="W334" s="4" t="s">
        <v>11</v>
      </c>
      <c r="X334" s="5" t="s">
        <v>23</v>
      </c>
      <c r="Y334" s="4" t="s">
        <v>11</v>
      </c>
    </row>
    <row r="335" spans="1:26" ht="27" customHeight="1" x14ac:dyDescent="0.25">
      <c r="A335" s="6" t="s">
        <v>891</v>
      </c>
      <c r="B335" s="7" t="s">
        <v>892</v>
      </c>
      <c r="C335" s="8" t="s">
        <v>28</v>
      </c>
      <c r="D335" s="9">
        <v>15400</v>
      </c>
      <c r="E335" s="7" t="s">
        <v>461</v>
      </c>
      <c r="F335" s="10" t="s">
        <v>893</v>
      </c>
      <c r="G335" s="7">
        <v>300</v>
      </c>
      <c r="H335" s="11" t="s">
        <v>894</v>
      </c>
      <c r="I335" s="7"/>
      <c r="J335" s="8"/>
      <c r="K335" s="12"/>
      <c r="L335" s="8"/>
      <c r="M335" s="12"/>
      <c r="N335" s="13"/>
      <c r="O335" s="10"/>
      <c r="P335" s="14"/>
      <c r="Q335" s="15"/>
      <c r="R335" s="15"/>
      <c r="S335" s="16"/>
      <c r="T335" s="17"/>
      <c r="U335" s="8"/>
      <c r="V335" s="12"/>
      <c r="W335" s="8"/>
      <c r="X335" s="12"/>
      <c r="Y335" s="13"/>
    </row>
    <row r="336" spans="1:26" ht="27" customHeight="1" x14ac:dyDescent="0.25">
      <c r="A336" s="6" t="s">
        <v>891</v>
      </c>
      <c r="B336" s="7" t="s">
        <v>892</v>
      </c>
      <c r="C336" s="8" t="s">
        <v>28</v>
      </c>
      <c r="D336" s="9">
        <v>17990</v>
      </c>
      <c r="E336" s="7" t="s">
        <v>798</v>
      </c>
      <c r="F336" s="10" t="s">
        <v>895</v>
      </c>
      <c r="G336" s="7">
        <v>300</v>
      </c>
      <c r="H336" s="11" t="s">
        <v>896</v>
      </c>
      <c r="I336" s="7">
        <f>+(J336+L336)/2</f>
        <v>27206</v>
      </c>
      <c r="J336" s="8">
        <v>25162</v>
      </c>
      <c r="K336" s="12" t="s">
        <v>897</v>
      </c>
      <c r="L336" s="8">
        <v>29250</v>
      </c>
      <c r="M336" s="12" t="s">
        <v>898</v>
      </c>
      <c r="N336" s="13" t="s">
        <v>36</v>
      </c>
      <c r="O336" s="10"/>
      <c r="P336" s="14"/>
      <c r="Q336" s="15"/>
      <c r="R336" s="15"/>
      <c r="S336" s="16"/>
      <c r="T336" s="17"/>
      <c r="U336" s="8">
        <v>25162</v>
      </c>
      <c r="V336" s="12" t="s">
        <v>897</v>
      </c>
      <c r="W336" s="8">
        <v>29250</v>
      </c>
      <c r="X336" s="12" t="s">
        <v>898</v>
      </c>
      <c r="Y336" s="13" t="s">
        <v>36</v>
      </c>
    </row>
    <row r="337" spans="1:25" ht="27" customHeight="1" x14ac:dyDescent="0.25">
      <c r="A337" s="6" t="s">
        <v>891</v>
      </c>
      <c r="B337" s="7" t="s">
        <v>892</v>
      </c>
      <c r="C337" s="8" t="s">
        <v>37</v>
      </c>
      <c r="D337" s="9">
        <v>20000</v>
      </c>
      <c r="E337" s="7" t="s">
        <v>535</v>
      </c>
      <c r="F337" s="10" t="s">
        <v>899</v>
      </c>
      <c r="G337" s="7">
        <v>300</v>
      </c>
      <c r="H337" s="11" t="s">
        <v>900</v>
      </c>
      <c r="I337" s="7">
        <f>+(J337+L337)/2</f>
        <v>27354.5</v>
      </c>
      <c r="J337" s="8">
        <v>23555</v>
      </c>
      <c r="K337" s="12" t="s">
        <v>897</v>
      </c>
      <c r="L337" s="8">
        <v>31154</v>
      </c>
      <c r="M337" s="12" t="s">
        <v>901</v>
      </c>
      <c r="N337" s="13" t="s">
        <v>36</v>
      </c>
      <c r="O337" s="10"/>
      <c r="P337" s="14"/>
      <c r="Q337" s="15"/>
      <c r="R337" s="15"/>
      <c r="S337" s="16"/>
      <c r="T337" s="17"/>
      <c r="U337" s="8">
        <v>23555</v>
      </c>
      <c r="V337" s="12" t="s">
        <v>897</v>
      </c>
      <c r="W337" s="8">
        <v>31154</v>
      </c>
      <c r="X337" s="12" t="s">
        <v>901</v>
      </c>
      <c r="Y337" s="13" t="s">
        <v>36</v>
      </c>
    </row>
    <row r="338" spans="1:25" ht="27" customHeight="1" x14ac:dyDescent="0.25">
      <c r="A338" s="6" t="s">
        <v>891</v>
      </c>
      <c r="B338" s="7" t="s">
        <v>892</v>
      </c>
      <c r="C338" s="8" t="s">
        <v>28</v>
      </c>
      <c r="D338" s="9">
        <v>21859</v>
      </c>
      <c r="E338" s="7" t="s">
        <v>535</v>
      </c>
      <c r="F338" s="10" t="s">
        <v>899</v>
      </c>
      <c r="G338" s="7">
        <v>300</v>
      </c>
      <c r="H338" s="11" t="s">
        <v>902</v>
      </c>
      <c r="I338" s="7"/>
      <c r="J338" s="8"/>
      <c r="K338" s="12"/>
      <c r="L338" s="8"/>
      <c r="M338" s="12"/>
      <c r="N338" s="13"/>
      <c r="O338" s="10"/>
      <c r="P338" s="14"/>
      <c r="Q338" s="15"/>
      <c r="R338" s="15"/>
      <c r="S338" s="16"/>
      <c r="T338" s="17"/>
      <c r="U338" s="8"/>
      <c r="V338" s="12"/>
      <c r="W338" s="8"/>
      <c r="X338" s="12"/>
      <c r="Y338" s="13"/>
    </row>
    <row r="339" spans="1:25" ht="27" customHeight="1" x14ac:dyDescent="0.25">
      <c r="A339" s="6" t="s">
        <v>891</v>
      </c>
      <c r="B339" s="7" t="s">
        <v>892</v>
      </c>
      <c r="C339" s="8" t="s">
        <v>28</v>
      </c>
      <c r="D339" s="9">
        <v>44320</v>
      </c>
      <c r="E339" s="7" t="s">
        <v>903</v>
      </c>
      <c r="F339" s="10" t="s">
        <v>904</v>
      </c>
      <c r="G339" s="7">
        <v>300</v>
      </c>
      <c r="H339" s="11" t="s">
        <v>905</v>
      </c>
      <c r="I339" s="7"/>
      <c r="J339" s="8"/>
      <c r="K339" s="12"/>
      <c r="L339" s="8"/>
      <c r="M339" s="12"/>
      <c r="N339" s="13"/>
      <c r="O339" s="10"/>
      <c r="P339" s="14"/>
      <c r="Q339" s="15"/>
      <c r="R339" s="15"/>
      <c r="S339" s="16"/>
      <c r="T339" s="17"/>
      <c r="U339" s="8"/>
      <c r="V339" s="12"/>
      <c r="W339" s="8"/>
      <c r="X339" s="12"/>
      <c r="Y339" s="13"/>
    </row>
    <row r="340" spans="1:25" ht="27" customHeight="1" x14ac:dyDescent="0.25">
      <c r="A340" s="6" t="s">
        <v>891</v>
      </c>
      <c r="B340" s="7" t="s">
        <v>892</v>
      </c>
      <c r="C340" s="8" t="s">
        <v>37</v>
      </c>
      <c r="D340" s="9">
        <v>50109</v>
      </c>
      <c r="E340" s="7" t="s">
        <v>54</v>
      </c>
      <c r="F340" s="10" t="s">
        <v>906</v>
      </c>
      <c r="G340" s="7">
        <v>300</v>
      </c>
      <c r="H340" s="11" t="s">
        <v>907</v>
      </c>
      <c r="I340" s="7"/>
      <c r="J340" s="8"/>
      <c r="K340" s="12"/>
      <c r="L340" s="8"/>
      <c r="M340" s="12"/>
      <c r="N340" s="13"/>
      <c r="O340" s="10"/>
      <c r="P340" s="14"/>
      <c r="Q340" s="15"/>
      <c r="R340" s="15"/>
      <c r="S340" s="16"/>
      <c r="T340" s="17"/>
      <c r="U340" s="8"/>
      <c r="V340" s="12"/>
      <c r="W340" s="8"/>
      <c r="X340" s="12"/>
      <c r="Y340" s="13"/>
    </row>
    <row r="341" spans="1:25" ht="27" customHeight="1" x14ac:dyDescent="0.25">
      <c r="A341" s="6" t="s">
        <v>891</v>
      </c>
      <c r="B341" s="7" t="s">
        <v>892</v>
      </c>
      <c r="C341" s="8" t="s">
        <v>28</v>
      </c>
      <c r="D341" s="9">
        <v>58951</v>
      </c>
      <c r="E341" s="7" t="s">
        <v>54</v>
      </c>
      <c r="F341" s="10" t="s">
        <v>908</v>
      </c>
      <c r="G341" s="7">
        <v>300</v>
      </c>
      <c r="H341" s="11" t="s">
        <v>909</v>
      </c>
      <c r="I341" s="7"/>
      <c r="J341" s="8"/>
      <c r="K341" s="12"/>
      <c r="L341" s="8"/>
      <c r="M341" s="12"/>
      <c r="N341" s="13"/>
      <c r="O341" s="10"/>
      <c r="P341" s="14"/>
      <c r="Q341" s="15"/>
      <c r="R341" s="15"/>
      <c r="S341" s="16"/>
      <c r="T341" s="17"/>
      <c r="U341" s="8"/>
      <c r="V341" s="12"/>
      <c r="W341" s="8"/>
      <c r="X341" s="12"/>
      <c r="Y341" s="13"/>
    </row>
    <row r="342" spans="1:25" ht="27" customHeight="1" x14ac:dyDescent="0.25">
      <c r="A342" s="6" t="s">
        <v>910</v>
      </c>
      <c r="B342" s="7" t="s">
        <v>911</v>
      </c>
      <c r="C342" s="8" t="s">
        <v>28</v>
      </c>
      <c r="D342" s="9">
        <v>8320</v>
      </c>
      <c r="E342" s="7" t="s">
        <v>903</v>
      </c>
      <c r="F342" s="10" t="s">
        <v>904</v>
      </c>
      <c r="G342" s="7">
        <v>500</v>
      </c>
      <c r="H342" s="11" t="s">
        <v>905</v>
      </c>
      <c r="I342" s="7">
        <f>+(J342+L342)/2</f>
        <v>16252</v>
      </c>
      <c r="J342" s="8">
        <v>10999</v>
      </c>
      <c r="K342" s="12" t="s">
        <v>912</v>
      </c>
      <c r="L342" s="8">
        <v>21505</v>
      </c>
      <c r="M342" s="12" t="s">
        <v>913</v>
      </c>
      <c r="N342" s="13" t="s">
        <v>36</v>
      </c>
      <c r="O342" s="10"/>
      <c r="P342" s="14"/>
      <c r="Q342" s="15"/>
      <c r="R342" s="15"/>
      <c r="S342" s="16"/>
      <c r="T342" s="17"/>
      <c r="U342" s="8">
        <v>10999</v>
      </c>
      <c r="V342" s="12" t="s">
        <v>912</v>
      </c>
      <c r="W342" s="8">
        <v>21505</v>
      </c>
      <c r="X342" s="12" t="s">
        <v>913</v>
      </c>
      <c r="Y342" s="13" t="s">
        <v>36</v>
      </c>
    </row>
    <row r="343" spans="1:25" ht="27" customHeight="1" x14ac:dyDescent="0.25">
      <c r="A343" s="6" t="s">
        <v>910</v>
      </c>
      <c r="B343" s="7" t="s">
        <v>911</v>
      </c>
      <c r="C343" s="8" t="s">
        <v>37</v>
      </c>
      <c r="D343" s="9">
        <v>20499</v>
      </c>
      <c r="E343" s="7" t="s">
        <v>914</v>
      </c>
      <c r="F343" s="10" t="s">
        <v>915</v>
      </c>
      <c r="G343" s="7">
        <v>500</v>
      </c>
      <c r="H343" s="11" t="s">
        <v>916</v>
      </c>
      <c r="I343" s="7"/>
      <c r="J343" s="8"/>
      <c r="K343" s="12"/>
      <c r="L343" s="8"/>
      <c r="M343" s="12"/>
      <c r="N343" s="13" t="s">
        <v>36</v>
      </c>
      <c r="O343" s="10"/>
      <c r="P343" s="14"/>
      <c r="Q343" s="15"/>
      <c r="R343" s="15"/>
      <c r="S343" s="16"/>
      <c r="T343" s="17"/>
      <c r="U343" s="8"/>
      <c r="V343" s="12"/>
      <c r="W343" s="8"/>
      <c r="X343" s="12"/>
      <c r="Y343" s="13" t="s">
        <v>36</v>
      </c>
    </row>
    <row r="344" spans="1:25" ht="27" customHeight="1" x14ac:dyDescent="0.25">
      <c r="A344" s="6" t="s">
        <v>910</v>
      </c>
      <c r="B344" s="7" t="s">
        <v>911</v>
      </c>
      <c r="C344" s="8" t="s">
        <v>28</v>
      </c>
      <c r="D344" s="9">
        <v>23400</v>
      </c>
      <c r="E344" s="7" t="s">
        <v>914</v>
      </c>
      <c r="F344" s="10" t="s">
        <v>915</v>
      </c>
      <c r="G344" s="7">
        <v>500</v>
      </c>
      <c r="H344" s="11" t="s">
        <v>917</v>
      </c>
      <c r="I344" s="7"/>
      <c r="J344" s="8"/>
      <c r="K344" s="12"/>
      <c r="L344" s="8"/>
      <c r="M344" s="12"/>
      <c r="N344" s="13"/>
      <c r="O344" s="10"/>
      <c r="P344" s="14"/>
      <c r="Q344" s="15"/>
      <c r="R344" s="15"/>
      <c r="S344" s="16"/>
      <c r="T344" s="17"/>
      <c r="U344" s="8"/>
      <c r="V344" s="12"/>
      <c r="W344" s="8"/>
      <c r="X344" s="12"/>
      <c r="Y344" s="13"/>
    </row>
    <row r="345" spans="1:25" ht="27" customHeight="1" x14ac:dyDescent="0.25">
      <c r="A345" s="6" t="s">
        <v>910</v>
      </c>
      <c r="B345" s="7" t="s">
        <v>911</v>
      </c>
      <c r="C345" s="8" t="s">
        <v>28</v>
      </c>
      <c r="D345" s="9">
        <v>24967</v>
      </c>
      <c r="E345" s="7" t="s">
        <v>535</v>
      </c>
      <c r="F345" s="10" t="s">
        <v>899</v>
      </c>
      <c r="G345" s="7">
        <v>500</v>
      </c>
      <c r="H345" s="11" t="s">
        <v>918</v>
      </c>
      <c r="I345" s="7"/>
      <c r="J345" s="8"/>
      <c r="K345" s="12"/>
      <c r="L345" s="8"/>
      <c r="M345" s="12"/>
      <c r="N345" s="13"/>
      <c r="O345" s="10"/>
      <c r="P345" s="14"/>
      <c r="Q345" s="15"/>
      <c r="R345" s="15"/>
      <c r="S345" s="16"/>
      <c r="T345" s="17"/>
      <c r="U345" s="8"/>
      <c r="V345" s="12"/>
      <c r="W345" s="8"/>
      <c r="X345" s="12"/>
      <c r="Y345" s="13"/>
    </row>
    <row r="346" spans="1:25" ht="27" customHeight="1" x14ac:dyDescent="0.25">
      <c r="A346" s="6" t="s">
        <v>910</v>
      </c>
      <c r="B346" s="7" t="s">
        <v>911</v>
      </c>
      <c r="C346" s="8" t="s">
        <v>28</v>
      </c>
      <c r="D346" s="9">
        <v>31700</v>
      </c>
      <c r="E346" s="7" t="s">
        <v>798</v>
      </c>
      <c r="F346" s="10" t="s">
        <v>895</v>
      </c>
      <c r="G346" s="7">
        <v>500</v>
      </c>
      <c r="H346" s="11" t="s">
        <v>919</v>
      </c>
      <c r="I346" s="7"/>
      <c r="J346" s="8"/>
      <c r="K346" s="12"/>
      <c r="L346" s="8"/>
      <c r="M346" s="12"/>
      <c r="N346" s="13"/>
      <c r="O346" s="10"/>
      <c r="P346" s="14"/>
      <c r="Q346" s="15"/>
      <c r="R346" s="15"/>
      <c r="S346" s="16"/>
      <c r="T346" s="17"/>
      <c r="U346" s="8"/>
      <c r="V346" s="12"/>
      <c r="W346" s="8"/>
      <c r="X346" s="12"/>
      <c r="Y346" s="13"/>
    </row>
    <row r="347" spans="1:25" ht="27" customHeight="1" x14ac:dyDescent="0.25">
      <c r="A347" s="6" t="s">
        <v>910</v>
      </c>
      <c r="B347" s="7" t="s">
        <v>911</v>
      </c>
      <c r="C347" s="8" t="s">
        <v>28</v>
      </c>
      <c r="D347" s="9">
        <v>37516</v>
      </c>
      <c r="E347" s="7" t="s">
        <v>461</v>
      </c>
      <c r="F347" s="10" t="s">
        <v>893</v>
      </c>
      <c r="G347" s="7">
        <v>500</v>
      </c>
      <c r="H347" s="11" t="s">
        <v>920</v>
      </c>
      <c r="I347" s="7"/>
      <c r="J347" s="8"/>
      <c r="K347" s="12"/>
      <c r="L347" s="8"/>
      <c r="M347" s="12"/>
      <c r="N347" s="13"/>
      <c r="O347" s="10"/>
      <c r="P347" s="14"/>
      <c r="Q347" s="15"/>
      <c r="R347" s="15"/>
      <c r="S347" s="16"/>
      <c r="T347" s="17"/>
      <c r="U347" s="8"/>
      <c r="V347" s="12"/>
      <c r="W347" s="8"/>
      <c r="X347" s="12"/>
      <c r="Y347" s="13"/>
    </row>
    <row r="348" spans="1:25" ht="27" customHeight="1" x14ac:dyDescent="0.25">
      <c r="A348" s="6" t="s">
        <v>921</v>
      </c>
      <c r="B348" s="7" t="s">
        <v>922</v>
      </c>
      <c r="C348" s="8" t="s">
        <v>28</v>
      </c>
      <c r="D348" s="9">
        <v>22420</v>
      </c>
      <c r="E348" s="7" t="s">
        <v>461</v>
      </c>
      <c r="F348" s="10" t="s">
        <v>893</v>
      </c>
      <c r="G348" s="7">
        <v>2100</v>
      </c>
      <c r="H348" s="11" t="s">
        <v>923</v>
      </c>
      <c r="I348" s="7">
        <f>+(J348+L348)/2</f>
        <v>32175</v>
      </c>
      <c r="J348" s="8">
        <v>35100</v>
      </c>
      <c r="K348" s="12" t="s">
        <v>924</v>
      </c>
      <c r="L348" s="8">
        <v>29250</v>
      </c>
      <c r="M348" s="12" t="s">
        <v>925</v>
      </c>
      <c r="N348" s="13" t="s">
        <v>36</v>
      </c>
      <c r="O348" s="10"/>
      <c r="P348" s="14"/>
      <c r="Q348" s="15"/>
      <c r="R348" s="15"/>
      <c r="S348" s="16"/>
      <c r="T348" s="17"/>
      <c r="U348" s="8">
        <v>35100</v>
      </c>
      <c r="V348" s="12" t="s">
        <v>924</v>
      </c>
      <c r="W348" s="8">
        <v>29250</v>
      </c>
      <c r="X348" s="12" t="s">
        <v>925</v>
      </c>
      <c r="Y348" s="13" t="s">
        <v>36</v>
      </c>
    </row>
    <row r="349" spans="1:25" ht="27" customHeight="1" x14ac:dyDescent="0.25">
      <c r="A349" s="6" t="s">
        <v>921</v>
      </c>
      <c r="B349" s="7" t="s">
        <v>922</v>
      </c>
      <c r="C349" s="8" t="s">
        <v>28</v>
      </c>
      <c r="D349" s="9">
        <v>24640</v>
      </c>
      <c r="E349" s="7" t="s">
        <v>903</v>
      </c>
      <c r="F349" s="10" t="s">
        <v>904</v>
      </c>
      <c r="G349" s="7">
        <v>2100</v>
      </c>
      <c r="H349" s="11" t="s">
        <v>905</v>
      </c>
      <c r="I349" s="7">
        <f>+(J349+L349)/2</f>
        <v>32175</v>
      </c>
      <c r="J349" s="8">
        <v>35100</v>
      </c>
      <c r="K349" s="12" t="s">
        <v>924</v>
      </c>
      <c r="L349" s="8">
        <v>29250</v>
      </c>
      <c r="M349" s="12" t="s">
        <v>925</v>
      </c>
      <c r="N349" s="13" t="s">
        <v>36</v>
      </c>
      <c r="O349" s="10"/>
      <c r="P349" s="14"/>
      <c r="Q349" s="15"/>
      <c r="R349" s="15"/>
      <c r="S349" s="16"/>
      <c r="T349" s="17"/>
      <c r="U349" s="8">
        <v>35100</v>
      </c>
      <c r="V349" s="12" t="s">
        <v>924</v>
      </c>
      <c r="W349" s="8">
        <v>29250</v>
      </c>
      <c r="X349" s="12" t="s">
        <v>925</v>
      </c>
      <c r="Y349" s="13" t="s">
        <v>36</v>
      </c>
    </row>
    <row r="350" spans="1:25" ht="27" customHeight="1" x14ac:dyDescent="0.25">
      <c r="A350" s="6" t="s">
        <v>921</v>
      </c>
      <c r="B350" s="7" t="s">
        <v>922</v>
      </c>
      <c r="C350" s="8" t="s">
        <v>37</v>
      </c>
      <c r="D350" s="9">
        <v>26000</v>
      </c>
      <c r="E350" s="7" t="s">
        <v>535</v>
      </c>
      <c r="F350" s="10" t="s">
        <v>899</v>
      </c>
      <c r="G350" s="7">
        <v>2100</v>
      </c>
      <c r="H350" s="11" t="s">
        <v>926</v>
      </c>
      <c r="I350" s="7">
        <f>+(J350+L350)/2</f>
        <v>32175</v>
      </c>
      <c r="J350" s="8">
        <v>35100</v>
      </c>
      <c r="K350" s="12" t="s">
        <v>924</v>
      </c>
      <c r="L350" s="8">
        <v>29250</v>
      </c>
      <c r="M350" s="12" t="s">
        <v>925</v>
      </c>
      <c r="N350" s="13" t="s">
        <v>36</v>
      </c>
      <c r="O350" s="10"/>
      <c r="P350" s="14"/>
      <c r="Q350" s="15"/>
      <c r="R350" s="15"/>
      <c r="S350" s="16"/>
      <c r="T350" s="17"/>
      <c r="U350" s="8">
        <v>35100</v>
      </c>
      <c r="V350" s="12" t="s">
        <v>924</v>
      </c>
      <c r="W350" s="8">
        <v>29250</v>
      </c>
      <c r="X350" s="12" t="s">
        <v>925</v>
      </c>
      <c r="Y350" s="13" t="s">
        <v>36</v>
      </c>
    </row>
    <row r="351" spans="1:25" ht="27" customHeight="1" x14ac:dyDescent="0.25">
      <c r="A351" s="6" t="s">
        <v>921</v>
      </c>
      <c r="B351" s="7" t="s">
        <v>922</v>
      </c>
      <c r="C351" s="8" t="s">
        <v>28</v>
      </c>
      <c r="D351" s="9">
        <v>28943</v>
      </c>
      <c r="E351" s="7" t="s">
        <v>535</v>
      </c>
      <c r="F351" s="10" t="s">
        <v>899</v>
      </c>
      <c r="G351" s="7">
        <v>2100</v>
      </c>
      <c r="H351" s="11" t="s">
        <v>927</v>
      </c>
      <c r="I351" s="7"/>
      <c r="J351" s="8"/>
      <c r="K351" s="12"/>
      <c r="L351" s="8"/>
      <c r="M351" s="12"/>
      <c r="N351" s="13"/>
      <c r="O351" s="10"/>
      <c r="P351" s="14"/>
      <c r="Q351" s="15"/>
      <c r="R351" s="15"/>
      <c r="S351" s="16"/>
      <c r="T351" s="17"/>
      <c r="U351" s="8"/>
      <c r="V351" s="12"/>
      <c r="W351" s="8"/>
      <c r="X351" s="12"/>
      <c r="Y351" s="13"/>
    </row>
    <row r="352" spans="1:25" ht="27" customHeight="1" x14ac:dyDescent="0.25">
      <c r="A352" s="6" t="s">
        <v>921</v>
      </c>
      <c r="B352" s="7" t="s">
        <v>922</v>
      </c>
      <c r="C352" s="8" t="s">
        <v>28</v>
      </c>
      <c r="D352" s="9">
        <v>33700</v>
      </c>
      <c r="E352" s="7" t="s">
        <v>798</v>
      </c>
      <c r="F352" s="10" t="s">
        <v>895</v>
      </c>
      <c r="G352" s="7">
        <v>2100</v>
      </c>
      <c r="H352" s="11" t="s">
        <v>928</v>
      </c>
      <c r="I352" s="7"/>
      <c r="J352" s="8"/>
      <c r="K352" s="12"/>
      <c r="L352" s="8"/>
      <c r="M352" s="12"/>
      <c r="N352" s="13"/>
      <c r="O352" s="10"/>
      <c r="P352" s="14"/>
      <c r="Q352" s="15"/>
      <c r="R352" s="15"/>
      <c r="S352" s="16"/>
      <c r="T352" s="17"/>
      <c r="U352" s="8"/>
      <c r="V352" s="12"/>
      <c r="W352" s="8"/>
      <c r="X352" s="12"/>
      <c r="Y352" s="13"/>
    </row>
    <row r="353" spans="1:25" ht="27" customHeight="1" x14ac:dyDescent="0.25">
      <c r="A353" s="6" t="s">
        <v>921</v>
      </c>
      <c r="B353" s="7" t="s">
        <v>922</v>
      </c>
      <c r="C353" s="8" t="s">
        <v>37</v>
      </c>
      <c r="D353" s="9">
        <v>58937</v>
      </c>
      <c r="E353" s="7" t="s">
        <v>54</v>
      </c>
      <c r="F353" s="10" t="s">
        <v>929</v>
      </c>
      <c r="G353" s="7">
        <v>2100</v>
      </c>
      <c r="H353" s="11" t="s">
        <v>930</v>
      </c>
      <c r="I353" s="7">
        <f>+(J353+L353)/2</f>
        <v>54753</v>
      </c>
      <c r="J353" s="8">
        <v>61500</v>
      </c>
      <c r="K353" s="12" t="s">
        <v>931</v>
      </c>
      <c r="L353" s="8">
        <v>48006</v>
      </c>
      <c r="M353" s="12" t="s">
        <v>932</v>
      </c>
      <c r="N353" s="13" t="s">
        <v>36</v>
      </c>
      <c r="O353" s="10"/>
      <c r="P353" s="14"/>
      <c r="Q353" s="15"/>
      <c r="R353" s="15"/>
      <c r="S353" s="16"/>
      <c r="T353" s="17"/>
      <c r="U353" s="8">
        <v>61500</v>
      </c>
      <c r="V353" s="12" t="s">
        <v>931</v>
      </c>
      <c r="W353" s="8">
        <v>48006</v>
      </c>
      <c r="X353" s="12" t="s">
        <v>932</v>
      </c>
      <c r="Y353" s="13" t="s">
        <v>36</v>
      </c>
    </row>
    <row r="354" spans="1:25" ht="27" customHeight="1" x14ac:dyDescent="0.25">
      <c r="A354" s="6" t="s">
        <v>921</v>
      </c>
      <c r="B354" s="7" t="s">
        <v>922</v>
      </c>
      <c r="C354" s="8" t="s">
        <v>28</v>
      </c>
      <c r="D354" s="9">
        <v>69338</v>
      </c>
      <c r="E354" s="7" t="s">
        <v>54</v>
      </c>
      <c r="F354" s="10" t="s">
        <v>933</v>
      </c>
      <c r="G354" s="7">
        <v>2100</v>
      </c>
      <c r="H354" s="11" t="s">
        <v>934</v>
      </c>
      <c r="I354" s="7"/>
      <c r="J354" s="8"/>
      <c r="K354" s="12"/>
      <c r="L354" s="8"/>
      <c r="M354" s="12"/>
      <c r="N354" s="13" t="s">
        <v>36</v>
      </c>
      <c r="O354" s="10"/>
      <c r="P354" s="14"/>
      <c r="Q354" s="15"/>
      <c r="R354" s="15"/>
      <c r="S354" s="16"/>
      <c r="T354" s="17"/>
      <c r="U354" s="8"/>
      <c r="V354" s="12"/>
      <c r="W354" s="8"/>
      <c r="X354" s="12"/>
      <c r="Y354" s="13" t="s">
        <v>36</v>
      </c>
    </row>
    <row r="355" spans="1:25" ht="27" customHeight="1" x14ac:dyDescent="0.25">
      <c r="A355" s="6" t="s">
        <v>935</v>
      </c>
      <c r="B355" s="7" t="s">
        <v>936</v>
      </c>
      <c r="C355" s="8" t="s">
        <v>28</v>
      </c>
      <c r="D355" s="9">
        <v>5950</v>
      </c>
      <c r="E355" s="7" t="s">
        <v>461</v>
      </c>
      <c r="F355" s="10" t="s">
        <v>893</v>
      </c>
      <c r="G355" s="7">
        <v>10400</v>
      </c>
      <c r="H355" s="11" t="s">
        <v>937</v>
      </c>
      <c r="I355" s="7"/>
      <c r="J355" s="8"/>
      <c r="K355" s="12"/>
      <c r="L355" s="8"/>
      <c r="M355" s="12"/>
      <c r="N355" s="13"/>
      <c r="O355" s="10"/>
      <c r="P355" s="14"/>
      <c r="Q355" s="15"/>
      <c r="R355" s="15"/>
      <c r="S355" s="16"/>
      <c r="T355" s="17"/>
      <c r="U355" s="8"/>
      <c r="V355" s="12"/>
      <c r="W355" s="8"/>
      <c r="X355" s="12"/>
      <c r="Y355" s="13"/>
    </row>
    <row r="356" spans="1:25" ht="27" customHeight="1" x14ac:dyDescent="0.25">
      <c r="A356" s="6" t="s">
        <v>935</v>
      </c>
      <c r="B356" s="7" t="s">
        <v>936</v>
      </c>
      <c r="C356" s="8" t="s">
        <v>28</v>
      </c>
      <c r="D356" s="9">
        <v>7172</v>
      </c>
      <c r="E356" s="7" t="s">
        <v>530</v>
      </c>
      <c r="F356" s="10" t="s">
        <v>938</v>
      </c>
      <c r="G356" s="7">
        <v>10400</v>
      </c>
      <c r="H356" s="11" t="s">
        <v>939</v>
      </c>
      <c r="I356" s="7">
        <f>+(J356+L356)/2</f>
        <v>17508</v>
      </c>
      <c r="J356" s="8">
        <v>12800</v>
      </c>
      <c r="K356" s="12" t="s">
        <v>940</v>
      </c>
      <c r="L356" s="8">
        <v>22216</v>
      </c>
      <c r="M356" s="12" t="s">
        <v>941</v>
      </c>
      <c r="N356" s="13" t="s">
        <v>36</v>
      </c>
      <c r="O356" s="10"/>
      <c r="P356" s="14"/>
      <c r="Q356" s="15"/>
      <c r="R356" s="15"/>
      <c r="S356" s="16"/>
      <c r="T356" s="17"/>
      <c r="U356" s="8">
        <v>12800</v>
      </c>
      <c r="V356" s="12" t="s">
        <v>940</v>
      </c>
      <c r="W356" s="8">
        <v>22216</v>
      </c>
      <c r="X356" s="12" t="s">
        <v>941</v>
      </c>
      <c r="Y356" s="13" t="s">
        <v>36</v>
      </c>
    </row>
    <row r="357" spans="1:25" ht="27" customHeight="1" x14ac:dyDescent="0.25">
      <c r="A357" s="6" t="s">
        <v>935</v>
      </c>
      <c r="B357" s="7" t="s">
        <v>936</v>
      </c>
      <c r="C357" s="8" t="s">
        <v>28</v>
      </c>
      <c r="D357" s="9">
        <v>8700</v>
      </c>
      <c r="E357" s="7" t="s">
        <v>942</v>
      </c>
      <c r="F357" s="10" t="s">
        <v>943</v>
      </c>
      <c r="G357" s="7">
        <v>10400</v>
      </c>
      <c r="H357" s="11" t="s">
        <v>944</v>
      </c>
      <c r="I357" s="7"/>
      <c r="J357" s="8"/>
      <c r="K357" s="12"/>
      <c r="L357" s="8"/>
      <c r="M357" s="12"/>
      <c r="N357" s="13"/>
      <c r="O357" s="10"/>
      <c r="P357" s="14"/>
      <c r="Q357" s="15"/>
      <c r="R357" s="15"/>
      <c r="S357" s="16"/>
      <c r="T357" s="17"/>
      <c r="U357" s="8"/>
      <c r="V357" s="12"/>
      <c r="W357" s="8"/>
      <c r="X357" s="12"/>
      <c r="Y357" s="13"/>
    </row>
    <row r="358" spans="1:25" ht="27" customHeight="1" x14ac:dyDescent="0.25">
      <c r="A358" s="6" t="s">
        <v>935</v>
      </c>
      <c r="B358" s="7" t="s">
        <v>936</v>
      </c>
      <c r="C358" s="8" t="s">
        <v>37</v>
      </c>
      <c r="D358" s="9">
        <v>9500</v>
      </c>
      <c r="E358" s="7" t="s">
        <v>942</v>
      </c>
      <c r="F358" s="10" t="s">
        <v>943</v>
      </c>
      <c r="G358" s="7">
        <v>10400</v>
      </c>
      <c r="H358" s="11" t="s">
        <v>945</v>
      </c>
      <c r="I358" s="7"/>
      <c r="J358" s="8"/>
      <c r="K358" s="12"/>
      <c r="L358" s="8"/>
      <c r="M358" s="12"/>
      <c r="N358" s="13"/>
      <c r="O358" s="10"/>
      <c r="P358" s="14"/>
      <c r="Q358" s="15"/>
      <c r="R358" s="15"/>
      <c r="S358" s="16"/>
      <c r="T358" s="17"/>
      <c r="U358" s="8"/>
      <c r="V358" s="12"/>
      <c r="W358" s="8"/>
      <c r="X358" s="12"/>
      <c r="Y358" s="13"/>
    </row>
    <row r="359" spans="1:25" ht="27" customHeight="1" x14ac:dyDescent="0.25">
      <c r="A359" s="6" t="s">
        <v>935</v>
      </c>
      <c r="B359" s="7" t="s">
        <v>936</v>
      </c>
      <c r="C359" s="8" t="s">
        <v>37</v>
      </c>
      <c r="D359" s="9">
        <v>9663</v>
      </c>
      <c r="E359" s="7" t="s">
        <v>54</v>
      </c>
      <c r="F359" s="10" t="s">
        <v>946</v>
      </c>
      <c r="G359" s="7">
        <v>10400</v>
      </c>
      <c r="H359" s="11" t="s">
        <v>947</v>
      </c>
      <c r="I359" s="7"/>
      <c r="J359" s="8"/>
      <c r="K359" s="12"/>
      <c r="L359" s="8"/>
      <c r="M359" s="12"/>
      <c r="N359" s="13"/>
      <c r="O359" s="10"/>
      <c r="P359" s="14"/>
      <c r="Q359" s="15"/>
      <c r="R359" s="15"/>
      <c r="S359" s="16"/>
      <c r="T359" s="17"/>
      <c r="U359" s="8"/>
      <c r="V359" s="12"/>
      <c r="W359" s="8"/>
      <c r="X359" s="12"/>
      <c r="Y359" s="13"/>
    </row>
    <row r="360" spans="1:25" ht="27" customHeight="1" x14ac:dyDescent="0.25">
      <c r="A360" s="6" t="s">
        <v>935</v>
      </c>
      <c r="B360" s="7" t="s">
        <v>936</v>
      </c>
      <c r="C360" s="8" t="s">
        <v>28</v>
      </c>
      <c r="D360" s="9">
        <v>9980</v>
      </c>
      <c r="E360" s="7" t="s">
        <v>798</v>
      </c>
      <c r="F360" s="10" t="s">
        <v>948</v>
      </c>
      <c r="G360" s="7">
        <v>10400</v>
      </c>
      <c r="H360" s="11" t="s">
        <v>949</v>
      </c>
      <c r="I360" s="7"/>
      <c r="J360" s="8"/>
      <c r="K360" s="12"/>
      <c r="L360" s="8"/>
      <c r="M360" s="12"/>
      <c r="N360" s="13"/>
      <c r="O360" s="10"/>
      <c r="P360" s="14"/>
      <c r="Q360" s="15"/>
      <c r="R360" s="15"/>
      <c r="S360" s="16"/>
      <c r="T360" s="17"/>
      <c r="U360" s="8"/>
      <c r="V360" s="12"/>
      <c r="W360" s="8"/>
      <c r="X360" s="12"/>
      <c r="Y360" s="13"/>
    </row>
    <row r="361" spans="1:25" ht="27" customHeight="1" x14ac:dyDescent="0.25">
      <c r="A361" s="6" t="s">
        <v>935</v>
      </c>
      <c r="B361" s="7" t="s">
        <v>936</v>
      </c>
      <c r="C361" s="8" t="s">
        <v>28</v>
      </c>
      <c r="D361" s="9">
        <v>10164</v>
      </c>
      <c r="E361" s="7" t="s">
        <v>903</v>
      </c>
      <c r="F361" s="10" t="s">
        <v>904</v>
      </c>
      <c r="G361" s="7">
        <v>10400</v>
      </c>
      <c r="H361" s="11" t="s">
        <v>950</v>
      </c>
      <c r="I361" s="7"/>
      <c r="J361" s="8"/>
      <c r="K361" s="12"/>
      <c r="L361" s="8"/>
      <c r="M361" s="12"/>
      <c r="N361" s="13"/>
      <c r="O361" s="10"/>
      <c r="P361" s="14"/>
      <c r="Q361" s="15"/>
      <c r="R361" s="15"/>
      <c r="S361" s="16"/>
      <c r="T361" s="17"/>
      <c r="U361" s="8"/>
      <c r="V361" s="12"/>
      <c r="W361" s="8"/>
      <c r="X361" s="12"/>
      <c r="Y361" s="13"/>
    </row>
    <row r="362" spans="1:25" ht="27" customHeight="1" x14ac:dyDescent="0.25">
      <c r="A362" s="6" t="s">
        <v>935</v>
      </c>
      <c r="B362" s="7" t="s">
        <v>936</v>
      </c>
      <c r="C362" s="8" t="s">
        <v>28</v>
      </c>
      <c r="D362" s="9">
        <v>11368</v>
      </c>
      <c r="E362" s="7" t="s">
        <v>54</v>
      </c>
      <c r="F362" s="10" t="s">
        <v>951</v>
      </c>
      <c r="G362" s="7">
        <v>10400</v>
      </c>
      <c r="H362" s="11" t="s">
        <v>952</v>
      </c>
      <c r="I362" s="7"/>
      <c r="J362" s="8"/>
      <c r="K362" s="12"/>
      <c r="L362" s="8"/>
      <c r="M362" s="12"/>
      <c r="N362" s="13"/>
      <c r="O362" s="10"/>
      <c r="P362" s="14"/>
      <c r="Q362" s="15"/>
      <c r="R362" s="15"/>
      <c r="S362" s="16"/>
      <c r="T362" s="17"/>
      <c r="U362" s="8"/>
      <c r="V362" s="12"/>
      <c r="W362" s="8"/>
      <c r="X362" s="12"/>
      <c r="Y362" s="13"/>
    </row>
    <row r="363" spans="1:25" ht="27" customHeight="1" x14ac:dyDescent="0.25">
      <c r="A363" s="6" t="s">
        <v>935</v>
      </c>
      <c r="B363" s="7" t="s">
        <v>936</v>
      </c>
      <c r="C363" s="8" t="s">
        <v>37</v>
      </c>
      <c r="D363" s="9">
        <v>13000</v>
      </c>
      <c r="E363" s="7" t="s">
        <v>535</v>
      </c>
      <c r="F363" s="10" t="s">
        <v>899</v>
      </c>
      <c r="G363" s="7">
        <v>10400</v>
      </c>
      <c r="H363" s="11" t="s">
        <v>953</v>
      </c>
      <c r="I363" s="7"/>
      <c r="J363" s="8"/>
      <c r="K363" s="12"/>
      <c r="L363" s="8"/>
      <c r="M363" s="12"/>
      <c r="N363" s="13"/>
      <c r="O363" s="10"/>
      <c r="P363" s="14"/>
      <c r="Q363" s="15"/>
      <c r="R363" s="15"/>
      <c r="S363" s="16"/>
      <c r="T363" s="17"/>
      <c r="U363" s="8"/>
      <c r="V363" s="12"/>
      <c r="W363" s="8"/>
      <c r="X363" s="12"/>
      <c r="Y363" s="13"/>
    </row>
    <row r="364" spans="1:25" ht="27" customHeight="1" x14ac:dyDescent="0.25">
      <c r="A364" s="6" t="s">
        <v>935</v>
      </c>
      <c r="B364" s="7" t="s">
        <v>936</v>
      </c>
      <c r="C364" s="8" t="s">
        <v>37</v>
      </c>
      <c r="D364" s="9">
        <v>14480</v>
      </c>
      <c r="E364" s="7" t="s">
        <v>798</v>
      </c>
      <c r="F364" s="10" t="s">
        <v>954</v>
      </c>
      <c r="G364" s="7">
        <v>10400</v>
      </c>
      <c r="H364" s="11" t="s">
        <v>955</v>
      </c>
      <c r="I364" s="7"/>
      <c r="J364" s="8"/>
      <c r="K364" s="12"/>
      <c r="L364" s="8"/>
      <c r="M364" s="12"/>
      <c r="N364" s="13"/>
      <c r="O364" s="10"/>
      <c r="P364" s="14"/>
      <c r="Q364" s="15"/>
      <c r="R364" s="15"/>
      <c r="S364" s="16"/>
      <c r="T364" s="17"/>
      <c r="U364" s="8"/>
      <c r="V364" s="12"/>
      <c r="W364" s="8"/>
      <c r="X364" s="12"/>
      <c r="Y364" s="13"/>
    </row>
    <row r="365" spans="1:25" ht="27" customHeight="1" x14ac:dyDescent="0.25">
      <c r="A365" s="6" t="s">
        <v>935</v>
      </c>
      <c r="B365" s="7" t="s">
        <v>936</v>
      </c>
      <c r="C365" s="8" t="s">
        <v>28</v>
      </c>
      <c r="D365" s="9">
        <v>15968</v>
      </c>
      <c r="E365" s="7" t="s">
        <v>535</v>
      </c>
      <c r="F365" s="10" t="s">
        <v>899</v>
      </c>
      <c r="G365" s="7">
        <v>10400</v>
      </c>
      <c r="H365" s="11" t="s">
        <v>956</v>
      </c>
      <c r="I365" s="7"/>
      <c r="J365" s="8"/>
      <c r="K365" s="12"/>
      <c r="L365" s="8"/>
      <c r="M365" s="12"/>
      <c r="N365" s="13"/>
      <c r="O365" s="10"/>
      <c r="P365" s="14"/>
      <c r="Q365" s="15"/>
      <c r="R365" s="15"/>
      <c r="S365" s="16"/>
      <c r="T365" s="17"/>
      <c r="U365" s="8"/>
      <c r="V365" s="12"/>
      <c r="W365" s="8"/>
      <c r="X365" s="12"/>
      <c r="Y365" s="13"/>
    </row>
    <row r="366" spans="1:25" ht="27" customHeight="1" x14ac:dyDescent="0.25">
      <c r="A366" s="6" t="s">
        <v>957</v>
      </c>
      <c r="B366" s="7" t="s">
        <v>958</v>
      </c>
      <c r="C366" s="8" t="s">
        <v>37</v>
      </c>
      <c r="D366" s="9">
        <v>34990</v>
      </c>
      <c r="E366" s="7" t="s">
        <v>620</v>
      </c>
      <c r="F366" s="10" t="s">
        <v>959</v>
      </c>
      <c r="G366" s="7">
        <v>12000</v>
      </c>
      <c r="H366" s="11" t="s">
        <v>960</v>
      </c>
      <c r="I366" s="7">
        <f>+(J366+L366)/2</f>
        <v>62999.5</v>
      </c>
      <c r="J366" s="8">
        <v>65000</v>
      </c>
      <c r="K366" s="12" t="s">
        <v>961</v>
      </c>
      <c r="L366" s="8">
        <v>60999</v>
      </c>
      <c r="M366" s="12" t="s">
        <v>962</v>
      </c>
      <c r="N366" s="13" t="s">
        <v>36</v>
      </c>
      <c r="O366" s="10"/>
      <c r="P366" s="14"/>
      <c r="Q366" s="15"/>
      <c r="R366" s="15"/>
      <c r="S366" s="16"/>
      <c r="T366" s="17"/>
      <c r="U366" s="8">
        <v>65000</v>
      </c>
      <c r="V366" s="12" t="s">
        <v>961</v>
      </c>
      <c r="W366" s="8">
        <v>60999</v>
      </c>
      <c r="X366" s="12" t="s">
        <v>962</v>
      </c>
      <c r="Y366" s="13" t="s">
        <v>36</v>
      </c>
    </row>
    <row r="367" spans="1:25" ht="27" customHeight="1" x14ac:dyDescent="0.25">
      <c r="A367" s="6" t="s">
        <v>957</v>
      </c>
      <c r="B367" s="7" t="s">
        <v>958</v>
      </c>
      <c r="C367" s="8" t="s">
        <v>37</v>
      </c>
      <c r="D367" s="9">
        <v>36000</v>
      </c>
      <c r="E367" s="7" t="s">
        <v>535</v>
      </c>
      <c r="F367" s="10" t="s">
        <v>963</v>
      </c>
      <c r="G367" s="7">
        <v>12000</v>
      </c>
      <c r="H367" s="11" t="s">
        <v>964</v>
      </c>
      <c r="I367" s="7"/>
      <c r="J367" s="8"/>
      <c r="K367" s="12"/>
      <c r="L367" s="8"/>
      <c r="M367" s="12"/>
      <c r="N367" s="13"/>
      <c r="O367" s="10"/>
      <c r="P367" s="14"/>
      <c r="Q367" s="15"/>
      <c r="R367" s="15"/>
      <c r="S367" s="16"/>
      <c r="T367" s="17"/>
      <c r="U367" s="8"/>
      <c r="V367" s="12"/>
      <c r="W367" s="8"/>
      <c r="X367" s="12"/>
      <c r="Y367" s="13"/>
    </row>
    <row r="368" spans="1:25" ht="27" customHeight="1" x14ac:dyDescent="0.25">
      <c r="A368" s="6" t="s">
        <v>957</v>
      </c>
      <c r="B368" s="7" t="s">
        <v>958</v>
      </c>
      <c r="C368" s="8" t="s">
        <v>28</v>
      </c>
      <c r="D368" s="9">
        <v>38986</v>
      </c>
      <c r="E368" s="7" t="s">
        <v>535</v>
      </c>
      <c r="F368" s="10" t="s">
        <v>963</v>
      </c>
      <c r="G368" s="7">
        <v>12000</v>
      </c>
      <c r="H368" s="11" t="s">
        <v>965</v>
      </c>
      <c r="I368" s="7">
        <f t="shared" ref="I368:I370" si="17">+(J368+L368)/2</f>
        <v>66000</v>
      </c>
      <c r="J368" s="8">
        <v>67000</v>
      </c>
      <c r="K368" s="12" t="s">
        <v>966</v>
      </c>
      <c r="L368" s="8">
        <v>65000</v>
      </c>
      <c r="M368" s="12" t="s">
        <v>961</v>
      </c>
      <c r="N368" s="13" t="s">
        <v>36</v>
      </c>
      <c r="O368" s="10"/>
      <c r="P368" s="14"/>
      <c r="Q368" s="15"/>
      <c r="R368" s="15"/>
      <c r="S368" s="16"/>
      <c r="T368" s="17"/>
      <c r="U368" s="8">
        <v>67000</v>
      </c>
      <c r="V368" s="12" t="s">
        <v>966</v>
      </c>
      <c r="W368" s="8">
        <v>65000</v>
      </c>
      <c r="X368" s="12" t="s">
        <v>961</v>
      </c>
      <c r="Y368" s="13" t="s">
        <v>36</v>
      </c>
    </row>
    <row r="369" spans="1:25" ht="27" customHeight="1" x14ac:dyDescent="0.25">
      <c r="A369" s="6" t="s">
        <v>957</v>
      </c>
      <c r="B369" s="7" t="s">
        <v>958</v>
      </c>
      <c r="C369" s="8" t="s">
        <v>41</v>
      </c>
      <c r="D369" s="9">
        <v>45500</v>
      </c>
      <c r="E369" s="7" t="s">
        <v>942</v>
      </c>
      <c r="F369" s="10" t="s">
        <v>967</v>
      </c>
      <c r="G369" s="7">
        <v>12000</v>
      </c>
      <c r="H369" s="11" t="s">
        <v>968</v>
      </c>
      <c r="I369" s="7">
        <f t="shared" si="17"/>
        <v>66000</v>
      </c>
      <c r="J369" s="8">
        <v>67000</v>
      </c>
      <c r="K369" s="12" t="s">
        <v>966</v>
      </c>
      <c r="L369" s="8">
        <v>65000</v>
      </c>
      <c r="M369" s="12" t="s">
        <v>961</v>
      </c>
      <c r="N369" s="13" t="s">
        <v>36</v>
      </c>
      <c r="O369" s="10"/>
      <c r="P369" s="14"/>
      <c r="Q369" s="15"/>
      <c r="R369" s="15"/>
      <c r="S369" s="16"/>
      <c r="T369" s="17"/>
      <c r="U369" s="8">
        <v>67000</v>
      </c>
      <c r="V369" s="12" t="s">
        <v>966</v>
      </c>
      <c r="W369" s="8">
        <v>65000</v>
      </c>
      <c r="X369" s="12" t="s">
        <v>961</v>
      </c>
      <c r="Y369" s="13" t="s">
        <v>36</v>
      </c>
    </row>
    <row r="370" spans="1:25" ht="27" customHeight="1" x14ac:dyDescent="0.25">
      <c r="A370" s="6" t="s">
        <v>957</v>
      </c>
      <c r="B370" s="7" t="s">
        <v>958</v>
      </c>
      <c r="C370" s="8" t="s">
        <v>41</v>
      </c>
      <c r="D370" s="9">
        <v>45800</v>
      </c>
      <c r="E370" s="7" t="s">
        <v>798</v>
      </c>
      <c r="F370" s="10" t="s">
        <v>967</v>
      </c>
      <c r="G370" s="7">
        <v>12000</v>
      </c>
      <c r="H370" s="11" t="s">
        <v>969</v>
      </c>
      <c r="I370" s="7">
        <f t="shared" si="17"/>
        <v>66000</v>
      </c>
      <c r="J370" s="8">
        <v>67000</v>
      </c>
      <c r="K370" s="12" t="s">
        <v>966</v>
      </c>
      <c r="L370" s="8">
        <v>65000</v>
      </c>
      <c r="M370" s="12" t="s">
        <v>961</v>
      </c>
      <c r="N370" s="13" t="s">
        <v>36</v>
      </c>
      <c r="O370" s="10"/>
      <c r="P370" s="14"/>
      <c r="Q370" s="15"/>
      <c r="R370" s="15"/>
      <c r="S370" s="16"/>
      <c r="T370" s="17"/>
      <c r="U370" s="8">
        <v>67000</v>
      </c>
      <c r="V370" s="12" t="s">
        <v>966</v>
      </c>
      <c r="W370" s="8">
        <v>65000</v>
      </c>
      <c r="X370" s="12" t="s">
        <v>961</v>
      </c>
      <c r="Y370" s="13" t="s">
        <v>36</v>
      </c>
    </row>
    <row r="371" spans="1:25" ht="27" customHeight="1" x14ac:dyDescent="0.25">
      <c r="A371" s="6" t="s">
        <v>957</v>
      </c>
      <c r="B371" s="7" t="s">
        <v>958</v>
      </c>
      <c r="C371" s="8" t="s">
        <v>28</v>
      </c>
      <c r="D371" s="9">
        <v>48400</v>
      </c>
      <c r="E371" s="7" t="s">
        <v>620</v>
      </c>
      <c r="F371" s="10" t="s">
        <v>959</v>
      </c>
      <c r="G371" s="7">
        <v>12000</v>
      </c>
      <c r="H371" s="11" t="s">
        <v>970</v>
      </c>
      <c r="I371" s="7"/>
      <c r="J371" s="8"/>
      <c r="K371" s="12"/>
      <c r="L371" s="8"/>
      <c r="M371" s="12"/>
      <c r="N371" s="13"/>
      <c r="O371" s="10"/>
      <c r="P371" s="14"/>
      <c r="Q371" s="15"/>
      <c r="R371" s="15"/>
      <c r="S371" s="16"/>
      <c r="T371" s="17"/>
      <c r="U371" s="8"/>
      <c r="V371" s="12"/>
      <c r="W371" s="8"/>
      <c r="X371" s="12"/>
      <c r="Y371" s="13"/>
    </row>
    <row r="372" spans="1:25" ht="27" customHeight="1" x14ac:dyDescent="0.25">
      <c r="A372" s="6" t="s">
        <v>957</v>
      </c>
      <c r="B372" s="7" t="s">
        <v>958</v>
      </c>
      <c r="C372" s="8" t="s">
        <v>39</v>
      </c>
      <c r="D372" s="9">
        <v>50500</v>
      </c>
      <c r="E372" s="7" t="s">
        <v>942</v>
      </c>
      <c r="F372" s="10" t="s">
        <v>967</v>
      </c>
      <c r="G372" s="7">
        <v>12000</v>
      </c>
      <c r="H372" s="11" t="s">
        <v>971</v>
      </c>
      <c r="I372" s="7"/>
      <c r="J372" s="8"/>
      <c r="K372" s="12"/>
      <c r="L372" s="8"/>
      <c r="M372" s="12"/>
      <c r="N372" s="13"/>
      <c r="O372" s="10"/>
      <c r="P372" s="14"/>
      <c r="Q372" s="15"/>
      <c r="R372" s="15"/>
      <c r="S372" s="16"/>
      <c r="T372" s="17"/>
      <c r="U372" s="8"/>
      <c r="V372" s="12"/>
      <c r="W372" s="8"/>
      <c r="X372" s="12"/>
      <c r="Y372" s="13"/>
    </row>
    <row r="373" spans="1:25" ht="27" customHeight="1" x14ac:dyDescent="0.25">
      <c r="A373" s="6" t="s">
        <v>957</v>
      </c>
      <c r="B373" s="7" t="s">
        <v>958</v>
      </c>
      <c r="C373" s="8" t="s">
        <v>39</v>
      </c>
      <c r="D373" s="9">
        <v>50800</v>
      </c>
      <c r="E373" s="7" t="s">
        <v>798</v>
      </c>
      <c r="F373" s="10" t="s">
        <v>967</v>
      </c>
      <c r="G373" s="7">
        <v>12000</v>
      </c>
      <c r="H373" s="11" t="s">
        <v>972</v>
      </c>
      <c r="I373" s="7"/>
      <c r="J373" s="8"/>
      <c r="K373" s="12"/>
      <c r="L373" s="8"/>
      <c r="M373" s="12"/>
      <c r="N373" s="13"/>
      <c r="O373" s="10"/>
      <c r="P373" s="14"/>
      <c r="Q373" s="15"/>
      <c r="R373" s="15"/>
      <c r="S373" s="16"/>
      <c r="T373" s="17"/>
      <c r="U373" s="8"/>
      <c r="V373" s="12"/>
      <c r="W373" s="8"/>
      <c r="X373" s="12"/>
      <c r="Y373" s="13"/>
    </row>
    <row r="374" spans="1:25" ht="27" customHeight="1" x14ac:dyDescent="0.25">
      <c r="A374" s="6" t="s">
        <v>957</v>
      </c>
      <c r="B374" s="7" t="s">
        <v>958</v>
      </c>
      <c r="C374" s="8" t="s">
        <v>28</v>
      </c>
      <c r="D374" s="9">
        <v>52900</v>
      </c>
      <c r="E374" s="7" t="s">
        <v>530</v>
      </c>
      <c r="F374" s="10" t="s">
        <v>973</v>
      </c>
      <c r="G374" s="7">
        <v>1000</v>
      </c>
      <c r="H374" s="11" t="s">
        <v>974</v>
      </c>
      <c r="I374" s="7"/>
      <c r="J374" s="8"/>
      <c r="K374" s="12"/>
      <c r="L374" s="8"/>
      <c r="M374" s="12"/>
      <c r="N374" s="13"/>
      <c r="O374" s="10"/>
      <c r="P374" s="14"/>
      <c r="Q374" s="15"/>
      <c r="R374" s="15"/>
      <c r="S374" s="16"/>
      <c r="T374" s="17"/>
      <c r="U374" s="8"/>
      <c r="V374" s="12"/>
      <c r="W374" s="8"/>
      <c r="X374" s="12"/>
      <c r="Y374" s="13"/>
    </row>
    <row r="375" spans="1:25" ht="27" customHeight="1" x14ac:dyDescent="0.25">
      <c r="A375" s="6" t="s">
        <v>957</v>
      </c>
      <c r="B375" s="7" t="s">
        <v>958</v>
      </c>
      <c r="C375" s="8" t="s">
        <v>37</v>
      </c>
      <c r="D375" s="9">
        <v>53500</v>
      </c>
      <c r="E375" s="7" t="s">
        <v>942</v>
      </c>
      <c r="F375" s="10" t="s">
        <v>967</v>
      </c>
      <c r="G375" s="7">
        <v>12000</v>
      </c>
      <c r="H375" s="11" t="s">
        <v>975</v>
      </c>
      <c r="I375" s="7"/>
      <c r="J375" s="8"/>
      <c r="K375" s="12"/>
      <c r="L375" s="8"/>
      <c r="M375" s="12"/>
      <c r="N375" s="13"/>
      <c r="O375" s="10"/>
      <c r="P375" s="14"/>
      <c r="Q375" s="15"/>
      <c r="R375" s="15"/>
      <c r="S375" s="16"/>
      <c r="T375" s="17"/>
      <c r="U375" s="8"/>
      <c r="V375" s="12"/>
      <c r="W375" s="8"/>
      <c r="X375" s="12"/>
      <c r="Y375" s="13"/>
    </row>
    <row r="376" spans="1:25" ht="27" customHeight="1" x14ac:dyDescent="0.25">
      <c r="A376" s="6" t="s">
        <v>957</v>
      </c>
      <c r="B376" s="7" t="s">
        <v>958</v>
      </c>
      <c r="C376" s="8" t="s">
        <v>37</v>
      </c>
      <c r="D376" s="9">
        <v>53800</v>
      </c>
      <c r="E376" s="7" t="s">
        <v>798</v>
      </c>
      <c r="F376" s="10" t="s">
        <v>967</v>
      </c>
      <c r="G376" s="7">
        <v>12000</v>
      </c>
      <c r="H376" s="11" t="s">
        <v>976</v>
      </c>
      <c r="I376" s="7"/>
      <c r="J376" s="8"/>
      <c r="K376" s="12"/>
      <c r="L376" s="8"/>
      <c r="M376" s="12"/>
      <c r="N376" s="13"/>
      <c r="O376" s="10"/>
      <c r="P376" s="14"/>
      <c r="Q376" s="15"/>
      <c r="R376" s="15"/>
      <c r="S376" s="16"/>
      <c r="T376" s="17"/>
      <c r="U376" s="8"/>
      <c r="V376" s="12"/>
      <c r="W376" s="8"/>
      <c r="X376" s="12"/>
      <c r="Y376" s="13"/>
    </row>
    <row r="377" spans="1:25" ht="27" customHeight="1" x14ac:dyDescent="0.25">
      <c r="A377" s="6" t="s">
        <v>957</v>
      </c>
      <c r="B377" s="7" t="s">
        <v>958</v>
      </c>
      <c r="C377" s="8" t="s">
        <v>28</v>
      </c>
      <c r="D377" s="9">
        <v>57500</v>
      </c>
      <c r="E377" s="7" t="s">
        <v>942</v>
      </c>
      <c r="F377" s="10" t="s">
        <v>967</v>
      </c>
      <c r="G377" s="7">
        <v>12000</v>
      </c>
      <c r="H377" s="11" t="s">
        <v>977</v>
      </c>
      <c r="I377" s="7"/>
      <c r="J377" s="8"/>
      <c r="K377" s="12"/>
      <c r="L377" s="8"/>
      <c r="M377" s="12"/>
      <c r="N377" s="13"/>
      <c r="O377" s="10"/>
      <c r="P377" s="14"/>
      <c r="Q377" s="15"/>
      <c r="R377" s="15"/>
      <c r="S377" s="16"/>
      <c r="T377" s="17"/>
      <c r="U377" s="8"/>
      <c r="V377" s="12"/>
      <c r="W377" s="8"/>
      <c r="X377" s="12"/>
      <c r="Y377" s="13"/>
    </row>
    <row r="378" spans="1:25" ht="27" customHeight="1" x14ac:dyDescent="0.25">
      <c r="A378" s="6" t="s">
        <v>957</v>
      </c>
      <c r="B378" s="7" t="s">
        <v>958</v>
      </c>
      <c r="C378" s="8" t="s">
        <v>28</v>
      </c>
      <c r="D378" s="9">
        <v>57800</v>
      </c>
      <c r="E378" s="7" t="s">
        <v>798</v>
      </c>
      <c r="F378" s="10" t="s">
        <v>967</v>
      </c>
      <c r="G378" s="7">
        <v>12000</v>
      </c>
      <c r="H378" s="11" t="s">
        <v>978</v>
      </c>
      <c r="I378" s="7">
        <f>+(J378+L378)/2</f>
        <v>75304.5</v>
      </c>
      <c r="J378" s="8">
        <v>67000</v>
      </c>
      <c r="K378" s="12" t="s">
        <v>966</v>
      </c>
      <c r="L378" s="8">
        <v>83609</v>
      </c>
      <c r="M378" s="12" t="s">
        <v>979</v>
      </c>
      <c r="N378" s="13" t="s">
        <v>36</v>
      </c>
      <c r="O378" s="10"/>
      <c r="P378" s="14"/>
      <c r="Q378" s="15"/>
      <c r="R378" s="15"/>
      <c r="S378" s="16"/>
      <c r="T378" s="17"/>
      <c r="U378" s="8">
        <v>67000</v>
      </c>
      <c r="V378" s="12" t="s">
        <v>966</v>
      </c>
      <c r="W378" s="8">
        <v>83609</v>
      </c>
      <c r="X378" s="12" t="s">
        <v>979</v>
      </c>
      <c r="Y378" s="13" t="s">
        <v>36</v>
      </c>
    </row>
    <row r="379" spans="1:25" ht="27" customHeight="1" x14ac:dyDescent="0.25">
      <c r="A379" s="6" t="s">
        <v>980</v>
      </c>
      <c r="B379" s="7" t="s">
        <v>981</v>
      </c>
      <c r="C379" s="8" t="s">
        <v>28</v>
      </c>
      <c r="D379" s="9">
        <v>83500</v>
      </c>
      <c r="E379" s="7" t="s">
        <v>620</v>
      </c>
      <c r="F379" s="10" t="s">
        <v>959</v>
      </c>
      <c r="G379" s="7">
        <v>400</v>
      </c>
      <c r="H379" s="11" t="s">
        <v>982</v>
      </c>
      <c r="I379" s="7">
        <f>+(J379+L379)/2</f>
        <v>237500</v>
      </c>
      <c r="J379" s="8">
        <v>150000</v>
      </c>
      <c r="K379" s="12" t="s">
        <v>983</v>
      </c>
      <c r="L379" s="8">
        <v>325000</v>
      </c>
      <c r="M379" s="12" t="s">
        <v>984</v>
      </c>
      <c r="N379" s="13" t="s">
        <v>36</v>
      </c>
      <c r="O379" s="10"/>
      <c r="P379" s="14"/>
      <c r="Q379" s="15"/>
      <c r="R379" s="15"/>
      <c r="S379" s="16"/>
      <c r="T379" s="17"/>
      <c r="U379" s="8">
        <v>150000</v>
      </c>
      <c r="V379" s="12" t="s">
        <v>983</v>
      </c>
      <c r="W379" s="8">
        <v>325000</v>
      </c>
      <c r="X379" s="12" t="s">
        <v>984</v>
      </c>
      <c r="Y379" s="13" t="s">
        <v>36</v>
      </c>
    </row>
    <row r="380" spans="1:25" ht="27" customHeight="1" x14ac:dyDescent="0.25">
      <c r="A380" s="6" t="s">
        <v>980</v>
      </c>
      <c r="B380" s="7" t="s">
        <v>981</v>
      </c>
      <c r="C380" s="8" t="s">
        <v>28</v>
      </c>
      <c r="D380" s="9">
        <v>149800</v>
      </c>
      <c r="E380" s="7" t="s">
        <v>985</v>
      </c>
      <c r="F380" s="10" t="s">
        <v>986</v>
      </c>
      <c r="G380" s="7">
        <v>66</v>
      </c>
      <c r="H380" s="11" t="s">
        <v>987</v>
      </c>
      <c r="I380" s="7"/>
      <c r="J380" s="8"/>
      <c r="K380" s="12"/>
      <c r="L380" s="8"/>
      <c r="M380" s="12"/>
      <c r="N380" s="13"/>
      <c r="O380" s="10"/>
      <c r="P380" s="14"/>
      <c r="Q380" s="15"/>
      <c r="R380" s="15"/>
      <c r="S380" s="16"/>
      <c r="T380" s="17"/>
      <c r="U380" s="8"/>
      <c r="V380" s="12"/>
      <c r="W380" s="8"/>
      <c r="X380" s="12"/>
      <c r="Y380" s="13"/>
    </row>
    <row r="381" spans="1:25" ht="27" customHeight="1" x14ac:dyDescent="0.25">
      <c r="A381" s="6" t="s">
        <v>980</v>
      </c>
      <c r="B381" s="7" t="s">
        <v>981</v>
      </c>
      <c r="C381" s="8" t="s">
        <v>37</v>
      </c>
      <c r="D381" s="9">
        <v>158500</v>
      </c>
      <c r="E381" s="7" t="s">
        <v>798</v>
      </c>
      <c r="F381" s="10" t="s">
        <v>954</v>
      </c>
      <c r="G381" s="7">
        <v>400</v>
      </c>
      <c r="H381" s="11" t="s">
        <v>988</v>
      </c>
      <c r="I381" s="7"/>
      <c r="J381" s="8"/>
      <c r="K381" s="12"/>
      <c r="L381" s="8"/>
      <c r="M381" s="12"/>
      <c r="N381" s="13"/>
      <c r="O381" s="10"/>
      <c r="P381" s="14"/>
      <c r="Q381" s="15"/>
      <c r="R381" s="15"/>
      <c r="S381" s="16"/>
      <c r="T381" s="17"/>
      <c r="U381" s="8"/>
      <c r="V381" s="12"/>
      <c r="W381" s="8"/>
      <c r="X381" s="12"/>
      <c r="Y381" s="13"/>
    </row>
    <row r="382" spans="1:25" ht="27" customHeight="1" x14ac:dyDescent="0.25">
      <c r="A382" s="6" t="s">
        <v>980</v>
      </c>
      <c r="B382" s="7" t="s">
        <v>981</v>
      </c>
      <c r="C382" s="8" t="s">
        <v>28</v>
      </c>
      <c r="D382" s="9">
        <v>169500</v>
      </c>
      <c r="E382" s="7" t="s">
        <v>989</v>
      </c>
      <c r="F382" s="10" t="s">
        <v>990</v>
      </c>
      <c r="G382" s="7">
        <v>400</v>
      </c>
      <c r="H382" s="11" t="s">
        <v>991</v>
      </c>
      <c r="I382" s="7"/>
      <c r="J382" s="8"/>
      <c r="K382" s="12"/>
      <c r="L382" s="8"/>
      <c r="M382" s="12"/>
      <c r="N382" s="13"/>
      <c r="O382" s="10"/>
      <c r="P382" s="14"/>
      <c r="Q382" s="15"/>
      <c r="R382" s="15"/>
      <c r="S382" s="16"/>
      <c r="T382" s="17"/>
      <c r="U382" s="8"/>
      <c r="V382" s="12"/>
      <c r="W382" s="8"/>
      <c r="X382" s="12"/>
      <c r="Y382" s="13"/>
    </row>
    <row r="383" spans="1:25" ht="27" customHeight="1" x14ac:dyDescent="0.25">
      <c r="A383" s="6" t="s">
        <v>980</v>
      </c>
      <c r="B383" s="7" t="s">
        <v>981</v>
      </c>
      <c r="C383" s="8" t="s">
        <v>28</v>
      </c>
      <c r="D383" s="9">
        <v>250000</v>
      </c>
      <c r="E383" s="7" t="s">
        <v>798</v>
      </c>
      <c r="F383" s="10" t="s">
        <v>954</v>
      </c>
      <c r="G383" s="7">
        <v>400</v>
      </c>
      <c r="H383" s="11" t="s">
        <v>992</v>
      </c>
      <c r="I383" s="7"/>
      <c r="J383" s="8"/>
      <c r="K383" s="12"/>
      <c r="L383" s="8"/>
      <c r="M383" s="12"/>
      <c r="N383" s="13"/>
      <c r="O383" s="10"/>
      <c r="P383" s="14"/>
      <c r="Q383" s="15"/>
      <c r="R383" s="15"/>
      <c r="S383" s="16"/>
      <c r="T383" s="17"/>
      <c r="U383" s="8"/>
      <c r="V383" s="12"/>
      <c r="W383" s="8"/>
      <c r="X383" s="12"/>
      <c r="Y383" s="13"/>
    </row>
    <row r="384" spans="1:25" ht="27" customHeight="1" x14ac:dyDescent="0.25">
      <c r="A384" s="6" t="s">
        <v>980</v>
      </c>
      <c r="B384" s="7" t="s">
        <v>981</v>
      </c>
      <c r="C384" s="8" t="s">
        <v>37</v>
      </c>
      <c r="D384" s="9">
        <v>267750</v>
      </c>
      <c r="E384" s="7" t="s">
        <v>54</v>
      </c>
      <c r="F384" s="10" t="s">
        <v>993</v>
      </c>
      <c r="G384" s="7">
        <v>400</v>
      </c>
      <c r="H384" s="11" t="s">
        <v>994</v>
      </c>
      <c r="I384" s="7"/>
      <c r="J384" s="8"/>
      <c r="K384" s="12"/>
      <c r="L384" s="8"/>
      <c r="M384" s="12"/>
      <c r="N384" s="13"/>
      <c r="O384" s="10"/>
      <c r="P384" s="14"/>
      <c r="Q384" s="15"/>
      <c r="R384" s="15"/>
      <c r="S384" s="16"/>
      <c r="T384" s="17"/>
      <c r="U384" s="8"/>
      <c r="V384" s="12"/>
      <c r="W384" s="8"/>
      <c r="X384" s="12"/>
      <c r="Y384" s="13"/>
    </row>
    <row r="385" spans="1:25" ht="27" customHeight="1" x14ac:dyDescent="0.25">
      <c r="A385" s="6" t="s">
        <v>980</v>
      </c>
      <c r="B385" s="7" t="s">
        <v>981</v>
      </c>
      <c r="C385" s="8" t="s">
        <v>28</v>
      </c>
      <c r="D385" s="9">
        <v>268000</v>
      </c>
      <c r="E385" s="7" t="s">
        <v>461</v>
      </c>
      <c r="F385" s="10" t="s">
        <v>995</v>
      </c>
      <c r="G385" s="7">
        <v>400</v>
      </c>
      <c r="H385" s="11" t="s">
        <v>996</v>
      </c>
      <c r="I385" s="7"/>
      <c r="J385" s="8"/>
      <c r="K385" s="12"/>
      <c r="L385" s="8"/>
      <c r="M385" s="12"/>
      <c r="N385" s="13"/>
      <c r="O385" s="10"/>
      <c r="P385" s="14"/>
      <c r="Q385" s="15"/>
      <c r="R385" s="15"/>
      <c r="S385" s="16"/>
      <c r="T385" s="17"/>
      <c r="U385" s="8"/>
      <c r="V385" s="12"/>
      <c r="W385" s="8"/>
      <c r="X385" s="12"/>
      <c r="Y385" s="13"/>
    </row>
    <row r="386" spans="1:25" ht="27" customHeight="1" x14ac:dyDescent="0.25">
      <c r="A386" s="6" t="s">
        <v>980</v>
      </c>
      <c r="B386" s="7" t="s">
        <v>981</v>
      </c>
      <c r="C386" s="8" t="s">
        <v>28</v>
      </c>
      <c r="D386" s="9">
        <v>297501.84999999998</v>
      </c>
      <c r="E386" s="7" t="s">
        <v>489</v>
      </c>
      <c r="F386" s="10" t="s">
        <v>997</v>
      </c>
      <c r="G386" s="7">
        <v>200</v>
      </c>
      <c r="H386" s="11" t="s">
        <v>998</v>
      </c>
      <c r="I386" s="7"/>
      <c r="J386" s="8"/>
      <c r="K386" s="12"/>
      <c r="L386" s="8"/>
      <c r="M386" s="12"/>
      <c r="N386" s="13"/>
      <c r="O386" s="10"/>
      <c r="P386" s="14"/>
      <c r="Q386" s="15"/>
      <c r="R386" s="15"/>
      <c r="S386" s="16"/>
      <c r="T386" s="17"/>
      <c r="U386" s="8"/>
      <c r="V386" s="12"/>
      <c r="W386" s="8"/>
      <c r="X386" s="12"/>
      <c r="Y386" s="13"/>
    </row>
    <row r="387" spans="1:25" ht="27" customHeight="1" x14ac:dyDescent="0.25">
      <c r="A387" s="6" t="s">
        <v>980</v>
      </c>
      <c r="B387" s="7" t="s">
        <v>981</v>
      </c>
      <c r="C387" s="8" t="s">
        <v>28</v>
      </c>
      <c r="D387" s="9">
        <v>315000</v>
      </c>
      <c r="E387" s="7" t="s">
        <v>54</v>
      </c>
      <c r="F387" s="10" t="s">
        <v>211</v>
      </c>
      <c r="G387" s="7">
        <v>400</v>
      </c>
      <c r="H387" s="11" t="s">
        <v>999</v>
      </c>
      <c r="I387" s="7"/>
      <c r="J387" s="8"/>
      <c r="K387" s="12"/>
      <c r="L387" s="8"/>
      <c r="M387" s="12"/>
      <c r="N387" s="13"/>
      <c r="O387" s="10"/>
      <c r="P387" s="14"/>
      <c r="Q387" s="15"/>
      <c r="R387" s="15"/>
      <c r="S387" s="16"/>
      <c r="T387" s="17"/>
      <c r="U387" s="8"/>
      <c r="V387" s="12"/>
      <c r="W387" s="8"/>
      <c r="X387" s="12"/>
      <c r="Y387" s="13"/>
    </row>
    <row r="390" spans="1:25" ht="18.75" x14ac:dyDescent="0.3">
      <c r="A390" s="1" t="s">
        <v>1001</v>
      </c>
    </row>
    <row r="391" spans="1:25" x14ac:dyDescent="0.25">
      <c r="N391" s="18" t="s">
        <v>1</v>
      </c>
    </row>
    <row r="392" spans="1:25" ht="30" x14ac:dyDescent="0.25">
      <c r="A392" s="2" t="s">
        <v>2</v>
      </c>
      <c r="B392" s="2" t="s">
        <v>3</v>
      </c>
      <c r="C392" s="2" t="s">
        <v>4</v>
      </c>
      <c r="D392" s="3" t="s">
        <v>5</v>
      </c>
      <c r="E392" s="2" t="s">
        <v>6</v>
      </c>
      <c r="F392" s="3" t="s">
        <v>7</v>
      </c>
      <c r="G392" s="2" t="s">
        <v>8</v>
      </c>
      <c r="H392" s="3" t="s">
        <v>9</v>
      </c>
      <c r="I392" s="27" t="s">
        <v>1002</v>
      </c>
      <c r="J392" s="27" t="s">
        <v>1003</v>
      </c>
      <c r="K392" s="2" t="s">
        <v>23</v>
      </c>
      <c r="L392" s="27" t="s">
        <v>1004</v>
      </c>
      <c r="M392" s="2" t="s">
        <v>23</v>
      </c>
      <c r="N392" s="2" t="s">
        <v>23</v>
      </c>
      <c r="V392" s="2" t="s">
        <v>23</v>
      </c>
      <c r="W392" s="27" t="s">
        <v>1004</v>
      </c>
      <c r="X392" s="2" t="s">
        <v>23</v>
      </c>
    </row>
    <row r="393" spans="1:25" x14ac:dyDescent="0.25">
      <c r="A393" s="7" t="s">
        <v>1005</v>
      </c>
      <c r="B393" s="10" t="s">
        <v>1006</v>
      </c>
      <c r="C393" s="7" t="s">
        <v>28</v>
      </c>
      <c r="D393" s="9">
        <v>4900</v>
      </c>
      <c r="E393" s="7" t="s">
        <v>1007</v>
      </c>
      <c r="F393" s="10" t="s">
        <v>1008</v>
      </c>
      <c r="G393" s="7">
        <v>9500</v>
      </c>
      <c r="H393" s="10" t="s">
        <v>1009</v>
      </c>
      <c r="I393" s="28">
        <v>11499.5</v>
      </c>
      <c r="J393" s="28">
        <v>14999</v>
      </c>
      <c r="K393" s="29" t="s">
        <v>1010</v>
      </c>
      <c r="L393" s="28">
        <v>8000</v>
      </c>
      <c r="M393" s="15"/>
      <c r="N393" s="15"/>
      <c r="V393" s="29" t="s">
        <v>1010</v>
      </c>
      <c r="W393" s="28">
        <v>8000</v>
      </c>
      <c r="X393" s="15"/>
    </row>
    <row r="394" spans="1:25" x14ac:dyDescent="0.25">
      <c r="A394" s="30" t="s">
        <v>1005</v>
      </c>
      <c r="B394" s="21" t="s">
        <v>1006</v>
      </c>
      <c r="C394" s="30" t="s">
        <v>28</v>
      </c>
      <c r="D394" s="31">
        <v>6000</v>
      </c>
      <c r="E394" s="30" t="s">
        <v>1011</v>
      </c>
      <c r="F394" s="21" t="s">
        <v>1012</v>
      </c>
      <c r="G394" s="30">
        <v>9500</v>
      </c>
      <c r="H394" s="21" t="s">
        <v>1013</v>
      </c>
      <c r="I394" s="32">
        <v>11499.5</v>
      </c>
      <c r="J394" s="33">
        <v>14999</v>
      </c>
      <c r="K394" s="34" t="s">
        <v>1014</v>
      </c>
      <c r="L394" s="35">
        <v>8000</v>
      </c>
      <c r="M394" s="23"/>
      <c r="N394" s="23"/>
      <c r="V394" s="34" t="s">
        <v>1014</v>
      </c>
      <c r="W394" s="35">
        <v>8000</v>
      </c>
      <c r="X394" s="23"/>
    </row>
    <row r="395" spans="1:25" x14ac:dyDescent="0.25">
      <c r="A395" s="36" t="s">
        <v>1005</v>
      </c>
      <c r="B395" s="37" t="s">
        <v>1006</v>
      </c>
      <c r="C395" s="36" t="s">
        <v>28</v>
      </c>
      <c r="D395" s="38">
        <v>18000</v>
      </c>
      <c r="E395" s="36" t="s">
        <v>489</v>
      </c>
      <c r="F395" s="37" t="s">
        <v>1015</v>
      </c>
      <c r="G395" s="36">
        <v>9500</v>
      </c>
      <c r="H395" s="37" t="s">
        <v>1016</v>
      </c>
      <c r="I395" s="36"/>
      <c r="J395" s="39"/>
      <c r="K395" s="40"/>
      <c r="L395" s="41"/>
      <c r="M395" s="40"/>
      <c r="N395" s="40"/>
      <c r="V395" s="40"/>
      <c r="W395" s="41"/>
      <c r="X395" s="40"/>
    </row>
    <row r="396" spans="1:25" x14ac:dyDescent="0.25">
      <c r="A396" s="7" t="s">
        <v>1017</v>
      </c>
      <c r="B396" s="10" t="s">
        <v>1018</v>
      </c>
      <c r="C396" s="7" t="s">
        <v>28</v>
      </c>
      <c r="D396" s="9">
        <v>5500</v>
      </c>
      <c r="E396" s="7" t="s">
        <v>1019</v>
      </c>
      <c r="F396" s="10" t="s">
        <v>1020</v>
      </c>
      <c r="G396" s="7">
        <v>4500</v>
      </c>
      <c r="H396" s="10" t="s">
        <v>1021</v>
      </c>
      <c r="I396" s="28">
        <v>11499.5</v>
      </c>
      <c r="J396" s="28">
        <v>14999</v>
      </c>
      <c r="K396" s="34" t="s">
        <v>1022</v>
      </c>
      <c r="L396" s="28">
        <v>8000</v>
      </c>
      <c r="M396" s="23"/>
      <c r="N396" s="23"/>
      <c r="V396" s="34" t="s">
        <v>1022</v>
      </c>
      <c r="W396" s="28">
        <v>8000</v>
      </c>
      <c r="X396" s="23"/>
    </row>
    <row r="397" spans="1:25" x14ac:dyDescent="0.25">
      <c r="A397" s="30" t="s">
        <v>1017</v>
      </c>
      <c r="B397" s="21" t="s">
        <v>1018</v>
      </c>
      <c r="C397" s="30" t="s">
        <v>28</v>
      </c>
      <c r="D397" s="31">
        <v>6000</v>
      </c>
      <c r="E397" s="30" t="s">
        <v>1011</v>
      </c>
      <c r="F397" s="21" t="s">
        <v>1023</v>
      </c>
      <c r="G397" s="30">
        <v>4500</v>
      </c>
      <c r="H397" s="21" t="s">
        <v>1024</v>
      </c>
      <c r="I397" s="32">
        <v>11499.5</v>
      </c>
      <c r="J397" s="33">
        <v>14999</v>
      </c>
      <c r="K397" s="34" t="s">
        <v>1025</v>
      </c>
      <c r="L397" s="35">
        <v>8000</v>
      </c>
      <c r="M397" s="23"/>
      <c r="N397" s="23"/>
      <c r="V397" s="34" t="s">
        <v>1025</v>
      </c>
      <c r="W397" s="35">
        <v>8000</v>
      </c>
      <c r="X397" s="23"/>
    </row>
    <row r="398" spans="1:25" x14ac:dyDescent="0.25">
      <c r="A398" s="36" t="s">
        <v>1017</v>
      </c>
      <c r="B398" s="37" t="s">
        <v>1018</v>
      </c>
      <c r="C398" s="36" t="s">
        <v>28</v>
      </c>
      <c r="D398" s="38">
        <v>18000</v>
      </c>
      <c r="E398" s="36" t="s">
        <v>489</v>
      </c>
      <c r="F398" s="37" t="s">
        <v>1026</v>
      </c>
      <c r="G398" s="36">
        <v>4500</v>
      </c>
      <c r="H398" s="37" t="s">
        <v>1027</v>
      </c>
      <c r="I398" s="36"/>
      <c r="J398" s="42"/>
      <c r="K398" s="23"/>
      <c r="L398" s="42"/>
      <c r="M398" s="23"/>
      <c r="N398" s="23"/>
      <c r="V398" s="23"/>
      <c r="W398" s="42"/>
      <c r="X398" s="23"/>
    </row>
    <row r="399" spans="1:25" x14ac:dyDescent="0.25">
      <c r="A399" s="7" t="s">
        <v>1028</v>
      </c>
      <c r="B399" s="10" t="s">
        <v>1029</v>
      </c>
      <c r="C399" s="7" t="s">
        <v>28</v>
      </c>
      <c r="D399" s="9">
        <v>5500</v>
      </c>
      <c r="E399" s="7" t="s">
        <v>1030</v>
      </c>
      <c r="F399" s="10" t="s">
        <v>1031</v>
      </c>
      <c r="G399" s="7">
        <v>3000</v>
      </c>
      <c r="H399" s="10" t="s">
        <v>1032</v>
      </c>
      <c r="I399" s="28">
        <v>11499.5</v>
      </c>
      <c r="J399" s="28">
        <v>14999</v>
      </c>
      <c r="K399" s="34" t="s">
        <v>1033</v>
      </c>
      <c r="L399" s="28">
        <v>8000</v>
      </c>
      <c r="M399" s="15"/>
      <c r="N399" s="15"/>
      <c r="V399" s="34" t="s">
        <v>1033</v>
      </c>
      <c r="W399" s="28">
        <v>8000</v>
      </c>
      <c r="X399" s="15"/>
    </row>
    <row r="400" spans="1:25" x14ac:dyDescent="0.25">
      <c r="A400" s="36" t="s">
        <v>1028</v>
      </c>
      <c r="B400" s="37" t="s">
        <v>1029</v>
      </c>
      <c r="C400" s="36" t="s">
        <v>28</v>
      </c>
      <c r="D400" s="38">
        <v>6000</v>
      </c>
      <c r="E400" s="36" t="s">
        <v>1034</v>
      </c>
      <c r="F400" s="37" t="s">
        <v>1012</v>
      </c>
      <c r="G400" s="36">
        <v>3000</v>
      </c>
      <c r="H400" s="37" t="s">
        <v>1035</v>
      </c>
      <c r="I400" s="32">
        <v>11499.5</v>
      </c>
      <c r="J400" s="33">
        <v>14999</v>
      </c>
      <c r="K400" s="34" t="s">
        <v>1036</v>
      </c>
      <c r="L400" s="33">
        <v>8000</v>
      </c>
      <c r="M400" s="40"/>
      <c r="N400" s="40"/>
      <c r="V400" s="34" t="s">
        <v>1036</v>
      </c>
      <c r="W400" s="33">
        <v>8000</v>
      </c>
      <c r="X400" s="40"/>
    </row>
    <row r="401" spans="1:24" x14ac:dyDescent="0.25">
      <c r="A401" s="7" t="s">
        <v>1037</v>
      </c>
      <c r="B401" s="10" t="s">
        <v>1038</v>
      </c>
      <c r="C401" s="7" t="s">
        <v>28</v>
      </c>
      <c r="D401" s="9">
        <v>4900</v>
      </c>
      <c r="E401" s="7" t="s">
        <v>1039</v>
      </c>
      <c r="F401" s="10" t="s">
        <v>1040</v>
      </c>
      <c r="G401" s="7">
        <v>6500</v>
      </c>
      <c r="H401" s="10" t="s">
        <v>1041</v>
      </c>
      <c r="I401" s="28">
        <v>11499.5</v>
      </c>
      <c r="J401" s="28">
        <v>14999</v>
      </c>
      <c r="K401" s="34" t="s">
        <v>1042</v>
      </c>
      <c r="L401" s="28">
        <v>8000</v>
      </c>
      <c r="M401" s="23"/>
      <c r="N401" s="23"/>
      <c r="V401" s="34" t="s">
        <v>1042</v>
      </c>
      <c r="W401" s="28">
        <v>8000</v>
      </c>
      <c r="X401" s="23"/>
    </row>
    <row r="402" spans="1:24" x14ac:dyDescent="0.25">
      <c r="A402" s="36" t="s">
        <v>1037</v>
      </c>
      <c r="B402" s="37" t="s">
        <v>1038</v>
      </c>
      <c r="C402" s="36" t="s">
        <v>28</v>
      </c>
      <c r="D402" s="38">
        <v>5500</v>
      </c>
      <c r="E402" s="36" t="s">
        <v>1019</v>
      </c>
      <c r="F402" s="37" t="s">
        <v>1020</v>
      </c>
      <c r="G402" s="36">
        <v>6500</v>
      </c>
      <c r="H402" s="37" t="s">
        <v>1043</v>
      </c>
      <c r="I402" s="32">
        <v>11499.5</v>
      </c>
      <c r="J402" s="33">
        <v>14999</v>
      </c>
      <c r="K402" s="34" t="s">
        <v>1044</v>
      </c>
      <c r="L402" s="33">
        <v>8000</v>
      </c>
      <c r="M402" s="23"/>
      <c r="N402" s="23"/>
      <c r="V402" s="34" t="s">
        <v>1044</v>
      </c>
      <c r="W402" s="33">
        <v>8000</v>
      </c>
      <c r="X402" s="23"/>
    </row>
    <row r="403" spans="1:24" x14ac:dyDescent="0.25">
      <c r="A403" s="43" t="s">
        <v>1045</v>
      </c>
      <c r="B403" s="44" t="s">
        <v>1046</v>
      </c>
      <c r="C403" s="43" t="s">
        <v>28</v>
      </c>
      <c r="D403" s="45">
        <v>6000</v>
      </c>
      <c r="E403" s="43" t="s">
        <v>1047</v>
      </c>
      <c r="F403" s="44" t="s">
        <v>1008</v>
      </c>
      <c r="G403" s="43">
        <v>6000</v>
      </c>
      <c r="H403" s="44" t="s">
        <v>1048</v>
      </c>
      <c r="I403" s="46">
        <v>11499.5</v>
      </c>
      <c r="J403" s="47">
        <v>14999</v>
      </c>
      <c r="K403" s="34" t="s">
        <v>1049</v>
      </c>
      <c r="L403" s="47">
        <v>8000</v>
      </c>
      <c r="M403" s="48"/>
      <c r="N403" s="48"/>
      <c r="V403" s="34" t="s">
        <v>1049</v>
      </c>
      <c r="W403" s="47">
        <v>8000</v>
      </c>
      <c r="X403" s="48"/>
    </row>
    <row r="404" spans="1:24" x14ac:dyDescent="0.25">
      <c r="A404" s="43" t="s">
        <v>1050</v>
      </c>
      <c r="B404" s="44" t="s">
        <v>1051</v>
      </c>
      <c r="C404" s="43" t="s">
        <v>28</v>
      </c>
      <c r="D404" s="45">
        <v>7000</v>
      </c>
      <c r="E404" s="43" t="s">
        <v>1047</v>
      </c>
      <c r="F404" s="44" t="s">
        <v>1008</v>
      </c>
      <c r="G404" s="43">
        <v>800</v>
      </c>
      <c r="H404" s="44" t="s">
        <v>1052</v>
      </c>
      <c r="I404" s="46">
        <v>11499.5</v>
      </c>
      <c r="J404" s="47">
        <v>14999</v>
      </c>
      <c r="K404" s="34" t="s">
        <v>1053</v>
      </c>
      <c r="L404" s="47">
        <v>8000</v>
      </c>
      <c r="M404" s="23"/>
      <c r="N404" s="23"/>
      <c r="V404" s="34" t="s">
        <v>1053</v>
      </c>
      <c r="W404" s="47">
        <v>8000</v>
      </c>
      <c r="X404" s="23"/>
    </row>
    <row r="405" spans="1:24" x14ac:dyDescent="0.25">
      <c r="A405" s="43" t="s">
        <v>1054</v>
      </c>
      <c r="B405" s="44" t="s">
        <v>1055</v>
      </c>
      <c r="C405" s="43" t="s">
        <v>28</v>
      </c>
      <c r="D405" s="45">
        <v>6000</v>
      </c>
      <c r="E405" s="43" t="s">
        <v>1047</v>
      </c>
      <c r="F405" s="44" t="s">
        <v>1008</v>
      </c>
      <c r="G405" s="43">
        <v>3500</v>
      </c>
      <c r="H405" s="44" t="s">
        <v>1056</v>
      </c>
      <c r="I405" s="46">
        <v>11499.5</v>
      </c>
      <c r="J405" s="47">
        <v>14999</v>
      </c>
      <c r="K405" s="34" t="s">
        <v>1057</v>
      </c>
      <c r="L405" s="47">
        <v>8000</v>
      </c>
      <c r="M405" s="48"/>
      <c r="N405" s="48"/>
      <c r="V405" s="34" t="s">
        <v>1057</v>
      </c>
      <c r="W405" s="47">
        <v>8000</v>
      </c>
      <c r="X405" s="48"/>
    </row>
    <row r="406" spans="1:24" x14ac:dyDescent="0.25">
      <c r="A406" s="7" t="s">
        <v>1058</v>
      </c>
      <c r="B406" s="10" t="s">
        <v>1059</v>
      </c>
      <c r="C406" s="7" t="s">
        <v>28</v>
      </c>
      <c r="D406" s="9">
        <v>6000</v>
      </c>
      <c r="E406" s="7" t="s">
        <v>1030</v>
      </c>
      <c r="F406" s="10" t="s">
        <v>1031</v>
      </c>
      <c r="G406" s="7">
        <v>2400</v>
      </c>
      <c r="H406" s="10" t="s">
        <v>1060</v>
      </c>
      <c r="I406" s="28">
        <v>11499.5</v>
      </c>
      <c r="J406" s="28">
        <v>14999</v>
      </c>
      <c r="K406" s="34" t="s">
        <v>1061</v>
      </c>
      <c r="L406" s="28">
        <v>8000</v>
      </c>
      <c r="M406" s="23"/>
      <c r="N406" s="23"/>
      <c r="V406" s="34" t="s">
        <v>1061</v>
      </c>
      <c r="W406" s="28">
        <v>8000</v>
      </c>
      <c r="X406" s="23"/>
    </row>
    <row r="407" spans="1:24" x14ac:dyDescent="0.25">
      <c r="A407" s="36" t="s">
        <v>1058</v>
      </c>
      <c r="B407" s="37" t="s">
        <v>1059</v>
      </c>
      <c r="C407" s="36" t="s">
        <v>28</v>
      </c>
      <c r="D407" s="38">
        <v>6000</v>
      </c>
      <c r="E407" s="36" t="s">
        <v>1011</v>
      </c>
      <c r="F407" s="37" t="s">
        <v>1023</v>
      </c>
      <c r="G407" s="36">
        <v>2400</v>
      </c>
      <c r="H407" s="37" t="s">
        <v>1062</v>
      </c>
      <c r="I407" s="32">
        <v>11499.5</v>
      </c>
      <c r="J407" s="35">
        <v>14999</v>
      </c>
      <c r="K407" s="29" t="s">
        <v>1063</v>
      </c>
      <c r="L407" s="33">
        <v>8000</v>
      </c>
      <c r="M407" s="23"/>
      <c r="N407" s="23"/>
      <c r="V407" s="29" t="s">
        <v>1063</v>
      </c>
      <c r="W407" s="33">
        <v>8000</v>
      </c>
      <c r="X407" s="23"/>
    </row>
    <row r="408" spans="1:24" x14ac:dyDescent="0.25">
      <c r="A408" s="7" t="s">
        <v>1064</v>
      </c>
      <c r="B408" s="10" t="s">
        <v>1065</v>
      </c>
      <c r="C408" s="7" t="s">
        <v>37</v>
      </c>
      <c r="D408" s="9">
        <v>29900</v>
      </c>
      <c r="E408" s="7" t="s">
        <v>461</v>
      </c>
      <c r="F408" s="10" t="s">
        <v>1066</v>
      </c>
      <c r="G408" s="7">
        <v>1000</v>
      </c>
      <c r="H408" s="10" t="s">
        <v>1067</v>
      </c>
      <c r="I408" s="49">
        <v>55089</v>
      </c>
      <c r="J408" s="50">
        <v>59143</v>
      </c>
      <c r="K408" s="51" t="s">
        <v>1068</v>
      </c>
      <c r="L408" s="50">
        <v>51035</v>
      </c>
      <c r="M408" s="51" t="s">
        <v>1069</v>
      </c>
      <c r="N408" s="51" t="s">
        <v>1069</v>
      </c>
      <c r="V408" s="51" t="s">
        <v>1068</v>
      </c>
      <c r="W408" s="50">
        <v>51035</v>
      </c>
      <c r="X408" s="51" t="s">
        <v>1069</v>
      </c>
    </row>
    <row r="409" spans="1:24" x14ac:dyDescent="0.25">
      <c r="A409" s="30" t="s">
        <v>1064</v>
      </c>
      <c r="B409" s="21" t="s">
        <v>1065</v>
      </c>
      <c r="C409" s="30" t="s">
        <v>28</v>
      </c>
      <c r="D409" s="31">
        <v>31500</v>
      </c>
      <c r="E409" s="30" t="s">
        <v>461</v>
      </c>
      <c r="F409" s="21" t="s">
        <v>1066</v>
      </c>
      <c r="G409" s="30">
        <v>1000</v>
      </c>
      <c r="H409" s="21" t="s">
        <v>1070</v>
      </c>
      <c r="I409" s="52">
        <v>55089</v>
      </c>
      <c r="J409" s="50">
        <v>59143</v>
      </c>
      <c r="K409" s="51" t="s">
        <v>1068</v>
      </c>
      <c r="L409" s="50">
        <v>51035</v>
      </c>
      <c r="M409" s="51" t="s">
        <v>1069</v>
      </c>
      <c r="N409" s="51" t="s">
        <v>1069</v>
      </c>
      <c r="V409" s="51" t="s">
        <v>1068</v>
      </c>
      <c r="W409" s="50">
        <v>51035</v>
      </c>
      <c r="X409" s="51" t="s">
        <v>1069</v>
      </c>
    </row>
    <row r="410" spans="1:24" x14ac:dyDescent="0.25">
      <c r="A410" s="30" t="s">
        <v>1064</v>
      </c>
      <c r="B410" s="21" t="s">
        <v>1065</v>
      </c>
      <c r="C410" s="30" t="s">
        <v>37</v>
      </c>
      <c r="D410" s="31">
        <v>39600</v>
      </c>
      <c r="E410" s="30" t="s">
        <v>942</v>
      </c>
      <c r="F410" s="21" t="s">
        <v>1071</v>
      </c>
      <c r="G410" s="30">
        <v>1000</v>
      </c>
      <c r="H410" s="21" t="s">
        <v>1072</v>
      </c>
      <c r="I410" s="30"/>
      <c r="J410" s="22"/>
      <c r="K410" s="23"/>
      <c r="L410" s="42"/>
      <c r="M410" s="23"/>
      <c r="N410" s="23"/>
      <c r="V410" s="23"/>
      <c r="W410" s="42"/>
      <c r="X410" s="23"/>
    </row>
    <row r="411" spans="1:24" x14ac:dyDescent="0.25">
      <c r="A411" s="30" t="s">
        <v>1064</v>
      </c>
      <c r="B411" s="21" t="s">
        <v>1065</v>
      </c>
      <c r="C411" s="30" t="s">
        <v>37</v>
      </c>
      <c r="D411" s="31">
        <v>40173</v>
      </c>
      <c r="E411" s="30" t="s">
        <v>54</v>
      </c>
      <c r="F411" s="21" t="s">
        <v>1073</v>
      </c>
      <c r="G411" s="30">
        <v>1000</v>
      </c>
      <c r="H411" s="21" t="s">
        <v>1074</v>
      </c>
      <c r="I411" s="30"/>
      <c r="J411" s="22"/>
      <c r="K411" s="23"/>
      <c r="L411" s="42"/>
      <c r="M411" s="23"/>
      <c r="N411" s="23"/>
      <c r="V411" s="23"/>
      <c r="W411" s="42"/>
      <c r="X411" s="23"/>
    </row>
    <row r="412" spans="1:24" x14ac:dyDescent="0.25">
      <c r="A412" s="30" t="s">
        <v>1064</v>
      </c>
      <c r="B412" s="21" t="s">
        <v>1065</v>
      </c>
      <c r="C412" s="30" t="s">
        <v>28</v>
      </c>
      <c r="D412" s="31">
        <v>41900</v>
      </c>
      <c r="E412" s="30" t="s">
        <v>942</v>
      </c>
      <c r="F412" s="21" t="s">
        <v>1071</v>
      </c>
      <c r="G412" s="30">
        <v>1000</v>
      </c>
      <c r="H412" s="21" t="s">
        <v>1075</v>
      </c>
      <c r="I412" s="30"/>
      <c r="J412" s="22"/>
      <c r="K412" s="23"/>
      <c r="L412" s="42"/>
      <c r="M412" s="23"/>
      <c r="N412" s="23"/>
      <c r="V412" s="23"/>
      <c r="W412" s="42"/>
      <c r="X412" s="23"/>
    </row>
    <row r="413" spans="1:24" x14ac:dyDescent="0.25">
      <c r="A413" s="30" t="s">
        <v>1064</v>
      </c>
      <c r="B413" s="21" t="s">
        <v>1065</v>
      </c>
      <c r="C413" s="30" t="s">
        <v>28</v>
      </c>
      <c r="D413" s="31">
        <v>47262</v>
      </c>
      <c r="E413" s="30" t="s">
        <v>54</v>
      </c>
      <c r="F413" s="21" t="s">
        <v>1076</v>
      </c>
      <c r="G413" s="30">
        <v>1000</v>
      </c>
      <c r="H413" s="21" t="s">
        <v>1077</v>
      </c>
      <c r="I413" s="30"/>
      <c r="J413" s="22"/>
      <c r="K413" s="23"/>
      <c r="L413" s="42"/>
      <c r="M413" s="23"/>
      <c r="N413" s="23"/>
      <c r="V413" s="23"/>
      <c r="W413" s="42"/>
      <c r="X413" s="23"/>
    </row>
    <row r="414" spans="1:24" x14ac:dyDescent="0.25">
      <c r="A414" s="36" t="s">
        <v>1064</v>
      </c>
      <c r="B414" s="37" t="s">
        <v>1065</v>
      </c>
      <c r="C414" s="36" t="s">
        <v>28</v>
      </c>
      <c r="D414" s="38">
        <v>49998</v>
      </c>
      <c r="E414" s="36" t="s">
        <v>530</v>
      </c>
      <c r="F414" s="37" t="s">
        <v>1078</v>
      </c>
      <c r="G414" s="36">
        <v>1000</v>
      </c>
      <c r="H414" s="37" t="s">
        <v>1079</v>
      </c>
      <c r="I414" s="36"/>
      <c r="J414" s="39"/>
      <c r="K414" s="40"/>
      <c r="L414" s="41"/>
      <c r="M414" s="40"/>
      <c r="N414" s="40"/>
      <c r="V414" s="40"/>
      <c r="W414" s="41"/>
      <c r="X414" s="40"/>
    </row>
    <row r="415" spans="1:24" x14ac:dyDescent="0.25">
      <c r="A415" s="7" t="s">
        <v>1080</v>
      </c>
      <c r="B415" s="10" t="s">
        <v>1081</v>
      </c>
      <c r="C415" s="7" t="s">
        <v>37</v>
      </c>
      <c r="D415" s="9">
        <v>1340</v>
      </c>
      <c r="E415" s="7" t="s">
        <v>942</v>
      </c>
      <c r="F415" s="10" t="s">
        <v>1082</v>
      </c>
      <c r="G415" s="7">
        <v>20000</v>
      </c>
      <c r="H415" s="10" t="s">
        <v>1083</v>
      </c>
      <c r="I415" s="7"/>
      <c r="J415" s="42"/>
      <c r="K415" s="23"/>
      <c r="L415" s="42"/>
      <c r="M415" s="23"/>
      <c r="N415" s="23"/>
      <c r="V415" s="23"/>
      <c r="W415" s="42"/>
      <c r="X415" s="23"/>
    </row>
    <row r="416" spans="1:24" x14ac:dyDescent="0.25">
      <c r="A416" s="30" t="s">
        <v>1080</v>
      </c>
      <c r="B416" s="21" t="s">
        <v>1081</v>
      </c>
      <c r="C416" s="30" t="s">
        <v>37</v>
      </c>
      <c r="D416" s="31">
        <v>1390</v>
      </c>
      <c r="E416" s="30" t="s">
        <v>461</v>
      </c>
      <c r="F416" s="21" t="s">
        <v>1084</v>
      </c>
      <c r="G416" s="30">
        <v>20000</v>
      </c>
      <c r="H416" s="21" t="s">
        <v>1085</v>
      </c>
      <c r="I416" s="30"/>
      <c r="J416" s="42"/>
      <c r="K416" s="23"/>
      <c r="L416" s="42"/>
      <c r="M416" s="23"/>
      <c r="N416" s="23"/>
      <c r="V416" s="23"/>
      <c r="W416" s="42"/>
      <c r="X416" s="23"/>
    </row>
    <row r="417" spans="1:24" x14ac:dyDescent="0.25">
      <c r="A417" s="30" t="s">
        <v>1080</v>
      </c>
      <c r="B417" s="21" t="s">
        <v>1081</v>
      </c>
      <c r="C417" s="30" t="s">
        <v>28</v>
      </c>
      <c r="D417" s="31">
        <v>1750</v>
      </c>
      <c r="E417" s="30" t="s">
        <v>461</v>
      </c>
      <c r="F417" s="21" t="s">
        <v>1084</v>
      </c>
      <c r="G417" s="30">
        <v>20000</v>
      </c>
      <c r="H417" s="21" t="s">
        <v>1086</v>
      </c>
      <c r="I417" s="49">
        <f>+(J417+W417)/2</f>
        <v>2135.09</v>
      </c>
      <c r="J417" s="50">
        <v>1977.25</v>
      </c>
      <c r="K417" s="51" t="s">
        <v>1087</v>
      </c>
      <c r="L417" s="50">
        <f>12357.91/8</f>
        <v>1544.73875</v>
      </c>
      <c r="M417" s="51" t="s">
        <v>1088</v>
      </c>
      <c r="N417" s="51" t="s">
        <v>1088</v>
      </c>
      <c r="V417" s="51" t="s">
        <v>1087</v>
      </c>
      <c r="W417" s="50">
        <v>2292.9299999999998</v>
      </c>
      <c r="X417" s="51" t="s">
        <v>1751</v>
      </c>
    </row>
    <row r="418" spans="1:24" x14ac:dyDescent="0.25">
      <c r="A418" s="30" t="s">
        <v>1080</v>
      </c>
      <c r="B418" s="21" t="s">
        <v>1081</v>
      </c>
      <c r="C418" s="30" t="s">
        <v>28</v>
      </c>
      <c r="D418" s="31">
        <v>1760</v>
      </c>
      <c r="E418" s="30" t="s">
        <v>942</v>
      </c>
      <c r="F418" s="21" t="s">
        <v>1089</v>
      </c>
      <c r="G418" s="30">
        <v>20000</v>
      </c>
      <c r="H418" s="21" t="s">
        <v>1090</v>
      </c>
      <c r="I418" s="49">
        <f t="shared" ref="I418:I419" si="18">+(J418+W418)/2</f>
        <v>2135.09</v>
      </c>
      <c r="J418" s="50">
        <v>1977.25</v>
      </c>
      <c r="K418" s="51" t="s">
        <v>1087</v>
      </c>
      <c r="L418" s="50">
        <f>12357.91/8</f>
        <v>1544.73875</v>
      </c>
      <c r="M418" s="51" t="s">
        <v>1088</v>
      </c>
      <c r="N418" s="51" t="s">
        <v>1088</v>
      </c>
      <c r="V418" s="51" t="s">
        <v>1087</v>
      </c>
      <c r="W418" s="50">
        <v>2292.9299999999998</v>
      </c>
      <c r="X418" s="51" t="s">
        <v>1751</v>
      </c>
    </row>
    <row r="419" spans="1:24" x14ac:dyDescent="0.25">
      <c r="A419" s="30" t="s">
        <v>1080</v>
      </c>
      <c r="B419" s="21" t="s">
        <v>1081</v>
      </c>
      <c r="C419" s="30" t="s">
        <v>39</v>
      </c>
      <c r="D419" s="31">
        <v>1760</v>
      </c>
      <c r="E419" s="30" t="s">
        <v>942</v>
      </c>
      <c r="F419" s="21" t="s">
        <v>1082</v>
      </c>
      <c r="G419" s="30">
        <v>20000</v>
      </c>
      <c r="H419" s="21" t="s">
        <v>1091</v>
      </c>
      <c r="I419" s="49">
        <f t="shared" si="18"/>
        <v>2135.09</v>
      </c>
      <c r="J419" s="50">
        <v>1977.25</v>
      </c>
      <c r="K419" s="51" t="s">
        <v>1087</v>
      </c>
      <c r="L419" s="50">
        <f>12357.91/8</f>
        <v>1544.73875</v>
      </c>
      <c r="M419" s="51" t="s">
        <v>1088</v>
      </c>
      <c r="N419" s="51" t="s">
        <v>1088</v>
      </c>
      <c r="V419" s="51" t="s">
        <v>1087</v>
      </c>
      <c r="W419" s="50">
        <v>2292.9299999999998</v>
      </c>
      <c r="X419" s="51" t="s">
        <v>1751</v>
      </c>
    </row>
    <row r="420" spans="1:24" x14ac:dyDescent="0.25">
      <c r="A420" s="30" t="s">
        <v>1080</v>
      </c>
      <c r="B420" s="21" t="s">
        <v>1081</v>
      </c>
      <c r="C420" s="30" t="s">
        <v>37</v>
      </c>
      <c r="D420" s="31">
        <v>5172</v>
      </c>
      <c r="E420" s="30" t="s">
        <v>54</v>
      </c>
      <c r="F420" s="21" t="s">
        <v>1092</v>
      </c>
      <c r="G420" s="30">
        <v>20000</v>
      </c>
      <c r="H420" s="21" t="s">
        <v>1093</v>
      </c>
      <c r="I420" s="30"/>
      <c r="J420" s="42"/>
      <c r="K420" s="23"/>
      <c r="L420" s="42"/>
      <c r="M420" s="23"/>
      <c r="N420" s="23"/>
      <c r="V420" s="23"/>
      <c r="W420" s="42"/>
      <c r="X420" s="23"/>
    </row>
    <row r="421" spans="1:24" x14ac:dyDescent="0.25">
      <c r="A421" s="36" t="s">
        <v>1080</v>
      </c>
      <c r="B421" s="37" t="s">
        <v>1081</v>
      </c>
      <c r="C421" s="36" t="s">
        <v>28</v>
      </c>
      <c r="D421" s="38">
        <v>7134</v>
      </c>
      <c r="E421" s="36" t="s">
        <v>54</v>
      </c>
      <c r="F421" s="37" t="s">
        <v>1094</v>
      </c>
      <c r="G421" s="36">
        <v>20000</v>
      </c>
      <c r="H421" s="37" t="s">
        <v>1095</v>
      </c>
      <c r="I421" s="36"/>
      <c r="J421" s="42"/>
      <c r="K421" s="23"/>
      <c r="L421" s="42"/>
      <c r="M421" s="23"/>
      <c r="N421" s="23"/>
      <c r="V421" s="23"/>
      <c r="W421" s="42"/>
      <c r="X421" s="23"/>
    </row>
    <row r="422" spans="1:24" x14ac:dyDescent="0.25">
      <c r="A422" s="7" t="s">
        <v>1096</v>
      </c>
      <c r="B422" s="10" t="s">
        <v>1097</v>
      </c>
      <c r="C422" s="7" t="s">
        <v>28</v>
      </c>
      <c r="D422" s="9">
        <v>46360</v>
      </c>
      <c r="E422" s="7" t="s">
        <v>461</v>
      </c>
      <c r="F422" s="10" t="s">
        <v>1098</v>
      </c>
      <c r="G422" s="7">
        <v>800</v>
      </c>
      <c r="H422" s="10" t="s">
        <v>1099</v>
      </c>
      <c r="I422" s="52">
        <v>83300</v>
      </c>
      <c r="J422" s="53">
        <v>77800</v>
      </c>
      <c r="K422" s="54" t="s">
        <v>1100</v>
      </c>
      <c r="L422" s="53">
        <v>88800</v>
      </c>
      <c r="M422" s="54" t="s">
        <v>1101</v>
      </c>
      <c r="N422" s="54" t="s">
        <v>1101</v>
      </c>
      <c r="V422" s="54" t="s">
        <v>1100</v>
      </c>
      <c r="W422" s="53">
        <v>88800</v>
      </c>
      <c r="X422" s="54" t="s">
        <v>1101</v>
      </c>
    </row>
    <row r="423" spans="1:24" x14ac:dyDescent="0.25">
      <c r="A423" s="30" t="s">
        <v>1096</v>
      </c>
      <c r="B423" s="21" t="s">
        <v>1097</v>
      </c>
      <c r="C423" s="30" t="s">
        <v>28</v>
      </c>
      <c r="D423" s="31">
        <v>52535</v>
      </c>
      <c r="E423" s="30" t="s">
        <v>1102</v>
      </c>
      <c r="F423" s="21" t="s">
        <v>1103</v>
      </c>
      <c r="G423" s="30">
        <v>800</v>
      </c>
      <c r="H423" s="21" t="s">
        <v>1104</v>
      </c>
      <c r="I423" s="55">
        <v>83300</v>
      </c>
      <c r="J423" s="56">
        <v>77800</v>
      </c>
      <c r="K423" s="57" t="s">
        <v>1100</v>
      </c>
      <c r="L423" s="56">
        <v>88800</v>
      </c>
      <c r="M423" s="58" t="s">
        <v>1101</v>
      </c>
      <c r="N423" s="58" t="s">
        <v>1101</v>
      </c>
      <c r="V423" s="57" t="s">
        <v>1100</v>
      </c>
      <c r="W423" s="56">
        <v>88800</v>
      </c>
      <c r="X423" s="58" t="s">
        <v>1101</v>
      </c>
    </row>
    <row r="424" spans="1:24" x14ac:dyDescent="0.25">
      <c r="A424" s="30" t="s">
        <v>1096</v>
      </c>
      <c r="B424" s="21" t="s">
        <v>1097</v>
      </c>
      <c r="C424" s="30" t="s">
        <v>39</v>
      </c>
      <c r="D424" s="31">
        <v>54600</v>
      </c>
      <c r="E424" s="30" t="s">
        <v>942</v>
      </c>
      <c r="F424" s="21" t="s">
        <v>1105</v>
      </c>
      <c r="G424" s="30">
        <v>800</v>
      </c>
      <c r="H424" s="21" t="s">
        <v>1106</v>
      </c>
      <c r="I424" s="30"/>
      <c r="J424" s="22"/>
      <c r="K424" s="23"/>
      <c r="L424" s="42"/>
      <c r="M424" s="23"/>
      <c r="N424" s="23"/>
      <c r="V424" s="23"/>
      <c r="W424" s="42"/>
      <c r="X424" s="23"/>
    </row>
    <row r="425" spans="1:24" x14ac:dyDescent="0.25">
      <c r="A425" s="30" t="s">
        <v>1096</v>
      </c>
      <c r="B425" s="21" t="s">
        <v>1097</v>
      </c>
      <c r="C425" s="30" t="s">
        <v>28</v>
      </c>
      <c r="D425" s="31">
        <v>59998</v>
      </c>
      <c r="E425" s="30" t="s">
        <v>1107</v>
      </c>
      <c r="F425" s="21" t="s">
        <v>1108</v>
      </c>
      <c r="G425" s="30">
        <v>300</v>
      </c>
      <c r="H425" s="21" t="s">
        <v>1109</v>
      </c>
      <c r="I425" s="30"/>
      <c r="J425" s="22"/>
      <c r="K425" s="23"/>
      <c r="L425" s="42"/>
      <c r="M425" s="23"/>
      <c r="N425" s="23"/>
      <c r="V425" s="23"/>
      <c r="W425" s="42"/>
      <c r="X425" s="23"/>
    </row>
    <row r="426" spans="1:24" x14ac:dyDescent="0.25">
      <c r="A426" s="30" t="s">
        <v>1096</v>
      </c>
      <c r="B426" s="21" t="s">
        <v>1097</v>
      </c>
      <c r="C426" s="30" t="s">
        <v>37</v>
      </c>
      <c r="D426" s="31">
        <v>65500</v>
      </c>
      <c r="E426" s="30" t="s">
        <v>942</v>
      </c>
      <c r="F426" s="21" t="s">
        <v>1105</v>
      </c>
      <c r="G426" s="30">
        <v>800</v>
      </c>
      <c r="H426" s="21" t="s">
        <v>1110</v>
      </c>
      <c r="I426" s="30"/>
      <c r="J426" s="22"/>
      <c r="K426" s="23"/>
      <c r="L426" s="42"/>
      <c r="M426" s="23"/>
      <c r="N426" s="23"/>
      <c r="V426" s="23"/>
      <c r="W426" s="42"/>
      <c r="X426" s="23"/>
    </row>
    <row r="427" spans="1:24" x14ac:dyDescent="0.25">
      <c r="A427" s="30" t="s">
        <v>1096</v>
      </c>
      <c r="B427" s="21" t="s">
        <v>1097</v>
      </c>
      <c r="C427" s="30" t="s">
        <v>28</v>
      </c>
      <c r="D427" s="31">
        <v>71800</v>
      </c>
      <c r="E427" s="30" t="s">
        <v>942</v>
      </c>
      <c r="F427" s="21" t="s">
        <v>1105</v>
      </c>
      <c r="G427" s="30">
        <v>800</v>
      </c>
      <c r="H427" s="21" t="s">
        <v>1111</v>
      </c>
      <c r="I427" s="30"/>
      <c r="J427" s="22"/>
      <c r="K427" s="23"/>
      <c r="L427" s="42"/>
      <c r="M427" s="23"/>
      <c r="N427" s="23"/>
      <c r="V427" s="23"/>
      <c r="W427" s="42"/>
      <c r="X427" s="23"/>
    </row>
    <row r="428" spans="1:24" x14ac:dyDescent="0.25">
      <c r="A428" s="30" t="s">
        <v>1096</v>
      </c>
      <c r="B428" s="21" t="s">
        <v>1097</v>
      </c>
      <c r="C428" s="30" t="s">
        <v>37</v>
      </c>
      <c r="D428" s="31">
        <v>77731</v>
      </c>
      <c r="E428" s="30" t="s">
        <v>54</v>
      </c>
      <c r="F428" s="21" t="s">
        <v>1094</v>
      </c>
      <c r="G428" s="30">
        <v>800</v>
      </c>
      <c r="H428" s="21" t="s">
        <v>1112</v>
      </c>
      <c r="I428" s="30"/>
      <c r="J428" s="22"/>
      <c r="K428" s="23"/>
      <c r="L428" s="42"/>
      <c r="M428" s="23"/>
      <c r="N428" s="23"/>
      <c r="V428" s="23"/>
      <c r="W428" s="42"/>
      <c r="X428" s="23"/>
    </row>
    <row r="429" spans="1:24" x14ac:dyDescent="0.25">
      <c r="A429" s="36" t="s">
        <v>1096</v>
      </c>
      <c r="B429" s="37" t="s">
        <v>1097</v>
      </c>
      <c r="C429" s="36" t="s">
        <v>28</v>
      </c>
      <c r="D429" s="38">
        <v>91448</v>
      </c>
      <c r="E429" s="36" t="s">
        <v>54</v>
      </c>
      <c r="F429" s="37" t="s">
        <v>1113</v>
      </c>
      <c r="G429" s="36">
        <v>800</v>
      </c>
      <c r="H429" s="37" t="s">
        <v>1112</v>
      </c>
      <c r="I429" s="36"/>
      <c r="J429" s="39"/>
      <c r="K429" s="40"/>
      <c r="L429" s="41"/>
      <c r="M429" s="40"/>
      <c r="N429" s="40"/>
      <c r="V429" s="40"/>
      <c r="W429" s="41"/>
      <c r="X429" s="40"/>
    </row>
    <row r="430" spans="1:24" x14ac:dyDescent="0.25">
      <c r="A430" s="7" t="s">
        <v>1114</v>
      </c>
      <c r="B430" s="10" t="s">
        <v>1115</v>
      </c>
      <c r="C430" s="7" t="s">
        <v>28</v>
      </c>
      <c r="D430" s="9">
        <v>12000</v>
      </c>
      <c r="E430" s="7" t="s">
        <v>461</v>
      </c>
      <c r="F430" s="10" t="s">
        <v>1116</v>
      </c>
      <c r="G430" s="7">
        <v>800</v>
      </c>
      <c r="H430" s="10" t="s">
        <v>1117</v>
      </c>
      <c r="I430" s="59">
        <v>20743.8</v>
      </c>
      <c r="J430" s="53">
        <v>15400</v>
      </c>
      <c r="K430" s="54" t="s">
        <v>1118</v>
      </c>
      <c r="L430" s="53">
        <v>26087.599999999999</v>
      </c>
      <c r="M430" s="54" t="s">
        <v>1119</v>
      </c>
      <c r="N430" s="54" t="s">
        <v>1119</v>
      </c>
      <c r="V430" s="54" t="s">
        <v>1118</v>
      </c>
      <c r="W430" s="53">
        <v>26087.599999999999</v>
      </c>
      <c r="X430" s="54" t="s">
        <v>1119</v>
      </c>
    </row>
    <row r="431" spans="1:24" x14ac:dyDescent="0.25">
      <c r="A431" s="30" t="s">
        <v>1114</v>
      </c>
      <c r="B431" s="21" t="s">
        <v>1115</v>
      </c>
      <c r="C431" s="30" t="s">
        <v>37</v>
      </c>
      <c r="D431" s="31">
        <v>15113</v>
      </c>
      <c r="E431" s="30" t="s">
        <v>54</v>
      </c>
      <c r="F431" s="21" t="s">
        <v>1120</v>
      </c>
      <c r="G431" s="30">
        <v>800</v>
      </c>
      <c r="H431" s="21" t="s">
        <v>1121</v>
      </c>
      <c r="I431" s="30"/>
      <c r="J431" s="42"/>
      <c r="K431" s="23"/>
      <c r="L431" s="42"/>
      <c r="M431" s="23"/>
      <c r="N431" s="23"/>
      <c r="V431" s="23"/>
      <c r="W431" s="42"/>
      <c r="X431" s="23"/>
    </row>
    <row r="432" spans="1:24" x14ac:dyDescent="0.25">
      <c r="A432" s="30" t="s">
        <v>1114</v>
      </c>
      <c r="B432" s="21" t="s">
        <v>1115</v>
      </c>
      <c r="C432" s="30" t="s">
        <v>28</v>
      </c>
      <c r="D432" s="31">
        <v>16150</v>
      </c>
      <c r="E432" s="30" t="s">
        <v>942</v>
      </c>
      <c r="F432" s="21" t="s">
        <v>943</v>
      </c>
      <c r="G432" s="30">
        <v>800</v>
      </c>
      <c r="H432" s="21" t="s">
        <v>1122</v>
      </c>
      <c r="I432" s="30"/>
      <c r="J432" s="42"/>
      <c r="K432" s="23"/>
      <c r="L432" s="42"/>
      <c r="M432" s="23"/>
      <c r="N432" s="23"/>
      <c r="V432" s="23"/>
      <c r="W432" s="42"/>
      <c r="X432" s="23"/>
    </row>
    <row r="433" spans="1:24" x14ac:dyDescent="0.25">
      <c r="A433" s="36" t="s">
        <v>1114</v>
      </c>
      <c r="B433" s="37" t="s">
        <v>1115</v>
      </c>
      <c r="C433" s="36" t="s">
        <v>28</v>
      </c>
      <c r="D433" s="38">
        <v>17790</v>
      </c>
      <c r="E433" s="36" t="s">
        <v>54</v>
      </c>
      <c r="F433" s="37" t="s">
        <v>1094</v>
      </c>
      <c r="G433" s="36">
        <v>800</v>
      </c>
      <c r="H433" s="37" t="s">
        <v>1123</v>
      </c>
      <c r="I433" s="36"/>
      <c r="J433" s="42"/>
      <c r="K433" s="23"/>
      <c r="L433" s="42"/>
      <c r="M433" s="23"/>
      <c r="N433" s="23"/>
      <c r="V433" s="23"/>
      <c r="W433" s="42"/>
      <c r="X433" s="23"/>
    </row>
    <row r="434" spans="1:24" x14ac:dyDescent="0.25">
      <c r="A434" s="7" t="s">
        <v>1124</v>
      </c>
      <c r="B434" s="10" t="s">
        <v>1125</v>
      </c>
      <c r="C434" s="7" t="s">
        <v>28</v>
      </c>
      <c r="D434" s="9">
        <v>136590</v>
      </c>
      <c r="E434" s="7" t="s">
        <v>530</v>
      </c>
      <c r="F434" s="10" t="s">
        <v>1126</v>
      </c>
      <c r="G434" s="7">
        <v>240</v>
      </c>
      <c r="H434" s="10" t="s">
        <v>1127</v>
      </c>
      <c r="I434" s="59">
        <f>+(J434+W434)/2</f>
        <v>146718</v>
      </c>
      <c r="J434" s="53">
        <v>141090</v>
      </c>
      <c r="K434" s="54" t="s">
        <v>1128</v>
      </c>
      <c r="L434" s="53">
        <v>103200</v>
      </c>
      <c r="M434" s="54" t="s">
        <v>1129</v>
      </c>
      <c r="N434" s="54" t="s">
        <v>1129</v>
      </c>
      <c r="V434" s="54" t="s">
        <v>1752</v>
      </c>
      <c r="W434" s="53">
        <v>152346</v>
      </c>
      <c r="X434" s="54" t="s">
        <v>1753</v>
      </c>
    </row>
    <row r="435" spans="1:24" x14ac:dyDescent="0.25">
      <c r="A435" s="30" t="s">
        <v>1124</v>
      </c>
      <c r="B435" s="21" t="s">
        <v>1125</v>
      </c>
      <c r="C435" s="30" t="s">
        <v>37</v>
      </c>
      <c r="D435" s="31">
        <v>147635</v>
      </c>
      <c r="E435" s="30" t="s">
        <v>54</v>
      </c>
      <c r="F435" s="21" t="s">
        <v>1130</v>
      </c>
      <c r="G435" s="30">
        <v>240</v>
      </c>
      <c r="H435" s="21" t="s">
        <v>1131</v>
      </c>
      <c r="I435" s="59">
        <f t="shared" ref="I435:I437" si="19">+(J435+W435)/2</f>
        <v>146718</v>
      </c>
      <c r="J435" s="53">
        <v>141090</v>
      </c>
      <c r="K435" s="54" t="s">
        <v>1128</v>
      </c>
      <c r="L435" s="53">
        <v>103200</v>
      </c>
      <c r="M435" s="58" t="s">
        <v>1129</v>
      </c>
      <c r="N435" s="58" t="s">
        <v>1129</v>
      </c>
      <c r="V435" s="54" t="s">
        <v>1752</v>
      </c>
      <c r="W435" s="53">
        <v>152346</v>
      </c>
      <c r="X435" s="58" t="s">
        <v>1753</v>
      </c>
    </row>
    <row r="436" spans="1:24" x14ac:dyDescent="0.25">
      <c r="A436" s="30" t="s">
        <v>1124</v>
      </c>
      <c r="B436" s="21" t="s">
        <v>1125</v>
      </c>
      <c r="C436" s="30" t="s">
        <v>28</v>
      </c>
      <c r="D436" s="31">
        <v>149000</v>
      </c>
      <c r="E436" s="30" t="s">
        <v>461</v>
      </c>
      <c r="F436" s="21" t="s">
        <v>1132</v>
      </c>
      <c r="G436" s="30">
        <v>240</v>
      </c>
      <c r="H436" s="21" t="s">
        <v>1133</v>
      </c>
      <c r="I436" s="59">
        <f t="shared" si="19"/>
        <v>146718</v>
      </c>
      <c r="J436" s="53">
        <v>141090</v>
      </c>
      <c r="K436" s="54" t="s">
        <v>1128</v>
      </c>
      <c r="L436" s="53">
        <v>103200</v>
      </c>
      <c r="M436" s="58" t="s">
        <v>1129</v>
      </c>
      <c r="N436" s="58" t="s">
        <v>1129</v>
      </c>
      <c r="V436" s="54" t="s">
        <v>1752</v>
      </c>
      <c r="W436" s="53">
        <v>152346</v>
      </c>
      <c r="X436" s="58" t="s">
        <v>1753</v>
      </c>
    </row>
    <row r="437" spans="1:24" x14ac:dyDescent="0.25">
      <c r="A437" s="36" t="s">
        <v>1124</v>
      </c>
      <c r="B437" s="37" t="s">
        <v>1125</v>
      </c>
      <c r="C437" s="36" t="s">
        <v>28</v>
      </c>
      <c r="D437" s="38">
        <v>173688</v>
      </c>
      <c r="E437" s="36" t="s">
        <v>54</v>
      </c>
      <c r="F437" s="37" t="s">
        <v>1134</v>
      </c>
      <c r="G437" s="36">
        <v>240</v>
      </c>
      <c r="H437" s="37" t="s">
        <v>1135</v>
      </c>
      <c r="I437" s="59">
        <f t="shared" si="19"/>
        <v>146718</v>
      </c>
      <c r="J437" s="53">
        <v>141090</v>
      </c>
      <c r="K437" s="54" t="s">
        <v>1128</v>
      </c>
      <c r="L437" s="53">
        <v>103200</v>
      </c>
      <c r="M437" s="54" t="s">
        <v>1129</v>
      </c>
      <c r="N437" s="54" t="s">
        <v>1129</v>
      </c>
      <c r="V437" s="54" t="s">
        <v>1752</v>
      </c>
      <c r="W437" s="53">
        <v>152346</v>
      </c>
      <c r="X437" s="54" t="s">
        <v>1753</v>
      </c>
    </row>
    <row r="438" spans="1:24" x14ac:dyDescent="0.25">
      <c r="A438" s="7" t="s">
        <v>1136</v>
      </c>
      <c r="B438" s="10" t="s">
        <v>1137</v>
      </c>
      <c r="C438" s="7" t="s">
        <v>37</v>
      </c>
      <c r="D438" s="9">
        <v>556</v>
      </c>
      <c r="E438" s="7" t="s">
        <v>54</v>
      </c>
      <c r="F438" s="10" t="s">
        <v>1138</v>
      </c>
      <c r="G438" s="7">
        <v>1200</v>
      </c>
      <c r="H438" s="10" t="s">
        <v>1139</v>
      </c>
      <c r="I438" s="55">
        <f>+(J438+W438)/2</f>
        <v>719.44</v>
      </c>
      <c r="J438" s="60">
        <v>888.88</v>
      </c>
      <c r="K438" s="57" t="s">
        <v>1140</v>
      </c>
      <c r="L438" s="53">
        <v>550</v>
      </c>
      <c r="M438" s="57" t="s">
        <v>1141</v>
      </c>
      <c r="N438" s="57" t="s">
        <v>1141</v>
      </c>
      <c r="V438" s="57" t="s">
        <v>1140</v>
      </c>
      <c r="W438" s="53">
        <v>550</v>
      </c>
      <c r="X438" s="57" t="s">
        <v>1141</v>
      </c>
    </row>
    <row r="439" spans="1:24" x14ac:dyDescent="0.25">
      <c r="A439" s="30" t="s">
        <v>1136</v>
      </c>
      <c r="B439" s="21" t="s">
        <v>1137</v>
      </c>
      <c r="C439" s="30" t="s">
        <v>28</v>
      </c>
      <c r="D439" s="31">
        <v>654</v>
      </c>
      <c r="E439" s="30" t="s">
        <v>54</v>
      </c>
      <c r="F439" s="21" t="s">
        <v>1142</v>
      </c>
      <c r="G439" s="30">
        <v>1200</v>
      </c>
      <c r="H439" s="21" t="s">
        <v>1143</v>
      </c>
      <c r="I439" s="55">
        <f t="shared" ref="I439:I440" si="20">+(J439+W439)/2</f>
        <v>719.44</v>
      </c>
      <c r="J439" s="60">
        <v>888.88</v>
      </c>
      <c r="K439" s="54" t="s">
        <v>1140</v>
      </c>
      <c r="L439" s="56">
        <v>550</v>
      </c>
      <c r="M439" s="54" t="s">
        <v>1141</v>
      </c>
      <c r="N439" s="54" t="s">
        <v>1141</v>
      </c>
      <c r="V439" s="54" t="s">
        <v>1140</v>
      </c>
      <c r="W439" s="56">
        <v>550</v>
      </c>
      <c r="X439" s="54" t="s">
        <v>1141</v>
      </c>
    </row>
    <row r="440" spans="1:24" x14ac:dyDescent="0.25">
      <c r="A440" s="30" t="s">
        <v>1136</v>
      </c>
      <c r="B440" s="21" t="s">
        <v>1137</v>
      </c>
      <c r="C440" s="30" t="s">
        <v>28</v>
      </c>
      <c r="D440" s="31">
        <v>660</v>
      </c>
      <c r="E440" s="30" t="s">
        <v>1144</v>
      </c>
      <c r="F440" s="21" t="s">
        <v>1145</v>
      </c>
      <c r="G440" s="30">
        <v>1200</v>
      </c>
      <c r="H440" s="21" t="s">
        <v>1146</v>
      </c>
      <c r="I440" s="55">
        <f t="shared" si="20"/>
        <v>719.44</v>
      </c>
      <c r="J440" s="60">
        <v>888.88</v>
      </c>
      <c r="K440" s="57" t="s">
        <v>1140</v>
      </c>
      <c r="L440" s="53">
        <v>550</v>
      </c>
      <c r="M440" s="57" t="s">
        <v>1141</v>
      </c>
      <c r="N440" s="61" t="s">
        <v>1147</v>
      </c>
      <c r="V440" s="54" t="s">
        <v>1140</v>
      </c>
      <c r="W440" s="56">
        <v>550</v>
      </c>
      <c r="X440" s="54" t="s">
        <v>1141</v>
      </c>
    </row>
    <row r="441" spans="1:24" x14ac:dyDescent="0.25">
      <c r="A441" s="30" t="s">
        <v>1136</v>
      </c>
      <c r="B441" s="21" t="s">
        <v>1137</v>
      </c>
      <c r="C441" s="30" t="s">
        <v>28</v>
      </c>
      <c r="D441" s="31">
        <v>760.58</v>
      </c>
      <c r="E441" s="30" t="s">
        <v>489</v>
      </c>
      <c r="F441" s="21" t="s">
        <v>1148</v>
      </c>
      <c r="G441" s="30">
        <v>1200</v>
      </c>
      <c r="H441" s="21" t="s">
        <v>1149</v>
      </c>
      <c r="I441" s="30"/>
      <c r="J441" s="42"/>
      <c r="K441" s="23"/>
      <c r="L441" s="42"/>
      <c r="M441" s="23"/>
      <c r="N441" s="23"/>
      <c r="V441" s="23"/>
      <c r="W441" s="42"/>
      <c r="X441" s="23"/>
    </row>
    <row r="442" spans="1:24" x14ac:dyDescent="0.25">
      <c r="A442" s="30" t="s">
        <v>1136</v>
      </c>
      <c r="B442" s="21" t="s">
        <v>1137</v>
      </c>
      <c r="C442" s="30" t="s">
        <v>28</v>
      </c>
      <c r="D442" s="31">
        <v>2365</v>
      </c>
      <c r="E442" s="30" t="s">
        <v>530</v>
      </c>
      <c r="F442" s="21" t="s">
        <v>1150</v>
      </c>
      <c r="G442" s="30">
        <v>1200</v>
      </c>
      <c r="H442" s="21" t="s">
        <v>1151</v>
      </c>
      <c r="I442" s="30"/>
      <c r="J442" s="42"/>
      <c r="K442" s="23"/>
      <c r="L442" s="42"/>
      <c r="M442" s="23"/>
      <c r="N442" s="23"/>
      <c r="V442" s="23"/>
      <c r="W442" s="42"/>
      <c r="X442" s="23"/>
    </row>
    <row r="443" spans="1:24" x14ac:dyDescent="0.25">
      <c r="A443" s="36" t="s">
        <v>1136</v>
      </c>
      <c r="B443" s="37" t="s">
        <v>1137</v>
      </c>
      <c r="C443" s="36" t="s">
        <v>28</v>
      </c>
      <c r="D443" s="38">
        <v>3600</v>
      </c>
      <c r="E443" s="36" t="s">
        <v>461</v>
      </c>
      <c r="F443" s="37" t="s">
        <v>1152</v>
      </c>
      <c r="G443" s="36">
        <v>1200</v>
      </c>
      <c r="H443" s="37" t="s">
        <v>1153</v>
      </c>
      <c r="I443" s="36"/>
      <c r="J443" s="42"/>
      <c r="K443" s="23"/>
      <c r="L443" s="42"/>
      <c r="M443" s="23"/>
      <c r="N443" s="23"/>
      <c r="V443" s="23"/>
      <c r="W443" s="42"/>
      <c r="X443" s="23"/>
    </row>
    <row r="444" spans="1:24" x14ac:dyDescent="0.25">
      <c r="A444" s="7" t="s">
        <v>1154</v>
      </c>
      <c r="B444" s="10" t="s">
        <v>1155</v>
      </c>
      <c r="C444" s="7" t="s">
        <v>37</v>
      </c>
      <c r="D444" s="9">
        <v>123174</v>
      </c>
      <c r="E444" s="7" t="s">
        <v>54</v>
      </c>
      <c r="F444" s="10" t="s">
        <v>1156</v>
      </c>
      <c r="G444" s="7">
        <v>24</v>
      </c>
      <c r="H444" s="10" t="s">
        <v>1157</v>
      </c>
      <c r="I444" s="53">
        <f>+(J444+W444)/2</f>
        <v>132950</v>
      </c>
      <c r="J444" s="62">
        <v>123000</v>
      </c>
      <c r="K444" s="54" t="s">
        <v>1158</v>
      </c>
      <c r="L444" s="53">
        <v>122078</v>
      </c>
      <c r="M444" s="54" t="s">
        <v>1159</v>
      </c>
      <c r="N444" s="54" t="s">
        <v>1159</v>
      </c>
      <c r="V444" s="63" t="s">
        <v>1162</v>
      </c>
      <c r="W444" s="62">
        <v>142900</v>
      </c>
      <c r="X444" s="61" t="s">
        <v>1163</v>
      </c>
    </row>
    <row r="445" spans="1:24" x14ac:dyDescent="0.25">
      <c r="A445" s="30" t="s">
        <v>1154</v>
      </c>
      <c r="B445" s="21" t="s">
        <v>1155</v>
      </c>
      <c r="C445" s="30" t="s">
        <v>28</v>
      </c>
      <c r="D445" s="31">
        <v>125550</v>
      </c>
      <c r="E445" s="30" t="s">
        <v>461</v>
      </c>
      <c r="F445" s="21" t="s">
        <v>1160</v>
      </c>
      <c r="G445" s="30">
        <v>24</v>
      </c>
      <c r="H445" s="21" t="s">
        <v>1161</v>
      </c>
      <c r="I445" s="53">
        <f t="shared" ref="I445:I446" si="21">+(J445+W445)/2</f>
        <v>132950</v>
      </c>
      <c r="J445" s="62">
        <v>123000</v>
      </c>
      <c r="K445" s="63" t="s">
        <v>1162</v>
      </c>
      <c r="L445" s="62">
        <v>142900</v>
      </c>
      <c r="M445" s="61" t="s">
        <v>1163</v>
      </c>
      <c r="N445" s="61" t="s">
        <v>1163</v>
      </c>
      <c r="V445" s="63" t="s">
        <v>1162</v>
      </c>
      <c r="W445" s="62">
        <v>142900</v>
      </c>
      <c r="X445" s="61" t="s">
        <v>1163</v>
      </c>
    </row>
    <row r="446" spans="1:24" x14ac:dyDescent="0.25">
      <c r="A446" s="36" t="s">
        <v>1154</v>
      </c>
      <c r="B446" s="37" t="s">
        <v>1155</v>
      </c>
      <c r="C446" s="36" t="s">
        <v>28</v>
      </c>
      <c r="D446" s="38">
        <v>144910</v>
      </c>
      <c r="E446" s="36" t="s">
        <v>54</v>
      </c>
      <c r="F446" s="37" t="s">
        <v>1164</v>
      </c>
      <c r="G446" s="36">
        <v>24</v>
      </c>
      <c r="H446" s="37" t="s">
        <v>1165</v>
      </c>
      <c r="I446" s="53">
        <f t="shared" si="21"/>
        <v>132950</v>
      </c>
      <c r="J446" s="62">
        <v>123000</v>
      </c>
      <c r="K446" s="61" t="s">
        <v>1158</v>
      </c>
      <c r="L446" s="56">
        <v>122078</v>
      </c>
      <c r="M446" s="61" t="s">
        <v>1159</v>
      </c>
      <c r="N446" s="61" t="s">
        <v>1159</v>
      </c>
      <c r="V446" s="63" t="s">
        <v>1162</v>
      </c>
      <c r="W446" s="62">
        <v>142900</v>
      </c>
      <c r="X446" s="61" t="s">
        <v>1163</v>
      </c>
    </row>
    <row r="447" spans="1:24" x14ac:dyDescent="0.25">
      <c r="A447" s="7" t="s">
        <v>1166</v>
      </c>
      <c r="B447" s="10" t="s">
        <v>1167</v>
      </c>
      <c r="C447" s="7" t="s">
        <v>28</v>
      </c>
      <c r="D447" s="9">
        <v>2860</v>
      </c>
      <c r="E447" s="7" t="s">
        <v>1144</v>
      </c>
      <c r="F447" s="10" t="s">
        <v>1168</v>
      </c>
      <c r="G447" s="7">
        <v>70</v>
      </c>
      <c r="H447" s="10" t="s">
        <v>1169</v>
      </c>
      <c r="I447" s="53">
        <v>6172.5</v>
      </c>
      <c r="J447" s="53">
        <v>6575</v>
      </c>
      <c r="K447" s="54" t="s">
        <v>1170</v>
      </c>
      <c r="L447" s="53">
        <v>5770</v>
      </c>
      <c r="M447" s="54" t="s">
        <v>1171</v>
      </c>
      <c r="N447" s="54" t="s">
        <v>1171</v>
      </c>
      <c r="V447" s="54" t="s">
        <v>1170</v>
      </c>
      <c r="W447" s="53">
        <v>5770</v>
      </c>
      <c r="X447" s="54" t="s">
        <v>1171</v>
      </c>
    </row>
    <row r="448" spans="1:24" x14ac:dyDescent="0.25">
      <c r="A448" s="30" t="s">
        <v>1166</v>
      </c>
      <c r="B448" s="21" t="s">
        <v>1167</v>
      </c>
      <c r="C448" s="30" t="s">
        <v>37</v>
      </c>
      <c r="D448" s="31">
        <v>6850</v>
      </c>
      <c r="E448" s="30" t="s">
        <v>1144</v>
      </c>
      <c r="F448" s="21" t="s">
        <v>1172</v>
      </c>
      <c r="G448" s="30">
        <v>70</v>
      </c>
      <c r="H448" s="21" t="s">
        <v>1173</v>
      </c>
      <c r="I448" s="30"/>
      <c r="J448" s="42"/>
      <c r="K448" s="23"/>
      <c r="L448" s="42"/>
      <c r="M448" s="23"/>
      <c r="N448" s="23"/>
      <c r="V448" s="23"/>
      <c r="W448" s="42"/>
      <c r="X448" s="23"/>
    </row>
    <row r="449" spans="1:24" x14ac:dyDescent="0.25">
      <c r="A449" s="30" t="s">
        <v>1166</v>
      </c>
      <c r="B449" s="21" t="s">
        <v>1167</v>
      </c>
      <c r="C449" s="30" t="s">
        <v>28</v>
      </c>
      <c r="D449" s="31">
        <v>7500</v>
      </c>
      <c r="E449" s="30" t="s">
        <v>942</v>
      </c>
      <c r="F449" s="21" t="s">
        <v>1174</v>
      </c>
      <c r="G449" s="30">
        <v>70</v>
      </c>
      <c r="H449" s="21" t="s">
        <v>1175</v>
      </c>
      <c r="I449" s="30"/>
      <c r="J449" s="42"/>
      <c r="K449" s="23"/>
      <c r="L449" s="42"/>
      <c r="M449" s="23"/>
      <c r="N449" s="23"/>
      <c r="V449" s="23"/>
      <c r="W449" s="42"/>
      <c r="X449" s="23"/>
    </row>
    <row r="450" spans="1:24" x14ac:dyDescent="0.25">
      <c r="A450" s="30" t="s">
        <v>1166</v>
      </c>
      <c r="B450" s="21" t="s">
        <v>1167</v>
      </c>
      <c r="C450" s="30" t="s">
        <v>37</v>
      </c>
      <c r="D450" s="31">
        <v>7884</v>
      </c>
      <c r="E450" s="30" t="s">
        <v>54</v>
      </c>
      <c r="F450" s="21" t="s">
        <v>1176</v>
      </c>
      <c r="G450" s="30">
        <v>70</v>
      </c>
      <c r="H450" s="21" t="s">
        <v>1177</v>
      </c>
      <c r="I450" s="30"/>
      <c r="J450" s="42"/>
      <c r="K450" s="23"/>
      <c r="L450" s="42"/>
      <c r="M450" s="23"/>
      <c r="N450" s="23"/>
      <c r="V450" s="23"/>
      <c r="W450" s="42"/>
      <c r="X450" s="23"/>
    </row>
    <row r="451" spans="1:24" x14ac:dyDescent="0.25">
      <c r="A451" s="30" t="s">
        <v>1166</v>
      </c>
      <c r="B451" s="21" t="s">
        <v>1167</v>
      </c>
      <c r="C451" s="30" t="s">
        <v>28</v>
      </c>
      <c r="D451" s="31">
        <v>8947</v>
      </c>
      <c r="E451" s="30" t="s">
        <v>461</v>
      </c>
      <c r="F451" s="21" t="s">
        <v>1178</v>
      </c>
      <c r="G451" s="30">
        <v>70</v>
      </c>
      <c r="H451" s="21" t="s">
        <v>1179</v>
      </c>
      <c r="I451" s="30"/>
      <c r="J451" s="42"/>
      <c r="K451" s="23"/>
      <c r="L451" s="42"/>
      <c r="M451" s="23"/>
      <c r="N451" s="23"/>
      <c r="V451" s="23"/>
      <c r="W451" s="42"/>
      <c r="X451" s="23"/>
    </row>
    <row r="452" spans="1:24" x14ac:dyDescent="0.25">
      <c r="A452" s="30" t="s">
        <v>1166</v>
      </c>
      <c r="B452" s="21" t="s">
        <v>1167</v>
      </c>
      <c r="C452" s="30" t="s">
        <v>28</v>
      </c>
      <c r="D452" s="31">
        <v>9168</v>
      </c>
      <c r="E452" s="30" t="s">
        <v>530</v>
      </c>
      <c r="F452" s="21" t="s">
        <v>1180</v>
      </c>
      <c r="G452" s="30">
        <v>70</v>
      </c>
      <c r="H452" s="21" t="s">
        <v>1181</v>
      </c>
      <c r="I452" s="30"/>
      <c r="J452" s="42"/>
      <c r="K452" s="23"/>
      <c r="L452" s="42"/>
      <c r="M452" s="23"/>
      <c r="N452" s="23"/>
      <c r="V452" s="23"/>
      <c r="W452" s="42"/>
      <c r="X452" s="23"/>
    </row>
    <row r="453" spans="1:24" x14ac:dyDescent="0.25">
      <c r="A453" s="30" t="s">
        <v>1166</v>
      </c>
      <c r="B453" s="21" t="s">
        <v>1167</v>
      </c>
      <c r="C453" s="30" t="s">
        <v>28</v>
      </c>
      <c r="D453" s="31">
        <v>9275</v>
      </c>
      <c r="E453" s="30" t="s">
        <v>54</v>
      </c>
      <c r="F453" s="21" t="s">
        <v>1182</v>
      </c>
      <c r="G453" s="30">
        <v>70</v>
      </c>
      <c r="H453" s="21" t="s">
        <v>1183</v>
      </c>
      <c r="I453" s="30"/>
      <c r="J453" s="42"/>
      <c r="K453" s="23"/>
      <c r="L453" s="42"/>
      <c r="M453" s="23"/>
      <c r="N453" s="23"/>
      <c r="V453" s="23"/>
      <c r="W453" s="42"/>
      <c r="X453" s="23"/>
    </row>
    <row r="454" spans="1:24" x14ac:dyDescent="0.25">
      <c r="A454" s="30" t="s">
        <v>1166</v>
      </c>
      <c r="B454" s="21" t="s">
        <v>1167</v>
      </c>
      <c r="C454" s="30" t="s">
        <v>28</v>
      </c>
      <c r="D454" s="31">
        <v>11707.99</v>
      </c>
      <c r="E454" s="30" t="s">
        <v>489</v>
      </c>
      <c r="F454" s="21" t="s">
        <v>1184</v>
      </c>
      <c r="G454" s="30">
        <v>70</v>
      </c>
      <c r="H454" s="21" t="s">
        <v>1185</v>
      </c>
      <c r="I454" s="30"/>
      <c r="J454" s="42"/>
      <c r="K454" s="23"/>
      <c r="L454" s="42"/>
      <c r="M454" s="23"/>
      <c r="N454" s="23"/>
      <c r="V454" s="23"/>
      <c r="W454" s="42"/>
      <c r="X454" s="23"/>
    </row>
    <row r="455" spans="1:24" x14ac:dyDescent="0.25">
      <c r="A455" s="30" t="s">
        <v>1166</v>
      </c>
      <c r="B455" s="21" t="s">
        <v>1167</v>
      </c>
      <c r="C455" s="30" t="s">
        <v>28</v>
      </c>
      <c r="D455" s="31">
        <v>12000</v>
      </c>
      <c r="E455" s="30" t="s">
        <v>1186</v>
      </c>
      <c r="F455" s="21" t="s">
        <v>1187</v>
      </c>
      <c r="G455" s="30">
        <v>70</v>
      </c>
      <c r="H455" s="21" t="s">
        <v>1188</v>
      </c>
      <c r="I455" s="30"/>
      <c r="J455" s="42"/>
      <c r="K455" s="23"/>
      <c r="L455" s="42"/>
      <c r="M455" s="23"/>
      <c r="N455" s="23"/>
      <c r="V455" s="23"/>
      <c r="W455" s="42"/>
      <c r="X455" s="23"/>
    </row>
    <row r="456" spans="1:24" x14ac:dyDescent="0.25">
      <c r="A456" s="36" t="s">
        <v>1166</v>
      </c>
      <c r="B456" s="37" t="s">
        <v>1167</v>
      </c>
      <c r="C456" s="36" t="s">
        <v>28</v>
      </c>
      <c r="D456" s="38">
        <v>14607</v>
      </c>
      <c r="E456" s="36" t="s">
        <v>1102</v>
      </c>
      <c r="F456" s="37" t="s">
        <v>1172</v>
      </c>
      <c r="G456" s="36">
        <v>70</v>
      </c>
      <c r="H456" s="37" t="s">
        <v>1189</v>
      </c>
      <c r="I456" s="36"/>
      <c r="J456" s="42"/>
      <c r="K456" s="23"/>
      <c r="L456" s="42"/>
      <c r="M456" s="23"/>
      <c r="N456" s="23"/>
      <c r="V456" s="23"/>
      <c r="W456" s="42"/>
      <c r="X456" s="23"/>
    </row>
    <row r="457" spans="1:24" x14ac:dyDescent="0.25">
      <c r="A457" s="7" t="s">
        <v>1190</v>
      </c>
      <c r="B457" s="10" t="s">
        <v>1191</v>
      </c>
      <c r="C457" s="7" t="s">
        <v>28</v>
      </c>
      <c r="D457" s="9">
        <v>26950</v>
      </c>
      <c r="E457" s="7" t="s">
        <v>461</v>
      </c>
      <c r="F457" s="10" t="s">
        <v>1084</v>
      </c>
      <c r="G457" s="7">
        <v>120</v>
      </c>
      <c r="H457" s="10" t="s">
        <v>1192</v>
      </c>
      <c r="I457" s="7"/>
      <c r="J457" s="14"/>
      <c r="K457" s="15"/>
      <c r="L457" s="64"/>
      <c r="M457" s="15"/>
      <c r="N457" s="15"/>
      <c r="V457" s="15"/>
      <c r="W457" s="64"/>
      <c r="X457" s="15"/>
    </row>
    <row r="458" spans="1:24" x14ac:dyDescent="0.25">
      <c r="A458" s="30" t="s">
        <v>1190</v>
      </c>
      <c r="B458" s="21" t="s">
        <v>1191</v>
      </c>
      <c r="C458" s="30" t="s">
        <v>28</v>
      </c>
      <c r="D458" s="31">
        <v>35500</v>
      </c>
      <c r="E458" s="30" t="s">
        <v>942</v>
      </c>
      <c r="F458" s="21" t="s">
        <v>1193</v>
      </c>
      <c r="G458" s="30">
        <v>120</v>
      </c>
      <c r="H458" s="21" t="s">
        <v>1194</v>
      </c>
      <c r="I458" s="50">
        <f>+(J458+W458)/2</f>
        <v>37885</v>
      </c>
      <c r="J458" s="50">
        <v>44890</v>
      </c>
      <c r="K458" s="51" t="s">
        <v>1195</v>
      </c>
      <c r="L458" s="50">
        <v>30880</v>
      </c>
      <c r="M458" s="51" t="s">
        <v>1196</v>
      </c>
      <c r="N458" s="51" t="s">
        <v>1196</v>
      </c>
      <c r="V458" s="51" t="s">
        <v>1754</v>
      </c>
      <c r="W458" s="50">
        <v>30880</v>
      </c>
      <c r="X458" s="51" t="s">
        <v>1196</v>
      </c>
    </row>
    <row r="459" spans="1:24" x14ac:dyDescent="0.25">
      <c r="A459" s="30" t="s">
        <v>1190</v>
      </c>
      <c r="B459" s="21" t="s">
        <v>1191</v>
      </c>
      <c r="C459" s="30" t="s">
        <v>28</v>
      </c>
      <c r="D459" s="31">
        <v>41768</v>
      </c>
      <c r="E459" s="30" t="s">
        <v>530</v>
      </c>
      <c r="F459" s="21" t="s">
        <v>1197</v>
      </c>
      <c r="G459" s="30">
        <v>120</v>
      </c>
      <c r="H459" s="21" t="s">
        <v>1191</v>
      </c>
      <c r="I459" s="30"/>
      <c r="J459" s="22"/>
      <c r="K459" s="23"/>
      <c r="L459" s="42"/>
      <c r="M459" s="23"/>
      <c r="N459" s="23"/>
      <c r="V459" s="23"/>
      <c r="W459" s="42"/>
      <c r="X459" s="23"/>
    </row>
    <row r="460" spans="1:24" x14ac:dyDescent="0.25">
      <c r="A460" s="30" t="s">
        <v>1190</v>
      </c>
      <c r="B460" s="21" t="s">
        <v>1191</v>
      </c>
      <c r="C460" s="30" t="s">
        <v>37</v>
      </c>
      <c r="D460" s="31">
        <v>46974</v>
      </c>
      <c r="E460" s="30" t="s">
        <v>54</v>
      </c>
      <c r="F460" s="21" t="s">
        <v>1198</v>
      </c>
      <c r="G460" s="30">
        <v>120</v>
      </c>
      <c r="H460" s="21" t="s">
        <v>1199</v>
      </c>
      <c r="I460" s="30"/>
      <c r="J460" s="22"/>
      <c r="K460" s="23"/>
      <c r="L460" s="42"/>
      <c r="M460" s="23"/>
      <c r="N460" s="23"/>
      <c r="V460" s="23"/>
      <c r="W460" s="42"/>
      <c r="X460" s="23"/>
    </row>
    <row r="461" spans="1:24" x14ac:dyDescent="0.25">
      <c r="A461" s="30" t="s">
        <v>1190</v>
      </c>
      <c r="B461" s="21" t="s">
        <v>1191</v>
      </c>
      <c r="C461" s="30" t="s">
        <v>28</v>
      </c>
      <c r="D461" s="31">
        <v>51807.5</v>
      </c>
      <c r="E461" s="30" t="s">
        <v>489</v>
      </c>
      <c r="F461" s="21" t="s">
        <v>1200</v>
      </c>
      <c r="G461" s="30">
        <v>120</v>
      </c>
      <c r="H461" s="21" t="s">
        <v>1201</v>
      </c>
      <c r="I461" s="30"/>
      <c r="J461" s="22"/>
      <c r="K461" s="23"/>
      <c r="L461" s="42"/>
      <c r="M461" s="23"/>
      <c r="N461" s="23"/>
      <c r="V461" s="23"/>
      <c r="W461" s="42"/>
      <c r="X461" s="23"/>
    </row>
    <row r="462" spans="1:24" x14ac:dyDescent="0.25">
      <c r="A462" s="36" t="s">
        <v>1190</v>
      </c>
      <c r="B462" s="37" t="s">
        <v>1191</v>
      </c>
      <c r="C462" s="36" t="s">
        <v>28</v>
      </c>
      <c r="D462" s="38">
        <v>55263</v>
      </c>
      <c r="E462" s="36" t="s">
        <v>54</v>
      </c>
      <c r="F462" s="37" t="s">
        <v>1094</v>
      </c>
      <c r="G462" s="36">
        <v>120</v>
      </c>
      <c r="H462" s="37" t="s">
        <v>1202</v>
      </c>
      <c r="I462" s="36"/>
      <c r="J462" s="39"/>
      <c r="K462" s="40"/>
      <c r="L462" s="41"/>
      <c r="M462" s="40"/>
      <c r="N462" s="40"/>
      <c r="V462" s="40"/>
      <c r="W462" s="41"/>
      <c r="X462" s="40"/>
    </row>
    <row r="463" spans="1:24" x14ac:dyDescent="0.25">
      <c r="A463" s="7" t="s">
        <v>1203</v>
      </c>
      <c r="B463" s="10" t="s">
        <v>1204</v>
      </c>
      <c r="C463" s="7" t="s">
        <v>28</v>
      </c>
      <c r="D463" s="9">
        <v>49966.99</v>
      </c>
      <c r="E463" s="7" t="s">
        <v>1205</v>
      </c>
      <c r="F463" s="10" t="s">
        <v>1206</v>
      </c>
      <c r="G463" s="7">
        <v>90</v>
      </c>
      <c r="H463" s="10" t="s">
        <v>1207</v>
      </c>
      <c r="I463" s="50">
        <f>+(J463+W463)/2</f>
        <v>62356.5</v>
      </c>
      <c r="J463" s="50">
        <v>59972</v>
      </c>
      <c r="K463" s="51" t="s">
        <v>1208</v>
      </c>
      <c r="L463" s="50">
        <v>58195</v>
      </c>
      <c r="M463" s="51" t="s">
        <v>1209</v>
      </c>
      <c r="N463" s="51" t="s">
        <v>1209</v>
      </c>
      <c r="V463" s="51" t="s">
        <v>1755</v>
      </c>
      <c r="W463" s="50">
        <v>64741</v>
      </c>
      <c r="X463" s="51" t="s">
        <v>1756</v>
      </c>
    </row>
    <row r="464" spans="1:24" x14ac:dyDescent="0.25">
      <c r="A464" s="30" t="s">
        <v>1203</v>
      </c>
      <c r="B464" s="21" t="s">
        <v>1204</v>
      </c>
      <c r="C464" s="30" t="s">
        <v>28</v>
      </c>
      <c r="D464" s="31">
        <v>65910</v>
      </c>
      <c r="E464" s="30" t="s">
        <v>461</v>
      </c>
      <c r="F464" s="21" t="s">
        <v>1210</v>
      </c>
      <c r="G464" s="30">
        <v>120</v>
      </c>
      <c r="H464" s="21" t="s">
        <v>1211</v>
      </c>
      <c r="I464" s="30"/>
      <c r="J464" s="42"/>
      <c r="K464" s="23"/>
      <c r="L464" s="42"/>
      <c r="M464" s="23"/>
      <c r="N464" s="23"/>
      <c r="V464" s="23"/>
      <c r="W464" s="42"/>
      <c r="X464" s="23"/>
    </row>
    <row r="465" spans="1:24" x14ac:dyDescent="0.25">
      <c r="A465" s="30" t="s">
        <v>1203</v>
      </c>
      <c r="B465" s="21" t="s">
        <v>1204</v>
      </c>
      <c r="C465" s="30" t="s">
        <v>28</v>
      </c>
      <c r="D465" s="31">
        <v>69900</v>
      </c>
      <c r="E465" s="30" t="s">
        <v>530</v>
      </c>
      <c r="F465" s="21" t="s">
        <v>1212</v>
      </c>
      <c r="G465" s="30">
        <v>120</v>
      </c>
      <c r="H465" s="21" t="s">
        <v>1213</v>
      </c>
      <c r="I465" s="30"/>
      <c r="J465" s="42"/>
      <c r="K465" s="23"/>
      <c r="L465" s="42"/>
      <c r="M465" s="23"/>
      <c r="N465" s="23"/>
      <c r="V465" s="23"/>
      <c r="W465" s="42"/>
      <c r="X465" s="23"/>
    </row>
    <row r="466" spans="1:24" x14ac:dyDescent="0.25">
      <c r="A466" s="30" t="s">
        <v>1203</v>
      </c>
      <c r="B466" s="21" t="s">
        <v>1204</v>
      </c>
      <c r="C466" s="30" t="s">
        <v>28</v>
      </c>
      <c r="D466" s="31">
        <v>73800</v>
      </c>
      <c r="E466" s="30" t="s">
        <v>942</v>
      </c>
      <c r="F466" s="21" t="s">
        <v>1214</v>
      </c>
      <c r="G466" s="30">
        <v>120</v>
      </c>
      <c r="H466" s="21" t="s">
        <v>1215</v>
      </c>
      <c r="I466" s="30"/>
      <c r="J466" s="42"/>
      <c r="K466" s="23"/>
      <c r="L466" s="42"/>
      <c r="M466" s="23"/>
      <c r="N466" s="23"/>
      <c r="V466" s="23"/>
      <c r="W466" s="42"/>
      <c r="X466" s="23"/>
    </row>
    <row r="467" spans="1:24" x14ac:dyDescent="0.25">
      <c r="A467" s="30" t="s">
        <v>1203</v>
      </c>
      <c r="B467" s="21" t="s">
        <v>1204</v>
      </c>
      <c r="C467" s="30" t="s">
        <v>37</v>
      </c>
      <c r="D467" s="31">
        <v>83283</v>
      </c>
      <c r="E467" s="30" t="s">
        <v>54</v>
      </c>
      <c r="F467" s="21" t="s">
        <v>1216</v>
      </c>
      <c r="G467" s="30">
        <v>120</v>
      </c>
      <c r="H467" s="21" t="s">
        <v>1217</v>
      </c>
      <c r="I467" s="30"/>
      <c r="J467" s="42"/>
      <c r="K467" s="23"/>
      <c r="L467" s="42"/>
      <c r="M467" s="23"/>
      <c r="N467" s="23"/>
      <c r="V467" s="23"/>
      <c r="W467" s="42"/>
      <c r="X467" s="23"/>
    </row>
    <row r="468" spans="1:24" x14ac:dyDescent="0.25">
      <c r="A468" s="30" t="s">
        <v>1203</v>
      </c>
      <c r="B468" s="21" t="s">
        <v>1204</v>
      </c>
      <c r="C468" s="30" t="s">
        <v>28</v>
      </c>
      <c r="D468" s="31">
        <v>84858.9</v>
      </c>
      <c r="E468" s="30" t="s">
        <v>489</v>
      </c>
      <c r="F468" s="21" t="s">
        <v>1210</v>
      </c>
      <c r="G468" s="30">
        <v>120</v>
      </c>
      <c r="H468" s="21" t="s">
        <v>1218</v>
      </c>
      <c r="I468" s="30"/>
      <c r="J468" s="42"/>
      <c r="K468" s="23"/>
      <c r="L468" s="42"/>
      <c r="M468" s="23"/>
      <c r="N468" s="23"/>
      <c r="V468" s="23"/>
      <c r="W468" s="42"/>
      <c r="X468" s="23"/>
    </row>
    <row r="469" spans="1:24" x14ac:dyDescent="0.25">
      <c r="A469" s="36" t="s">
        <v>1203</v>
      </c>
      <c r="B469" s="37" t="s">
        <v>1204</v>
      </c>
      <c r="C469" s="36" t="s">
        <v>28</v>
      </c>
      <c r="D469" s="38">
        <v>97980</v>
      </c>
      <c r="E469" s="36" t="s">
        <v>54</v>
      </c>
      <c r="F469" s="37" t="s">
        <v>1094</v>
      </c>
      <c r="G469" s="36">
        <v>120</v>
      </c>
      <c r="H469" s="37" t="s">
        <v>1219</v>
      </c>
      <c r="I469" s="36"/>
      <c r="J469" s="42"/>
      <c r="K469" s="23"/>
      <c r="L469" s="42"/>
      <c r="M469" s="23"/>
      <c r="N469" s="23"/>
      <c r="V469" s="23"/>
      <c r="W469" s="42"/>
      <c r="X469" s="23"/>
    </row>
    <row r="470" spans="1:24" x14ac:dyDescent="0.25">
      <c r="A470" s="7" t="s">
        <v>1220</v>
      </c>
      <c r="B470" s="10" t="s">
        <v>1221</v>
      </c>
      <c r="C470" s="7" t="s">
        <v>28</v>
      </c>
      <c r="D470" s="9">
        <v>4300</v>
      </c>
      <c r="E470" s="7" t="s">
        <v>461</v>
      </c>
      <c r="F470" s="10" t="s">
        <v>1084</v>
      </c>
      <c r="G470" s="7">
        <v>240</v>
      </c>
      <c r="H470" s="10" t="s">
        <v>1222</v>
      </c>
      <c r="I470" s="7"/>
      <c r="J470" s="14"/>
      <c r="K470" s="15"/>
      <c r="L470" s="64"/>
      <c r="M470" s="15"/>
      <c r="N470" s="15"/>
      <c r="V470" s="15"/>
      <c r="W470" s="64"/>
      <c r="X470" s="15"/>
    </row>
    <row r="471" spans="1:24" x14ac:dyDescent="0.25">
      <c r="A471" s="30" t="s">
        <v>1220</v>
      </c>
      <c r="B471" s="21" t="s">
        <v>1221</v>
      </c>
      <c r="C471" s="30" t="s">
        <v>28</v>
      </c>
      <c r="D471" s="31">
        <v>5200</v>
      </c>
      <c r="E471" s="30" t="s">
        <v>942</v>
      </c>
      <c r="F471" s="21" t="s">
        <v>943</v>
      </c>
      <c r="G471" s="30">
        <v>240</v>
      </c>
      <c r="H471" s="21" t="s">
        <v>1223</v>
      </c>
      <c r="I471" s="56">
        <f>+(J471+W471)/2</f>
        <v>6505</v>
      </c>
      <c r="J471" s="56">
        <v>8070</v>
      </c>
      <c r="K471" s="61" t="s">
        <v>1224</v>
      </c>
      <c r="L471" s="56">
        <v>4940</v>
      </c>
      <c r="M471" s="61" t="s">
        <v>1225</v>
      </c>
      <c r="N471" s="61" t="s">
        <v>1225</v>
      </c>
      <c r="V471" s="61" t="s">
        <v>1757</v>
      </c>
      <c r="W471" s="56">
        <v>4940</v>
      </c>
      <c r="X471" s="61" t="s">
        <v>1225</v>
      </c>
    </row>
    <row r="472" spans="1:24" x14ac:dyDescent="0.25">
      <c r="A472" s="30" t="s">
        <v>1220</v>
      </c>
      <c r="B472" s="21" t="s">
        <v>1221</v>
      </c>
      <c r="C472" s="30" t="s">
        <v>37</v>
      </c>
      <c r="D472" s="31">
        <v>6720</v>
      </c>
      <c r="E472" s="30" t="s">
        <v>54</v>
      </c>
      <c r="F472" s="21" t="s">
        <v>1216</v>
      </c>
      <c r="G472" s="30">
        <v>240</v>
      </c>
      <c r="H472" s="21" t="s">
        <v>1226</v>
      </c>
      <c r="I472" s="30"/>
      <c r="J472" s="22"/>
      <c r="K472" s="23"/>
      <c r="L472" s="42"/>
      <c r="M472" s="23"/>
      <c r="N472" s="23"/>
      <c r="V472" s="23"/>
      <c r="W472" s="42"/>
      <c r="X472" s="23"/>
    </row>
    <row r="473" spans="1:24" x14ac:dyDescent="0.25">
      <c r="A473" s="30" t="s">
        <v>1220</v>
      </c>
      <c r="B473" s="21" t="s">
        <v>1221</v>
      </c>
      <c r="C473" s="30" t="s">
        <v>28</v>
      </c>
      <c r="D473" s="31">
        <v>6998</v>
      </c>
      <c r="E473" s="30" t="s">
        <v>530</v>
      </c>
      <c r="F473" s="21" t="s">
        <v>1227</v>
      </c>
      <c r="G473" s="30">
        <v>240</v>
      </c>
      <c r="H473" s="21" t="s">
        <v>1228</v>
      </c>
      <c r="I473" s="30"/>
      <c r="J473" s="22"/>
      <c r="K473" s="23"/>
      <c r="L473" s="42"/>
      <c r="M473" s="23"/>
      <c r="N473" s="23"/>
      <c r="V473" s="23"/>
      <c r="W473" s="42"/>
      <c r="X473" s="23"/>
    </row>
    <row r="474" spans="1:24" x14ac:dyDescent="0.25">
      <c r="A474" s="30" t="s">
        <v>1220</v>
      </c>
      <c r="B474" s="21" t="s">
        <v>1221</v>
      </c>
      <c r="C474" s="30" t="s">
        <v>28</v>
      </c>
      <c r="D474" s="31">
        <v>7906</v>
      </c>
      <c r="E474" s="30" t="s">
        <v>54</v>
      </c>
      <c r="F474" s="21" t="s">
        <v>1094</v>
      </c>
      <c r="G474" s="30">
        <v>240</v>
      </c>
      <c r="H474" s="21" t="s">
        <v>1229</v>
      </c>
      <c r="I474" s="30"/>
      <c r="J474" s="22"/>
      <c r="K474" s="23"/>
      <c r="L474" s="42"/>
      <c r="M474" s="23"/>
      <c r="N474" s="23"/>
      <c r="V474" s="23"/>
      <c r="W474" s="42"/>
      <c r="X474" s="23"/>
    </row>
    <row r="475" spans="1:24" x14ac:dyDescent="0.25">
      <c r="A475" s="36" t="s">
        <v>1220</v>
      </c>
      <c r="B475" s="37" t="s">
        <v>1221</v>
      </c>
      <c r="C475" s="36" t="s">
        <v>28</v>
      </c>
      <c r="D475" s="38">
        <v>8494.9</v>
      </c>
      <c r="E475" s="36" t="s">
        <v>489</v>
      </c>
      <c r="F475" s="37" t="s">
        <v>1026</v>
      </c>
      <c r="G475" s="36">
        <v>240</v>
      </c>
      <c r="H475" s="37" t="s">
        <v>1230</v>
      </c>
      <c r="I475" s="36"/>
      <c r="J475" s="39"/>
      <c r="K475" s="40"/>
      <c r="L475" s="41"/>
      <c r="M475" s="40"/>
      <c r="N475" s="40"/>
      <c r="V475" s="40"/>
      <c r="W475" s="41"/>
      <c r="X475" s="40"/>
    </row>
    <row r="476" spans="1:24" x14ac:dyDescent="0.25">
      <c r="A476" s="7" t="s">
        <v>1231</v>
      </c>
      <c r="B476" s="10" t="s">
        <v>1232</v>
      </c>
      <c r="C476" s="7" t="s">
        <v>28</v>
      </c>
      <c r="D476" s="9">
        <v>1668</v>
      </c>
      <c r="E476" s="7" t="s">
        <v>461</v>
      </c>
      <c r="F476" s="10" t="s">
        <v>1233</v>
      </c>
      <c r="G476" s="7">
        <v>1800</v>
      </c>
      <c r="H476" s="10" t="s">
        <v>1234</v>
      </c>
      <c r="I476" s="53">
        <v>2397.38</v>
      </c>
      <c r="J476" s="53">
        <v>2288.6</v>
      </c>
      <c r="K476" s="54" t="s">
        <v>1235</v>
      </c>
      <c r="L476" s="53">
        <f>125308/50</f>
        <v>2506.16</v>
      </c>
      <c r="M476" s="54" t="s">
        <v>1236</v>
      </c>
      <c r="N476" s="54" t="s">
        <v>1236</v>
      </c>
      <c r="V476" s="54" t="s">
        <v>1235</v>
      </c>
      <c r="W476" s="53">
        <f>125308/50</f>
        <v>2506.16</v>
      </c>
      <c r="X476" s="54" t="s">
        <v>1236</v>
      </c>
    </row>
    <row r="477" spans="1:24" x14ac:dyDescent="0.25">
      <c r="A477" s="30" t="s">
        <v>1231</v>
      </c>
      <c r="B477" s="21" t="s">
        <v>1232</v>
      </c>
      <c r="C477" s="30" t="s">
        <v>28</v>
      </c>
      <c r="D477" s="31">
        <v>1675</v>
      </c>
      <c r="E477" s="30" t="s">
        <v>530</v>
      </c>
      <c r="F477" s="21" t="s">
        <v>1237</v>
      </c>
      <c r="G477" s="30">
        <v>1800</v>
      </c>
      <c r="H477" s="21" t="s">
        <v>1238</v>
      </c>
      <c r="I477" s="56">
        <v>2670.3850000000002</v>
      </c>
      <c r="J477" s="65">
        <v>3513.27</v>
      </c>
      <c r="K477" s="61" t="s">
        <v>1239</v>
      </c>
      <c r="L477" s="56">
        <v>1827.5</v>
      </c>
      <c r="M477" s="61" t="s">
        <v>1240</v>
      </c>
      <c r="N477" s="61" t="s">
        <v>1240</v>
      </c>
      <c r="V477" s="61" t="s">
        <v>1239</v>
      </c>
      <c r="W477" s="56">
        <v>1827.5</v>
      </c>
      <c r="X477" s="61" t="s">
        <v>1240</v>
      </c>
    </row>
    <row r="478" spans="1:24" x14ac:dyDescent="0.25">
      <c r="A478" s="30" t="s">
        <v>1231</v>
      </c>
      <c r="B478" s="21" t="s">
        <v>1232</v>
      </c>
      <c r="C478" s="30" t="s">
        <v>28</v>
      </c>
      <c r="D478" s="31">
        <v>1881</v>
      </c>
      <c r="E478" s="30" t="s">
        <v>1241</v>
      </c>
      <c r="F478" s="21" t="s">
        <v>1242</v>
      </c>
      <c r="G478" s="30">
        <v>1800</v>
      </c>
      <c r="H478" s="21" t="s">
        <v>1243</v>
      </c>
      <c r="I478" s="56">
        <v>2914</v>
      </c>
      <c r="J478" s="56">
        <v>3159</v>
      </c>
      <c r="K478" s="61" t="s">
        <v>1244</v>
      </c>
      <c r="L478" s="56">
        <v>2669</v>
      </c>
      <c r="M478" s="61" t="s">
        <v>1245</v>
      </c>
      <c r="N478" s="61" t="s">
        <v>1245</v>
      </c>
      <c r="V478" s="61" t="s">
        <v>1244</v>
      </c>
      <c r="W478" s="56">
        <v>2669</v>
      </c>
      <c r="X478" s="61" t="s">
        <v>1245</v>
      </c>
    </row>
    <row r="479" spans="1:24" x14ac:dyDescent="0.25">
      <c r="A479" s="30" t="s">
        <v>1231</v>
      </c>
      <c r="B479" s="21" t="s">
        <v>1232</v>
      </c>
      <c r="C479" s="30" t="s">
        <v>28</v>
      </c>
      <c r="D479" s="31">
        <v>3554.65</v>
      </c>
      <c r="E479" s="30" t="s">
        <v>489</v>
      </c>
      <c r="F479" s="21" t="s">
        <v>1246</v>
      </c>
      <c r="G479" s="30">
        <v>1800</v>
      </c>
      <c r="H479" s="21" t="s">
        <v>1247</v>
      </c>
      <c r="I479" s="30"/>
      <c r="J479" s="42"/>
      <c r="K479" s="23"/>
      <c r="L479" s="42"/>
      <c r="M479" s="23"/>
      <c r="N479" s="23"/>
      <c r="V479" s="23"/>
      <c r="W479" s="42"/>
      <c r="X479" s="23"/>
    </row>
    <row r="480" spans="1:24" x14ac:dyDescent="0.25">
      <c r="A480" s="30" t="s">
        <v>1231</v>
      </c>
      <c r="B480" s="21" t="s">
        <v>1232</v>
      </c>
      <c r="C480" s="30" t="s">
        <v>37</v>
      </c>
      <c r="D480" s="31">
        <v>4505</v>
      </c>
      <c r="E480" s="30" t="s">
        <v>54</v>
      </c>
      <c r="F480" s="21" t="s">
        <v>1248</v>
      </c>
      <c r="G480" s="30">
        <v>1800</v>
      </c>
      <c r="H480" s="21" t="s">
        <v>1249</v>
      </c>
      <c r="I480" s="30"/>
      <c r="J480" s="42"/>
      <c r="K480" s="23"/>
      <c r="L480" s="42"/>
      <c r="M480" s="23"/>
      <c r="N480" s="23"/>
      <c r="V480" s="23"/>
      <c r="W480" s="42"/>
      <c r="X480" s="23"/>
    </row>
    <row r="481" spans="1:24" x14ac:dyDescent="0.25">
      <c r="A481" s="36" t="s">
        <v>1231</v>
      </c>
      <c r="B481" s="37" t="s">
        <v>1232</v>
      </c>
      <c r="C481" s="36" t="s">
        <v>28</v>
      </c>
      <c r="D481" s="38">
        <v>5300</v>
      </c>
      <c r="E481" s="36" t="s">
        <v>54</v>
      </c>
      <c r="F481" s="37" t="s">
        <v>1250</v>
      </c>
      <c r="G481" s="36">
        <v>1800</v>
      </c>
      <c r="H481" s="37" t="s">
        <v>1251</v>
      </c>
      <c r="I481" s="36"/>
      <c r="J481" s="42"/>
      <c r="K481" s="23"/>
      <c r="L481" s="42"/>
      <c r="M481" s="23"/>
      <c r="N481" s="23"/>
      <c r="V481" s="23"/>
      <c r="W481" s="42"/>
      <c r="X481" s="23"/>
    </row>
    <row r="482" spans="1:24" x14ac:dyDescent="0.25">
      <c r="A482" s="7" t="s">
        <v>1252</v>
      </c>
      <c r="B482" s="10" t="s">
        <v>1253</v>
      </c>
      <c r="C482" s="7" t="s">
        <v>28</v>
      </c>
      <c r="D482" s="9">
        <v>887</v>
      </c>
      <c r="E482" s="7" t="s">
        <v>461</v>
      </c>
      <c r="F482" s="10" t="s">
        <v>1233</v>
      </c>
      <c r="G482" s="7">
        <v>1200</v>
      </c>
      <c r="H482" s="10" t="s">
        <v>1254</v>
      </c>
      <c r="I482" s="53">
        <v>1634.7</v>
      </c>
      <c r="J482" s="53">
        <v>2129</v>
      </c>
      <c r="K482" s="54" t="s">
        <v>1255</v>
      </c>
      <c r="L482" s="53">
        <f>11404/10</f>
        <v>1140.4000000000001</v>
      </c>
      <c r="M482" s="54" t="s">
        <v>1256</v>
      </c>
      <c r="N482" s="54" t="s">
        <v>1256</v>
      </c>
      <c r="V482" s="54" t="s">
        <v>1255</v>
      </c>
      <c r="W482" s="53">
        <f>11404/10</f>
        <v>1140.4000000000001</v>
      </c>
      <c r="X482" s="54" t="s">
        <v>1256</v>
      </c>
    </row>
    <row r="483" spans="1:24" x14ac:dyDescent="0.25">
      <c r="A483" s="30" t="s">
        <v>1252</v>
      </c>
      <c r="B483" s="21" t="s">
        <v>1253</v>
      </c>
      <c r="C483" s="30" t="s">
        <v>28</v>
      </c>
      <c r="D483" s="31">
        <v>968</v>
      </c>
      <c r="E483" s="30" t="s">
        <v>1241</v>
      </c>
      <c r="F483" s="21" t="s">
        <v>1242</v>
      </c>
      <c r="G483" s="30">
        <v>1200</v>
      </c>
      <c r="H483" s="21" t="s">
        <v>1257</v>
      </c>
      <c r="I483" s="56">
        <v>1750</v>
      </c>
      <c r="J483" s="56">
        <v>2200</v>
      </c>
      <c r="K483" s="61" t="s">
        <v>1258</v>
      </c>
      <c r="L483" s="56">
        <v>1300</v>
      </c>
      <c r="M483" s="61" t="s">
        <v>1259</v>
      </c>
      <c r="N483" s="61" t="s">
        <v>1259</v>
      </c>
      <c r="V483" s="61" t="s">
        <v>1258</v>
      </c>
      <c r="W483" s="56">
        <v>1300</v>
      </c>
      <c r="X483" s="61" t="s">
        <v>1259</v>
      </c>
    </row>
    <row r="484" spans="1:24" x14ac:dyDescent="0.25">
      <c r="A484" s="30" t="s">
        <v>1252</v>
      </c>
      <c r="B484" s="21" t="s">
        <v>1253</v>
      </c>
      <c r="C484" s="30" t="s">
        <v>28</v>
      </c>
      <c r="D484" s="31">
        <v>1318</v>
      </c>
      <c r="E484" s="30" t="s">
        <v>530</v>
      </c>
      <c r="F484" s="21" t="s">
        <v>1237</v>
      </c>
      <c r="G484" s="30">
        <v>1200</v>
      </c>
      <c r="H484" s="21" t="s">
        <v>1260</v>
      </c>
      <c r="I484" s="30"/>
      <c r="J484" s="22"/>
      <c r="K484" s="23"/>
      <c r="L484" s="42"/>
      <c r="M484" s="23"/>
      <c r="N484" s="23"/>
      <c r="V484" s="23"/>
      <c r="W484" s="42"/>
      <c r="X484" s="23"/>
    </row>
    <row r="485" spans="1:24" x14ac:dyDescent="0.25">
      <c r="A485" s="30" t="s">
        <v>1252</v>
      </c>
      <c r="B485" s="21" t="s">
        <v>1253</v>
      </c>
      <c r="C485" s="30" t="s">
        <v>28</v>
      </c>
      <c r="D485" s="31">
        <v>1745.24</v>
      </c>
      <c r="E485" s="30" t="s">
        <v>489</v>
      </c>
      <c r="F485" s="21" t="s">
        <v>1246</v>
      </c>
      <c r="G485" s="30">
        <v>1200</v>
      </c>
      <c r="H485" s="21" t="s">
        <v>1261</v>
      </c>
      <c r="I485" s="30"/>
      <c r="J485" s="22"/>
      <c r="K485" s="23"/>
      <c r="L485" s="42"/>
      <c r="M485" s="23"/>
      <c r="N485" s="23"/>
      <c r="V485" s="23"/>
      <c r="W485" s="42"/>
      <c r="X485" s="23"/>
    </row>
    <row r="486" spans="1:24" x14ac:dyDescent="0.25">
      <c r="A486" s="30" t="s">
        <v>1252</v>
      </c>
      <c r="B486" s="21" t="s">
        <v>1253</v>
      </c>
      <c r="C486" s="30" t="s">
        <v>37</v>
      </c>
      <c r="D486" s="31">
        <v>2140</v>
      </c>
      <c r="E486" s="30" t="s">
        <v>54</v>
      </c>
      <c r="F486" s="21" t="s">
        <v>1262</v>
      </c>
      <c r="G486" s="30">
        <v>1200</v>
      </c>
      <c r="H486" s="21" t="s">
        <v>1263</v>
      </c>
      <c r="I486" s="30"/>
      <c r="J486" s="22"/>
      <c r="K486" s="23"/>
      <c r="L486" s="42"/>
      <c r="M486" s="23"/>
      <c r="N486" s="23"/>
      <c r="V486" s="23"/>
      <c r="W486" s="42"/>
      <c r="X486" s="23"/>
    </row>
    <row r="487" spans="1:24" x14ac:dyDescent="0.25">
      <c r="A487" s="36" t="s">
        <v>1252</v>
      </c>
      <c r="B487" s="37" t="s">
        <v>1253</v>
      </c>
      <c r="C487" s="36" t="s">
        <v>28</v>
      </c>
      <c r="D487" s="38">
        <v>2518</v>
      </c>
      <c r="E487" s="36" t="s">
        <v>54</v>
      </c>
      <c r="F487" s="37" t="s">
        <v>1264</v>
      </c>
      <c r="G487" s="36">
        <v>1200</v>
      </c>
      <c r="H487" s="37" t="s">
        <v>1265</v>
      </c>
      <c r="I487" s="36"/>
      <c r="J487" s="39"/>
      <c r="K487" s="40"/>
      <c r="L487" s="41"/>
      <c r="M487" s="40"/>
      <c r="N487" s="40"/>
      <c r="V487" s="40"/>
      <c r="W487" s="41"/>
      <c r="X487" s="40"/>
    </row>
    <row r="488" spans="1:24" x14ac:dyDescent="0.25">
      <c r="A488" s="7" t="s">
        <v>1266</v>
      </c>
      <c r="B488" s="10" t="s">
        <v>1267</v>
      </c>
      <c r="C488" s="7" t="s">
        <v>28</v>
      </c>
      <c r="D488" s="9">
        <v>8345</v>
      </c>
      <c r="E488" s="7" t="s">
        <v>461</v>
      </c>
      <c r="F488" s="10" t="s">
        <v>1233</v>
      </c>
      <c r="G488" s="7">
        <v>600</v>
      </c>
      <c r="H488" s="10" t="s">
        <v>1268</v>
      </c>
      <c r="I488" s="53">
        <v>10781.5</v>
      </c>
      <c r="J488" s="53">
        <v>8910</v>
      </c>
      <c r="K488" s="54" t="s">
        <v>1269</v>
      </c>
      <c r="L488" s="53">
        <v>12653</v>
      </c>
      <c r="M488" s="54" t="s">
        <v>1270</v>
      </c>
      <c r="N488" s="54" t="s">
        <v>1270</v>
      </c>
      <c r="V488" s="54" t="s">
        <v>1269</v>
      </c>
      <c r="W488" s="53">
        <v>12653</v>
      </c>
      <c r="X488" s="54" t="s">
        <v>1270</v>
      </c>
    </row>
    <row r="489" spans="1:24" x14ac:dyDescent="0.25">
      <c r="A489" s="30" t="s">
        <v>1266</v>
      </c>
      <c r="B489" s="21" t="s">
        <v>1267</v>
      </c>
      <c r="C489" s="30" t="s">
        <v>28</v>
      </c>
      <c r="D489" s="31">
        <v>9427</v>
      </c>
      <c r="E489" s="30" t="s">
        <v>1241</v>
      </c>
      <c r="F489" s="21" t="s">
        <v>1271</v>
      </c>
      <c r="G489" s="30">
        <v>600</v>
      </c>
      <c r="H489" s="21" t="s">
        <v>1272</v>
      </c>
      <c r="I489" s="56">
        <v>23773</v>
      </c>
      <c r="J489" s="56">
        <v>24342</v>
      </c>
      <c r="K489" s="61" t="s">
        <v>1273</v>
      </c>
      <c r="L489" s="56">
        <v>23204</v>
      </c>
      <c r="M489" s="61" t="s">
        <v>1274</v>
      </c>
      <c r="N489" s="61" t="s">
        <v>1274</v>
      </c>
      <c r="V489" s="61" t="s">
        <v>1273</v>
      </c>
      <c r="W489" s="56">
        <v>23204</v>
      </c>
      <c r="X489" s="61" t="s">
        <v>1274</v>
      </c>
    </row>
    <row r="490" spans="1:24" x14ac:dyDescent="0.25">
      <c r="A490" s="30" t="s">
        <v>1266</v>
      </c>
      <c r="B490" s="21" t="s">
        <v>1267</v>
      </c>
      <c r="C490" s="30" t="s">
        <v>28</v>
      </c>
      <c r="D490" s="31">
        <v>16998</v>
      </c>
      <c r="E490" s="30" t="s">
        <v>530</v>
      </c>
      <c r="F490" s="21" t="s">
        <v>1237</v>
      </c>
      <c r="G490" s="30">
        <v>600</v>
      </c>
      <c r="H490" s="21" t="s">
        <v>1275</v>
      </c>
      <c r="I490" s="30"/>
      <c r="J490" s="42"/>
      <c r="K490" s="23"/>
      <c r="L490" s="42"/>
      <c r="M490" s="23"/>
      <c r="N490" s="23"/>
      <c r="V490" s="23"/>
      <c r="W490" s="42"/>
      <c r="X490" s="23"/>
    </row>
    <row r="491" spans="1:24" x14ac:dyDescent="0.25">
      <c r="A491" s="30" t="s">
        <v>1266</v>
      </c>
      <c r="B491" s="21" t="s">
        <v>1267</v>
      </c>
      <c r="C491" s="30" t="s">
        <v>37</v>
      </c>
      <c r="D491" s="31">
        <v>17570</v>
      </c>
      <c r="E491" s="30" t="s">
        <v>54</v>
      </c>
      <c r="F491" s="21" t="s">
        <v>1276</v>
      </c>
      <c r="G491" s="30">
        <v>600</v>
      </c>
      <c r="H491" s="21" t="s">
        <v>1277</v>
      </c>
      <c r="I491" s="30"/>
      <c r="J491" s="42"/>
      <c r="K491" s="23"/>
      <c r="L491" s="42"/>
      <c r="M491" s="23"/>
      <c r="N491" s="23"/>
      <c r="V491" s="23"/>
      <c r="W491" s="42"/>
      <c r="X491" s="23"/>
    </row>
    <row r="492" spans="1:24" x14ac:dyDescent="0.25">
      <c r="A492" s="30" t="s">
        <v>1266</v>
      </c>
      <c r="B492" s="21" t="s">
        <v>1267</v>
      </c>
      <c r="C492" s="30" t="s">
        <v>37</v>
      </c>
      <c r="D492" s="31">
        <v>17820</v>
      </c>
      <c r="E492" s="30" t="s">
        <v>1241</v>
      </c>
      <c r="F492" s="21" t="s">
        <v>1242</v>
      </c>
      <c r="G492" s="30">
        <v>600</v>
      </c>
      <c r="H492" s="21" t="s">
        <v>1278</v>
      </c>
      <c r="I492" s="30"/>
      <c r="J492" s="42"/>
      <c r="K492" s="23"/>
      <c r="L492" s="42"/>
      <c r="M492" s="23"/>
      <c r="N492" s="23"/>
      <c r="V492" s="23"/>
      <c r="W492" s="42"/>
      <c r="X492" s="23"/>
    </row>
    <row r="493" spans="1:24" x14ac:dyDescent="0.25">
      <c r="A493" s="30" t="s">
        <v>1266</v>
      </c>
      <c r="B493" s="21" t="s">
        <v>1267</v>
      </c>
      <c r="C493" s="30" t="s">
        <v>28</v>
      </c>
      <c r="D493" s="31">
        <v>20670</v>
      </c>
      <c r="E493" s="30" t="s">
        <v>54</v>
      </c>
      <c r="F493" s="21" t="s">
        <v>1279</v>
      </c>
      <c r="G493" s="30">
        <v>600</v>
      </c>
      <c r="H493" s="21" t="s">
        <v>1280</v>
      </c>
      <c r="I493" s="30"/>
      <c r="J493" s="42"/>
      <c r="K493" s="23"/>
      <c r="L493" s="42"/>
      <c r="M493" s="23"/>
      <c r="N493" s="23"/>
      <c r="V493" s="23"/>
      <c r="W493" s="42"/>
      <c r="X493" s="23"/>
    </row>
    <row r="494" spans="1:24" x14ac:dyDescent="0.25">
      <c r="A494" s="36" t="s">
        <v>1266</v>
      </c>
      <c r="B494" s="37" t="s">
        <v>1267</v>
      </c>
      <c r="C494" s="36" t="s">
        <v>28</v>
      </c>
      <c r="D494" s="38">
        <v>24123.68</v>
      </c>
      <c r="E494" s="36" t="s">
        <v>489</v>
      </c>
      <c r="F494" s="37" t="s">
        <v>1246</v>
      </c>
      <c r="G494" s="36">
        <v>600</v>
      </c>
      <c r="H494" s="37" t="s">
        <v>1281</v>
      </c>
      <c r="I494" s="36"/>
      <c r="J494" s="42"/>
      <c r="K494" s="23"/>
      <c r="L494" s="42"/>
      <c r="M494" s="23"/>
      <c r="N494" s="23"/>
      <c r="V494" s="23"/>
      <c r="W494" s="42"/>
      <c r="X494" s="23"/>
    </row>
    <row r="495" spans="1:24" x14ac:dyDescent="0.25">
      <c r="A495" s="7" t="s">
        <v>1282</v>
      </c>
      <c r="B495" s="10" t="s">
        <v>1283</v>
      </c>
      <c r="C495" s="7" t="s">
        <v>28</v>
      </c>
      <c r="D495" s="9">
        <v>5224</v>
      </c>
      <c r="E495" s="7" t="s">
        <v>461</v>
      </c>
      <c r="F495" s="10" t="s">
        <v>1284</v>
      </c>
      <c r="G495" s="7">
        <v>600</v>
      </c>
      <c r="H495" s="10" t="s">
        <v>1285</v>
      </c>
      <c r="I495" s="53"/>
      <c r="J495" s="53"/>
      <c r="K495" s="54" t="s">
        <v>1286</v>
      </c>
      <c r="L495" s="53">
        <v>6223</v>
      </c>
      <c r="M495" s="54" t="s">
        <v>1287</v>
      </c>
      <c r="N495" s="54" t="s">
        <v>1287</v>
      </c>
      <c r="V495" s="54"/>
      <c r="W495" s="53"/>
      <c r="X495" s="54"/>
    </row>
    <row r="496" spans="1:24" x14ac:dyDescent="0.25">
      <c r="A496" s="30" t="s">
        <v>1282</v>
      </c>
      <c r="B496" s="21" t="s">
        <v>1283</v>
      </c>
      <c r="C496" s="30" t="s">
        <v>28</v>
      </c>
      <c r="D496" s="31">
        <v>7183</v>
      </c>
      <c r="E496" s="30" t="s">
        <v>1241</v>
      </c>
      <c r="F496" s="21" t="s">
        <v>1271</v>
      </c>
      <c r="G496" s="30">
        <v>600</v>
      </c>
      <c r="H496" s="21" t="s">
        <v>1288</v>
      </c>
      <c r="I496" s="56">
        <v>16923.5</v>
      </c>
      <c r="J496" s="56">
        <v>15777</v>
      </c>
      <c r="K496" s="61" t="s">
        <v>1289</v>
      </c>
      <c r="L496" s="56">
        <v>18070</v>
      </c>
      <c r="M496" s="61" t="s">
        <v>1290</v>
      </c>
      <c r="N496" s="61" t="s">
        <v>1290</v>
      </c>
      <c r="V496" s="61" t="s">
        <v>1289</v>
      </c>
      <c r="W496" s="56">
        <v>18070</v>
      </c>
      <c r="X496" s="61" t="s">
        <v>1290</v>
      </c>
    </row>
    <row r="497" spans="1:24" x14ac:dyDescent="0.25">
      <c r="A497" s="30" t="s">
        <v>1282</v>
      </c>
      <c r="B497" s="21" t="s">
        <v>1283</v>
      </c>
      <c r="C497" s="30" t="s">
        <v>37</v>
      </c>
      <c r="D497" s="31">
        <v>11902</v>
      </c>
      <c r="E497" s="30" t="s">
        <v>1241</v>
      </c>
      <c r="F497" s="21" t="s">
        <v>1242</v>
      </c>
      <c r="G497" s="30">
        <v>600</v>
      </c>
      <c r="H497" s="21" t="s">
        <v>1291</v>
      </c>
      <c r="I497" s="30"/>
      <c r="J497" s="22"/>
      <c r="K497" s="23"/>
      <c r="L497" s="42"/>
      <c r="M497" s="23"/>
      <c r="N497" s="23"/>
      <c r="V497" s="23"/>
      <c r="W497" s="42"/>
      <c r="X497" s="23"/>
    </row>
    <row r="498" spans="1:24" x14ac:dyDescent="0.25">
      <c r="A498" s="30" t="s">
        <v>1282</v>
      </c>
      <c r="B498" s="21" t="s">
        <v>1283</v>
      </c>
      <c r="C498" s="30" t="s">
        <v>28</v>
      </c>
      <c r="D498" s="31">
        <v>12278</v>
      </c>
      <c r="E498" s="30" t="s">
        <v>530</v>
      </c>
      <c r="F498" s="21" t="s">
        <v>1237</v>
      </c>
      <c r="G498" s="30">
        <v>600</v>
      </c>
      <c r="H498" s="21" t="s">
        <v>1292</v>
      </c>
      <c r="I498" s="30"/>
      <c r="J498" s="22"/>
      <c r="K498" s="23"/>
      <c r="L498" s="42"/>
      <c r="M498" s="23"/>
      <c r="N498" s="23"/>
      <c r="V498" s="23"/>
      <c r="W498" s="42"/>
      <c r="X498" s="23"/>
    </row>
    <row r="499" spans="1:24" x14ac:dyDescent="0.25">
      <c r="A499" s="30" t="s">
        <v>1282</v>
      </c>
      <c r="B499" s="21" t="s">
        <v>1283</v>
      </c>
      <c r="C499" s="30" t="s">
        <v>37</v>
      </c>
      <c r="D499" s="31">
        <v>15542</v>
      </c>
      <c r="E499" s="30" t="s">
        <v>54</v>
      </c>
      <c r="F499" s="21" t="s">
        <v>1293</v>
      </c>
      <c r="G499" s="30">
        <v>600</v>
      </c>
      <c r="H499" s="21" t="s">
        <v>1294</v>
      </c>
      <c r="I499" s="30"/>
      <c r="J499" s="22"/>
      <c r="K499" s="23"/>
      <c r="L499" s="42"/>
      <c r="M499" s="23"/>
      <c r="N499" s="23"/>
      <c r="V499" s="23"/>
      <c r="W499" s="42"/>
      <c r="X499" s="23"/>
    </row>
    <row r="500" spans="1:24" x14ac:dyDescent="0.25">
      <c r="A500" s="30" t="s">
        <v>1282</v>
      </c>
      <c r="B500" s="21" t="s">
        <v>1283</v>
      </c>
      <c r="C500" s="30" t="s">
        <v>28</v>
      </c>
      <c r="D500" s="31">
        <v>16251.39</v>
      </c>
      <c r="E500" s="30" t="s">
        <v>489</v>
      </c>
      <c r="F500" s="21" t="s">
        <v>1246</v>
      </c>
      <c r="G500" s="30">
        <v>600</v>
      </c>
      <c r="H500" s="21" t="s">
        <v>1295</v>
      </c>
      <c r="I500" s="30"/>
      <c r="J500" s="22"/>
      <c r="K500" s="23"/>
      <c r="L500" s="42"/>
      <c r="M500" s="23"/>
      <c r="N500" s="23"/>
      <c r="V500" s="23"/>
      <c r="W500" s="42"/>
      <c r="X500" s="23"/>
    </row>
    <row r="501" spans="1:24" x14ac:dyDescent="0.25">
      <c r="A501" s="36" t="s">
        <v>1282</v>
      </c>
      <c r="B501" s="37" t="s">
        <v>1283</v>
      </c>
      <c r="C501" s="36" t="s">
        <v>28</v>
      </c>
      <c r="D501" s="38">
        <v>18285</v>
      </c>
      <c r="E501" s="36" t="s">
        <v>54</v>
      </c>
      <c r="F501" s="37" t="s">
        <v>1250</v>
      </c>
      <c r="G501" s="36">
        <v>600</v>
      </c>
      <c r="H501" s="37" t="s">
        <v>1296</v>
      </c>
      <c r="I501" s="36"/>
      <c r="J501" s="39"/>
      <c r="K501" s="40"/>
      <c r="L501" s="41"/>
      <c r="M501" s="40"/>
      <c r="N501" s="40"/>
      <c r="V501" s="40"/>
      <c r="W501" s="41"/>
      <c r="X501" s="40"/>
    </row>
    <row r="502" spans="1:24" x14ac:dyDescent="0.25">
      <c r="A502" s="7" t="s">
        <v>1297</v>
      </c>
      <c r="B502" s="10" t="s">
        <v>1298</v>
      </c>
      <c r="C502" s="7" t="s">
        <v>39</v>
      </c>
      <c r="D502" s="9">
        <v>14000</v>
      </c>
      <c r="E502" s="7" t="s">
        <v>1186</v>
      </c>
      <c r="F502" s="10" t="s">
        <v>1299</v>
      </c>
      <c r="G502" s="7">
        <v>1200</v>
      </c>
      <c r="H502" s="10" t="s">
        <v>1300</v>
      </c>
      <c r="I502" s="53"/>
      <c r="J502" s="66"/>
      <c r="K502" s="54" t="s">
        <v>1301</v>
      </c>
      <c r="L502" s="53">
        <v>13350</v>
      </c>
      <c r="M502" s="54" t="s">
        <v>1302</v>
      </c>
      <c r="N502" s="54" t="s">
        <v>1302</v>
      </c>
      <c r="V502" s="54"/>
      <c r="W502" s="53"/>
      <c r="X502" s="54"/>
    </row>
    <row r="503" spans="1:24" x14ac:dyDescent="0.25">
      <c r="A503" s="30" t="s">
        <v>1297</v>
      </c>
      <c r="B503" s="21" t="s">
        <v>1298</v>
      </c>
      <c r="C503" s="30" t="s">
        <v>37</v>
      </c>
      <c r="D503" s="31">
        <v>16000</v>
      </c>
      <c r="E503" s="30" t="s">
        <v>1186</v>
      </c>
      <c r="F503" s="21" t="s">
        <v>1303</v>
      </c>
      <c r="G503" s="30">
        <v>1200</v>
      </c>
      <c r="H503" s="21" t="s">
        <v>1304</v>
      </c>
      <c r="I503" s="56">
        <v>20305</v>
      </c>
      <c r="J503" s="56">
        <v>20990</v>
      </c>
      <c r="K503" s="61" t="s">
        <v>1305</v>
      </c>
      <c r="L503" s="56">
        <v>19620</v>
      </c>
      <c r="M503" s="61" t="s">
        <v>1306</v>
      </c>
      <c r="N503" s="61" t="s">
        <v>1306</v>
      </c>
      <c r="V503" s="61" t="s">
        <v>1305</v>
      </c>
      <c r="W503" s="56">
        <v>19620</v>
      </c>
      <c r="X503" s="61" t="s">
        <v>1306</v>
      </c>
    </row>
    <row r="504" spans="1:24" x14ac:dyDescent="0.25">
      <c r="A504" s="30" t="s">
        <v>1297</v>
      </c>
      <c r="B504" s="21" t="s">
        <v>1298</v>
      </c>
      <c r="C504" s="30" t="s">
        <v>28</v>
      </c>
      <c r="D504" s="31">
        <v>18980</v>
      </c>
      <c r="E504" s="30" t="s">
        <v>1186</v>
      </c>
      <c r="F504" s="21" t="s">
        <v>1303</v>
      </c>
      <c r="G504" s="30">
        <v>1200</v>
      </c>
      <c r="H504" s="21" t="s">
        <v>1307</v>
      </c>
      <c r="I504" s="30"/>
      <c r="J504" s="42"/>
      <c r="K504" s="23"/>
      <c r="L504" s="42"/>
      <c r="M504" s="23"/>
      <c r="N504" s="23"/>
      <c r="V504" s="23"/>
      <c r="W504" s="42"/>
      <c r="X504" s="23"/>
    </row>
    <row r="505" spans="1:24" x14ac:dyDescent="0.25">
      <c r="A505" s="30" t="s">
        <v>1297</v>
      </c>
      <c r="B505" s="21" t="s">
        <v>1298</v>
      </c>
      <c r="C505" s="30" t="s">
        <v>39</v>
      </c>
      <c r="D505" s="31">
        <v>19357</v>
      </c>
      <c r="E505" s="30" t="s">
        <v>666</v>
      </c>
      <c r="F505" s="21" t="s">
        <v>1308</v>
      </c>
      <c r="G505" s="30">
        <v>500</v>
      </c>
      <c r="H505" s="21" t="s">
        <v>1309</v>
      </c>
      <c r="I505" s="30"/>
      <c r="J505" s="42"/>
      <c r="K505" s="23"/>
      <c r="L505" s="42"/>
      <c r="M505" s="23"/>
      <c r="N505" s="23"/>
      <c r="V505" s="23"/>
      <c r="W505" s="42"/>
      <c r="X505" s="23"/>
    </row>
    <row r="506" spans="1:24" x14ac:dyDescent="0.25">
      <c r="A506" s="30" t="s">
        <v>1297</v>
      </c>
      <c r="B506" s="21" t="s">
        <v>1298</v>
      </c>
      <c r="C506" s="30" t="s">
        <v>37</v>
      </c>
      <c r="D506" s="31">
        <v>19902</v>
      </c>
      <c r="E506" s="30" t="s">
        <v>54</v>
      </c>
      <c r="F506" s="21" t="s">
        <v>1310</v>
      </c>
      <c r="G506" s="30">
        <v>1200</v>
      </c>
      <c r="H506" s="21" t="s">
        <v>1311</v>
      </c>
      <c r="I506" s="30"/>
      <c r="J506" s="42"/>
      <c r="K506" s="23"/>
      <c r="L506" s="42"/>
      <c r="M506" s="23"/>
      <c r="N506" s="23"/>
      <c r="V506" s="23"/>
      <c r="W506" s="42"/>
      <c r="X506" s="23"/>
    </row>
    <row r="507" spans="1:24" x14ac:dyDescent="0.25">
      <c r="A507" s="30" t="s">
        <v>1297</v>
      </c>
      <c r="B507" s="21" t="s">
        <v>1298</v>
      </c>
      <c r="C507" s="30" t="s">
        <v>28</v>
      </c>
      <c r="D507" s="31">
        <v>22598</v>
      </c>
      <c r="E507" s="30" t="s">
        <v>530</v>
      </c>
      <c r="F507" s="21" t="s">
        <v>1312</v>
      </c>
      <c r="G507" s="30">
        <v>1200</v>
      </c>
      <c r="H507" s="21" t="s">
        <v>1298</v>
      </c>
      <c r="I507" s="30"/>
      <c r="J507" s="42"/>
      <c r="K507" s="23"/>
      <c r="L507" s="42"/>
      <c r="M507" s="23"/>
      <c r="N507" s="23"/>
      <c r="V507" s="23"/>
      <c r="W507" s="42"/>
      <c r="X507" s="23"/>
    </row>
    <row r="508" spans="1:24" x14ac:dyDescent="0.25">
      <c r="A508" s="30" t="s">
        <v>1297</v>
      </c>
      <c r="B508" s="21" t="s">
        <v>1298</v>
      </c>
      <c r="C508" s="30" t="s">
        <v>28</v>
      </c>
      <c r="D508" s="31">
        <v>23414</v>
      </c>
      <c r="E508" s="30" t="s">
        <v>54</v>
      </c>
      <c r="F508" s="21" t="s">
        <v>1313</v>
      </c>
      <c r="G508" s="30">
        <v>1200</v>
      </c>
      <c r="H508" s="21" t="s">
        <v>1314</v>
      </c>
      <c r="I508" s="30"/>
      <c r="J508" s="42"/>
      <c r="K508" s="23"/>
      <c r="L508" s="42"/>
      <c r="M508" s="23"/>
      <c r="N508" s="23"/>
      <c r="V508" s="23"/>
      <c r="W508" s="42"/>
      <c r="X508" s="23"/>
    </row>
    <row r="509" spans="1:24" x14ac:dyDescent="0.25">
      <c r="A509" s="30" t="s">
        <v>1297</v>
      </c>
      <c r="B509" s="21" t="s">
        <v>1298</v>
      </c>
      <c r="C509" s="30" t="s">
        <v>41</v>
      </c>
      <c r="D509" s="31">
        <v>23700</v>
      </c>
      <c r="E509" s="30" t="s">
        <v>1186</v>
      </c>
      <c r="F509" s="21" t="s">
        <v>1303</v>
      </c>
      <c r="G509" s="30">
        <v>1200</v>
      </c>
      <c r="H509" s="21" t="s">
        <v>1315</v>
      </c>
      <c r="I509" s="30"/>
      <c r="J509" s="42"/>
      <c r="K509" s="23"/>
      <c r="L509" s="42"/>
      <c r="M509" s="23"/>
      <c r="N509" s="23"/>
      <c r="V509" s="23"/>
      <c r="W509" s="42"/>
      <c r="X509" s="23"/>
    </row>
    <row r="510" spans="1:24" x14ac:dyDescent="0.25">
      <c r="A510" s="30" t="s">
        <v>1297</v>
      </c>
      <c r="B510" s="21" t="s">
        <v>1298</v>
      </c>
      <c r="C510" s="30" t="s">
        <v>57</v>
      </c>
      <c r="D510" s="31">
        <v>24264</v>
      </c>
      <c r="E510" s="30" t="s">
        <v>666</v>
      </c>
      <c r="F510" s="21" t="s">
        <v>1316</v>
      </c>
      <c r="G510" s="30">
        <v>400</v>
      </c>
      <c r="H510" s="21" t="s">
        <v>1317</v>
      </c>
      <c r="I510" s="30"/>
      <c r="J510" s="42"/>
      <c r="K510" s="23"/>
      <c r="L510" s="42"/>
      <c r="M510" s="23"/>
      <c r="N510" s="23"/>
      <c r="V510" s="23"/>
      <c r="W510" s="42"/>
      <c r="X510" s="23"/>
    </row>
    <row r="511" spans="1:24" x14ac:dyDescent="0.25">
      <c r="A511" s="30" t="s">
        <v>1297</v>
      </c>
      <c r="B511" s="21" t="s">
        <v>1298</v>
      </c>
      <c r="C511" s="30" t="s">
        <v>28</v>
      </c>
      <c r="D511" s="31">
        <v>42869</v>
      </c>
      <c r="E511" s="30" t="s">
        <v>666</v>
      </c>
      <c r="F511" s="21" t="s">
        <v>1308</v>
      </c>
      <c r="G511" s="30">
        <v>600</v>
      </c>
      <c r="H511" s="21" t="s">
        <v>1318</v>
      </c>
      <c r="I511" s="30"/>
      <c r="J511" s="42"/>
      <c r="K511" s="23"/>
      <c r="L511" s="42"/>
      <c r="M511" s="23"/>
      <c r="N511" s="23"/>
      <c r="V511" s="23"/>
      <c r="W511" s="42"/>
      <c r="X511" s="23"/>
    </row>
    <row r="512" spans="1:24" x14ac:dyDescent="0.25">
      <c r="A512" s="30" t="s">
        <v>1297</v>
      </c>
      <c r="B512" s="21" t="s">
        <v>1298</v>
      </c>
      <c r="C512" s="30" t="s">
        <v>37</v>
      </c>
      <c r="D512" s="31">
        <v>48744</v>
      </c>
      <c r="E512" s="30" t="s">
        <v>461</v>
      </c>
      <c r="F512" s="21" t="s">
        <v>1303</v>
      </c>
      <c r="G512" s="30">
        <v>1200</v>
      </c>
      <c r="H512" s="21" t="s">
        <v>1319</v>
      </c>
      <c r="I512" s="30"/>
      <c r="J512" s="42"/>
      <c r="K512" s="23"/>
      <c r="L512" s="42"/>
      <c r="M512" s="23"/>
      <c r="N512" s="23"/>
      <c r="V512" s="23"/>
      <c r="W512" s="42"/>
      <c r="X512" s="23"/>
    </row>
    <row r="513" spans="1:24" x14ac:dyDescent="0.25">
      <c r="A513" s="30" t="s">
        <v>1297</v>
      </c>
      <c r="B513" s="21" t="s">
        <v>1298</v>
      </c>
      <c r="C513" s="30" t="s">
        <v>63</v>
      </c>
      <c r="D513" s="31">
        <v>50000</v>
      </c>
      <c r="E513" s="30" t="s">
        <v>1186</v>
      </c>
      <c r="F513" s="21" t="s">
        <v>1303</v>
      </c>
      <c r="G513" s="30">
        <v>1200</v>
      </c>
      <c r="H513" s="21" t="s">
        <v>1320</v>
      </c>
      <c r="I513" s="30"/>
      <c r="J513" s="42"/>
      <c r="K513" s="23"/>
      <c r="L513" s="42"/>
      <c r="M513" s="23"/>
      <c r="N513" s="23"/>
      <c r="V513" s="23"/>
      <c r="W513" s="42"/>
      <c r="X513" s="23"/>
    </row>
    <row r="514" spans="1:24" x14ac:dyDescent="0.25">
      <c r="A514" s="30" t="s">
        <v>1297</v>
      </c>
      <c r="B514" s="21" t="s">
        <v>1298</v>
      </c>
      <c r="C514" s="30" t="s">
        <v>28</v>
      </c>
      <c r="D514" s="31">
        <v>56990</v>
      </c>
      <c r="E514" s="30" t="s">
        <v>461</v>
      </c>
      <c r="F514" s="21" t="s">
        <v>1303</v>
      </c>
      <c r="G514" s="30">
        <v>1200</v>
      </c>
      <c r="H514" s="21" t="s">
        <v>1321</v>
      </c>
      <c r="I514" s="30"/>
      <c r="J514" s="42"/>
      <c r="K514" s="23"/>
      <c r="L514" s="42"/>
      <c r="M514" s="23"/>
      <c r="N514" s="23"/>
      <c r="V514" s="23"/>
      <c r="W514" s="42"/>
      <c r="X514" s="23"/>
    </row>
    <row r="515" spans="1:24" x14ac:dyDescent="0.25">
      <c r="A515" s="30" t="s">
        <v>1297</v>
      </c>
      <c r="B515" s="21" t="s">
        <v>1298</v>
      </c>
      <c r="C515" s="30" t="s">
        <v>63</v>
      </c>
      <c r="D515" s="31">
        <v>58841</v>
      </c>
      <c r="E515" s="30" t="s">
        <v>666</v>
      </c>
      <c r="F515" s="21" t="s">
        <v>1316</v>
      </c>
      <c r="G515" s="30">
        <v>200</v>
      </c>
      <c r="H515" s="21" t="s">
        <v>1322</v>
      </c>
      <c r="I515" s="30"/>
      <c r="J515" s="42"/>
      <c r="K515" s="23"/>
      <c r="L515" s="42"/>
      <c r="M515" s="23"/>
      <c r="N515" s="23"/>
      <c r="V515" s="23"/>
      <c r="W515" s="42"/>
      <c r="X515" s="23"/>
    </row>
    <row r="516" spans="1:24" x14ac:dyDescent="0.25">
      <c r="A516" s="30" t="s">
        <v>1297</v>
      </c>
      <c r="B516" s="21" t="s">
        <v>1298</v>
      </c>
      <c r="C516" s="30" t="s">
        <v>37</v>
      </c>
      <c r="D516" s="31">
        <v>79883</v>
      </c>
      <c r="E516" s="30" t="s">
        <v>666</v>
      </c>
      <c r="F516" s="21" t="s">
        <v>1308</v>
      </c>
      <c r="G516" s="30">
        <v>400</v>
      </c>
      <c r="H516" s="21" t="s">
        <v>1323</v>
      </c>
      <c r="I516" s="30"/>
      <c r="J516" s="42"/>
      <c r="K516" s="23"/>
      <c r="L516" s="42"/>
      <c r="M516" s="23"/>
      <c r="N516" s="23"/>
      <c r="V516" s="23"/>
      <c r="W516" s="42"/>
      <c r="X516" s="23"/>
    </row>
    <row r="517" spans="1:24" x14ac:dyDescent="0.25">
      <c r="A517" s="36" t="s">
        <v>1297</v>
      </c>
      <c r="B517" s="37" t="s">
        <v>1298</v>
      </c>
      <c r="C517" s="36" t="s">
        <v>41</v>
      </c>
      <c r="D517" s="38">
        <v>112535</v>
      </c>
      <c r="E517" s="36" t="s">
        <v>666</v>
      </c>
      <c r="F517" s="37" t="s">
        <v>1316</v>
      </c>
      <c r="G517" s="36">
        <v>300</v>
      </c>
      <c r="H517" s="37" t="s">
        <v>1324</v>
      </c>
      <c r="I517" s="36"/>
      <c r="J517" s="42"/>
      <c r="K517" s="23"/>
      <c r="L517" s="42"/>
      <c r="M517" s="23"/>
      <c r="N517" s="23"/>
      <c r="V517" s="23"/>
      <c r="W517" s="42"/>
      <c r="X517" s="23"/>
    </row>
    <row r="518" spans="1:24" x14ac:dyDescent="0.25">
      <c r="A518" s="7" t="s">
        <v>1325</v>
      </c>
      <c r="B518" s="10" t="s">
        <v>1326</v>
      </c>
      <c r="C518" s="7" t="s">
        <v>37</v>
      </c>
      <c r="D518" s="9">
        <v>37784</v>
      </c>
      <c r="E518" s="7" t="s">
        <v>54</v>
      </c>
      <c r="F518" s="10" t="s">
        <v>1327</v>
      </c>
      <c r="G518" s="7">
        <v>600</v>
      </c>
      <c r="H518" s="10" t="s">
        <v>1328</v>
      </c>
      <c r="I518" s="53">
        <v>74450</v>
      </c>
      <c r="J518" s="53">
        <v>79200</v>
      </c>
      <c r="K518" s="54" t="s">
        <v>1329</v>
      </c>
      <c r="L518" s="53">
        <v>69700</v>
      </c>
      <c r="M518" s="54" t="s">
        <v>1330</v>
      </c>
      <c r="N518" s="54" t="s">
        <v>1330</v>
      </c>
      <c r="V518" s="54" t="s">
        <v>1329</v>
      </c>
      <c r="W518" s="53">
        <v>69700</v>
      </c>
      <c r="X518" s="54" t="s">
        <v>1330</v>
      </c>
    </row>
    <row r="519" spans="1:24" x14ac:dyDescent="0.25">
      <c r="A519" s="30" t="s">
        <v>1325</v>
      </c>
      <c r="B519" s="21" t="s">
        <v>1326</v>
      </c>
      <c r="C519" s="30" t="s">
        <v>28</v>
      </c>
      <c r="D519" s="31">
        <v>44452</v>
      </c>
      <c r="E519" s="30" t="s">
        <v>54</v>
      </c>
      <c r="F519" s="21" t="s">
        <v>1331</v>
      </c>
      <c r="G519" s="30">
        <v>600</v>
      </c>
      <c r="H519" s="21" t="s">
        <v>1332</v>
      </c>
      <c r="I519" s="56">
        <v>74450</v>
      </c>
      <c r="J519" s="53">
        <v>79200</v>
      </c>
      <c r="K519" s="54" t="s">
        <v>1329</v>
      </c>
      <c r="L519" s="53">
        <v>69700</v>
      </c>
      <c r="M519" s="54" t="s">
        <v>1330</v>
      </c>
      <c r="N519" s="54" t="s">
        <v>1330</v>
      </c>
      <c r="V519" s="54" t="s">
        <v>1329</v>
      </c>
      <c r="W519" s="53">
        <v>69700</v>
      </c>
      <c r="X519" s="54" t="s">
        <v>1330</v>
      </c>
    </row>
    <row r="520" spans="1:24" x14ac:dyDescent="0.25">
      <c r="A520" s="30" t="s">
        <v>1325</v>
      </c>
      <c r="B520" s="21" t="s">
        <v>1326</v>
      </c>
      <c r="C520" s="30" t="s">
        <v>28</v>
      </c>
      <c r="D520" s="31">
        <v>62000</v>
      </c>
      <c r="E520" s="30" t="s">
        <v>620</v>
      </c>
      <c r="F520" s="21" t="s">
        <v>1303</v>
      </c>
      <c r="G520" s="30">
        <v>600</v>
      </c>
      <c r="H520" s="21" t="s">
        <v>1333</v>
      </c>
      <c r="I520" s="30"/>
      <c r="J520" s="22"/>
      <c r="K520" s="23"/>
      <c r="L520" s="42"/>
      <c r="M520" s="23"/>
      <c r="N520" s="23"/>
      <c r="V520" s="23"/>
      <c r="W520" s="42"/>
      <c r="X520" s="23"/>
    </row>
    <row r="521" spans="1:24" x14ac:dyDescent="0.25">
      <c r="A521" s="30" t="s">
        <v>1325</v>
      </c>
      <c r="B521" s="21" t="s">
        <v>1326</v>
      </c>
      <c r="C521" s="30" t="s">
        <v>28</v>
      </c>
      <c r="D521" s="31">
        <v>63290</v>
      </c>
      <c r="E521" s="30" t="s">
        <v>1186</v>
      </c>
      <c r="F521" s="21" t="s">
        <v>1303</v>
      </c>
      <c r="G521" s="30">
        <v>600</v>
      </c>
      <c r="H521" s="21" t="s">
        <v>1334</v>
      </c>
      <c r="I521" s="30"/>
      <c r="J521" s="22"/>
      <c r="K521" s="23"/>
      <c r="L521" s="42"/>
      <c r="M521" s="23"/>
      <c r="N521" s="23"/>
      <c r="V521" s="23"/>
      <c r="W521" s="42"/>
      <c r="X521" s="23"/>
    </row>
    <row r="522" spans="1:24" x14ac:dyDescent="0.25">
      <c r="A522" s="36" t="s">
        <v>1325</v>
      </c>
      <c r="B522" s="37" t="s">
        <v>1326</v>
      </c>
      <c r="C522" s="36" t="s">
        <v>28</v>
      </c>
      <c r="D522" s="38">
        <v>150186</v>
      </c>
      <c r="E522" s="36" t="s">
        <v>461</v>
      </c>
      <c r="F522" s="37" t="s">
        <v>1303</v>
      </c>
      <c r="G522" s="36">
        <v>600</v>
      </c>
      <c r="H522" s="37" t="s">
        <v>1335</v>
      </c>
      <c r="I522" s="36"/>
      <c r="J522" s="39"/>
      <c r="K522" s="40"/>
      <c r="L522" s="41"/>
      <c r="M522" s="40"/>
      <c r="N522" s="40"/>
      <c r="V522" s="40"/>
      <c r="W522" s="41"/>
      <c r="X522" s="40"/>
    </row>
    <row r="523" spans="1:24" x14ac:dyDescent="0.25">
      <c r="A523" s="7" t="s">
        <v>1336</v>
      </c>
      <c r="B523" s="10" t="s">
        <v>1337</v>
      </c>
      <c r="C523" s="7" t="s">
        <v>37</v>
      </c>
      <c r="D523" s="9">
        <v>6400</v>
      </c>
      <c r="E523" s="7" t="s">
        <v>620</v>
      </c>
      <c r="F523" s="10" t="s">
        <v>1303</v>
      </c>
      <c r="G523" s="7">
        <v>600</v>
      </c>
      <c r="H523" s="10" t="s">
        <v>1338</v>
      </c>
      <c r="I523" s="53">
        <v>10650</v>
      </c>
      <c r="J523" s="53">
        <v>10500</v>
      </c>
      <c r="K523" s="54" t="s">
        <v>1339</v>
      </c>
      <c r="L523" s="53">
        <v>10800</v>
      </c>
      <c r="M523" s="54" t="s">
        <v>1340</v>
      </c>
      <c r="N523" s="54" t="s">
        <v>1340</v>
      </c>
      <c r="V523" s="54" t="s">
        <v>1339</v>
      </c>
      <c r="W523" s="53">
        <v>10800</v>
      </c>
      <c r="X523" s="54" t="s">
        <v>1340</v>
      </c>
    </row>
    <row r="524" spans="1:24" x14ac:dyDescent="0.25">
      <c r="A524" s="30" t="s">
        <v>1336</v>
      </c>
      <c r="B524" s="21" t="s">
        <v>1337</v>
      </c>
      <c r="C524" s="30" t="s">
        <v>37</v>
      </c>
      <c r="D524" s="31">
        <v>6500</v>
      </c>
      <c r="E524" s="30" t="s">
        <v>1186</v>
      </c>
      <c r="F524" s="21" t="s">
        <v>1303</v>
      </c>
      <c r="G524" s="30">
        <v>600</v>
      </c>
      <c r="H524" s="21" t="s">
        <v>1341</v>
      </c>
      <c r="I524" s="56">
        <v>10650</v>
      </c>
      <c r="J524" s="62">
        <v>10500</v>
      </c>
      <c r="K524" s="61" t="s">
        <v>1339</v>
      </c>
      <c r="L524" s="67">
        <v>10800</v>
      </c>
      <c r="M524" s="61" t="s">
        <v>1340</v>
      </c>
      <c r="N524" s="61" t="s">
        <v>1340</v>
      </c>
      <c r="V524" s="61" t="s">
        <v>1339</v>
      </c>
      <c r="W524" s="67">
        <v>10800</v>
      </c>
      <c r="X524" s="61" t="s">
        <v>1340</v>
      </c>
    </row>
    <row r="525" spans="1:24" x14ac:dyDescent="0.25">
      <c r="A525" s="30" t="s">
        <v>1336</v>
      </c>
      <c r="B525" s="21" t="s">
        <v>1337</v>
      </c>
      <c r="C525" s="30" t="s">
        <v>28</v>
      </c>
      <c r="D525" s="31">
        <v>7500</v>
      </c>
      <c r="E525" s="30" t="s">
        <v>620</v>
      </c>
      <c r="F525" s="21" t="s">
        <v>1303</v>
      </c>
      <c r="G525" s="30">
        <v>600</v>
      </c>
      <c r="H525" s="21" t="s">
        <v>1342</v>
      </c>
      <c r="I525" s="56">
        <v>0</v>
      </c>
      <c r="J525" s="56"/>
      <c r="K525" s="30"/>
      <c r="L525" s="56"/>
      <c r="M525" s="30"/>
      <c r="N525" s="30"/>
      <c r="V525" s="30"/>
      <c r="W525" s="56"/>
      <c r="X525" s="30"/>
    </row>
    <row r="526" spans="1:24" x14ac:dyDescent="0.25">
      <c r="A526" s="30" t="s">
        <v>1336</v>
      </c>
      <c r="B526" s="21" t="s">
        <v>1337</v>
      </c>
      <c r="C526" s="30" t="s">
        <v>28</v>
      </c>
      <c r="D526" s="31">
        <v>7600</v>
      </c>
      <c r="E526" s="30" t="s">
        <v>1186</v>
      </c>
      <c r="F526" s="21" t="s">
        <v>1303</v>
      </c>
      <c r="G526" s="30">
        <v>600</v>
      </c>
      <c r="H526" s="21" t="s">
        <v>1343</v>
      </c>
      <c r="I526" s="56">
        <v>0</v>
      </c>
      <c r="J526" s="56"/>
      <c r="K526" s="30"/>
      <c r="L526" s="56"/>
      <c r="M526" s="30"/>
      <c r="N526" s="30"/>
      <c r="V526" s="30"/>
      <c r="W526" s="56"/>
      <c r="X526" s="30"/>
    </row>
    <row r="527" spans="1:24" x14ac:dyDescent="0.25">
      <c r="A527" s="30" t="s">
        <v>1336</v>
      </c>
      <c r="B527" s="21" t="s">
        <v>1337</v>
      </c>
      <c r="C527" s="30" t="s">
        <v>37</v>
      </c>
      <c r="D527" s="31">
        <v>8447</v>
      </c>
      <c r="E527" s="30" t="s">
        <v>54</v>
      </c>
      <c r="F527" s="21" t="s">
        <v>1344</v>
      </c>
      <c r="G527" s="30">
        <v>600</v>
      </c>
      <c r="H527" s="21" t="s">
        <v>1345</v>
      </c>
      <c r="I527" s="56">
        <v>10650</v>
      </c>
      <c r="J527" s="56">
        <v>10500</v>
      </c>
      <c r="K527" s="61" t="s">
        <v>1339</v>
      </c>
      <c r="L527" s="56">
        <v>10800</v>
      </c>
      <c r="M527" s="61" t="s">
        <v>1340</v>
      </c>
      <c r="N527" s="61" t="s">
        <v>1340</v>
      </c>
      <c r="V527" s="61" t="s">
        <v>1339</v>
      </c>
      <c r="W527" s="56">
        <v>10800</v>
      </c>
      <c r="X527" s="61" t="s">
        <v>1340</v>
      </c>
    </row>
    <row r="528" spans="1:24" x14ac:dyDescent="0.25">
      <c r="A528" s="30" t="s">
        <v>1336</v>
      </c>
      <c r="B528" s="21" t="s">
        <v>1337</v>
      </c>
      <c r="C528" s="30" t="s">
        <v>28</v>
      </c>
      <c r="D528" s="31">
        <v>9698</v>
      </c>
      <c r="E528" s="30" t="s">
        <v>530</v>
      </c>
      <c r="F528" s="21" t="s">
        <v>1346</v>
      </c>
      <c r="G528" s="30">
        <v>600</v>
      </c>
      <c r="H528" s="21" t="s">
        <v>1347</v>
      </c>
      <c r="I528" s="56">
        <v>0</v>
      </c>
      <c r="J528" s="62"/>
      <c r="K528" s="21"/>
      <c r="L528" s="67"/>
      <c r="M528" s="21"/>
      <c r="N528" s="21"/>
      <c r="V528" s="21"/>
      <c r="W528" s="67"/>
      <c r="X528" s="21"/>
    </row>
    <row r="529" spans="1:25" x14ac:dyDescent="0.25">
      <c r="A529" s="30" t="s">
        <v>1336</v>
      </c>
      <c r="B529" s="21" t="s">
        <v>1337</v>
      </c>
      <c r="C529" s="30" t="s">
        <v>28</v>
      </c>
      <c r="D529" s="31">
        <v>9938</v>
      </c>
      <c r="E529" s="30" t="s">
        <v>54</v>
      </c>
      <c r="F529" s="21" t="s">
        <v>1348</v>
      </c>
      <c r="G529" s="30">
        <v>600</v>
      </c>
      <c r="H529" s="21" t="s">
        <v>1349</v>
      </c>
      <c r="I529" s="56">
        <v>10650</v>
      </c>
      <c r="J529" s="56">
        <v>10500</v>
      </c>
      <c r="K529" s="61" t="s">
        <v>1339</v>
      </c>
      <c r="L529" s="56">
        <v>10800</v>
      </c>
      <c r="M529" s="61" t="s">
        <v>1340</v>
      </c>
      <c r="N529" s="61" t="s">
        <v>1340</v>
      </c>
      <c r="V529" s="61" t="s">
        <v>1339</v>
      </c>
      <c r="W529" s="56">
        <v>10800</v>
      </c>
      <c r="X529" s="61" t="s">
        <v>1340</v>
      </c>
    </row>
    <row r="530" spans="1:25" x14ac:dyDescent="0.25">
      <c r="A530" s="30" t="s">
        <v>1336</v>
      </c>
      <c r="B530" s="21" t="s">
        <v>1337</v>
      </c>
      <c r="C530" s="30" t="s">
        <v>28</v>
      </c>
      <c r="D530" s="31">
        <v>14236</v>
      </c>
      <c r="E530" s="30" t="s">
        <v>461</v>
      </c>
      <c r="F530" s="21" t="s">
        <v>1303</v>
      </c>
      <c r="G530" s="30">
        <v>600</v>
      </c>
      <c r="H530" s="21" t="s">
        <v>1350</v>
      </c>
      <c r="I530" s="30"/>
      <c r="J530" s="42"/>
      <c r="K530" s="23"/>
      <c r="L530" s="42"/>
      <c r="M530" s="23"/>
      <c r="N530" s="23"/>
      <c r="V530" s="23"/>
      <c r="W530" s="42"/>
      <c r="X530" s="23"/>
    </row>
    <row r="531" spans="1:25" x14ac:dyDescent="0.25">
      <c r="A531" s="30" t="s">
        <v>1336</v>
      </c>
      <c r="B531" s="21" t="s">
        <v>1337</v>
      </c>
      <c r="C531" s="30" t="s">
        <v>28</v>
      </c>
      <c r="D531" s="31">
        <v>20988</v>
      </c>
      <c r="E531" s="30" t="s">
        <v>666</v>
      </c>
      <c r="F531" s="21" t="s">
        <v>1316</v>
      </c>
      <c r="G531" s="30">
        <v>300</v>
      </c>
      <c r="H531" s="21" t="s">
        <v>1351</v>
      </c>
      <c r="I531" s="30"/>
      <c r="J531" s="42"/>
      <c r="K531" s="23"/>
      <c r="L531" s="42"/>
      <c r="M531" s="23"/>
      <c r="N531" s="23"/>
      <c r="V531" s="23"/>
      <c r="W531" s="42"/>
      <c r="X531" s="23"/>
    </row>
    <row r="532" spans="1:25" x14ac:dyDescent="0.25">
      <c r="A532" s="30" t="s">
        <v>1336</v>
      </c>
      <c r="B532" s="21" t="s">
        <v>1337</v>
      </c>
      <c r="C532" s="30" t="s">
        <v>41</v>
      </c>
      <c r="D532" s="31">
        <v>23980</v>
      </c>
      <c r="E532" s="30" t="s">
        <v>666</v>
      </c>
      <c r="F532" s="21" t="s">
        <v>1316</v>
      </c>
      <c r="G532" s="30">
        <v>300</v>
      </c>
      <c r="H532" s="21" t="s">
        <v>1352</v>
      </c>
      <c r="I532" s="30"/>
      <c r="J532" s="42"/>
      <c r="K532" s="23"/>
      <c r="L532" s="42"/>
      <c r="M532" s="23"/>
      <c r="N532" s="23"/>
      <c r="V532" s="23"/>
      <c r="W532" s="42"/>
      <c r="X532" s="23"/>
    </row>
    <row r="533" spans="1:25" x14ac:dyDescent="0.25">
      <c r="A533" s="30" t="s">
        <v>1336</v>
      </c>
      <c r="B533" s="21" t="s">
        <v>1337</v>
      </c>
      <c r="C533" s="30" t="s">
        <v>37</v>
      </c>
      <c r="D533" s="31">
        <v>71460</v>
      </c>
      <c r="E533" s="30" t="s">
        <v>666</v>
      </c>
      <c r="F533" s="21" t="s">
        <v>1316</v>
      </c>
      <c r="G533" s="30">
        <v>300</v>
      </c>
      <c r="H533" s="21" t="s">
        <v>1353</v>
      </c>
      <c r="I533" s="30"/>
      <c r="J533" s="42"/>
      <c r="K533" s="23"/>
      <c r="L533" s="42"/>
      <c r="M533" s="23"/>
      <c r="N533" s="23"/>
      <c r="V533" s="23"/>
      <c r="W533" s="42"/>
      <c r="X533" s="23"/>
    </row>
    <row r="534" spans="1:25" x14ac:dyDescent="0.25">
      <c r="A534" s="30" t="s">
        <v>1336</v>
      </c>
      <c r="B534" s="21" t="s">
        <v>1337</v>
      </c>
      <c r="C534" s="30" t="s">
        <v>63</v>
      </c>
      <c r="D534" s="31">
        <v>87980</v>
      </c>
      <c r="E534" s="30" t="s">
        <v>666</v>
      </c>
      <c r="F534" s="21" t="s">
        <v>1316</v>
      </c>
      <c r="G534" s="30">
        <v>300</v>
      </c>
      <c r="H534" s="21" t="s">
        <v>1354</v>
      </c>
      <c r="I534" s="30"/>
      <c r="J534" s="42"/>
      <c r="K534" s="23"/>
      <c r="L534" s="42"/>
      <c r="M534" s="23"/>
      <c r="N534" s="23"/>
      <c r="V534" s="23"/>
      <c r="W534" s="42"/>
      <c r="X534" s="23"/>
    </row>
    <row r="535" spans="1:25" x14ac:dyDescent="0.25">
      <c r="A535" s="30" t="s">
        <v>1336</v>
      </c>
      <c r="B535" s="21" t="s">
        <v>1337</v>
      </c>
      <c r="C535" s="30" t="s">
        <v>39</v>
      </c>
      <c r="D535" s="31">
        <v>318573</v>
      </c>
      <c r="E535" s="30" t="s">
        <v>666</v>
      </c>
      <c r="F535" s="21" t="s">
        <v>1316</v>
      </c>
      <c r="G535" s="30">
        <v>200</v>
      </c>
      <c r="H535" s="21" t="s">
        <v>1355</v>
      </c>
      <c r="I535" s="30"/>
      <c r="J535" s="42"/>
      <c r="K535" s="23"/>
      <c r="L535" s="42"/>
      <c r="M535" s="23"/>
      <c r="N535" s="23"/>
      <c r="V535" s="23"/>
      <c r="W535" s="42"/>
      <c r="X535" s="23"/>
    </row>
    <row r="536" spans="1:25" x14ac:dyDescent="0.25">
      <c r="A536" s="36" t="s">
        <v>1336</v>
      </c>
      <c r="B536" s="37" t="s">
        <v>1337</v>
      </c>
      <c r="C536" s="36" t="s">
        <v>57</v>
      </c>
      <c r="D536" s="38">
        <v>388563</v>
      </c>
      <c r="E536" s="36" t="s">
        <v>666</v>
      </c>
      <c r="F536" s="37" t="s">
        <v>1316</v>
      </c>
      <c r="G536" s="36">
        <v>100</v>
      </c>
      <c r="H536" s="37" t="s">
        <v>1356</v>
      </c>
      <c r="I536" s="36"/>
      <c r="J536" s="42"/>
      <c r="K536" s="23"/>
      <c r="L536" s="42"/>
      <c r="M536" s="23"/>
      <c r="N536" s="23"/>
      <c r="V536" s="23"/>
      <c r="W536" s="42"/>
      <c r="X536" s="23"/>
    </row>
    <row r="537" spans="1:25" x14ac:dyDescent="0.25">
      <c r="A537" s="7" t="s">
        <v>1357</v>
      </c>
      <c r="B537" s="10" t="s">
        <v>1358</v>
      </c>
      <c r="C537" s="7" t="s">
        <v>28</v>
      </c>
      <c r="D537" s="9">
        <v>5848</v>
      </c>
      <c r="E537" s="7" t="s">
        <v>530</v>
      </c>
      <c r="F537" s="10" t="s">
        <v>1359</v>
      </c>
      <c r="G537" s="7">
        <v>1200</v>
      </c>
      <c r="H537" s="10" t="s">
        <v>1358</v>
      </c>
      <c r="I537" s="53">
        <f>+(J537+W537)/2</f>
        <v>7336.5</v>
      </c>
      <c r="J537" s="56">
        <v>7571</v>
      </c>
      <c r="K537" s="54" t="s">
        <v>1360</v>
      </c>
      <c r="L537" s="53">
        <v>6507</v>
      </c>
      <c r="M537" s="54" t="s">
        <v>1361</v>
      </c>
      <c r="N537" s="54" t="s">
        <v>1361</v>
      </c>
      <c r="V537" s="61" t="s">
        <v>1376</v>
      </c>
      <c r="W537" s="56">
        <v>7102</v>
      </c>
      <c r="X537" s="61" t="s">
        <v>1377</v>
      </c>
      <c r="Y537" t="s">
        <v>36</v>
      </c>
    </row>
    <row r="538" spans="1:25" x14ac:dyDescent="0.25">
      <c r="A538" s="30" t="s">
        <v>1357</v>
      </c>
      <c r="B538" s="21" t="s">
        <v>1358</v>
      </c>
      <c r="C538" s="30" t="s">
        <v>28</v>
      </c>
      <c r="D538" s="31">
        <v>5973</v>
      </c>
      <c r="E538" s="30" t="s">
        <v>903</v>
      </c>
      <c r="F538" s="21" t="s">
        <v>1362</v>
      </c>
      <c r="G538" s="30">
        <v>1200</v>
      </c>
      <c r="H538" s="21" t="s">
        <v>905</v>
      </c>
      <c r="I538" s="53">
        <f t="shared" ref="I538:I544" si="22">+(J538+W538)/2</f>
        <v>7336.5</v>
      </c>
      <c r="J538" s="56">
        <v>7571</v>
      </c>
      <c r="K538" s="61" t="s">
        <v>1363</v>
      </c>
      <c r="L538" s="56">
        <v>6020</v>
      </c>
      <c r="M538" s="61" t="s">
        <v>1364</v>
      </c>
      <c r="N538" s="61" t="s">
        <v>1364</v>
      </c>
      <c r="V538" s="61" t="s">
        <v>1376</v>
      </c>
      <c r="W538" s="56">
        <v>7102</v>
      </c>
      <c r="X538" s="61" t="s">
        <v>1377</v>
      </c>
      <c r="Y538" t="s">
        <v>36</v>
      </c>
    </row>
    <row r="539" spans="1:25" x14ac:dyDescent="0.25">
      <c r="A539" s="30" t="s">
        <v>1357</v>
      </c>
      <c r="B539" s="21" t="s">
        <v>1358</v>
      </c>
      <c r="C539" s="30" t="s">
        <v>28</v>
      </c>
      <c r="D539" s="31">
        <v>5990</v>
      </c>
      <c r="E539" s="30" t="s">
        <v>942</v>
      </c>
      <c r="F539" s="21" t="s">
        <v>1365</v>
      </c>
      <c r="G539" s="30">
        <v>1200</v>
      </c>
      <c r="H539" s="21" t="s">
        <v>1366</v>
      </c>
      <c r="I539" s="53">
        <f t="shared" si="22"/>
        <v>7336.5</v>
      </c>
      <c r="J539" s="56">
        <v>7571</v>
      </c>
      <c r="K539" s="61" t="s">
        <v>1367</v>
      </c>
      <c r="L539" s="56">
        <v>6550</v>
      </c>
      <c r="M539" s="61" t="s">
        <v>1368</v>
      </c>
      <c r="N539" s="61" t="s">
        <v>1368</v>
      </c>
      <c r="V539" s="61" t="s">
        <v>1376</v>
      </c>
      <c r="W539" s="56">
        <v>7102</v>
      </c>
      <c r="X539" s="61" t="s">
        <v>1377</v>
      </c>
      <c r="Y539" t="s">
        <v>36</v>
      </c>
    </row>
    <row r="540" spans="1:25" x14ac:dyDescent="0.25">
      <c r="A540" s="30" t="s">
        <v>1357</v>
      </c>
      <c r="B540" s="21" t="s">
        <v>1358</v>
      </c>
      <c r="C540" s="30" t="s">
        <v>28</v>
      </c>
      <c r="D540" s="31">
        <v>6427.34</v>
      </c>
      <c r="E540" s="30" t="s">
        <v>489</v>
      </c>
      <c r="F540" s="21" t="s">
        <v>1369</v>
      </c>
      <c r="G540" s="30">
        <v>1200</v>
      </c>
      <c r="H540" s="21" t="s">
        <v>1370</v>
      </c>
      <c r="I540" s="53">
        <f t="shared" si="22"/>
        <v>7336.5</v>
      </c>
      <c r="J540" s="56">
        <v>7571</v>
      </c>
      <c r="K540" s="30"/>
      <c r="L540" s="56"/>
      <c r="M540" s="30"/>
      <c r="N540" s="30"/>
      <c r="V540" s="61" t="s">
        <v>1376</v>
      </c>
      <c r="W540" s="56">
        <v>7102</v>
      </c>
      <c r="X540" s="61" t="s">
        <v>1377</v>
      </c>
      <c r="Y540" t="s">
        <v>36</v>
      </c>
    </row>
    <row r="541" spans="1:25" x14ac:dyDescent="0.25">
      <c r="A541" s="30" t="s">
        <v>1357</v>
      </c>
      <c r="B541" s="21" t="s">
        <v>1358</v>
      </c>
      <c r="C541" s="30" t="s">
        <v>28</v>
      </c>
      <c r="D541" s="31">
        <v>6661</v>
      </c>
      <c r="E541" s="30" t="s">
        <v>461</v>
      </c>
      <c r="F541" s="21" t="s">
        <v>1371</v>
      </c>
      <c r="G541" s="30">
        <v>1200</v>
      </c>
      <c r="H541" s="21" t="s">
        <v>1372</v>
      </c>
      <c r="I541" s="53">
        <f t="shared" si="22"/>
        <v>7336.5</v>
      </c>
      <c r="J541" s="56">
        <v>7571</v>
      </c>
      <c r="K541" s="61" t="s">
        <v>1367</v>
      </c>
      <c r="L541" s="56">
        <v>6550</v>
      </c>
      <c r="M541" s="61" t="s">
        <v>1368</v>
      </c>
      <c r="N541" s="61" t="s">
        <v>1368</v>
      </c>
      <c r="V541" s="61" t="s">
        <v>1376</v>
      </c>
      <c r="W541" s="56">
        <v>7102</v>
      </c>
      <c r="X541" s="61" t="s">
        <v>1377</v>
      </c>
      <c r="Y541" t="s">
        <v>36</v>
      </c>
    </row>
    <row r="542" spans="1:25" x14ac:dyDescent="0.25">
      <c r="A542" s="30" t="s">
        <v>1357</v>
      </c>
      <c r="B542" s="21" t="s">
        <v>1358</v>
      </c>
      <c r="C542" s="30" t="s">
        <v>28</v>
      </c>
      <c r="D542" s="31">
        <v>7564</v>
      </c>
      <c r="E542" s="30" t="s">
        <v>666</v>
      </c>
      <c r="F542" s="21" t="s">
        <v>1369</v>
      </c>
      <c r="G542" s="30">
        <v>1200</v>
      </c>
      <c r="H542" s="21" t="s">
        <v>1373</v>
      </c>
      <c r="I542" s="53">
        <f t="shared" si="22"/>
        <v>7336.5</v>
      </c>
      <c r="J542" s="56">
        <v>7571</v>
      </c>
      <c r="K542" s="30"/>
      <c r="L542" s="56"/>
      <c r="M542" s="30"/>
      <c r="N542" s="30"/>
      <c r="V542" s="61" t="s">
        <v>1376</v>
      </c>
      <c r="W542" s="56">
        <v>7102</v>
      </c>
      <c r="X542" s="61" t="s">
        <v>1377</v>
      </c>
      <c r="Y542" t="s">
        <v>36</v>
      </c>
    </row>
    <row r="543" spans="1:25" x14ac:dyDescent="0.25">
      <c r="A543" s="30" t="s">
        <v>1357</v>
      </c>
      <c r="B543" s="21" t="s">
        <v>1358</v>
      </c>
      <c r="C543" s="30" t="s">
        <v>37</v>
      </c>
      <c r="D543" s="31">
        <v>8029</v>
      </c>
      <c r="E543" s="30" t="s">
        <v>54</v>
      </c>
      <c r="F543" s="21" t="s">
        <v>1374</v>
      </c>
      <c r="G543" s="30">
        <v>1200</v>
      </c>
      <c r="H543" s="21" t="s">
        <v>1375</v>
      </c>
      <c r="I543" s="53">
        <f t="shared" si="22"/>
        <v>7336.5</v>
      </c>
      <c r="J543" s="56">
        <v>7571</v>
      </c>
      <c r="K543" s="61" t="s">
        <v>1376</v>
      </c>
      <c r="L543" s="56">
        <v>7102</v>
      </c>
      <c r="M543" s="61" t="s">
        <v>1377</v>
      </c>
      <c r="N543" s="61" t="s">
        <v>1377</v>
      </c>
      <c r="V543" s="61" t="s">
        <v>1376</v>
      </c>
      <c r="W543" s="56">
        <v>7102</v>
      </c>
      <c r="X543" s="61" t="s">
        <v>1377</v>
      </c>
      <c r="Y543" t="s">
        <v>36</v>
      </c>
    </row>
    <row r="544" spans="1:25" x14ac:dyDescent="0.25">
      <c r="A544" s="36" t="s">
        <v>1357</v>
      </c>
      <c r="B544" s="37" t="s">
        <v>1358</v>
      </c>
      <c r="C544" s="36" t="s">
        <v>28</v>
      </c>
      <c r="D544" s="38">
        <v>9945</v>
      </c>
      <c r="E544" s="36" t="s">
        <v>54</v>
      </c>
      <c r="F544" s="37" t="s">
        <v>1378</v>
      </c>
      <c r="G544" s="36">
        <v>1200</v>
      </c>
      <c r="H544" s="37" t="s">
        <v>1358</v>
      </c>
      <c r="I544" s="53">
        <f t="shared" si="22"/>
        <v>7336.5</v>
      </c>
      <c r="J544" s="56">
        <v>7571</v>
      </c>
      <c r="K544" s="61" t="s">
        <v>1376</v>
      </c>
      <c r="L544" s="56">
        <v>7102</v>
      </c>
      <c r="M544" s="61" t="s">
        <v>1377</v>
      </c>
      <c r="N544" s="61" t="s">
        <v>1377</v>
      </c>
      <c r="V544" s="61" t="s">
        <v>1376</v>
      </c>
      <c r="W544" s="56">
        <v>7102</v>
      </c>
      <c r="X544" s="61" t="s">
        <v>1377</v>
      </c>
      <c r="Y544" t="s">
        <v>36</v>
      </c>
    </row>
    <row r="545" spans="1:24" x14ac:dyDescent="0.25">
      <c r="A545" s="7" t="s">
        <v>1379</v>
      </c>
      <c r="B545" s="10" t="s">
        <v>1380</v>
      </c>
      <c r="C545" s="7" t="s">
        <v>28</v>
      </c>
      <c r="D545" s="9">
        <v>4994</v>
      </c>
      <c r="E545" s="7" t="s">
        <v>530</v>
      </c>
      <c r="F545" s="10" t="s">
        <v>1359</v>
      </c>
      <c r="G545" s="7">
        <v>1200</v>
      </c>
      <c r="H545" s="10" t="s">
        <v>1380</v>
      </c>
      <c r="I545" s="53">
        <v>5840.5</v>
      </c>
      <c r="J545" s="53">
        <v>5600</v>
      </c>
      <c r="K545" s="54" t="s">
        <v>1381</v>
      </c>
      <c r="L545" s="53">
        <v>6081</v>
      </c>
      <c r="M545" s="54" t="s">
        <v>1382</v>
      </c>
      <c r="N545" s="54" t="s">
        <v>1382</v>
      </c>
      <c r="V545" s="54" t="s">
        <v>1381</v>
      </c>
      <c r="W545" s="53">
        <v>6081</v>
      </c>
      <c r="X545" s="54" t="s">
        <v>1382</v>
      </c>
    </row>
    <row r="546" spans="1:24" x14ac:dyDescent="0.25">
      <c r="A546" s="30" t="s">
        <v>1379</v>
      </c>
      <c r="B546" s="21" t="s">
        <v>1380</v>
      </c>
      <c r="C546" s="30" t="s">
        <v>28</v>
      </c>
      <c r="D546" s="31">
        <v>5314</v>
      </c>
      <c r="E546" s="30" t="s">
        <v>903</v>
      </c>
      <c r="F546" s="21" t="s">
        <v>1362</v>
      </c>
      <c r="G546" s="30">
        <v>1200</v>
      </c>
      <c r="H546" s="21" t="s">
        <v>905</v>
      </c>
      <c r="I546" s="56">
        <v>4709.5</v>
      </c>
      <c r="J546" s="56">
        <v>4300</v>
      </c>
      <c r="K546" s="61" t="s">
        <v>1383</v>
      </c>
      <c r="L546" s="56">
        <v>5119</v>
      </c>
      <c r="M546" s="61" t="s">
        <v>1384</v>
      </c>
      <c r="N546" s="61" t="s">
        <v>1384</v>
      </c>
      <c r="V546" s="61" t="s">
        <v>1383</v>
      </c>
      <c r="W546" s="56">
        <v>5119</v>
      </c>
      <c r="X546" s="61" t="s">
        <v>1384</v>
      </c>
    </row>
    <row r="547" spans="1:24" x14ac:dyDescent="0.25">
      <c r="A547" s="30" t="s">
        <v>1379</v>
      </c>
      <c r="B547" s="21" t="s">
        <v>1380</v>
      </c>
      <c r="C547" s="30" t="s">
        <v>28</v>
      </c>
      <c r="D547" s="31">
        <v>5600</v>
      </c>
      <c r="E547" s="30" t="s">
        <v>942</v>
      </c>
      <c r="F547" s="21" t="s">
        <v>1385</v>
      </c>
      <c r="G547" s="30">
        <v>1200</v>
      </c>
      <c r="H547" s="21" t="s">
        <v>1386</v>
      </c>
      <c r="I547" s="56">
        <v>4284</v>
      </c>
      <c r="J547" s="56">
        <v>3498</v>
      </c>
      <c r="K547" s="61" t="s">
        <v>1387</v>
      </c>
      <c r="L547" s="56">
        <v>5070</v>
      </c>
      <c r="M547" s="61" t="s">
        <v>1388</v>
      </c>
      <c r="N547" s="61" t="s">
        <v>1388</v>
      </c>
      <c r="V547" s="61" t="s">
        <v>1387</v>
      </c>
      <c r="W547" s="56">
        <v>5070</v>
      </c>
      <c r="X547" s="61" t="s">
        <v>1388</v>
      </c>
    </row>
    <row r="548" spans="1:24" x14ac:dyDescent="0.25">
      <c r="A548" s="30" t="s">
        <v>1379</v>
      </c>
      <c r="B548" s="21" t="s">
        <v>1380</v>
      </c>
      <c r="C548" s="30" t="s">
        <v>28</v>
      </c>
      <c r="D548" s="31">
        <v>5851.66</v>
      </c>
      <c r="E548" s="30" t="s">
        <v>489</v>
      </c>
      <c r="F548" s="21" t="s">
        <v>1369</v>
      </c>
      <c r="G548" s="30">
        <v>1200</v>
      </c>
      <c r="H548" s="21" t="s">
        <v>1389</v>
      </c>
      <c r="I548" s="56">
        <v>0</v>
      </c>
      <c r="J548" s="56"/>
      <c r="K548" s="30"/>
      <c r="L548" s="56"/>
      <c r="M548" s="30"/>
      <c r="N548" s="30"/>
      <c r="V548" s="30"/>
      <c r="W548" s="56"/>
      <c r="X548" s="30"/>
    </row>
    <row r="549" spans="1:24" x14ac:dyDescent="0.25">
      <c r="A549" s="30" t="s">
        <v>1379</v>
      </c>
      <c r="B549" s="21" t="s">
        <v>1380</v>
      </c>
      <c r="C549" s="30" t="s">
        <v>28</v>
      </c>
      <c r="D549" s="31">
        <v>6067</v>
      </c>
      <c r="E549" s="30" t="s">
        <v>461</v>
      </c>
      <c r="F549" s="21" t="s">
        <v>1390</v>
      </c>
      <c r="G549" s="30">
        <v>1200</v>
      </c>
      <c r="H549" s="21" t="s">
        <v>1391</v>
      </c>
      <c r="I549" s="56">
        <v>0</v>
      </c>
      <c r="J549" s="56"/>
      <c r="K549" s="30"/>
      <c r="L549" s="56"/>
      <c r="M549" s="30"/>
      <c r="N549" s="30"/>
      <c r="V549" s="30"/>
      <c r="W549" s="56"/>
      <c r="X549" s="30"/>
    </row>
    <row r="550" spans="1:24" x14ac:dyDescent="0.25">
      <c r="A550" s="30" t="s">
        <v>1379</v>
      </c>
      <c r="B550" s="21" t="s">
        <v>1380</v>
      </c>
      <c r="C550" s="30" t="s">
        <v>28</v>
      </c>
      <c r="D550" s="31">
        <v>6788</v>
      </c>
      <c r="E550" s="30" t="s">
        <v>666</v>
      </c>
      <c r="F550" s="21" t="s">
        <v>1369</v>
      </c>
      <c r="G550" s="30">
        <v>1200</v>
      </c>
      <c r="H550" s="21" t="s">
        <v>1392</v>
      </c>
      <c r="I550" s="56">
        <v>0</v>
      </c>
      <c r="J550" s="56"/>
      <c r="K550" s="30"/>
      <c r="L550" s="56"/>
      <c r="M550" s="30"/>
      <c r="N550" s="30"/>
      <c r="V550" s="30"/>
      <c r="W550" s="56"/>
      <c r="X550" s="30"/>
    </row>
    <row r="551" spans="1:24" x14ac:dyDescent="0.25">
      <c r="A551" s="30" t="s">
        <v>1379</v>
      </c>
      <c r="B551" s="21" t="s">
        <v>1380</v>
      </c>
      <c r="C551" s="30" t="s">
        <v>37</v>
      </c>
      <c r="D551" s="31">
        <v>7303</v>
      </c>
      <c r="E551" s="30" t="s">
        <v>54</v>
      </c>
      <c r="F551" s="21" t="s">
        <v>1374</v>
      </c>
      <c r="G551" s="30">
        <v>1200</v>
      </c>
      <c r="H551" s="21" t="s">
        <v>1393</v>
      </c>
      <c r="I551" s="56">
        <v>5840.5</v>
      </c>
      <c r="J551" s="56">
        <v>5600</v>
      </c>
      <c r="K551" s="61" t="s">
        <v>1381</v>
      </c>
      <c r="L551" s="56">
        <v>6081</v>
      </c>
      <c r="M551" s="61" t="s">
        <v>1382</v>
      </c>
      <c r="N551" s="61" t="s">
        <v>1382</v>
      </c>
      <c r="V551" s="61" t="s">
        <v>1381</v>
      </c>
      <c r="W551" s="56">
        <v>6081</v>
      </c>
      <c r="X551" s="61" t="s">
        <v>1382</v>
      </c>
    </row>
    <row r="552" spans="1:24" x14ac:dyDescent="0.25">
      <c r="A552" s="36" t="s">
        <v>1379</v>
      </c>
      <c r="B552" s="37" t="s">
        <v>1380</v>
      </c>
      <c r="C552" s="36" t="s">
        <v>28</v>
      </c>
      <c r="D552" s="38">
        <v>8592</v>
      </c>
      <c r="E552" s="36" t="s">
        <v>54</v>
      </c>
      <c r="F552" s="37" t="s">
        <v>1378</v>
      </c>
      <c r="G552" s="36">
        <v>1200</v>
      </c>
      <c r="H552" s="37" t="s">
        <v>1394</v>
      </c>
      <c r="I552" s="56">
        <v>5840.5</v>
      </c>
      <c r="J552" s="56">
        <v>5600</v>
      </c>
      <c r="K552" s="61" t="s">
        <v>1381</v>
      </c>
      <c r="L552" s="56">
        <v>6081</v>
      </c>
      <c r="M552" s="61" t="s">
        <v>1382</v>
      </c>
      <c r="N552" s="61" t="s">
        <v>1382</v>
      </c>
      <c r="V552" s="61" t="s">
        <v>1381</v>
      </c>
      <c r="W552" s="56">
        <v>6081</v>
      </c>
      <c r="X552" s="61" t="s">
        <v>1382</v>
      </c>
    </row>
    <row r="553" spans="1:24" x14ac:dyDescent="0.25">
      <c r="A553" s="7" t="s">
        <v>1395</v>
      </c>
      <c r="B553" s="10" t="s">
        <v>1396</v>
      </c>
      <c r="C553" s="7" t="s">
        <v>28</v>
      </c>
      <c r="D553" s="9">
        <v>9148</v>
      </c>
      <c r="E553" s="7" t="s">
        <v>530</v>
      </c>
      <c r="F553" s="10" t="s">
        <v>1397</v>
      </c>
      <c r="G553" s="7">
        <v>1200</v>
      </c>
      <c r="H553" s="10" t="s">
        <v>1398</v>
      </c>
      <c r="I553" s="53">
        <v>10524.5</v>
      </c>
      <c r="J553" s="53">
        <v>10400</v>
      </c>
      <c r="K553" s="54" t="s">
        <v>1399</v>
      </c>
      <c r="L553" s="53">
        <v>10649</v>
      </c>
      <c r="M553" s="54" t="s">
        <v>1400</v>
      </c>
      <c r="N553" s="54" t="s">
        <v>1400</v>
      </c>
      <c r="V553" s="54" t="s">
        <v>1399</v>
      </c>
      <c r="W553" s="53">
        <v>10649</v>
      </c>
      <c r="X553" s="54" t="s">
        <v>1400</v>
      </c>
    </row>
    <row r="554" spans="1:24" x14ac:dyDescent="0.25">
      <c r="A554" s="30" t="s">
        <v>1395</v>
      </c>
      <c r="B554" s="21" t="s">
        <v>1396</v>
      </c>
      <c r="C554" s="30" t="s">
        <v>28</v>
      </c>
      <c r="D554" s="31">
        <v>9900</v>
      </c>
      <c r="E554" s="30" t="s">
        <v>461</v>
      </c>
      <c r="F554" s="21" t="s">
        <v>1401</v>
      </c>
      <c r="G554" s="30">
        <v>1200</v>
      </c>
      <c r="H554" s="21" t="s">
        <v>1402</v>
      </c>
      <c r="I554" s="62">
        <v>10835</v>
      </c>
      <c r="J554" s="56">
        <v>10000</v>
      </c>
      <c r="K554" s="61" t="s">
        <v>1403</v>
      </c>
      <c r="L554" s="56">
        <v>11670</v>
      </c>
      <c r="M554" s="61" t="s">
        <v>1404</v>
      </c>
      <c r="N554" s="61" t="s">
        <v>1404</v>
      </c>
      <c r="V554" s="61" t="s">
        <v>1403</v>
      </c>
      <c r="W554" s="56">
        <v>11670</v>
      </c>
      <c r="X554" s="61" t="s">
        <v>1404</v>
      </c>
    </row>
    <row r="555" spans="1:24" x14ac:dyDescent="0.25">
      <c r="A555" s="30" t="s">
        <v>1395</v>
      </c>
      <c r="B555" s="21" t="s">
        <v>1396</v>
      </c>
      <c r="C555" s="30" t="s">
        <v>28</v>
      </c>
      <c r="D555" s="31">
        <v>12847.12</v>
      </c>
      <c r="E555" s="30" t="s">
        <v>489</v>
      </c>
      <c r="F555" s="21" t="s">
        <v>1405</v>
      </c>
      <c r="G555" s="30">
        <v>1200</v>
      </c>
      <c r="H555" s="21" t="s">
        <v>1406</v>
      </c>
      <c r="I555" s="62">
        <v>0</v>
      </c>
      <c r="J555" s="56"/>
      <c r="K555" s="30"/>
      <c r="L555" s="56"/>
      <c r="M555" s="30"/>
      <c r="N555" s="30"/>
      <c r="V555" s="30"/>
      <c r="W555" s="56"/>
      <c r="X555" s="30"/>
    </row>
    <row r="556" spans="1:24" x14ac:dyDescent="0.25">
      <c r="A556" s="30" t="s">
        <v>1395</v>
      </c>
      <c r="B556" s="21" t="s">
        <v>1396</v>
      </c>
      <c r="C556" s="30" t="s">
        <v>37</v>
      </c>
      <c r="D556" s="31">
        <v>15170</v>
      </c>
      <c r="E556" s="30" t="s">
        <v>54</v>
      </c>
      <c r="F556" s="21" t="s">
        <v>1407</v>
      </c>
      <c r="G556" s="30">
        <v>1200</v>
      </c>
      <c r="H556" s="21" t="s">
        <v>1408</v>
      </c>
      <c r="I556" s="62">
        <v>10524.5</v>
      </c>
      <c r="J556" s="53">
        <v>10400</v>
      </c>
      <c r="K556" s="61" t="s">
        <v>1399</v>
      </c>
      <c r="L556" s="56">
        <v>10649</v>
      </c>
      <c r="M556" s="68" t="s">
        <v>1400</v>
      </c>
      <c r="N556" s="68" t="s">
        <v>1400</v>
      </c>
      <c r="V556" s="61" t="s">
        <v>1399</v>
      </c>
      <c r="W556" s="56">
        <v>10649</v>
      </c>
      <c r="X556" s="68" t="s">
        <v>1400</v>
      </c>
    </row>
    <row r="557" spans="1:24" x14ac:dyDescent="0.25">
      <c r="A557" s="36" t="s">
        <v>1395</v>
      </c>
      <c r="B557" s="37" t="s">
        <v>1396</v>
      </c>
      <c r="C557" s="36" t="s">
        <v>28</v>
      </c>
      <c r="D557" s="38">
        <v>17848</v>
      </c>
      <c r="E557" s="36" t="s">
        <v>54</v>
      </c>
      <c r="F557" s="37" t="s">
        <v>1409</v>
      </c>
      <c r="G557" s="36">
        <v>1200</v>
      </c>
      <c r="H557" s="37" t="s">
        <v>1410</v>
      </c>
      <c r="I557" s="62">
        <v>10524.5</v>
      </c>
      <c r="J557" s="56">
        <v>10400</v>
      </c>
      <c r="K557" s="61" t="s">
        <v>1399</v>
      </c>
      <c r="L557" s="56">
        <v>10649</v>
      </c>
      <c r="M557" s="68" t="s">
        <v>1400</v>
      </c>
      <c r="N557" s="68" t="s">
        <v>1400</v>
      </c>
      <c r="V557" s="61" t="s">
        <v>1399</v>
      </c>
      <c r="W557" s="56">
        <v>10649</v>
      </c>
      <c r="X557" s="68" t="s">
        <v>1400</v>
      </c>
    </row>
    <row r="558" spans="1:24" x14ac:dyDescent="0.25">
      <c r="A558" s="7" t="s">
        <v>1411</v>
      </c>
      <c r="B558" s="10" t="s">
        <v>1412</v>
      </c>
      <c r="C558" s="7" t="s">
        <v>28</v>
      </c>
      <c r="D558" s="9">
        <v>42900</v>
      </c>
      <c r="E558" s="7" t="s">
        <v>620</v>
      </c>
      <c r="F558" s="10" t="s">
        <v>1303</v>
      </c>
      <c r="G558" s="7">
        <v>600</v>
      </c>
      <c r="H558" s="10" t="s">
        <v>1413</v>
      </c>
      <c r="I558" s="53">
        <v>78545</v>
      </c>
      <c r="J558" s="53">
        <v>73500</v>
      </c>
      <c r="K558" s="54" t="s">
        <v>1414</v>
      </c>
      <c r="L558" s="53">
        <v>83590</v>
      </c>
      <c r="M558" s="54" t="s">
        <v>1415</v>
      </c>
      <c r="N558" s="54" t="s">
        <v>1415</v>
      </c>
      <c r="V558" s="54" t="s">
        <v>1414</v>
      </c>
      <c r="W558" s="53">
        <v>83590</v>
      </c>
      <c r="X558" s="54" t="s">
        <v>1415</v>
      </c>
    </row>
    <row r="559" spans="1:24" x14ac:dyDescent="0.25">
      <c r="A559" s="30" t="s">
        <v>1411</v>
      </c>
      <c r="B559" s="21" t="s">
        <v>1412</v>
      </c>
      <c r="C559" s="30" t="s">
        <v>28</v>
      </c>
      <c r="D559" s="31">
        <v>44200</v>
      </c>
      <c r="E559" s="30" t="s">
        <v>1186</v>
      </c>
      <c r="F559" s="21" t="s">
        <v>1303</v>
      </c>
      <c r="G559" s="30">
        <v>600</v>
      </c>
      <c r="H559" s="21" t="s">
        <v>1416</v>
      </c>
      <c r="I559" s="56">
        <v>78545</v>
      </c>
      <c r="J559" s="56">
        <v>73500</v>
      </c>
      <c r="K559" s="61" t="s">
        <v>1414</v>
      </c>
      <c r="L559" s="56">
        <v>83590</v>
      </c>
      <c r="M559" s="61" t="s">
        <v>1415</v>
      </c>
      <c r="N559" s="61" t="s">
        <v>1415</v>
      </c>
      <c r="V559" s="61" t="s">
        <v>1414</v>
      </c>
      <c r="W559" s="56">
        <v>83590</v>
      </c>
      <c r="X559" s="61" t="s">
        <v>1415</v>
      </c>
    </row>
    <row r="560" spans="1:24" x14ac:dyDescent="0.25">
      <c r="A560" s="30" t="s">
        <v>1411</v>
      </c>
      <c r="B560" s="21" t="s">
        <v>1412</v>
      </c>
      <c r="C560" s="30" t="s">
        <v>28</v>
      </c>
      <c r="D560" s="31">
        <v>47130</v>
      </c>
      <c r="E560" s="30" t="s">
        <v>461</v>
      </c>
      <c r="F560" s="21" t="s">
        <v>1417</v>
      </c>
      <c r="G560" s="30">
        <v>600</v>
      </c>
      <c r="H560" s="21" t="s">
        <v>1418</v>
      </c>
      <c r="I560" s="56">
        <v>79999</v>
      </c>
      <c r="J560" s="56">
        <v>69999</v>
      </c>
      <c r="K560" s="61" t="s">
        <v>1419</v>
      </c>
      <c r="L560" s="56">
        <v>89999</v>
      </c>
      <c r="M560" s="61" t="s">
        <v>1420</v>
      </c>
      <c r="N560" s="61" t="s">
        <v>1420</v>
      </c>
      <c r="V560" s="61" t="s">
        <v>1419</v>
      </c>
      <c r="W560" s="56">
        <v>89999</v>
      </c>
      <c r="X560" s="61" t="s">
        <v>1420</v>
      </c>
    </row>
    <row r="561" spans="1:25" x14ac:dyDescent="0.25">
      <c r="A561" s="30" t="s">
        <v>1411</v>
      </c>
      <c r="B561" s="21" t="s">
        <v>1412</v>
      </c>
      <c r="C561" s="30" t="s">
        <v>37</v>
      </c>
      <c r="D561" s="31">
        <v>58507</v>
      </c>
      <c r="E561" s="30" t="s">
        <v>54</v>
      </c>
      <c r="F561" s="21" t="s">
        <v>1327</v>
      </c>
      <c r="G561" s="30">
        <v>600</v>
      </c>
      <c r="H561" s="21" t="s">
        <v>1421</v>
      </c>
      <c r="I561" s="56">
        <v>66604.7</v>
      </c>
      <c r="J561" s="56">
        <v>69620</v>
      </c>
      <c r="K561" s="61" t="s">
        <v>1422</v>
      </c>
      <c r="L561" s="56">
        <v>63589.4</v>
      </c>
      <c r="M561" s="61" t="s">
        <v>1423</v>
      </c>
      <c r="N561" s="61" t="s">
        <v>1423</v>
      </c>
      <c r="V561" s="61" t="s">
        <v>1422</v>
      </c>
      <c r="W561" s="56">
        <v>63589.4</v>
      </c>
      <c r="X561" s="61" t="s">
        <v>1423</v>
      </c>
    </row>
    <row r="562" spans="1:25" x14ac:dyDescent="0.25">
      <c r="A562" s="30" t="s">
        <v>1411</v>
      </c>
      <c r="B562" s="21" t="s">
        <v>1412</v>
      </c>
      <c r="C562" s="30" t="s">
        <v>28</v>
      </c>
      <c r="D562" s="31">
        <v>68832</v>
      </c>
      <c r="E562" s="30" t="s">
        <v>54</v>
      </c>
      <c r="F562" s="21" t="s">
        <v>1331</v>
      </c>
      <c r="G562" s="30">
        <v>600</v>
      </c>
      <c r="H562" s="21" t="s">
        <v>1424</v>
      </c>
      <c r="I562" s="69">
        <v>66604.7</v>
      </c>
      <c r="J562" s="56">
        <v>69620</v>
      </c>
      <c r="K562" s="61" t="s">
        <v>1422</v>
      </c>
      <c r="L562" s="56">
        <v>63589.4</v>
      </c>
      <c r="M562" s="61" t="s">
        <v>1423</v>
      </c>
      <c r="N562" s="61" t="s">
        <v>1423</v>
      </c>
      <c r="V562" s="61" t="s">
        <v>1422</v>
      </c>
      <c r="W562" s="56">
        <v>63589.4</v>
      </c>
      <c r="X562" s="61" t="s">
        <v>1423</v>
      </c>
    </row>
    <row r="563" spans="1:25" x14ac:dyDescent="0.25">
      <c r="A563" s="30" t="s">
        <v>1411</v>
      </c>
      <c r="B563" s="21" t="s">
        <v>1412</v>
      </c>
      <c r="C563" s="30" t="s">
        <v>28</v>
      </c>
      <c r="D563" s="31">
        <v>73530</v>
      </c>
      <c r="E563" s="30" t="s">
        <v>942</v>
      </c>
      <c r="F563" s="21" t="s">
        <v>1071</v>
      </c>
      <c r="G563" s="30">
        <v>600</v>
      </c>
      <c r="H563" s="21" t="s">
        <v>1425</v>
      </c>
      <c r="I563" s="56"/>
      <c r="J563" s="56"/>
      <c r="K563" s="30"/>
      <c r="L563" s="56"/>
      <c r="M563" s="30"/>
      <c r="N563" s="30"/>
      <c r="V563" s="30"/>
      <c r="W563" s="56"/>
      <c r="X563" s="30"/>
    </row>
    <row r="564" spans="1:25" x14ac:dyDescent="0.25">
      <c r="A564" s="30" t="s">
        <v>1411</v>
      </c>
      <c r="B564" s="21" t="s">
        <v>1412</v>
      </c>
      <c r="C564" s="30" t="s">
        <v>28</v>
      </c>
      <c r="D564" s="31">
        <v>111958</v>
      </c>
      <c r="E564" s="30" t="s">
        <v>530</v>
      </c>
      <c r="F564" s="21" t="s">
        <v>1426</v>
      </c>
      <c r="G564" s="30">
        <v>600</v>
      </c>
      <c r="H564" s="21" t="s">
        <v>1427</v>
      </c>
      <c r="I564" s="56"/>
      <c r="J564" s="56"/>
      <c r="K564" s="30"/>
      <c r="L564" s="56"/>
      <c r="M564" s="30"/>
      <c r="N564" s="30"/>
      <c r="V564" s="30"/>
      <c r="W564" s="56"/>
      <c r="X564" s="30"/>
    </row>
    <row r="565" spans="1:25" x14ac:dyDescent="0.25">
      <c r="A565" s="30" t="s">
        <v>1411</v>
      </c>
      <c r="B565" s="21" t="s">
        <v>1412</v>
      </c>
      <c r="C565" s="30" t="s">
        <v>28</v>
      </c>
      <c r="D565" s="31">
        <v>153000</v>
      </c>
      <c r="E565" s="30" t="s">
        <v>489</v>
      </c>
      <c r="F565" s="21" t="s">
        <v>1428</v>
      </c>
      <c r="G565" s="30">
        <v>600</v>
      </c>
      <c r="H565" s="21" t="s">
        <v>1429</v>
      </c>
      <c r="I565" s="56">
        <v>139045.5</v>
      </c>
      <c r="J565" s="56">
        <v>115000</v>
      </c>
      <c r="K565" s="61" t="s">
        <v>1430</v>
      </c>
      <c r="L565" s="56">
        <v>163091</v>
      </c>
      <c r="M565" s="61" t="s">
        <v>1431</v>
      </c>
      <c r="N565" s="61" t="s">
        <v>1431</v>
      </c>
      <c r="V565" s="61" t="s">
        <v>1430</v>
      </c>
      <c r="W565" s="56">
        <v>163091</v>
      </c>
      <c r="X565" s="61" t="s">
        <v>1431</v>
      </c>
    </row>
    <row r="566" spans="1:25" x14ac:dyDescent="0.25">
      <c r="A566" s="36" t="s">
        <v>1411</v>
      </c>
      <c r="B566" s="37" t="s">
        <v>1412</v>
      </c>
      <c r="C566" s="36" t="s">
        <v>28</v>
      </c>
      <c r="D566" s="38">
        <v>161739</v>
      </c>
      <c r="E566" s="36" t="s">
        <v>666</v>
      </c>
      <c r="F566" s="37" t="s">
        <v>1432</v>
      </c>
      <c r="G566" s="36">
        <v>50</v>
      </c>
      <c r="H566" s="37" t="s">
        <v>1433</v>
      </c>
      <c r="I566" s="36"/>
      <c r="J566" s="41"/>
      <c r="K566" s="40"/>
      <c r="L566" s="41"/>
      <c r="M566" s="40"/>
      <c r="N566" s="40"/>
      <c r="V566" s="40"/>
      <c r="W566" s="41"/>
      <c r="X566" s="40"/>
    </row>
    <row r="568" spans="1:25" ht="18.75" x14ac:dyDescent="0.3">
      <c r="A568" s="1" t="s">
        <v>1732</v>
      </c>
    </row>
    <row r="570" spans="1:25" ht="30" x14ac:dyDescent="0.25">
      <c r="A570" s="2" t="s">
        <v>2</v>
      </c>
      <c r="B570" s="2" t="s">
        <v>3</v>
      </c>
      <c r="C570" s="2" t="s">
        <v>4</v>
      </c>
      <c r="D570" s="3" t="s">
        <v>5</v>
      </c>
      <c r="E570" s="2" t="s">
        <v>6</v>
      </c>
      <c r="F570" s="3" t="s">
        <v>7</v>
      </c>
      <c r="G570" s="2" t="s">
        <v>8</v>
      </c>
      <c r="H570" s="3" t="s">
        <v>9</v>
      </c>
      <c r="I570" s="27" t="s">
        <v>1002</v>
      </c>
      <c r="J570" s="27" t="s">
        <v>1003</v>
      </c>
      <c r="K570" s="2" t="s">
        <v>23</v>
      </c>
      <c r="L570" s="27" t="s">
        <v>1004</v>
      </c>
      <c r="M570" s="2" t="s">
        <v>23</v>
      </c>
      <c r="N570" s="4"/>
      <c r="U570" s="27" t="s">
        <v>1003</v>
      </c>
      <c r="V570" s="2" t="s">
        <v>23</v>
      </c>
      <c r="W570" s="27" t="s">
        <v>1004</v>
      </c>
      <c r="X570" s="2" t="s">
        <v>23</v>
      </c>
      <c r="Y570" s="4"/>
    </row>
    <row r="571" spans="1:25" x14ac:dyDescent="0.25">
      <c r="A571" s="30" t="s">
        <v>1434</v>
      </c>
      <c r="B571" s="21" t="s">
        <v>1435</v>
      </c>
      <c r="C571" s="30" t="s">
        <v>28</v>
      </c>
      <c r="D571" s="31">
        <v>480</v>
      </c>
      <c r="E571" s="30" t="s">
        <v>1436</v>
      </c>
      <c r="F571" s="21" t="s">
        <v>1437</v>
      </c>
      <c r="G571" s="30">
        <v>72000</v>
      </c>
      <c r="H571" s="21" t="s">
        <v>1438</v>
      </c>
      <c r="I571" s="56">
        <f>+(J571+L571)/2</f>
        <v>833.33333333333337</v>
      </c>
      <c r="J571" s="56">
        <f>14000/18</f>
        <v>777.77777777777783</v>
      </c>
      <c r="K571" s="61" t="s">
        <v>1439</v>
      </c>
      <c r="L571" s="56">
        <f>16000/18</f>
        <v>888.88888888888891</v>
      </c>
      <c r="M571" s="61" t="s">
        <v>1440</v>
      </c>
      <c r="N571" s="61" t="s">
        <v>1441</v>
      </c>
      <c r="U571">
        <f>14000/18</f>
        <v>777.77777777777783</v>
      </c>
      <c r="V571" s="61" t="s">
        <v>1439</v>
      </c>
      <c r="W571" s="56">
        <f>16000/18</f>
        <v>888.88888888888891</v>
      </c>
      <c r="X571" s="61" t="s">
        <v>1440</v>
      </c>
      <c r="Y571" t="s">
        <v>1441</v>
      </c>
    </row>
    <row r="572" spans="1:25" x14ac:dyDescent="0.25">
      <c r="A572" s="30" t="s">
        <v>1434</v>
      </c>
      <c r="B572" s="21" t="s">
        <v>1435</v>
      </c>
      <c r="C572" s="30" t="s">
        <v>28</v>
      </c>
      <c r="D572" s="31">
        <v>538</v>
      </c>
      <c r="E572" s="30" t="s">
        <v>989</v>
      </c>
      <c r="F572" s="21" t="s">
        <v>1442</v>
      </c>
      <c r="G572" s="30">
        <v>538</v>
      </c>
      <c r="H572" s="21" t="s">
        <v>1443</v>
      </c>
      <c r="I572" s="56">
        <f>+(J572+L572)/2</f>
        <v>833.33333333333337</v>
      </c>
      <c r="J572" s="56">
        <f>14000/18</f>
        <v>777.77777777777783</v>
      </c>
      <c r="K572" s="61" t="s">
        <v>1439</v>
      </c>
      <c r="L572" s="56">
        <f>16000/18</f>
        <v>888.88888888888891</v>
      </c>
      <c r="M572" s="61" t="s">
        <v>1440</v>
      </c>
      <c r="N572" s="61" t="s">
        <v>1441</v>
      </c>
      <c r="U572">
        <f>14000/18</f>
        <v>777.77777777777783</v>
      </c>
      <c r="V572" s="61" t="s">
        <v>1439</v>
      </c>
      <c r="W572" s="56">
        <f>16000/18</f>
        <v>888.88888888888891</v>
      </c>
      <c r="X572" s="61" t="s">
        <v>1440</v>
      </c>
      <c r="Y572" t="s">
        <v>1441</v>
      </c>
    </row>
    <row r="573" spans="1:25" x14ac:dyDescent="0.25">
      <c r="A573" s="30" t="s">
        <v>1444</v>
      </c>
      <c r="B573" s="21" t="s">
        <v>1445</v>
      </c>
      <c r="C573" s="30" t="s">
        <v>28</v>
      </c>
      <c r="D573" s="31">
        <v>1568.3</v>
      </c>
      <c r="E573" s="30" t="s">
        <v>489</v>
      </c>
      <c r="F573" s="21" t="s">
        <v>1446</v>
      </c>
      <c r="G573" s="30">
        <v>24000</v>
      </c>
      <c r="H573" s="21" t="s">
        <v>1447</v>
      </c>
      <c r="I573" s="56">
        <f>+(J573+L573)/2</f>
        <v>2613.6363636363635</v>
      </c>
      <c r="J573" s="56">
        <f>63000/22</f>
        <v>2863.6363636363635</v>
      </c>
      <c r="K573" s="61" t="s">
        <v>1448</v>
      </c>
      <c r="L573" s="56">
        <f>52000/22</f>
        <v>2363.6363636363635</v>
      </c>
      <c r="M573" s="61" t="s">
        <v>1449</v>
      </c>
      <c r="N573" s="61" t="s">
        <v>1450</v>
      </c>
      <c r="U573">
        <f>63000/22</f>
        <v>2863.6363636363635</v>
      </c>
      <c r="V573" s="61" t="s">
        <v>1448</v>
      </c>
      <c r="W573" s="56">
        <f>52000/22</f>
        <v>2363.6363636363635</v>
      </c>
      <c r="X573" s="61" t="s">
        <v>1449</v>
      </c>
      <c r="Y573" t="s">
        <v>1450</v>
      </c>
    </row>
    <row r="574" spans="1:25" x14ac:dyDescent="0.25">
      <c r="A574" s="30" t="s">
        <v>1444</v>
      </c>
      <c r="B574" s="21" t="s">
        <v>1445</v>
      </c>
      <c r="C574" s="30" t="s">
        <v>37</v>
      </c>
      <c r="D574" s="31">
        <v>2078</v>
      </c>
      <c r="E574" s="30" t="s">
        <v>54</v>
      </c>
      <c r="F574" s="21" t="s">
        <v>1451</v>
      </c>
      <c r="G574" s="30">
        <v>24000</v>
      </c>
      <c r="H574" s="21" t="s">
        <v>1452</v>
      </c>
      <c r="I574" s="56">
        <f>+(J574+L574)/2</f>
        <v>2613.64</v>
      </c>
      <c r="J574" s="56">
        <v>2863.64</v>
      </c>
      <c r="K574" s="61" t="s">
        <v>1448</v>
      </c>
      <c r="L574" s="56">
        <v>2363.64</v>
      </c>
      <c r="M574" s="61" t="s">
        <v>1449</v>
      </c>
      <c r="N574" s="61" t="s">
        <v>1450</v>
      </c>
      <c r="U574">
        <v>2863.64</v>
      </c>
      <c r="V574" s="61" t="s">
        <v>1448</v>
      </c>
      <c r="W574" s="56">
        <v>2363.64</v>
      </c>
      <c r="X574" s="61" t="s">
        <v>1449</v>
      </c>
      <c r="Y574" t="s">
        <v>1450</v>
      </c>
    </row>
    <row r="575" spans="1:25" x14ac:dyDescent="0.25">
      <c r="A575" s="30" t="s">
        <v>1444</v>
      </c>
      <c r="B575" s="21" t="s">
        <v>1445</v>
      </c>
      <c r="C575" s="30" t="s">
        <v>28</v>
      </c>
      <c r="D575" s="31">
        <v>2445</v>
      </c>
      <c r="E575" s="30" t="s">
        <v>54</v>
      </c>
      <c r="F575" s="21" t="s">
        <v>1453</v>
      </c>
      <c r="G575" s="30">
        <v>24000</v>
      </c>
      <c r="H575" s="21" t="s">
        <v>1454</v>
      </c>
      <c r="I575" s="56">
        <f>+(J575+L575)/2</f>
        <v>2613.64</v>
      </c>
      <c r="J575" s="56">
        <v>2863.64</v>
      </c>
      <c r="K575" s="61" t="s">
        <v>1448</v>
      </c>
      <c r="L575" s="56">
        <v>2363.64</v>
      </c>
      <c r="M575" s="61" t="s">
        <v>1449</v>
      </c>
      <c r="N575" s="61" t="s">
        <v>1450</v>
      </c>
      <c r="U575">
        <v>2863.64</v>
      </c>
      <c r="V575" s="61" t="s">
        <v>1448</v>
      </c>
      <c r="W575" s="56">
        <v>2363.64</v>
      </c>
      <c r="X575" s="61" t="s">
        <v>1449</v>
      </c>
      <c r="Y575" t="s">
        <v>1450</v>
      </c>
    </row>
    <row r="576" spans="1:25" x14ac:dyDescent="0.25">
      <c r="A576" s="30" t="s">
        <v>1444</v>
      </c>
      <c r="B576" s="21" t="s">
        <v>1445</v>
      </c>
      <c r="C576" s="30" t="s">
        <v>28</v>
      </c>
      <c r="D576" s="31">
        <v>3334</v>
      </c>
      <c r="E576" s="30" t="s">
        <v>530</v>
      </c>
      <c r="F576" s="21" t="s">
        <v>1455</v>
      </c>
      <c r="G576" s="30">
        <v>24000</v>
      </c>
      <c r="H576" s="21" t="s">
        <v>1456</v>
      </c>
      <c r="I576" s="56"/>
      <c r="J576" s="56"/>
      <c r="K576" s="61"/>
      <c r="L576" s="56"/>
      <c r="M576" s="61"/>
      <c r="N576" s="61"/>
      <c r="V576" s="61"/>
      <c r="W576" s="56"/>
      <c r="X576" s="61"/>
    </row>
    <row r="577" spans="1:25" x14ac:dyDescent="0.25">
      <c r="A577" s="30" t="s">
        <v>1457</v>
      </c>
      <c r="B577" s="21" t="s">
        <v>1458</v>
      </c>
      <c r="C577" s="30" t="s">
        <v>37</v>
      </c>
      <c r="D577" s="31">
        <v>1958</v>
      </c>
      <c r="E577" s="30" t="s">
        <v>54</v>
      </c>
      <c r="F577" s="21" t="s">
        <v>1451</v>
      </c>
      <c r="G577" s="30">
        <v>240</v>
      </c>
      <c r="H577" s="21" t="s">
        <v>1459</v>
      </c>
      <c r="I577" s="56">
        <f>+(J577+W577)/2</f>
        <v>5861.1666666666661</v>
      </c>
      <c r="J577" s="56">
        <v>5489</v>
      </c>
      <c r="K577" s="61" t="s">
        <v>1460</v>
      </c>
      <c r="L577" s="56">
        <f>50820/20</f>
        <v>2541</v>
      </c>
      <c r="M577" s="61" t="s">
        <v>1461</v>
      </c>
      <c r="N577" s="61" t="s">
        <v>1462</v>
      </c>
      <c r="U577">
        <v>2530</v>
      </c>
      <c r="V577" s="61" t="s">
        <v>1758</v>
      </c>
      <c r="W577" s="56">
        <v>6233.333333333333</v>
      </c>
      <c r="X577" s="61" t="s">
        <v>1759</v>
      </c>
      <c r="Y577" t="s">
        <v>36</v>
      </c>
    </row>
    <row r="578" spans="1:25" x14ac:dyDescent="0.25">
      <c r="A578" s="30" t="s">
        <v>1457</v>
      </c>
      <c r="B578" s="21" t="s">
        <v>1458</v>
      </c>
      <c r="C578" s="30" t="s">
        <v>28</v>
      </c>
      <c r="D578" s="31">
        <v>2304</v>
      </c>
      <c r="E578" s="30" t="s">
        <v>54</v>
      </c>
      <c r="F578" s="21" t="s">
        <v>1463</v>
      </c>
      <c r="G578" s="30">
        <v>240</v>
      </c>
      <c r="H578" s="21" t="s">
        <v>1464</v>
      </c>
      <c r="I578" s="56">
        <f t="shared" ref="I578:I579" si="23">+(J578+W578)/2</f>
        <v>5861.1666666666661</v>
      </c>
      <c r="J578" s="56">
        <v>5489</v>
      </c>
      <c r="K578" s="61" t="s">
        <v>1460</v>
      </c>
      <c r="L578" s="56">
        <v>2541</v>
      </c>
      <c r="M578" s="61" t="s">
        <v>1461</v>
      </c>
      <c r="N578" s="61" t="s">
        <v>1462</v>
      </c>
      <c r="U578">
        <v>2530</v>
      </c>
      <c r="V578" s="61" t="s">
        <v>1758</v>
      </c>
      <c r="W578" s="56">
        <v>6233.333333333333</v>
      </c>
      <c r="X578" s="61" t="s">
        <v>1759</v>
      </c>
      <c r="Y578" t="s">
        <v>36</v>
      </c>
    </row>
    <row r="579" spans="1:25" x14ac:dyDescent="0.25">
      <c r="A579" s="30" t="s">
        <v>1457</v>
      </c>
      <c r="B579" s="21" t="s">
        <v>1458</v>
      </c>
      <c r="C579" s="30" t="s">
        <v>28</v>
      </c>
      <c r="D579" s="31">
        <v>3632</v>
      </c>
      <c r="E579" s="30" t="s">
        <v>530</v>
      </c>
      <c r="F579" s="21" t="s">
        <v>1465</v>
      </c>
      <c r="G579" s="30">
        <v>240</v>
      </c>
      <c r="H579" s="21" t="s">
        <v>1466</v>
      </c>
      <c r="I579" s="56">
        <f t="shared" si="23"/>
        <v>5861.1666666666661</v>
      </c>
      <c r="J579" s="56">
        <v>5489</v>
      </c>
      <c r="K579" s="61"/>
      <c r="L579" s="56"/>
      <c r="M579" s="61"/>
      <c r="N579" s="61"/>
      <c r="V579" s="61" t="s">
        <v>1758</v>
      </c>
      <c r="W579" s="56">
        <v>6233.333333333333</v>
      </c>
      <c r="X579" s="61" t="s">
        <v>1759</v>
      </c>
      <c r="Y579" t="s">
        <v>36</v>
      </c>
    </row>
    <row r="580" spans="1:25" x14ac:dyDescent="0.25">
      <c r="A580" s="30" t="s">
        <v>1467</v>
      </c>
      <c r="B580" s="21" t="s">
        <v>1468</v>
      </c>
      <c r="C580" s="30" t="s">
        <v>37</v>
      </c>
      <c r="D580" s="31">
        <v>550</v>
      </c>
      <c r="E580" s="30" t="s">
        <v>1436</v>
      </c>
      <c r="F580" s="21" t="s">
        <v>1437</v>
      </c>
      <c r="G580" s="30">
        <v>144000</v>
      </c>
      <c r="H580" s="21" t="s">
        <v>1469</v>
      </c>
      <c r="I580" s="56">
        <f>+(J580+L580)/2</f>
        <v>602.06666666666672</v>
      </c>
      <c r="J580" s="56">
        <f>16478/35</f>
        <v>470.8</v>
      </c>
      <c r="K580" s="61" t="s">
        <v>1470</v>
      </c>
      <c r="L580" s="56">
        <f>22000/30</f>
        <v>733.33333333333337</v>
      </c>
      <c r="M580" s="61" t="s">
        <v>1471</v>
      </c>
      <c r="N580" s="61" t="s">
        <v>36</v>
      </c>
      <c r="U580">
        <f>16478/35</f>
        <v>470.8</v>
      </c>
      <c r="V580" s="61" t="s">
        <v>1470</v>
      </c>
      <c r="W580" s="56">
        <f>22000/30</f>
        <v>733.33333333333337</v>
      </c>
      <c r="X580" s="61" t="s">
        <v>1471</v>
      </c>
      <c r="Y580" t="s">
        <v>36</v>
      </c>
    </row>
    <row r="581" spans="1:25" x14ac:dyDescent="0.25">
      <c r="A581" s="30" t="s">
        <v>1467</v>
      </c>
      <c r="B581" s="21" t="s">
        <v>1468</v>
      </c>
      <c r="C581" s="30" t="s">
        <v>28</v>
      </c>
      <c r="D581" s="31">
        <v>573.75</v>
      </c>
      <c r="E581" s="30" t="s">
        <v>1102</v>
      </c>
      <c r="F581" s="21" t="s">
        <v>1472</v>
      </c>
      <c r="G581" s="30">
        <v>70000</v>
      </c>
      <c r="H581" s="21" t="s">
        <v>1473</v>
      </c>
      <c r="I581" s="56">
        <f>+(J581+L581)/2</f>
        <v>602.06500000000005</v>
      </c>
      <c r="J581" s="56">
        <v>470.8</v>
      </c>
      <c r="K581" s="61" t="s">
        <v>1470</v>
      </c>
      <c r="L581" s="56">
        <v>733.33</v>
      </c>
      <c r="M581" s="61" t="s">
        <v>1471</v>
      </c>
      <c r="N581" s="61" t="s">
        <v>1474</v>
      </c>
      <c r="U581">
        <v>470.8</v>
      </c>
      <c r="V581" s="61" t="s">
        <v>1470</v>
      </c>
      <c r="W581" s="56">
        <v>733.33</v>
      </c>
      <c r="X581" s="61" t="s">
        <v>1471</v>
      </c>
      <c r="Y581" t="s">
        <v>1474</v>
      </c>
    </row>
    <row r="582" spans="1:25" x14ac:dyDescent="0.25">
      <c r="A582" s="30" t="s">
        <v>1467</v>
      </c>
      <c r="B582" s="21" t="s">
        <v>1468</v>
      </c>
      <c r="C582" s="30" t="s">
        <v>28</v>
      </c>
      <c r="D582" s="31">
        <v>750</v>
      </c>
      <c r="E582" s="30" t="s">
        <v>1436</v>
      </c>
      <c r="F582" s="21" t="s">
        <v>1475</v>
      </c>
      <c r="G582" s="30">
        <v>144000</v>
      </c>
      <c r="H582" s="21" t="s">
        <v>1469</v>
      </c>
      <c r="I582" s="56">
        <f>+(J582+L582)/2</f>
        <v>0</v>
      </c>
      <c r="J582" s="56"/>
      <c r="K582" s="61"/>
      <c r="L582" s="56"/>
      <c r="M582" s="61"/>
      <c r="N582" s="61"/>
      <c r="V582" s="61"/>
      <c r="W582" s="56"/>
      <c r="X582" s="61"/>
    </row>
    <row r="583" spans="1:25" x14ac:dyDescent="0.25">
      <c r="A583" s="30" t="s">
        <v>1467</v>
      </c>
      <c r="B583" s="21" t="s">
        <v>1468</v>
      </c>
      <c r="C583" s="30" t="s">
        <v>37</v>
      </c>
      <c r="D583" s="31">
        <v>880</v>
      </c>
      <c r="E583" s="30" t="s">
        <v>54</v>
      </c>
      <c r="F583" s="21" t="s">
        <v>1476</v>
      </c>
      <c r="G583" s="30">
        <v>144000</v>
      </c>
      <c r="H583" s="21" t="s">
        <v>1477</v>
      </c>
      <c r="I583" s="56">
        <f>+(J583+L583)/2</f>
        <v>1183.3333333333335</v>
      </c>
      <c r="J583" s="56">
        <f>44000/30</f>
        <v>1466.6666666666667</v>
      </c>
      <c r="K583" s="61" t="s">
        <v>1478</v>
      </c>
      <c r="L583" s="56">
        <f>4500/5</f>
        <v>900</v>
      </c>
      <c r="M583" s="61" t="s">
        <v>1479</v>
      </c>
      <c r="N583" s="61" t="s">
        <v>1474</v>
      </c>
      <c r="U583">
        <f>44000/30</f>
        <v>1466.6666666666667</v>
      </c>
      <c r="V583" s="61" t="s">
        <v>1478</v>
      </c>
      <c r="W583" s="56">
        <f>4500/5</f>
        <v>900</v>
      </c>
      <c r="X583" s="61" t="s">
        <v>1479</v>
      </c>
      <c r="Y583" t="s">
        <v>1474</v>
      </c>
    </row>
    <row r="584" spans="1:25" x14ac:dyDescent="0.25">
      <c r="A584" s="30" t="s">
        <v>1467</v>
      </c>
      <c r="B584" s="21" t="s">
        <v>1468</v>
      </c>
      <c r="C584" s="30" t="s">
        <v>28</v>
      </c>
      <c r="D584" s="31">
        <v>1036</v>
      </c>
      <c r="E584" s="30" t="s">
        <v>54</v>
      </c>
      <c r="F584" s="21" t="s">
        <v>1480</v>
      </c>
      <c r="G584" s="30">
        <v>144000</v>
      </c>
      <c r="H584" s="21" t="s">
        <v>1481</v>
      </c>
      <c r="I584" s="56">
        <f>+(J584+L584)/2</f>
        <v>1033.335</v>
      </c>
      <c r="J584" s="56">
        <v>1166.67</v>
      </c>
      <c r="K584" s="61" t="s">
        <v>1478</v>
      </c>
      <c r="L584" s="56">
        <v>900</v>
      </c>
      <c r="M584" s="61" t="s">
        <v>1479</v>
      </c>
      <c r="N584" s="61" t="s">
        <v>1474</v>
      </c>
      <c r="U584">
        <v>1166.67</v>
      </c>
      <c r="V584" s="61" t="s">
        <v>1478</v>
      </c>
      <c r="W584" s="56">
        <v>900</v>
      </c>
      <c r="X584" s="61" t="s">
        <v>1479</v>
      </c>
      <c r="Y584" t="s">
        <v>1474</v>
      </c>
    </row>
    <row r="585" spans="1:25" x14ac:dyDescent="0.25">
      <c r="A585" s="30" t="s">
        <v>1482</v>
      </c>
      <c r="B585" s="21" t="s">
        <v>1483</v>
      </c>
      <c r="C585" s="30" t="s">
        <v>28</v>
      </c>
      <c r="D585" s="31">
        <v>3156</v>
      </c>
      <c r="E585" s="30" t="s">
        <v>1102</v>
      </c>
      <c r="F585" s="21" t="s">
        <v>1103</v>
      </c>
      <c r="G585" s="30">
        <v>3000</v>
      </c>
      <c r="H585" s="21" t="s">
        <v>1484</v>
      </c>
      <c r="I585" s="56"/>
      <c r="J585" s="56"/>
      <c r="K585" s="61"/>
      <c r="L585" s="56"/>
      <c r="M585" s="61"/>
      <c r="N585" s="61"/>
      <c r="V585" s="61"/>
      <c r="W585" s="56"/>
      <c r="X585" s="61"/>
    </row>
    <row r="586" spans="1:25" x14ac:dyDescent="0.25">
      <c r="A586" s="30" t="s">
        <v>1482</v>
      </c>
      <c r="B586" s="21" t="s">
        <v>1483</v>
      </c>
      <c r="C586" s="30" t="s">
        <v>28</v>
      </c>
      <c r="D586" s="31">
        <v>5998</v>
      </c>
      <c r="E586" s="30" t="s">
        <v>1107</v>
      </c>
      <c r="F586" s="21" t="s">
        <v>1108</v>
      </c>
      <c r="G586" s="30">
        <v>3000</v>
      </c>
      <c r="H586" s="21" t="s">
        <v>1485</v>
      </c>
      <c r="I586" s="56"/>
      <c r="J586" s="56"/>
      <c r="K586" s="61"/>
      <c r="L586" s="56"/>
      <c r="M586" s="61"/>
      <c r="N586" s="61"/>
      <c r="V586" s="61"/>
      <c r="W586" s="56"/>
      <c r="X586" s="61"/>
    </row>
    <row r="587" spans="1:25" x14ac:dyDescent="0.25">
      <c r="A587" s="30" t="s">
        <v>1482</v>
      </c>
      <c r="B587" s="21" t="s">
        <v>1483</v>
      </c>
      <c r="C587" s="30" t="s">
        <v>28</v>
      </c>
      <c r="D587" s="31">
        <v>7889</v>
      </c>
      <c r="E587" s="30" t="s">
        <v>1486</v>
      </c>
      <c r="F587" s="21" t="s">
        <v>1487</v>
      </c>
      <c r="G587" s="30">
        <v>3000</v>
      </c>
      <c r="H587" s="21" t="s">
        <v>1488</v>
      </c>
      <c r="I587" s="56"/>
      <c r="J587" s="56"/>
      <c r="K587" s="61"/>
      <c r="L587" s="56"/>
      <c r="M587" s="61"/>
      <c r="N587" s="61"/>
      <c r="V587" s="61"/>
      <c r="W587" s="56"/>
      <c r="X587" s="61"/>
    </row>
    <row r="588" spans="1:25" x14ac:dyDescent="0.25">
      <c r="A588" s="30" t="s">
        <v>1482</v>
      </c>
      <c r="B588" s="21" t="s">
        <v>1483</v>
      </c>
      <c r="C588" s="30" t="s">
        <v>28</v>
      </c>
      <c r="D588" s="31">
        <v>8600</v>
      </c>
      <c r="E588" s="30" t="s">
        <v>461</v>
      </c>
      <c r="F588" s="21" t="s">
        <v>1489</v>
      </c>
      <c r="G588" s="30">
        <v>3000</v>
      </c>
      <c r="H588" s="21" t="s">
        <v>1490</v>
      </c>
      <c r="I588" s="56"/>
      <c r="J588" s="56"/>
      <c r="K588" s="61"/>
      <c r="L588" s="56"/>
      <c r="M588" s="61"/>
      <c r="N588" s="61"/>
      <c r="V588" s="61"/>
      <c r="W588" s="56"/>
      <c r="X588" s="61"/>
    </row>
    <row r="589" spans="1:25" x14ac:dyDescent="0.25">
      <c r="A589" s="30" t="s">
        <v>1482</v>
      </c>
      <c r="B589" s="21" t="s">
        <v>1483</v>
      </c>
      <c r="C589" s="30" t="s">
        <v>37</v>
      </c>
      <c r="D589" s="31">
        <v>9629</v>
      </c>
      <c r="E589" s="30" t="s">
        <v>54</v>
      </c>
      <c r="F589" s="21" t="s">
        <v>1491</v>
      </c>
      <c r="G589" s="30">
        <v>3000</v>
      </c>
      <c r="H589" s="21" t="s">
        <v>1492</v>
      </c>
      <c r="I589" s="56">
        <f>+(J589+L589)/2</f>
        <v>6175</v>
      </c>
      <c r="J589" s="56">
        <v>5500</v>
      </c>
      <c r="K589" s="61" t="s">
        <v>1493</v>
      </c>
      <c r="L589" s="56">
        <v>6850</v>
      </c>
      <c r="M589" s="61" t="s">
        <v>1494</v>
      </c>
      <c r="N589" s="61" t="s">
        <v>1474</v>
      </c>
      <c r="U589">
        <v>5500</v>
      </c>
      <c r="V589" s="61" t="s">
        <v>1493</v>
      </c>
      <c r="W589" s="56">
        <v>6850</v>
      </c>
      <c r="X589" s="61" t="s">
        <v>1494</v>
      </c>
      <c r="Y589" t="s">
        <v>1474</v>
      </c>
    </row>
    <row r="590" spans="1:25" x14ac:dyDescent="0.25">
      <c r="A590" s="30" t="s">
        <v>1482</v>
      </c>
      <c r="B590" s="21" t="s">
        <v>1483</v>
      </c>
      <c r="C590" s="30" t="s">
        <v>28</v>
      </c>
      <c r="D590" s="31">
        <v>10439</v>
      </c>
      <c r="E590" s="30" t="s">
        <v>54</v>
      </c>
      <c r="F590" s="21" t="s">
        <v>1495</v>
      </c>
      <c r="G590" s="30">
        <v>3000</v>
      </c>
      <c r="H590" s="21" t="s">
        <v>1496</v>
      </c>
      <c r="I590" s="56">
        <f>+(J590+L590)/2</f>
        <v>6175</v>
      </c>
      <c r="J590" s="56">
        <v>5500</v>
      </c>
      <c r="K590" s="61" t="s">
        <v>1493</v>
      </c>
      <c r="L590" s="56">
        <v>6850</v>
      </c>
      <c r="M590" s="61" t="s">
        <v>1494</v>
      </c>
      <c r="N590" s="61" t="s">
        <v>1474</v>
      </c>
      <c r="U590">
        <v>5500</v>
      </c>
      <c r="V590" s="61" t="s">
        <v>1493</v>
      </c>
      <c r="W590" s="56">
        <v>6850</v>
      </c>
      <c r="X590" s="61" t="s">
        <v>1494</v>
      </c>
      <c r="Y590" t="s">
        <v>1474</v>
      </c>
    </row>
    <row r="591" spans="1:25" x14ac:dyDescent="0.25">
      <c r="A591" s="30" t="s">
        <v>1497</v>
      </c>
      <c r="B591" s="21" t="s">
        <v>1498</v>
      </c>
      <c r="C591" s="30" t="s">
        <v>28</v>
      </c>
      <c r="D591" s="31">
        <v>4800</v>
      </c>
      <c r="E591" s="30" t="s">
        <v>461</v>
      </c>
      <c r="F591" s="21" t="s">
        <v>1499</v>
      </c>
      <c r="G591" s="30">
        <v>1440</v>
      </c>
      <c r="H591" s="21" t="s">
        <v>1500</v>
      </c>
      <c r="I591" s="56"/>
      <c r="J591" s="56"/>
      <c r="K591" s="61"/>
      <c r="L591" s="56"/>
      <c r="M591" s="61"/>
      <c r="N591" s="61"/>
      <c r="V591" s="61"/>
      <c r="W591" s="56"/>
      <c r="X591" s="61"/>
    </row>
    <row r="592" spans="1:25" x14ac:dyDescent="0.25">
      <c r="A592" s="30" t="s">
        <v>1501</v>
      </c>
      <c r="B592" s="21" t="s">
        <v>1502</v>
      </c>
      <c r="C592" s="30" t="s">
        <v>28</v>
      </c>
      <c r="D592" s="31">
        <v>18850</v>
      </c>
      <c r="E592" s="30" t="s">
        <v>1144</v>
      </c>
      <c r="F592" s="21" t="s">
        <v>1503</v>
      </c>
      <c r="G592" s="30">
        <v>720</v>
      </c>
      <c r="H592" s="21" t="s">
        <v>1504</v>
      </c>
      <c r="I592" s="56">
        <f>+(J592+L592)/2</f>
        <v>12199.5</v>
      </c>
      <c r="J592" s="56">
        <v>11799</v>
      </c>
      <c r="K592" s="61" t="s">
        <v>1505</v>
      </c>
      <c r="L592" s="56">
        <f>63000/5</f>
        <v>12600</v>
      </c>
      <c r="M592" s="61" t="s">
        <v>1506</v>
      </c>
      <c r="N592" s="61" t="s">
        <v>1507</v>
      </c>
      <c r="U592">
        <v>11799</v>
      </c>
      <c r="V592" s="61" t="s">
        <v>1505</v>
      </c>
      <c r="W592" s="56">
        <f>63000/5</f>
        <v>12600</v>
      </c>
      <c r="X592" s="61" t="s">
        <v>1506</v>
      </c>
      <c r="Y592" t="s">
        <v>1507</v>
      </c>
    </row>
    <row r="593" spans="1:25" x14ac:dyDescent="0.25">
      <c r="A593" s="30" t="s">
        <v>1501</v>
      </c>
      <c r="B593" s="21" t="s">
        <v>1502</v>
      </c>
      <c r="C593" s="30" t="s">
        <v>28</v>
      </c>
      <c r="D593" s="31">
        <v>24140</v>
      </c>
      <c r="E593" s="30" t="s">
        <v>530</v>
      </c>
      <c r="F593" s="21" t="s">
        <v>1508</v>
      </c>
      <c r="G593" s="30">
        <v>720</v>
      </c>
      <c r="H593" s="21" t="s">
        <v>1509</v>
      </c>
      <c r="I593" s="56"/>
      <c r="J593" s="56"/>
      <c r="K593" s="61"/>
      <c r="L593" s="56"/>
      <c r="M593" s="61"/>
      <c r="N593" s="61"/>
      <c r="V593" s="61"/>
      <c r="W593" s="56"/>
      <c r="X593" s="61"/>
    </row>
    <row r="594" spans="1:25" x14ac:dyDescent="0.25">
      <c r="A594" s="30" t="s">
        <v>1501</v>
      </c>
      <c r="B594" s="21" t="s">
        <v>1502</v>
      </c>
      <c r="C594" s="30" t="s">
        <v>28</v>
      </c>
      <c r="D594" s="31">
        <v>31200</v>
      </c>
      <c r="E594" s="30" t="s">
        <v>461</v>
      </c>
      <c r="F594" s="21" t="s">
        <v>1510</v>
      </c>
      <c r="G594" s="30">
        <v>720</v>
      </c>
      <c r="H594" s="21" t="s">
        <v>1511</v>
      </c>
      <c r="I594" s="56"/>
      <c r="J594" s="56"/>
      <c r="K594" s="61"/>
      <c r="L594" s="56"/>
      <c r="M594" s="61"/>
      <c r="N594" s="61"/>
      <c r="V594" s="61"/>
      <c r="W594" s="56"/>
      <c r="X594" s="61"/>
    </row>
    <row r="595" spans="1:25" x14ac:dyDescent="0.25">
      <c r="A595" s="30" t="s">
        <v>1501</v>
      </c>
      <c r="B595" s="21" t="s">
        <v>1502</v>
      </c>
      <c r="C595" s="30" t="s">
        <v>28</v>
      </c>
      <c r="D595" s="31">
        <v>48080.32</v>
      </c>
      <c r="E595" s="30" t="s">
        <v>489</v>
      </c>
      <c r="F595" s="21" t="s">
        <v>1512</v>
      </c>
      <c r="G595" s="30">
        <v>720</v>
      </c>
      <c r="H595" s="21" t="s">
        <v>1513</v>
      </c>
      <c r="I595" s="56"/>
      <c r="J595" s="56"/>
      <c r="K595" s="61"/>
      <c r="L595" s="56"/>
      <c r="M595" s="61"/>
      <c r="N595" s="61"/>
      <c r="V595" s="61"/>
      <c r="W595" s="56"/>
      <c r="X595" s="61"/>
    </row>
    <row r="596" spans="1:25" x14ac:dyDescent="0.25">
      <c r="A596" s="30" t="s">
        <v>1501</v>
      </c>
      <c r="B596" s="21" t="s">
        <v>1502</v>
      </c>
      <c r="C596" s="30" t="s">
        <v>41</v>
      </c>
      <c r="D596" s="31">
        <v>50705</v>
      </c>
      <c r="E596" s="30" t="s">
        <v>54</v>
      </c>
      <c r="F596" s="21" t="s">
        <v>1514</v>
      </c>
      <c r="G596" s="30">
        <v>720</v>
      </c>
      <c r="H596" s="21" t="s">
        <v>1515</v>
      </c>
      <c r="I596" s="56"/>
      <c r="J596" s="56"/>
      <c r="K596" s="61"/>
      <c r="L596" s="56"/>
      <c r="M596" s="61"/>
      <c r="N596" s="61"/>
      <c r="V596" s="61"/>
      <c r="W596" s="56"/>
      <c r="X596" s="61"/>
    </row>
    <row r="597" spans="1:25" x14ac:dyDescent="0.25">
      <c r="A597" s="30" t="s">
        <v>1501</v>
      </c>
      <c r="B597" s="21" t="s">
        <v>1502</v>
      </c>
      <c r="C597" s="30" t="s">
        <v>39</v>
      </c>
      <c r="D597" s="31">
        <v>59653</v>
      </c>
      <c r="E597" s="30" t="s">
        <v>54</v>
      </c>
      <c r="F597" s="21" t="s">
        <v>1516</v>
      </c>
      <c r="G597" s="30">
        <v>720</v>
      </c>
      <c r="H597" s="21" t="s">
        <v>1517</v>
      </c>
      <c r="I597" s="56"/>
      <c r="J597" s="56"/>
      <c r="K597" s="61"/>
      <c r="L597" s="56"/>
      <c r="M597" s="61"/>
      <c r="N597" s="61"/>
      <c r="V597" s="61"/>
      <c r="W597" s="56"/>
      <c r="X597" s="61"/>
    </row>
    <row r="598" spans="1:25" x14ac:dyDescent="0.25">
      <c r="A598" s="30" t="s">
        <v>1501</v>
      </c>
      <c r="B598" s="21" t="s">
        <v>1502</v>
      </c>
      <c r="C598" s="30" t="s">
        <v>37</v>
      </c>
      <c r="D598" s="31">
        <v>69794</v>
      </c>
      <c r="E598" s="30" t="s">
        <v>54</v>
      </c>
      <c r="F598" s="21" t="s">
        <v>1518</v>
      </c>
      <c r="G598" s="30">
        <v>720</v>
      </c>
      <c r="H598" s="21" t="s">
        <v>1519</v>
      </c>
      <c r="I598" s="56"/>
      <c r="J598" s="56"/>
      <c r="K598" s="61"/>
      <c r="L598" s="56"/>
      <c r="M598" s="61"/>
      <c r="N598" s="61"/>
      <c r="V598" s="61"/>
      <c r="W598" s="56"/>
      <c r="X598" s="61"/>
    </row>
    <row r="599" spans="1:25" x14ac:dyDescent="0.25">
      <c r="A599" s="30" t="s">
        <v>1501</v>
      </c>
      <c r="B599" s="21" t="s">
        <v>1502</v>
      </c>
      <c r="C599" s="30" t="s">
        <v>28</v>
      </c>
      <c r="D599" s="31">
        <v>82111</v>
      </c>
      <c r="E599" s="30" t="s">
        <v>54</v>
      </c>
      <c r="F599" s="21" t="s">
        <v>1516</v>
      </c>
      <c r="G599" s="30">
        <v>720</v>
      </c>
      <c r="H599" s="21" t="s">
        <v>1520</v>
      </c>
      <c r="I599" s="56"/>
      <c r="J599" s="56"/>
      <c r="K599" s="61"/>
      <c r="L599" s="56"/>
      <c r="M599" s="61"/>
      <c r="N599" s="61"/>
      <c r="V599" s="61"/>
      <c r="W599" s="56"/>
      <c r="X599" s="61"/>
    </row>
    <row r="600" spans="1:25" x14ac:dyDescent="0.25">
      <c r="A600" s="30" t="s">
        <v>1521</v>
      </c>
      <c r="B600" s="21" t="s">
        <v>1522</v>
      </c>
      <c r="C600" s="30" t="s">
        <v>37</v>
      </c>
      <c r="D600" s="31">
        <v>909.53</v>
      </c>
      <c r="E600" s="30" t="s">
        <v>535</v>
      </c>
      <c r="F600" s="21" t="s">
        <v>1523</v>
      </c>
      <c r="G600" s="30">
        <v>7200</v>
      </c>
      <c r="H600" s="21" t="s">
        <v>1524</v>
      </c>
      <c r="I600" s="56">
        <f>+(J600+L600)/2</f>
        <v>1235</v>
      </c>
      <c r="J600" s="56">
        <v>950</v>
      </c>
      <c r="K600" s="61" t="s">
        <v>1525</v>
      </c>
      <c r="L600" s="56">
        <v>1520</v>
      </c>
      <c r="M600" s="61" t="s">
        <v>1526</v>
      </c>
      <c r="N600" s="61" t="s">
        <v>36</v>
      </c>
      <c r="U600">
        <v>950</v>
      </c>
      <c r="V600" s="61" t="s">
        <v>1525</v>
      </c>
      <c r="W600" s="56">
        <v>1520</v>
      </c>
      <c r="X600" s="61" t="s">
        <v>1526</v>
      </c>
      <c r="Y600" t="s">
        <v>36</v>
      </c>
    </row>
    <row r="601" spans="1:25" x14ac:dyDescent="0.25">
      <c r="A601" s="30" t="s">
        <v>1521</v>
      </c>
      <c r="B601" s="21" t="s">
        <v>1522</v>
      </c>
      <c r="C601" s="30" t="s">
        <v>28</v>
      </c>
      <c r="D601" s="31">
        <v>1032.3699999999999</v>
      </c>
      <c r="E601" s="30" t="s">
        <v>535</v>
      </c>
      <c r="F601" s="21" t="s">
        <v>1523</v>
      </c>
      <c r="G601" s="30">
        <v>7200</v>
      </c>
      <c r="H601" s="21" t="s">
        <v>1527</v>
      </c>
      <c r="I601" s="56">
        <f>+(J601+L601)/2</f>
        <v>1235</v>
      </c>
      <c r="J601" s="56">
        <v>950</v>
      </c>
      <c r="K601" s="61" t="s">
        <v>1525</v>
      </c>
      <c r="L601" s="56">
        <v>1520</v>
      </c>
      <c r="M601" s="61" t="s">
        <v>1526</v>
      </c>
      <c r="N601" s="61" t="s">
        <v>36</v>
      </c>
      <c r="U601">
        <v>950</v>
      </c>
      <c r="V601" s="61" t="s">
        <v>1525</v>
      </c>
      <c r="W601" s="56">
        <v>1520</v>
      </c>
      <c r="X601" s="61" t="s">
        <v>1526</v>
      </c>
      <c r="Y601" t="s">
        <v>36</v>
      </c>
    </row>
    <row r="602" spans="1:25" x14ac:dyDescent="0.25">
      <c r="A602" s="30" t="s">
        <v>1521</v>
      </c>
      <c r="B602" s="21" t="s">
        <v>1522</v>
      </c>
      <c r="C602" s="30" t="s">
        <v>28</v>
      </c>
      <c r="D602" s="31">
        <v>1290</v>
      </c>
      <c r="E602" s="30" t="s">
        <v>530</v>
      </c>
      <c r="F602" s="21" t="s">
        <v>1528</v>
      </c>
      <c r="G602" s="30">
        <v>7200</v>
      </c>
      <c r="H602" s="21" t="s">
        <v>1522</v>
      </c>
      <c r="I602" s="56"/>
      <c r="J602" s="56"/>
      <c r="K602" s="61"/>
      <c r="L602" s="56"/>
      <c r="M602" s="61"/>
      <c r="N602" s="61"/>
      <c r="V602" s="61"/>
      <c r="W602" s="56"/>
      <c r="X602" s="61"/>
    </row>
    <row r="603" spans="1:25" x14ac:dyDescent="0.25">
      <c r="A603" s="30" t="s">
        <v>1521</v>
      </c>
      <c r="B603" s="21" t="s">
        <v>1522</v>
      </c>
      <c r="C603" s="30" t="s">
        <v>28</v>
      </c>
      <c r="D603" s="31">
        <v>1598</v>
      </c>
      <c r="E603" s="30" t="s">
        <v>1107</v>
      </c>
      <c r="F603" s="21" t="s">
        <v>1529</v>
      </c>
      <c r="G603" s="30">
        <v>7200</v>
      </c>
      <c r="H603" s="21" t="s">
        <v>1530</v>
      </c>
      <c r="I603" s="56"/>
      <c r="J603" s="56"/>
      <c r="K603" s="61"/>
      <c r="L603" s="56"/>
      <c r="M603" s="61"/>
      <c r="N603" s="61"/>
      <c r="V603" s="61"/>
      <c r="W603" s="56"/>
      <c r="X603" s="61"/>
    </row>
    <row r="604" spans="1:25" x14ac:dyDescent="0.25">
      <c r="A604" s="30" t="s">
        <v>1521</v>
      </c>
      <c r="B604" s="21" t="s">
        <v>1522</v>
      </c>
      <c r="C604" s="30" t="s">
        <v>28</v>
      </c>
      <c r="D604" s="31">
        <v>1776</v>
      </c>
      <c r="E604" s="30" t="s">
        <v>461</v>
      </c>
      <c r="F604" s="21" t="s">
        <v>1531</v>
      </c>
      <c r="G604" s="30">
        <v>7200</v>
      </c>
      <c r="H604" s="21" t="s">
        <v>1532</v>
      </c>
      <c r="I604" s="56"/>
      <c r="J604" s="56"/>
      <c r="K604" s="61"/>
      <c r="L604" s="56"/>
      <c r="M604" s="61"/>
      <c r="N604" s="61"/>
      <c r="V604" s="61"/>
      <c r="W604" s="56"/>
      <c r="X604" s="61"/>
    </row>
    <row r="605" spans="1:25" x14ac:dyDescent="0.25">
      <c r="A605" s="30" t="s">
        <v>1521</v>
      </c>
      <c r="B605" s="21" t="s">
        <v>1522</v>
      </c>
      <c r="C605" s="30" t="s">
        <v>37</v>
      </c>
      <c r="D605" s="31">
        <v>1799</v>
      </c>
      <c r="E605" s="30" t="s">
        <v>54</v>
      </c>
      <c r="F605" s="21" t="s">
        <v>1533</v>
      </c>
      <c r="G605" s="30">
        <v>7200</v>
      </c>
      <c r="H605" s="21" t="s">
        <v>1534</v>
      </c>
      <c r="I605" s="56"/>
      <c r="J605" s="56"/>
      <c r="K605" s="61"/>
      <c r="L605" s="56"/>
      <c r="M605" s="61"/>
      <c r="N605" s="61"/>
      <c r="V605" s="61"/>
      <c r="W605" s="56"/>
      <c r="X605" s="61"/>
    </row>
    <row r="606" spans="1:25" x14ac:dyDescent="0.25">
      <c r="A606" s="30" t="s">
        <v>1521</v>
      </c>
      <c r="B606" s="21" t="s">
        <v>1522</v>
      </c>
      <c r="C606" s="30" t="s">
        <v>28</v>
      </c>
      <c r="D606" s="31">
        <v>1964.57</v>
      </c>
      <c r="E606" s="30" t="s">
        <v>489</v>
      </c>
      <c r="F606" s="21" t="s">
        <v>1535</v>
      </c>
      <c r="G606" s="30">
        <v>7200</v>
      </c>
      <c r="H606" s="21" t="s">
        <v>1536</v>
      </c>
      <c r="I606" s="56"/>
      <c r="J606" s="56"/>
      <c r="K606" s="61"/>
      <c r="L606" s="56"/>
      <c r="M606" s="61"/>
      <c r="N606" s="61"/>
      <c r="V606" s="61"/>
      <c r="W606" s="56"/>
      <c r="X606" s="61"/>
    </row>
    <row r="607" spans="1:25" x14ac:dyDescent="0.25">
      <c r="A607" s="30" t="s">
        <v>1521</v>
      </c>
      <c r="B607" s="21" t="s">
        <v>1522</v>
      </c>
      <c r="C607" s="30" t="s">
        <v>28</v>
      </c>
      <c r="D607" s="31">
        <v>1998</v>
      </c>
      <c r="E607" s="30" t="s">
        <v>54</v>
      </c>
      <c r="F607" s="21" t="s">
        <v>1537</v>
      </c>
      <c r="G607" s="30">
        <v>7200</v>
      </c>
      <c r="H607" s="21" t="s">
        <v>1522</v>
      </c>
      <c r="I607" s="56"/>
      <c r="J607" s="56"/>
      <c r="K607" s="61"/>
      <c r="L607" s="56"/>
      <c r="M607" s="61"/>
      <c r="N607" s="61"/>
      <c r="V607" s="61"/>
      <c r="W607" s="56"/>
      <c r="X607" s="61"/>
    </row>
    <row r="608" spans="1:25" x14ac:dyDescent="0.25">
      <c r="A608" s="30" t="s">
        <v>1538</v>
      </c>
      <c r="B608" s="21" t="s">
        <v>1539</v>
      </c>
      <c r="C608" s="30" t="s">
        <v>37</v>
      </c>
      <c r="D608" s="31">
        <v>638</v>
      </c>
      <c r="E608" s="30" t="s">
        <v>1107</v>
      </c>
      <c r="F608" s="21" t="s">
        <v>1540</v>
      </c>
      <c r="G608" s="30">
        <v>7200</v>
      </c>
      <c r="H608" s="21" t="s">
        <v>1541</v>
      </c>
      <c r="I608" s="56"/>
      <c r="J608" s="56"/>
      <c r="K608" s="61"/>
      <c r="L608" s="56"/>
      <c r="M608" s="61"/>
      <c r="N608" s="61"/>
      <c r="V608" s="61"/>
      <c r="W608" s="56"/>
      <c r="X608" s="61"/>
    </row>
    <row r="609" spans="1:25" x14ac:dyDescent="0.25">
      <c r="A609" s="30" t="s">
        <v>1538</v>
      </c>
      <c r="B609" s="21" t="s">
        <v>1539</v>
      </c>
      <c r="C609" s="30" t="s">
        <v>28</v>
      </c>
      <c r="D609" s="31">
        <v>698</v>
      </c>
      <c r="E609" s="30" t="s">
        <v>1107</v>
      </c>
      <c r="F609" s="21" t="s">
        <v>1540</v>
      </c>
      <c r="G609" s="30">
        <v>7200</v>
      </c>
      <c r="H609" s="21" t="s">
        <v>1542</v>
      </c>
      <c r="I609" s="56"/>
      <c r="J609" s="56"/>
      <c r="K609" s="61"/>
      <c r="L609" s="56"/>
      <c r="M609" s="61"/>
      <c r="N609" s="61"/>
      <c r="V609" s="61"/>
      <c r="W609" s="56"/>
      <c r="X609" s="61"/>
    </row>
    <row r="610" spans="1:25" x14ac:dyDescent="0.25">
      <c r="A610" s="30" t="s">
        <v>1538</v>
      </c>
      <c r="B610" s="21" t="s">
        <v>1539</v>
      </c>
      <c r="C610" s="30" t="s">
        <v>37</v>
      </c>
      <c r="D610" s="31">
        <v>764.47</v>
      </c>
      <c r="E610" s="30" t="s">
        <v>535</v>
      </c>
      <c r="F610" s="21" t="s">
        <v>1523</v>
      </c>
      <c r="G610" s="30">
        <v>7200</v>
      </c>
      <c r="H610" s="21" t="s">
        <v>1543</v>
      </c>
      <c r="I610" s="56">
        <f>+(J610+L610)/2</f>
        <v>1299.5</v>
      </c>
      <c r="J610" s="56">
        <v>1299</v>
      </c>
      <c r="K610" s="61" t="s">
        <v>1544</v>
      </c>
      <c r="L610" s="56">
        <v>1300</v>
      </c>
      <c r="M610" s="61" t="s">
        <v>1545</v>
      </c>
      <c r="N610" s="61" t="s">
        <v>36</v>
      </c>
      <c r="U610">
        <v>1299</v>
      </c>
      <c r="V610" s="61" t="s">
        <v>1544</v>
      </c>
      <c r="W610" s="56">
        <v>1300</v>
      </c>
      <c r="X610" s="61" t="s">
        <v>1545</v>
      </c>
      <c r="Y610" t="s">
        <v>36</v>
      </c>
    </row>
    <row r="611" spans="1:25" x14ac:dyDescent="0.25">
      <c r="A611" s="30" t="s">
        <v>1538</v>
      </c>
      <c r="B611" s="21" t="s">
        <v>1539</v>
      </c>
      <c r="C611" s="30" t="s">
        <v>28</v>
      </c>
      <c r="D611" s="31">
        <v>828</v>
      </c>
      <c r="E611" s="30" t="s">
        <v>530</v>
      </c>
      <c r="F611" s="21" t="s">
        <v>1546</v>
      </c>
      <c r="G611" s="30">
        <v>7200</v>
      </c>
      <c r="H611" s="21" t="s">
        <v>1547</v>
      </c>
      <c r="I611" s="56">
        <f>+(J611+L611)/2</f>
        <v>0</v>
      </c>
      <c r="J611" s="56"/>
      <c r="K611" s="61"/>
      <c r="L611" s="56"/>
      <c r="M611" s="61"/>
      <c r="N611" s="61" t="s">
        <v>36</v>
      </c>
      <c r="V611" s="61"/>
      <c r="W611" s="56"/>
      <c r="X611" s="61"/>
      <c r="Y611" t="s">
        <v>36</v>
      </c>
    </row>
    <row r="612" spans="1:25" x14ac:dyDescent="0.25">
      <c r="A612" s="30" t="s">
        <v>1538</v>
      </c>
      <c r="B612" s="21" t="s">
        <v>1539</v>
      </c>
      <c r="C612" s="30" t="s">
        <v>28</v>
      </c>
      <c r="D612" s="31">
        <v>849.42</v>
      </c>
      <c r="E612" s="30" t="s">
        <v>535</v>
      </c>
      <c r="F612" s="21" t="s">
        <v>1523</v>
      </c>
      <c r="G612" s="30">
        <v>7200</v>
      </c>
      <c r="H612" s="21" t="s">
        <v>1548</v>
      </c>
      <c r="I612" s="56">
        <f>+(J612+L612)/2</f>
        <v>1299.5</v>
      </c>
      <c r="J612" s="56">
        <v>1299</v>
      </c>
      <c r="K612" s="61" t="s">
        <v>1544</v>
      </c>
      <c r="L612" s="56">
        <v>1300</v>
      </c>
      <c r="M612" s="61" t="s">
        <v>1545</v>
      </c>
      <c r="N612" s="61" t="s">
        <v>36</v>
      </c>
      <c r="U612">
        <v>1299</v>
      </c>
      <c r="V612" s="61" t="s">
        <v>1544</v>
      </c>
      <c r="W612" s="56">
        <v>1300</v>
      </c>
      <c r="X612" s="61" t="s">
        <v>1545</v>
      </c>
      <c r="Y612" t="s">
        <v>36</v>
      </c>
    </row>
    <row r="613" spans="1:25" x14ac:dyDescent="0.25">
      <c r="A613" s="30" t="s">
        <v>1538</v>
      </c>
      <c r="B613" s="21" t="s">
        <v>1539</v>
      </c>
      <c r="C613" s="30" t="s">
        <v>37</v>
      </c>
      <c r="D613" s="31">
        <v>1599</v>
      </c>
      <c r="E613" s="30" t="s">
        <v>54</v>
      </c>
      <c r="F613" s="21" t="s">
        <v>1549</v>
      </c>
      <c r="G613" s="30">
        <v>7200</v>
      </c>
      <c r="H613" s="21" t="s">
        <v>1550</v>
      </c>
      <c r="I613" s="56">
        <f>+(J613+L613)/2</f>
        <v>0</v>
      </c>
      <c r="J613" s="56"/>
      <c r="K613" s="61"/>
      <c r="L613" s="56"/>
      <c r="M613" s="61"/>
      <c r="N613" s="61"/>
      <c r="V613" s="61"/>
      <c r="W613" s="56"/>
      <c r="X613" s="61"/>
    </row>
    <row r="614" spans="1:25" x14ac:dyDescent="0.25">
      <c r="A614" s="30" t="s">
        <v>1538</v>
      </c>
      <c r="B614" s="21" t="s">
        <v>1539</v>
      </c>
      <c r="C614" s="30" t="s">
        <v>28</v>
      </c>
      <c r="D614" s="31">
        <v>1688</v>
      </c>
      <c r="E614" s="30" t="s">
        <v>461</v>
      </c>
      <c r="F614" s="21" t="s">
        <v>1551</v>
      </c>
      <c r="G614" s="30">
        <v>7200</v>
      </c>
      <c r="H614" s="21" t="s">
        <v>1552</v>
      </c>
      <c r="I614" s="56"/>
      <c r="J614" s="56"/>
      <c r="K614" s="61"/>
      <c r="L614" s="56"/>
      <c r="M614" s="61"/>
      <c r="N614" s="61"/>
      <c r="V614" s="61"/>
      <c r="W614" s="56"/>
      <c r="X614" s="61"/>
    </row>
    <row r="615" spans="1:25" x14ac:dyDescent="0.25">
      <c r="A615" s="30" t="s">
        <v>1538</v>
      </c>
      <c r="B615" s="21" t="s">
        <v>1539</v>
      </c>
      <c r="C615" s="30" t="s">
        <v>28</v>
      </c>
      <c r="D615" s="31">
        <v>2423</v>
      </c>
      <c r="E615" s="30" t="s">
        <v>54</v>
      </c>
      <c r="F615" s="21" t="s">
        <v>1553</v>
      </c>
      <c r="G615" s="30">
        <v>7200</v>
      </c>
      <c r="H615" s="21" t="s">
        <v>1554</v>
      </c>
      <c r="I615" s="56"/>
      <c r="J615" s="56"/>
      <c r="K615" s="61"/>
      <c r="L615" s="56"/>
      <c r="M615" s="61"/>
      <c r="N615" s="61"/>
      <c r="V615" s="61"/>
      <c r="W615" s="56"/>
      <c r="X615" s="61"/>
    </row>
    <row r="616" spans="1:25" x14ac:dyDescent="0.25">
      <c r="A616" s="30" t="s">
        <v>1555</v>
      </c>
      <c r="B616" s="21" t="s">
        <v>1556</v>
      </c>
      <c r="C616" s="30" t="s">
        <v>28</v>
      </c>
      <c r="D616" s="31">
        <v>3690</v>
      </c>
      <c r="E616" s="30" t="s">
        <v>1557</v>
      </c>
      <c r="F616" s="21" t="s">
        <v>1558</v>
      </c>
      <c r="G616" s="30">
        <v>540</v>
      </c>
      <c r="H616" s="21" t="s">
        <v>1559</v>
      </c>
      <c r="I616" s="56">
        <f>+(J616+L616)/2</f>
        <v>10747.5</v>
      </c>
      <c r="J616" s="56">
        <v>13800</v>
      </c>
      <c r="K616" s="61" t="s">
        <v>1560</v>
      </c>
      <c r="L616" s="56">
        <v>7695</v>
      </c>
      <c r="M616" s="61" t="s">
        <v>1561</v>
      </c>
      <c r="N616" s="61" t="s">
        <v>36</v>
      </c>
      <c r="U616">
        <v>13800</v>
      </c>
      <c r="V616" s="61" t="s">
        <v>1560</v>
      </c>
      <c r="W616" s="56">
        <v>7695</v>
      </c>
      <c r="X616" s="61" t="s">
        <v>1561</v>
      </c>
      <c r="Y616" t="s">
        <v>36</v>
      </c>
    </row>
    <row r="617" spans="1:25" x14ac:dyDescent="0.25">
      <c r="A617" s="30" t="s">
        <v>1555</v>
      </c>
      <c r="B617" s="21" t="s">
        <v>1556</v>
      </c>
      <c r="C617" s="30" t="s">
        <v>28</v>
      </c>
      <c r="D617" s="31">
        <v>6014</v>
      </c>
      <c r="E617" s="30" t="s">
        <v>1562</v>
      </c>
      <c r="F617" s="21" t="s">
        <v>1563</v>
      </c>
      <c r="G617" s="30">
        <v>540</v>
      </c>
      <c r="H617" s="21" t="s">
        <v>1564</v>
      </c>
      <c r="I617" s="56"/>
      <c r="J617" s="56"/>
      <c r="K617" s="61"/>
      <c r="L617" s="56"/>
      <c r="M617" s="61"/>
      <c r="N617" s="61"/>
      <c r="V617" s="61"/>
      <c r="W617" s="56"/>
      <c r="X617" s="61"/>
    </row>
    <row r="618" spans="1:25" x14ac:dyDescent="0.25">
      <c r="A618" s="30" t="s">
        <v>1555</v>
      </c>
      <c r="B618" s="21" t="s">
        <v>1556</v>
      </c>
      <c r="C618" s="30" t="s">
        <v>28</v>
      </c>
      <c r="D618" s="31">
        <v>6813</v>
      </c>
      <c r="E618" s="30" t="s">
        <v>1486</v>
      </c>
      <c r="F618" s="21" t="s">
        <v>1565</v>
      </c>
      <c r="G618" s="30">
        <v>540</v>
      </c>
      <c r="H618" s="21" t="s">
        <v>1566</v>
      </c>
      <c r="I618" s="56"/>
      <c r="J618" s="56"/>
      <c r="K618" s="61"/>
      <c r="L618" s="56"/>
      <c r="M618" s="61"/>
      <c r="N618" s="61"/>
      <c r="V618" s="61"/>
      <c r="W618" s="56"/>
      <c r="X618" s="61"/>
    </row>
    <row r="619" spans="1:25" x14ac:dyDescent="0.25">
      <c r="A619" s="30" t="s">
        <v>1555</v>
      </c>
      <c r="B619" s="21" t="s">
        <v>1556</v>
      </c>
      <c r="C619" s="30" t="s">
        <v>28</v>
      </c>
      <c r="D619" s="31">
        <v>6900</v>
      </c>
      <c r="E619" s="30" t="s">
        <v>1144</v>
      </c>
      <c r="F619" s="21" t="s">
        <v>1567</v>
      </c>
      <c r="G619" s="30">
        <v>540</v>
      </c>
      <c r="H619" s="21" t="s">
        <v>1568</v>
      </c>
      <c r="I619" s="56"/>
      <c r="J619" s="56"/>
      <c r="K619" s="61"/>
      <c r="L619" s="56"/>
      <c r="M619" s="61"/>
      <c r="N619" s="61"/>
      <c r="V619" s="61"/>
      <c r="W619" s="56"/>
      <c r="X619" s="61"/>
    </row>
    <row r="620" spans="1:25" x14ac:dyDescent="0.25">
      <c r="A620" s="30" t="s">
        <v>1555</v>
      </c>
      <c r="B620" s="21" t="s">
        <v>1556</v>
      </c>
      <c r="C620" s="30" t="s">
        <v>28</v>
      </c>
      <c r="D620" s="31">
        <v>7490</v>
      </c>
      <c r="E620" s="30" t="s">
        <v>530</v>
      </c>
      <c r="F620" s="21" t="s">
        <v>1569</v>
      </c>
      <c r="G620" s="30">
        <v>540</v>
      </c>
      <c r="H620" s="21" t="s">
        <v>1570</v>
      </c>
      <c r="I620" s="56"/>
      <c r="J620" s="56"/>
      <c r="K620" s="61"/>
      <c r="L620" s="56"/>
      <c r="M620" s="61"/>
      <c r="N620" s="61"/>
      <c r="V620" s="61"/>
      <c r="W620" s="56"/>
      <c r="X620" s="61"/>
    </row>
    <row r="621" spans="1:25" x14ac:dyDescent="0.25">
      <c r="A621" s="30" t="s">
        <v>1555</v>
      </c>
      <c r="B621" s="21" t="s">
        <v>1556</v>
      </c>
      <c r="C621" s="30" t="s">
        <v>28</v>
      </c>
      <c r="D621" s="31">
        <v>7622.5</v>
      </c>
      <c r="E621" s="30" t="s">
        <v>1571</v>
      </c>
      <c r="F621" s="21" t="s">
        <v>1572</v>
      </c>
      <c r="G621" s="30">
        <v>540</v>
      </c>
      <c r="H621" s="21" t="s">
        <v>1573</v>
      </c>
      <c r="I621" s="56"/>
      <c r="J621" s="56"/>
      <c r="K621" s="61"/>
      <c r="L621" s="56"/>
      <c r="M621" s="61"/>
      <c r="N621" s="61"/>
      <c r="V621" s="61"/>
      <c r="W621" s="56"/>
      <c r="X621" s="61"/>
    </row>
    <row r="622" spans="1:25" x14ac:dyDescent="0.25">
      <c r="A622" s="30" t="s">
        <v>1555</v>
      </c>
      <c r="B622" s="21" t="s">
        <v>1556</v>
      </c>
      <c r="C622" s="30" t="s">
        <v>28</v>
      </c>
      <c r="D622" s="31">
        <v>7623</v>
      </c>
      <c r="E622" s="30" t="s">
        <v>1574</v>
      </c>
      <c r="F622" s="21" t="s">
        <v>1575</v>
      </c>
      <c r="G622" s="30">
        <v>540</v>
      </c>
      <c r="H622" s="21" t="s">
        <v>1576</v>
      </c>
      <c r="I622" s="56"/>
      <c r="J622" s="56"/>
      <c r="K622" s="61"/>
      <c r="L622" s="56"/>
      <c r="M622" s="61"/>
      <c r="N622" s="61"/>
      <c r="V622" s="61"/>
      <c r="W622" s="56"/>
      <c r="X622" s="61"/>
    </row>
    <row r="623" spans="1:25" x14ac:dyDescent="0.25">
      <c r="A623" s="30" t="s">
        <v>1555</v>
      </c>
      <c r="B623" s="21" t="s">
        <v>1556</v>
      </c>
      <c r="C623" s="30" t="s">
        <v>37</v>
      </c>
      <c r="D623" s="31">
        <v>7970</v>
      </c>
      <c r="E623" s="30" t="s">
        <v>1144</v>
      </c>
      <c r="F623" s="21" t="s">
        <v>1567</v>
      </c>
      <c r="G623" s="30">
        <v>540</v>
      </c>
      <c r="H623" s="21" t="s">
        <v>1577</v>
      </c>
      <c r="I623" s="56"/>
      <c r="J623" s="56"/>
      <c r="K623" s="61"/>
      <c r="L623" s="56"/>
      <c r="M623" s="61"/>
      <c r="N623" s="61"/>
      <c r="V623" s="61"/>
      <c r="W623" s="56"/>
      <c r="X623" s="61"/>
    </row>
    <row r="624" spans="1:25" x14ac:dyDescent="0.25">
      <c r="A624" s="30" t="s">
        <v>1555</v>
      </c>
      <c r="B624" s="21" t="s">
        <v>1556</v>
      </c>
      <c r="C624" s="30" t="s">
        <v>28</v>
      </c>
      <c r="D624" s="31">
        <v>8388</v>
      </c>
      <c r="E624" s="30" t="s">
        <v>666</v>
      </c>
      <c r="F624" s="21" t="s">
        <v>1578</v>
      </c>
      <c r="G624" s="30">
        <v>540</v>
      </c>
      <c r="H624" s="21" t="s">
        <v>1579</v>
      </c>
      <c r="I624" s="56"/>
      <c r="J624" s="56"/>
      <c r="K624" s="61"/>
      <c r="L624" s="56"/>
      <c r="M624" s="61"/>
      <c r="N624" s="61"/>
      <c r="V624" s="61"/>
      <c r="W624" s="56"/>
      <c r="X624" s="61"/>
    </row>
    <row r="625" spans="1:25" x14ac:dyDescent="0.25">
      <c r="A625" s="30" t="s">
        <v>1555</v>
      </c>
      <c r="B625" s="21" t="s">
        <v>1556</v>
      </c>
      <c r="C625" s="30" t="s">
        <v>28</v>
      </c>
      <c r="D625" s="31">
        <v>9890</v>
      </c>
      <c r="E625" s="30" t="s">
        <v>1102</v>
      </c>
      <c r="F625" s="21" t="s">
        <v>1580</v>
      </c>
      <c r="G625" s="30">
        <v>540</v>
      </c>
      <c r="H625" s="21" t="s">
        <v>1581</v>
      </c>
      <c r="I625" s="56"/>
      <c r="J625" s="56"/>
      <c r="K625" s="61"/>
      <c r="L625" s="56"/>
      <c r="M625" s="61"/>
      <c r="N625" s="61"/>
      <c r="V625" s="61"/>
      <c r="W625" s="56"/>
      <c r="X625" s="61"/>
    </row>
    <row r="626" spans="1:25" x14ac:dyDescent="0.25">
      <c r="A626" s="30" t="s">
        <v>1555</v>
      </c>
      <c r="B626" s="21" t="s">
        <v>1556</v>
      </c>
      <c r="C626" s="30" t="s">
        <v>28</v>
      </c>
      <c r="D626" s="31">
        <v>13600</v>
      </c>
      <c r="E626" s="30" t="s">
        <v>461</v>
      </c>
      <c r="F626" s="21" t="s">
        <v>1582</v>
      </c>
      <c r="G626" s="30">
        <v>540</v>
      </c>
      <c r="H626" s="21" t="s">
        <v>1583</v>
      </c>
      <c r="I626" s="56"/>
      <c r="J626" s="56"/>
      <c r="K626" s="61"/>
      <c r="L626" s="56"/>
      <c r="M626" s="61"/>
      <c r="N626" s="61"/>
      <c r="V626" s="61"/>
      <c r="W626" s="56"/>
      <c r="X626" s="61"/>
    </row>
    <row r="627" spans="1:25" x14ac:dyDescent="0.25">
      <c r="A627" s="30" t="s">
        <v>1555</v>
      </c>
      <c r="B627" s="21" t="s">
        <v>1556</v>
      </c>
      <c r="C627" s="30" t="s">
        <v>37</v>
      </c>
      <c r="D627" s="31">
        <v>23105</v>
      </c>
      <c r="E627" s="30" t="s">
        <v>54</v>
      </c>
      <c r="F627" s="21" t="s">
        <v>1584</v>
      </c>
      <c r="G627" s="30">
        <v>540</v>
      </c>
      <c r="H627" s="21" t="s">
        <v>1585</v>
      </c>
      <c r="I627" s="56"/>
      <c r="J627" s="56"/>
      <c r="K627" s="61"/>
      <c r="L627" s="56"/>
      <c r="M627" s="61"/>
      <c r="N627" s="61"/>
      <c r="V627" s="61"/>
      <c r="W627" s="56"/>
      <c r="X627" s="61"/>
    </row>
    <row r="628" spans="1:25" x14ac:dyDescent="0.25">
      <c r="A628" s="30" t="s">
        <v>1555</v>
      </c>
      <c r="B628" s="21" t="s">
        <v>1556</v>
      </c>
      <c r="C628" s="30" t="s">
        <v>28</v>
      </c>
      <c r="D628" s="31">
        <v>27182</v>
      </c>
      <c r="E628" s="30" t="s">
        <v>54</v>
      </c>
      <c r="F628" s="21" t="s">
        <v>1586</v>
      </c>
      <c r="G628" s="30">
        <v>540</v>
      </c>
      <c r="H628" s="21" t="s">
        <v>1587</v>
      </c>
      <c r="I628" s="56"/>
      <c r="J628" s="56"/>
      <c r="K628" s="61"/>
      <c r="L628" s="56"/>
      <c r="M628" s="61"/>
      <c r="N628" s="61"/>
      <c r="V628" s="61"/>
      <c r="W628" s="56"/>
      <c r="X628" s="61"/>
    </row>
    <row r="629" spans="1:25" x14ac:dyDescent="0.25">
      <c r="A629" s="30" t="s">
        <v>1555</v>
      </c>
      <c r="B629" s="21" t="s">
        <v>1556</v>
      </c>
      <c r="C629" s="30" t="s">
        <v>28</v>
      </c>
      <c r="D629" s="31">
        <v>29980</v>
      </c>
      <c r="E629" s="30" t="s">
        <v>1107</v>
      </c>
      <c r="F629" s="21" t="s">
        <v>1588</v>
      </c>
      <c r="G629" s="30">
        <v>540</v>
      </c>
      <c r="H629" s="21" t="s">
        <v>1589</v>
      </c>
      <c r="I629" s="56"/>
      <c r="J629" s="56"/>
      <c r="K629" s="61"/>
      <c r="L629" s="56"/>
      <c r="M629" s="61"/>
      <c r="N629" s="61"/>
      <c r="V629" s="61"/>
      <c r="W629" s="56"/>
      <c r="X629" s="61"/>
    </row>
    <row r="630" spans="1:25" x14ac:dyDescent="0.25">
      <c r="A630" s="30" t="s">
        <v>1590</v>
      </c>
      <c r="B630" s="21" t="s">
        <v>1556</v>
      </c>
      <c r="C630" s="30" t="s">
        <v>28</v>
      </c>
      <c r="D630" s="31">
        <v>3690</v>
      </c>
      <c r="E630" s="30" t="s">
        <v>1557</v>
      </c>
      <c r="F630" s="21" t="s">
        <v>1558</v>
      </c>
      <c r="G630" s="30">
        <v>540</v>
      </c>
      <c r="H630" s="21" t="s">
        <v>1591</v>
      </c>
      <c r="I630" s="56">
        <f>+(J630+L630)/2</f>
        <v>11899.5</v>
      </c>
      <c r="J630" s="56">
        <v>13800</v>
      </c>
      <c r="K630" s="61" t="s">
        <v>1560</v>
      </c>
      <c r="L630" s="56">
        <v>9999</v>
      </c>
      <c r="M630" s="61" t="s">
        <v>1592</v>
      </c>
      <c r="N630" s="61" t="s">
        <v>36</v>
      </c>
      <c r="U630">
        <v>13800</v>
      </c>
      <c r="V630" s="61" t="s">
        <v>1560</v>
      </c>
      <c r="W630" s="56">
        <v>9999</v>
      </c>
      <c r="X630" s="61" t="s">
        <v>1592</v>
      </c>
      <c r="Y630" t="s">
        <v>36</v>
      </c>
    </row>
    <row r="631" spans="1:25" x14ac:dyDescent="0.25">
      <c r="A631" s="30" t="s">
        <v>1590</v>
      </c>
      <c r="B631" s="21" t="s">
        <v>1556</v>
      </c>
      <c r="C631" s="30" t="s">
        <v>28</v>
      </c>
      <c r="D631" s="31">
        <v>6014</v>
      </c>
      <c r="E631" s="30" t="s">
        <v>1562</v>
      </c>
      <c r="F631" s="21" t="s">
        <v>1563</v>
      </c>
      <c r="G631" s="30">
        <v>540</v>
      </c>
      <c r="H631" s="21" t="s">
        <v>1593</v>
      </c>
      <c r="I631" s="56"/>
      <c r="J631" s="56"/>
      <c r="K631" s="61"/>
      <c r="L631" s="56"/>
      <c r="M631" s="61"/>
      <c r="N631" s="61"/>
      <c r="V631" s="61"/>
      <c r="W631" s="56"/>
      <c r="X631" s="61"/>
    </row>
    <row r="632" spans="1:25" x14ac:dyDescent="0.25">
      <c r="A632" s="30" t="s">
        <v>1590</v>
      </c>
      <c r="B632" s="21" t="s">
        <v>1556</v>
      </c>
      <c r="C632" s="30" t="s">
        <v>28</v>
      </c>
      <c r="D632" s="31">
        <v>6813</v>
      </c>
      <c r="E632" s="30" t="s">
        <v>1486</v>
      </c>
      <c r="F632" s="21" t="s">
        <v>1565</v>
      </c>
      <c r="G632" s="30">
        <v>540</v>
      </c>
      <c r="H632" s="21" t="s">
        <v>1594</v>
      </c>
      <c r="I632" s="56"/>
      <c r="J632" s="56"/>
      <c r="K632" s="61"/>
      <c r="L632" s="56"/>
      <c r="M632" s="61"/>
      <c r="N632" s="61"/>
      <c r="V632" s="61"/>
      <c r="W632" s="56"/>
      <c r="X632" s="61"/>
    </row>
    <row r="633" spans="1:25" x14ac:dyDescent="0.25">
      <c r="A633" s="30" t="s">
        <v>1590</v>
      </c>
      <c r="B633" s="21" t="s">
        <v>1556</v>
      </c>
      <c r="C633" s="30" t="s">
        <v>28</v>
      </c>
      <c r="D633" s="31">
        <v>6900</v>
      </c>
      <c r="E633" s="30" t="s">
        <v>1144</v>
      </c>
      <c r="F633" s="21" t="s">
        <v>1567</v>
      </c>
      <c r="G633" s="30">
        <v>540</v>
      </c>
      <c r="H633" s="21" t="s">
        <v>1568</v>
      </c>
      <c r="I633" s="56"/>
      <c r="J633" s="56"/>
      <c r="K633" s="61"/>
      <c r="L633" s="56"/>
      <c r="M633" s="61"/>
      <c r="N633" s="61"/>
      <c r="V633" s="61"/>
      <c r="W633" s="56"/>
      <c r="X633" s="61"/>
    </row>
    <row r="634" spans="1:25" x14ac:dyDescent="0.25">
      <c r="A634" s="30" t="s">
        <v>1590</v>
      </c>
      <c r="B634" s="21" t="s">
        <v>1556</v>
      </c>
      <c r="C634" s="30" t="s">
        <v>28</v>
      </c>
      <c r="D634" s="31">
        <v>7490</v>
      </c>
      <c r="E634" s="30" t="s">
        <v>530</v>
      </c>
      <c r="F634" s="21" t="s">
        <v>1569</v>
      </c>
      <c r="G634" s="30">
        <v>540</v>
      </c>
      <c r="H634" s="21" t="s">
        <v>1595</v>
      </c>
      <c r="I634" s="56"/>
      <c r="J634" s="56"/>
      <c r="K634" s="61"/>
      <c r="L634" s="56"/>
      <c r="M634" s="61"/>
      <c r="N634" s="61"/>
      <c r="V634" s="61"/>
      <c r="W634" s="56"/>
      <c r="X634" s="61"/>
    </row>
    <row r="635" spans="1:25" x14ac:dyDescent="0.25">
      <c r="A635" s="30" t="s">
        <v>1590</v>
      </c>
      <c r="B635" s="21" t="s">
        <v>1556</v>
      </c>
      <c r="C635" s="30" t="s">
        <v>28</v>
      </c>
      <c r="D635" s="31">
        <v>7622.5</v>
      </c>
      <c r="E635" s="30" t="s">
        <v>1571</v>
      </c>
      <c r="F635" s="21" t="s">
        <v>1572</v>
      </c>
      <c r="G635" s="30">
        <v>540</v>
      </c>
      <c r="H635" s="21" t="s">
        <v>1596</v>
      </c>
      <c r="I635" s="56"/>
      <c r="J635" s="56"/>
      <c r="K635" s="61"/>
      <c r="L635" s="56"/>
      <c r="M635" s="61"/>
      <c r="N635" s="61"/>
      <c r="V635" s="61"/>
      <c r="W635" s="56"/>
      <c r="X635" s="61"/>
    </row>
    <row r="636" spans="1:25" x14ac:dyDescent="0.25">
      <c r="A636" s="30" t="s">
        <v>1590</v>
      </c>
      <c r="B636" s="21" t="s">
        <v>1556</v>
      </c>
      <c r="C636" s="30" t="s">
        <v>28</v>
      </c>
      <c r="D636" s="31">
        <v>7623</v>
      </c>
      <c r="E636" s="30" t="s">
        <v>1574</v>
      </c>
      <c r="F636" s="21" t="s">
        <v>1575</v>
      </c>
      <c r="G636" s="30">
        <v>540</v>
      </c>
      <c r="H636" s="21" t="s">
        <v>1597</v>
      </c>
      <c r="I636" s="56"/>
      <c r="J636" s="56"/>
      <c r="K636" s="61"/>
      <c r="L636" s="56"/>
      <c r="M636" s="61"/>
      <c r="N636" s="61"/>
      <c r="V636" s="61"/>
      <c r="W636" s="56"/>
      <c r="X636" s="61"/>
    </row>
    <row r="637" spans="1:25" x14ac:dyDescent="0.25">
      <c r="A637" s="30" t="s">
        <v>1590</v>
      </c>
      <c r="B637" s="21" t="s">
        <v>1556</v>
      </c>
      <c r="C637" s="30" t="s">
        <v>37</v>
      </c>
      <c r="D637" s="31">
        <v>7970</v>
      </c>
      <c r="E637" s="30" t="s">
        <v>1144</v>
      </c>
      <c r="F637" s="21" t="s">
        <v>1567</v>
      </c>
      <c r="G637" s="30">
        <v>540</v>
      </c>
      <c r="H637" s="21" t="s">
        <v>1577</v>
      </c>
      <c r="I637" s="56"/>
      <c r="J637" s="56"/>
      <c r="K637" s="61"/>
      <c r="L637" s="56"/>
      <c r="M637" s="61"/>
      <c r="N637" s="61"/>
      <c r="V637" s="61"/>
      <c r="W637" s="56"/>
      <c r="X637" s="61"/>
    </row>
    <row r="638" spans="1:25" x14ac:dyDescent="0.25">
      <c r="A638" s="30" t="s">
        <v>1590</v>
      </c>
      <c r="B638" s="21" t="s">
        <v>1556</v>
      </c>
      <c r="C638" s="30" t="s">
        <v>28</v>
      </c>
      <c r="D638" s="31">
        <v>8388</v>
      </c>
      <c r="E638" s="30" t="s">
        <v>666</v>
      </c>
      <c r="F638" s="21" t="s">
        <v>1578</v>
      </c>
      <c r="G638" s="30">
        <v>540</v>
      </c>
      <c r="H638" s="21" t="s">
        <v>1598</v>
      </c>
      <c r="I638" s="56"/>
      <c r="J638" s="56"/>
      <c r="K638" s="61"/>
      <c r="L638" s="56"/>
      <c r="M638" s="61"/>
      <c r="N638" s="61"/>
      <c r="V638" s="61"/>
      <c r="W638" s="56"/>
      <c r="X638" s="61"/>
    </row>
    <row r="639" spans="1:25" x14ac:dyDescent="0.25">
      <c r="A639" s="30" t="s">
        <v>1590</v>
      </c>
      <c r="B639" s="21" t="s">
        <v>1556</v>
      </c>
      <c r="C639" s="30" t="s">
        <v>28</v>
      </c>
      <c r="D639" s="31">
        <v>9950</v>
      </c>
      <c r="E639" s="30" t="s">
        <v>1102</v>
      </c>
      <c r="F639" s="21" t="s">
        <v>1580</v>
      </c>
      <c r="G639" s="30">
        <v>540</v>
      </c>
      <c r="H639" s="21" t="s">
        <v>1599</v>
      </c>
      <c r="I639" s="56"/>
      <c r="J639" s="56"/>
      <c r="K639" s="61"/>
      <c r="L639" s="56"/>
      <c r="M639" s="61"/>
      <c r="N639" s="61"/>
      <c r="V639" s="61"/>
      <c r="W639" s="56"/>
      <c r="X639" s="61"/>
    </row>
    <row r="640" spans="1:25" x14ac:dyDescent="0.25">
      <c r="A640" s="30" t="s">
        <v>1590</v>
      </c>
      <c r="B640" s="21" t="s">
        <v>1556</v>
      </c>
      <c r="C640" s="30" t="s">
        <v>28</v>
      </c>
      <c r="D640" s="31">
        <v>13600</v>
      </c>
      <c r="E640" s="30" t="s">
        <v>461</v>
      </c>
      <c r="F640" s="21" t="s">
        <v>1582</v>
      </c>
      <c r="G640" s="30">
        <v>540</v>
      </c>
      <c r="H640" s="21" t="s">
        <v>1600</v>
      </c>
      <c r="I640" s="56"/>
      <c r="J640" s="56"/>
      <c r="K640" s="61"/>
      <c r="L640" s="56"/>
      <c r="M640" s="61"/>
      <c r="N640" s="61"/>
      <c r="V640" s="61"/>
      <c r="W640" s="56"/>
      <c r="X640" s="61"/>
    </row>
    <row r="641" spans="1:25" x14ac:dyDescent="0.25">
      <c r="A641" s="30" t="s">
        <v>1590</v>
      </c>
      <c r="B641" s="21" t="s">
        <v>1556</v>
      </c>
      <c r="C641" s="30" t="s">
        <v>37</v>
      </c>
      <c r="D641" s="31">
        <v>23105</v>
      </c>
      <c r="E641" s="30" t="s">
        <v>54</v>
      </c>
      <c r="F641" s="21" t="s">
        <v>1601</v>
      </c>
      <c r="G641" s="30">
        <v>540</v>
      </c>
      <c r="H641" s="21" t="s">
        <v>1602</v>
      </c>
      <c r="I641" s="56"/>
      <c r="J641" s="56"/>
      <c r="K641" s="61"/>
      <c r="L641" s="56"/>
      <c r="M641" s="61"/>
      <c r="N641" s="61"/>
      <c r="V641" s="61"/>
      <c r="W641" s="56"/>
      <c r="X641" s="61"/>
    </row>
    <row r="642" spans="1:25" x14ac:dyDescent="0.25">
      <c r="A642" s="30" t="s">
        <v>1590</v>
      </c>
      <c r="B642" s="21" t="s">
        <v>1556</v>
      </c>
      <c r="C642" s="30" t="s">
        <v>28</v>
      </c>
      <c r="D642" s="31">
        <v>27182</v>
      </c>
      <c r="E642" s="30" t="s">
        <v>54</v>
      </c>
      <c r="F642" s="21" t="s">
        <v>1586</v>
      </c>
      <c r="G642" s="30">
        <v>540</v>
      </c>
      <c r="H642" s="21" t="s">
        <v>1603</v>
      </c>
      <c r="I642" s="56"/>
      <c r="J642" s="56"/>
      <c r="K642" s="61"/>
      <c r="L642" s="56"/>
      <c r="M642" s="61"/>
      <c r="N642" s="61"/>
      <c r="V642" s="61"/>
      <c r="W642" s="56"/>
      <c r="X642" s="61"/>
    </row>
    <row r="643" spans="1:25" x14ac:dyDescent="0.25">
      <c r="A643" s="30" t="s">
        <v>1590</v>
      </c>
      <c r="B643" s="21" t="s">
        <v>1556</v>
      </c>
      <c r="C643" s="30" t="s">
        <v>28</v>
      </c>
      <c r="D643" s="31">
        <v>29980</v>
      </c>
      <c r="E643" s="30" t="s">
        <v>1107</v>
      </c>
      <c r="F643" s="21" t="s">
        <v>1588</v>
      </c>
      <c r="G643" s="30">
        <v>540</v>
      </c>
      <c r="H643" s="21" t="s">
        <v>1604</v>
      </c>
      <c r="I643" s="56"/>
      <c r="J643" s="56"/>
      <c r="K643" s="61"/>
      <c r="L643" s="56"/>
      <c r="M643" s="61"/>
      <c r="N643" s="61"/>
      <c r="V643" s="61"/>
      <c r="W643" s="56"/>
      <c r="X643" s="61"/>
    </row>
    <row r="644" spans="1:25" x14ac:dyDescent="0.25">
      <c r="A644" s="30" t="s">
        <v>1605</v>
      </c>
      <c r="B644" s="21" t="s">
        <v>1556</v>
      </c>
      <c r="C644" s="30" t="s">
        <v>28</v>
      </c>
      <c r="D644" s="31">
        <v>3690</v>
      </c>
      <c r="E644" s="30" t="s">
        <v>1557</v>
      </c>
      <c r="F644" s="21" t="s">
        <v>1558</v>
      </c>
      <c r="G644" s="30">
        <v>300</v>
      </c>
      <c r="H644" s="21" t="s">
        <v>1606</v>
      </c>
      <c r="I644" s="56">
        <f>+(J644+L644)/2</f>
        <v>11650</v>
      </c>
      <c r="J644" s="56">
        <v>13800</v>
      </c>
      <c r="K644" s="61" t="s">
        <v>1560</v>
      </c>
      <c r="L644" s="56">
        <v>9500</v>
      </c>
      <c r="M644" s="61" t="s">
        <v>1607</v>
      </c>
      <c r="N644" s="61" t="s">
        <v>36</v>
      </c>
      <c r="U644">
        <v>13800</v>
      </c>
      <c r="V644" s="61" t="s">
        <v>1560</v>
      </c>
      <c r="W644" s="56">
        <v>9500</v>
      </c>
      <c r="X644" s="61" t="s">
        <v>1607</v>
      </c>
      <c r="Y644" t="s">
        <v>36</v>
      </c>
    </row>
    <row r="645" spans="1:25" x14ac:dyDescent="0.25">
      <c r="A645" s="30" t="s">
        <v>1605</v>
      </c>
      <c r="B645" s="21" t="s">
        <v>1556</v>
      </c>
      <c r="C645" s="30" t="s">
        <v>28</v>
      </c>
      <c r="D645" s="31">
        <v>6014</v>
      </c>
      <c r="E645" s="30" t="s">
        <v>1562</v>
      </c>
      <c r="F645" s="21" t="s">
        <v>1563</v>
      </c>
      <c r="G645" s="30">
        <v>300</v>
      </c>
      <c r="H645" s="21" t="s">
        <v>1608</v>
      </c>
      <c r="I645" s="56"/>
      <c r="J645" s="56"/>
      <c r="K645" s="61"/>
      <c r="L645" s="56"/>
      <c r="M645" s="61"/>
      <c r="N645" s="61"/>
      <c r="V645" s="61"/>
      <c r="W645" s="56"/>
      <c r="X645" s="61"/>
    </row>
    <row r="646" spans="1:25" x14ac:dyDescent="0.25">
      <c r="A646" s="30" t="s">
        <v>1605</v>
      </c>
      <c r="B646" s="21" t="s">
        <v>1556</v>
      </c>
      <c r="C646" s="30" t="s">
        <v>28</v>
      </c>
      <c r="D646" s="31">
        <v>6813</v>
      </c>
      <c r="E646" s="30" t="s">
        <v>1486</v>
      </c>
      <c r="F646" s="21" t="s">
        <v>1565</v>
      </c>
      <c r="G646" s="30">
        <v>300</v>
      </c>
      <c r="H646" s="21" t="s">
        <v>1609</v>
      </c>
      <c r="I646" s="56"/>
      <c r="J646" s="56"/>
      <c r="K646" s="61"/>
      <c r="L646" s="56"/>
      <c r="M646" s="61"/>
      <c r="N646" s="61"/>
      <c r="V646" s="61"/>
      <c r="W646" s="56"/>
      <c r="X646" s="61"/>
    </row>
    <row r="647" spans="1:25" x14ac:dyDescent="0.25">
      <c r="A647" s="30" t="s">
        <v>1605</v>
      </c>
      <c r="B647" s="21" t="s">
        <v>1556</v>
      </c>
      <c r="C647" s="30" t="s">
        <v>28</v>
      </c>
      <c r="D647" s="31">
        <v>6900</v>
      </c>
      <c r="E647" s="30" t="s">
        <v>1144</v>
      </c>
      <c r="F647" s="21" t="s">
        <v>1567</v>
      </c>
      <c r="G647" s="30">
        <v>300</v>
      </c>
      <c r="H647" s="21" t="s">
        <v>1568</v>
      </c>
      <c r="I647" s="56"/>
      <c r="J647" s="56"/>
      <c r="K647" s="61"/>
      <c r="L647" s="56"/>
      <c r="M647" s="61"/>
      <c r="N647" s="61"/>
      <c r="V647" s="61"/>
      <c r="W647" s="56"/>
      <c r="X647" s="61"/>
    </row>
    <row r="648" spans="1:25" x14ac:dyDescent="0.25">
      <c r="A648" s="30" t="s">
        <v>1605</v>
      </c>
      <c r="B648" s="21" t="s">
        <v>1556</v>
      </c>
      <c r="C648" s="30" t="s">
        <v>28</v>
      </c>
      <c r="D648" s="31">
        <v>7490</v>
      </c>
      <c r="E648" s="30" t="s">
        <v>530</v>
      </c>
      <c r="F648" s="21" t="s">
        <v>1569</v>
      </c>
      <c r="G648" s="30">
        <v>300</v>
      </c>
      <c r="H648" s="21" t="s">
        <v>1610</v>
      </c>
      <c r="I648" s="56"/>
      <c r="J648" s="56"/>
      <c r="K648" s="61"/>
      <c r="L648" s="56"/>
      <c r="M648" s="61"/>
      <c r="N648" s="61"/>
      <c r="V648" s="61"/>
      <c r="W648" s="56"/>
      <c r="X648" s="61"/>
    </row>
    <row r="649" spans="1:25" x14ac:dyDescent="0.25">
      <c r="A649" s="30" t="s">
        <v>1605</v>
      </c>
      <c r="B649" s="21" t="s">
        <v>1556</v>
      </c>
      <c r="C649" s="30" t="s">
        <v>28</v>
      </c>
      <c r="D649" s="31">
        <v>7622.5</v>
      </c>
      <c r="E649" s="30" t="s">
        <v>1571</v>
      </c>
      <c r="F649" s="21" t="s">
        <v>1572</v>
      </c>
      <c r="G649" s="30">
        <v>300</v>
      </c>
      <c r="H649" s="21" t="s">
        <v>1611</v>
      </c>
      <c r="I649" s="56"/>
      <c r="J649" s="56"/>
      <c r="K649" s="61"/>
      <c r="L649" s="56"/>
      <c r="M649" s="61"/>
      <c r="N649" s="61"/>
      <c r="V649" s="61"/>
      <c r="W649" s="56"/>
      <c r="X649" s="61"/>
    </row>
    <row r="650" spans="1:25" x14ac:dyDescent="0.25">
      <c r="A650" s="30" t="s">
        <v>1605</v>
      </c>
      <c r="B650" s="21" t="s">
        <v>1556</v>
      </c>
      <c r="C650" s="30" t="s">
        <v>28</v>
      </c>
      <c r="D650" s="31">
        <v>7623</v>
      </c>
      <c r="E650" s="30" t="s">
        <v>1574</v>
      </c>
      <c r="F650" s="21" t="s">
        <v>1575</v>
      </c>
      <c r="G650" s="30">
        <v>300</v>
      </c>
      <c r="H650" s="21" t="s">
        <v>1612</v>
      </c>
      <c r="I650" s="56"/>
      <c r="J650" s="56"/>
      <c r="K650" s="61"/>
      <c r="L650" s="56"/>
      <c r="M650" s="61"/>
      <c r="N650" s="61"/>
      <c r="V650" s="61"/>
      <c r="W650" s="56"/>
      <c r="X650" s="61"/>
    </row>
    <row r="651" spans="1:25" x14ac:dyDescent="0.25">
      <c r="A651" s="30" t="s">
        <v>1605</v>
      </c>
      <c r="B651" s="21" t="s">
        <v>1556</v>
      </c>
      <c r="C651" s="30" t="s">
        <v>37</v>
      </c>
      <c r="D651" s="31">
        <v>7970</v>
      </c>
      <c r="E651" s="30" t="s">
        <v>1144</v>
      </c>
      <c r="F651" s="21" t="s">
        <v>1567</v>
      </c>
      <c r="G651" s="30">
        <v>300</v>
      </c>
      <c r="H651" s="21" t="s">
        <v>1577</v>
      </c>
      <c r="I651" s="56"/>
      <c r="J651" s="56"/>
      <c r="K651" s="61"/>
      <c r="L651" s="56"/>
      <c r="M651" s="61"/>
      <c r="N651" s="61"/>
      <c r="V651" s="61"/>
      <c r="W651" s="56"/>
      <c r="X651" s="61"/>
    </row>
    <row r="652" spans="1:25" x14ac:dyDescent="0.25">
      <c r="A652" s="30" t="s">
        <v>1605</v>
      </c>
      <c r="B652" s="21" t="s">
        <v>1556</v>
      </c>
      <c r="C652" s="30" t="s">
        <v>28</v>
      </c>
      <c r="D652" s="31">
        <v>8388</v>
      </c>
      <c r="E652" s="30" t="s">
        <v>666</v>
      </c>
      <c r="F652" s="21" t="s">
        <v>1578</v>
      </c>
      <c r="G652" s="30">
        <v>300</v>
      </c>
      <c r="H652" s="21" t="s">
        <v>1613</v>
      </c>
      <c r="I652" s="56"/>
      <c r="J652" s="56"/>
      <c r="K652" s="61"/>
      <c r="L652" s="56"/>
      <c r="M652" s="61"/>
      <c r="N652" s="61"/>
      <c r="V652" s="61"/>
      <c r="W652" s="56"/>
      <c r="X652" s="61"/>
    </row>
    <row r="653" spans="1:25" x14ac:dyDescent="0.25">
      <c r="A653" s="30" t="s">
        <v>1605</v>
      </c>
      <c r="B653" s="21" t="s">
        <v>1556</v>
      </c>
      <c r="C653" s="30" t="s">
        <v>28</v>
      </c>
      <c r="D653" s="31">
        <v>10150</v>
      </c>
      <c r="E653" s="30" t="s">
        <v>1102</v>
      </c>
      <c r="F653" s="21" t="s">
        <v>1580</v>
      </c>
      <c r="G653" s="30">
        <v>300</v>
      </c>
      <c r="H653" s="21" t="s">
        <v>1614</v>
      </c>
      <c r="I653" s="56"/>
      <c r="J653" s="56"/>
      <c r="K653" s="61"/>
      <c r="L653" s="56"/>
      <c r="M653" s="61"/>
      <c r="N653" s="61"/>
      <c r="V653" s="61"/>
      <c r="W653" s="56"/>
      <c r="X653" s="61"/>
    </row>
    <row r="654" spans="1:25" x14ac:dyDescent="0.25">
      <c r="A654" s="30" t="s">
        <v>1605</v>
      </c>
      <c r="B654" s="21" t="s">
        <v>1556</v>
      </c>
      <c r="C654" s="30" t="s">
        <v>28</v>
      </c>
      <c r="D654" s="31">
        <v>13600</v>
      </c>
      <c r="E654" s="30" t="s">
        <v>461</v>
      </c>
      <c r="F654" s="21" t="s">
        <v>1582</v>
      </c>
      <c r="G654" s="30">
        <v>300</v>
      </c>
      <c r="H654" s="21" t="s">
        <v>1615</v>
      </c>
      <c r="I654" s="56"/>
      <c r="J654" s="56"/>
      <c r="K654" s="61"/>
      <c r="L654" s="56"/>
      <c r="M654" s="61"/>
      <c r="N654" s="61"/>
      <c r="V654" s="61"/>
      <c r="W654" s="56"/>
      <c r="X654" s="61"/>
    </row>
    <row r="655" spans="1:25" x14ac:dyDescent="0.25">
      <c r="A655" s="30" t="s">
        <v>1605</v>
      </c>
      <c r="B655" s="21" t="s">
        <v>1556</v>
      </c>
      <c r="C655" s="30" t="s">
        <v>37</v>
      </c>
      <c r="D655" s="31">
        <v>23105</v>
      </c>
      <c r="E655" s="30" t="s">
        <v>54</v>
      </c>
      <c r="F655" s="21" t="s">
        <v>1584</v>
      </c>
      <c r="G655" s="30">
        <v>300</v>
      </c>
      <c r="H655" s="21" t="s">
        <v>1616</v>
      </c>
      <c r="I655" s="56"/>
      <c r="J655" s="56"/>
      <c r="K655" s="61"/>
      <c r="L655" s="56"/>
      <c r="M655" s="61"/>
      <c r="N655" s="61"/>
      <c r="V655" s="61"/>
      <c r="W655" s="56"/>
      <c r="X655" s="61"/>
    </row>
    <row r="656" spans="1:25" x14ac:dyDescent="0.25">
      <c r="A656" s="30" t="s">
        <v>1605</v>
      </c>
      <c r="B656" s="21" t="s">
        <v>1556</v>
      </c>
      <c r="C656" s="30" t="s">
        <v>28</v>
      </c>
      <c r="D656" s="31">
        <v>27182</v>
      </c>
      <c r="E656" s="30" t="s">
        <v>54</v>
      </c>
      <c r="F656" s="21" t="s">
        <v>1586</v>
      </c>
      <c r="G656" s="30">
        <v>300</v>
      </c>
      <c r="H656" s="21" t="s">
        <v>1617</v>
      </c>
      <c r="I656" s="56"/>
      <c r="J656" s="56"/>
      <c r="K656" s="61"/>
      <c r="L656" s="56"/>
      <c r="M656" s="61"/>
      <c r="N656" s="61"/>
      <c r="V656" s="61"/>
      <c r="W656" s="56"/>
      <c r="X656" s="61"/>
    </row>
    <row r="657" spans="1:25" x14ac:dyDescent="0.25">
      <c r="A657" s="30" t="s">
        <v>1605</v>
      </c>
      <c r="B657" s="21" t="s">
        <v>1556</v>
      </c>
      <c r="C657" s="30" t="s">
        <v>28</v>
      </c>
      <c r="D657" s="31">
        <v>29980</v>
      </c>
      <c r="E657" s="30" t="s">
        <v>1107</v>
      </c>
      <c r="F657" s="21" t="s">
        <v>1588</v>
      </c>
      <c r="G657" s="30">
        <v>300</v>
      </c>
      <c r="H657" s="21" t="s">
        <v>1618</v>
      </c>
      <c r="I657" s="56"/>
      <c r="J657" s="56"/>
      <c r="K657" s="61"/>
      <c r="L657" s="56"/>
      <c r="M657" s="61"/>
      <c r="N657" s="61"/>
      <c r="V657" s="61"/>
      <c r="W657" s="56"/>
      <c r="X657" s="61"/>
    </row>
    <row r="658" spans="1:25" x14ac:dyDescent="0.25">
      <c r="A658" s="30" t="s">
        <v>1619</v>
      </c>
      <c r="B658" s="21" t="s">
        <v>1620</v>
      </c>
      <c r="C658" s="30" t="s">
        <v>28</v>
      </c>
      <c r="D658" s="31">
        <v>397</v>
      </c>
      <c r="E658" s="30" t="s">
        <v>666</v>
      </c>
      <c r="F658" s="21" t="s">
        <v>1621</v>
      </c>
      <c r="G658" s="30">
        <v>6000</v>
      </c>
      <c r="H658" s="21" t="s">
        <v>1622</v>
      </c>
      <c r="I658" s="56">
        <f>+(J658+L658+N658)/3</f>
        <v>699.41666666666663</v>
      </c>
      <c r="J658" s="56">
        <f>1317.72/2</f>
        <v>658.86</v>
      </c>
      <c r="K658" s="61" t="s">
        <v>1623</v>
      </c>
      <c r="L658" s="56">
        <v>647.89</v>
      </c>
      <c r="M658" s="61" t="s">
        <v>1624</v>
      </c>
      <c r="N658" s="61">
        <v>791.5</v>
      </c>
      <c r="U658">
        <f>1317.72/2</f>
        <v>658.86</v>
      </c>
      <c r="V658" s="61" t="s">
        <v>1623</v>
      </c>
      <c r="W658" s="56">
        <v>647.89</v>
      </c>
      <c r="X658" s="61" t="s">
        <v>1624</v>
      </c>
      <c r="Y658">
        <v>791.5</v>
      </c>
    </row>
    <row r="659" spans="1:25" x14ac:dyDescent="0.25">
      <c r="A659" s="30" t="s">
        <v>1619</v>
      </c>
      <c r="B659" s="21" t="s">
        <v>1620</v>
      </c>
      <c r="C659" s="30" t="s">
        <v>37</v>
      </c>
      <c r="D659" s="31">
        <v>419.48</v>
      </c>
      <c r="E659" s="30" t="s">
        <v>535</v>
      </c>
      <c r="F659" s="21" t="s">
        <v>1523</v>
      </c>
      <c r="G659" s="30">
        <v>6000</v>
      </c>
      <c r="H659" s="21" t="s">
        <v>1625</v>
      </c>
      <c r="I659" s="56">
        <f>+(J659+L659+N659)/3</f>
        <v>699.41666666666663</v>
      </c>
      <c r="J659" s="56">
        <f>1317.72/2</f>
        <v>658.86</v>
      </c>
      <c r="K659" s="61" t="s">
        <v>1623</v>
      </c>
      <c r="L659" s="56">
        <v>647.89</v>
      </c>
      <c r="M659" s="61" t="s">
        <v>1624</v>
      </c>
      <c r="N659" s="61">
        <v>791.5</v>
      </c>
      <c r="U659">
        <f>1317.72/2</f>
        <v>658.86</v>
      </c>
      <c r="V659" s="61" t="s">
        <v>1623</v>
      </c>
      <c r="W659" s="56">
        <v>647.89</v>
      </c>
      <c r="X659" s="61" t="s">
        <v>1624</v>
      </c>
      <c r="Y659">
        <v>791.5</v>
      </c>
    </row>
    <row r="660" spans="1:25" x14ac:dyDescent="0.25">
      <c r="A660" s="30" t="s">
        <v>1619</v>
      </c>
      <c r="B660" s="21" t="s">
        <v>1620</v>
      </c>
      <c r="C660" s="30" t="s">
        <v>37</v>
      </c>
      <c r="D660" s="31">
        <v>437</v>
      </c>
      <c r="E660" s="30" t="s">
        <v>54</v>
      </c>
      <c r="F660" s="21" t="s">
        <v>1626</v>
      </c>
      <c r="G660" s="30">
        <v>6000</v>
      </c>
      <c r="H660" s="21" t="s">
        <v>1627</v>
      </c>
      <c r="I660" s="56">
        <f>+(J660+L660+N660)/3</f>
        <v>699.41666666666663</v>
      </c>
      <c r="J660" s="56">
        <f>1317.72/2</f>
        <v>658.86</v>
      </c>
      <c r="K660" s="61" t="s">
        <v>1623</v>
      </c>
      <c r="L660" s="56">
        <v>647.89</v>
      </c>
      <c r="M660" s="61" t="s">
        <v>1624</v>
      </c>
      <c r="N660" s="61">
        <v>791.5</v>
      </c>
      <c r="U660">
        <f>1317.72/2</f>
        <v>658.86</v>
      </c>
      <c r="V660" s="61" t="s">
        <v>1623</v>
      </c>
      <c r="W660" s="56">
        <v>647.89</v>
      </c>
      <c r="X660" s="61" t="s">
        <v>1624</v>
      </c>
      <c r="Y660">
        <v>791.5</v>
      </c>
    </row>
    <row r="661" spans="1:25" x14ac:dyDescent="0.25">
      <c r="A661" s="30" t="s">
        <v>1619</v>
      </c>
      <c r="B661" s="21" t="s">
        <v>1620</v>
      </c>
      <c r="C661" s="30" t="s">
        <v>28</v>
      </c>
      <c r="D661" s="31">
        <v>438</v>
      </c>
      <c r="E661" s="30" t="s">
        <v>530</v>
      </c>
      <c r="F661" s="21" t="s">
        <v>1628</v>
      </c>
      <c r="G661" s="30">
        <v>6000</v>
      </c>
      <c r="H661" s="21" t="s">
        <v>1629</v>
      </c>
      <c r="I661" s="56">
        <f>+(J661+L661+N661)/3</f>
        <v>699.41666666666663</v>
      </c>
      <c r="J661" s="56">
        <f>1317.72/2</f>
        <v>658.86</v>
      </c>
      <c r="K661" s="61" t="s">
        <v>1623</v>
      </c>
      <c r="L661" s="56">
        <v>647.89</v>
      </c>
      <c r="M661" s="61" t="s">
        <v>1624</v>
      </c>
      <c r="N661" s="61">
        <v>791.5</v>
      </c>
      <c r="U661">
        <f>1317.72/2</f>
        <v>658.86</v>
      </c>
      <c r="V661" s="61" t="s">
        <v>1623</v>
      </c>
      <c r="W661" s="56">
        <v>647.89</v>
      </c>
      <c r="X661" s="61" t="s">
        <v>1624</v>
      </c>
      <c r="Y661">
        <v>791.5</v>
      </c>
    </row>
    <row r="662" spans="1:25" x14ac:dyDescent="0.25">
      <c r="A662" s="30" t="s">
        <v>1619</v>
      </c>
      <c r="B662" s="21" t="s">
        <v>1620</v>
      </c>
      <c r="C662" s="30" t="s">
        <v>28</v>
      </c>
      <c r="D662" s="31">
        <v>466.09</v>
      </c>
      <c r="E662" s="30" t="s">
        <v>535</v>
      </c>
      <c r="F662" s="21" t="s">
        <v>1523</v>
      </c>
      <c r="G662" s="30">
        <v>6000</v>
      </c>
      <c r="H662" s="21" t="s">
        <v>1630</v>
      </c>
      <c r="I662" s="56">
        <f>+(J662+L662+N662)/3</f>
        <v>699.41666666666663</v>
      </c>
      <c r="J662" s="56">
        <f>1317.72/2</f>
        <v>658.86</v>
      </c>
      <c r="K662" s="61" t="s">
        <v>1623</v>
      </c>
      <c r="L662" s="56">
        <v>647.89</v>
      </c>
      <c r="M662" s="61" t="s">
        <v>1624</v>
      </c>
      <c r="N662" s="61">
        <v>791.5</v>
      </c>
      <c r="U662">
        <f>1317.72/2</f>
        <v>658.86</v>
      </c>
      <c r="V662" s="61" t="s">
        <v>1623</v>
      </c>
      <c r="W662" s="56">
        <v>647.89</v>
      </c>
      <c r="X662" s="61" t="s">
        <v>1624</v>
      </c>
      <c r="Y662">
        <v>791.5</v>
      </c>
    </row>
    <row r="663" spans="1:25" x14ac:dyDescent="0.25">
      <c r="A663" s="30" t="s">
        <v>1619</v>
      </c>
      <c r="B663" s="21" t="s">
        <v>1620</v>
      </c>
      <c r="C663" s="30" t="s">
        <v>28</v>
      </c>
      <c r="D663" s="31">
        <v>473.27</v>
      </c>
      <c r="E663" s="30" t="s">
        <v>679</v>
      </c>
      <c r="F663" s="21" t="s">
        <v>1631</v>
      </c>
      <c r="G663" s="30">
        <v>6000</v>
      </c>
      <c r="H663" s="21" t="s">
        <v>1632</v>
      </c>
      <c r="I663" s="56"/>
      <c r="J663" s="56"/>
      <c r="K663" s="61"/>
      <c r="L663" s="56"/>
      <c r="M663" s="61"/>
      <c r="N663" s="61"/>
      <c r="V663" s="61"/>
      <c r="W663" s="56"/>
      <c r="X663" s="61"/>
    </row>
    <row r="664" spans="1:25" x14ac:dyDescent="0.25">
      <c r="A664" s="30" t="s">
        <v>1619</v>
      </c>
      <c r="B664" s="21" t="s">
        <v>1620</v>
      </c>
      <c r="C664" s="30" t="s">
        <v>37</v>
      </c>
      <c r="D664" s="31">
        <v>512</v>
      </c>
      <c r="E664" s="30" t="s">
        <v>666</v>
      </c>
      <c r="F664" s="21" t="s">
        <v>1621</v>
      </c>
      <c r="G664" s="30">
        <v>480</v>
      </c>
      <c r="H664" s="21" t="s">
        <v>1633</v>
      </c>
      <c r="I664" s="56"/>
      <c r="J664" s="56"/>
      <c r="K664" s="61"/>
      <c r="L664" s="56"/>
      <c r="M664" s="61"/>
      <c r="N664" s="61"/>
      <c r="V664" s="61"/>
      <c r="W664" s="56"/>
      <c r="X664" s="61"/>
    </row>
    <row r="665" spans="1:25" x14ac:dyDescent="0.25">
      <c r="A665" s="30" t="s">
        <v>1619</v>
      </c>
      <c r="B665" s="21" t="s">
        <v>1620</v>
      </c>
      <c r="C665" s="30" t="s">
        <v>28</v>
      </c>
      <c r="D665" s="31">
        <v>546</v>
      </c>
      <c r="E665" s="30" t="s">
        <v>54</v>
      </c>
      <c r="F665" s="21" t="s">
        <v>1634</v>
      </c>
      <c r="G665" s="30">
        <v>6000</v>
      </c>
      <c r="H665" s="21" t="s">
        <v>1635</v>
      </c>
      <c r="I665" s="56">
        <f>+(J665+L665+N665)/3</f>
        <v>699.41666666666663</v>
      </c>
      <c r="J665" s="56">
        <f>1317.72/2</f>
        <v>658.86</v>
      </c>
      <c r="K665" s="61" t="s">
        <v>1623</v>
      </c>
      <c r="L665" s="56">
        <v>647.89</v>
      </c>
      <c r="M665" s="61" t="s">
        <v>1624</v>
      </c>
      <c r="N665" s="61">
        <v>791.5</v>
      </c>
      <c r="U665">
        <f>1317.72/2</f>
        <v>658.86</v>
      </c>
      <c r="V665" s="61" t="s">
        <v>1623</v>
      </c>
      <c r="W665" s="56">
        <v>647.89</v>
      </c>
      <c r="X665" s="61" t="s">
        <v>1624</v>
      </c>
      <c r="Y665">
        <v>791.5</v>
      </c>
    </row>
    <row r="666" spans="1:25" x14ac:dyDescent="0.25">
      <c r="A666" s="30" t="s">
        <v>1619</v>
      </c>
      <c r="B666" s="21" t="s">
        <v>1620</v>
      </c>
      <c r="C666" s="30" t="s">
        <v>28</v>
      </c>
      <c r="D666" s="31">
        <v>640.82000000000005</v>
      </c>
      <c r="E666" s="30" t="s">
        <v>489</v>
      </c>
      <c r="F666" s="21" t="s">
        <v>1636</v>
      </c>
      <c r="G666" s="30">
        <v>6000</v>
      </c>
      <c r="H666" s="21" t="s">
        <v>1637</v>
      </c>
      <c r="I666" s="56"/>
      <c r="J666" s="56"/>
      <c r="K666" s="61"/>
      <c r="L666" s="56"/>
      <c r="M666" s="61"/>
      <c r="N666" s="61"/>
      <c r="V666" s="61"/>
      <c r="W666" s="56"/>
      <c r="X666" s="61"/>
    </row>
    <row r="667" spans="1:25" x14ac:dyDescent="0.25">
      <c r="A667" s="30" t="s">
        <v>1619</v>
      </c>
      <c r="B667" s="21" t="s">
        <v>1620</v>
      </c>
      <c r="C667" s="30" t="s">
        <v>28</v>
      </c>
      <c r="D667" s="31">
        <v>1224</v>
      </c>
      <c r="E667" s="30" t="s">
        <v>461</v>
      </c>
      <c r="F667" s="21" t="s">
        <v>1638</v>
      </c>
      <c r="G667" s="30">
        <v>6000</v>
      </c>
      <c r="H667" s="21" t="s">
        <v>1639</v>
      </c>
      <c r="I667" s="56">
        <f>+(J667+L667+N667)/3</f>
        <v>699.41666666666663</v>
      </c>
      <c r="J667" s="56">
        <f>1317.72/2</f>
        <v>658.86</v>
      </c>
      <c r="K667" s="61" t="s">
        <v>1623</v>
      </c>
      <c r="L667" s="56">
        <v>647.89</v>
      </c>
      <c r="M667" s="61" t="s">
        <v>1624</v>
      </c>
      <c r="N667" s="61">
        <v>791.5</v>
      </c>
      <c r="U667">
        <f>1317.72/2</f>
        <v>658.86</v>
      </c>
      <c r="V667" s="61" t="s">
        <v>1623</v>
      </c>
      <c r="W667" s="56">
        <v>647.89</v>
      </c>
      <c r="X667" s="61" t="s">
        <v>1624</v>
      </c>
      <c r="Y667">
        <v>791.5</v>
      </c>
    </row>
    <row r="668" spans="1:25" x14ac:dyDescent="0.25">
      <c r="A668" s="30" t="s">
        <v>1640</v>
      </c>
      <c r="B668" s="21" t="s">
        <v>1641</v>
      </c>
      <c r="C668" s="30" t="s">
        <v>37</v>
      </c>
      <c r="D668" s="31">
        <v>519</v>
      </c>
      <c r="E668" s="30" t="s">
        <v>1107</v>
      </c>
      <c r="F668" s="21" t="s">
        <v>1642</v>
      </c>
      <c r="G668" s="30">
        <v>7200</v>
      </c>
      <c r="H668" s="21" t="s">
        <v>1643</v>
      </c>
      <c r="I668" s="56">
        <f>+(J668+L668)/2</f>
        <v>744.59999999999991</v>
      </c>
      <c r="J668" s="56">
        <v>701.9</v>
      </c>
      <c r="K668" s="61" t="s">
        <v>1644</v>
      </c>
      <c r="L668" s="56">
        <v>787.3</v>
      </c>
      <c r="M668" s="61" t="s">
        <v>1645</v>
      </c>
      <c r="N668" s="61"/>
      <c r="U668">
        <v>701.9</v>
      </c>
      <c r="V668" s="61" t="s">
        <v>1644</v>
      </c>
      <c r="W668" s="56">
        <v>787.3</v>
      </c>
      <c r="X668" s="61" t="s">
        <v>1645</v>
      </c>
    </row>
    <row r="669" spans="1:25" x14ac:dyDescent="0.25">
      <c r="A669" s="30" t="s">
        <v>1640</v>
      </c>
      <c r="B669" s="21" t="s">
        <v>1641</v>
      </c>
      <c r="C669" s="30" t="s">
        <v>28</v>
      </c>
      <c r="D669" s="31">
        <v>598</v>
      </c>
      <c r="E669" s="30" t="s">
        <v>1107</v>
      </c>
      <c r="F669" s="21" t="s">
        <v>1642</v>
      </c>
      <c r="G669" s="30">
        <v>7200</v>
      </c>
      <c r="H669" s="21" t="s">
        <v>1646</v>
      </c>
      <c r="I669" s="56">
        <f t="shared" ref="I669:I671" si="24">+(J669+L669)/2</f>
        <v>744.59999999999991</v>
      </c>
      <c r="J669" s="56">
        <v>701.9</v>
      </c>
      <c r="K669" s="61" t="s">
        <v>1644</v>
      </c>
      <c r="L669" s="56">
        <v>787.3</v>
      </c>
      <c r="M669" s="61" t="s">
        <v>1645</v>
      </c>
      <c r="N669" s="61"/>
      <c r="U669">
        <v>701.9</v>
      </c>
      <c r="V669" s="61" t="s">
        <v>1644</v>
      </c>
      <c r="W669" s="56">
        <v>787.3</v>
      </c>
      <c r="X669" s="61" t="s">
        <v>1645</v>
      </c>
    </row>
    <row r="670" spans="1:25" x14ac:dyDescent="0.25">
      <c r="A670" s="30" t="s">
        <v>1640</v>
      </c>
      <c r="B670" s="21" t="s">
        <v>1641</v>
      </c>
      <c r="C670" s="30" t="s">
        <v>28</v>
      </c>
      <c r="D670" s="31">
        <v>630.99</v>
      </c>
      <c r="E670" s="30" t="s">
        <v>679</v>
      </c>
      <c r="F670" s="21" t="s">
        <v>1647</v>
      </c>
      <c r="G670" s="30">
        <v>7200</v>
      </c>
      <c r="H670" s="21" t="s">
        <v>1648</v>
      </c>
      <c r="I670" s="56">
        <f t="shared" si="24"/>
        <v>744.59999999999991</v>
      </c>
      <c r="J670" s="56">
        <v>701.9</v>
      </c>
      <c r="K670" s="61" t="s">
        <v>1644</v>
      </c>
      <c r="L670" s="56">
        <v>787.3</v>
      </c>
      <c r="M670" s="61" t="s">
        <v>1645</v>
      </c>
      <c r="N670" s="61"/>
      <c r="U670">
        <v>701.9</v>
      </c>
      <c r="V670" s="61" t="s">
        <v>1644</v>
      </c>
      <c r="W670" s="56">
        <v>787.3</v>
      </c>
      <c r="X670" s="61" t="s">
        <v>1645</v>
      </c>
    </row>
    <row r="671" spans="1:25" x14ac:dyDescent="0.25">
      <c r="A671" s="30" t="s">
        <v>1640</v>
      </c>
      <c r="B671" s="21" t="s">
        <v>1641</v>
      </c>
      <c r="C671" s="30" t="s">
        <v>28</v>
      </c>
      <c r="D671" s="31">
        <v>724</v>
      </c>
      <c r="E671" s="30" t="s">
        <v>530</v>
      </c>
      <c r="F671" s="21" t="s">
        <v>1649</v>
      </c>
      <c r="G671" s="30">
        <v>7200</v>
      </c>
      <c r="H671" s="21" t="s">
        <v>1650</v>
      </c>
      <c r="I671" s="56">
        <f t="shared" si="24"/>
        <v>744.59999999999991</v>
      </c>
      <c r="J671" s="56">
        <v>701.9</v>
      </c>
      <c r="K671" s="61" t="s">
        <v>1644</v>
      </c>
      <c r="L671" s="56">
        <v>787.3</v>
      </c>
      <c r="M671" s="61" t="s">
        <v>1645</v>
      </c>
      <c r="N671" s="61"/>
      <c r="U671">
        <v>701.9</v>
      </c>
      <c r="V671" s="61" t="s">
        <v>1644</v>
      </c>
      <c r="W671" s="56">
        <v>787.3</v>
      </c>
      <c r="X671" s="61" t="s">
        <v>1645</v>
      </c>
    </row>
    <row r="672" spans="1:25" x14ac:dyDescent="0.25">
      <c r="A672" s="30" t="s">
        <v>1640</v>
      </c>
      <c r="B672" s="21" t="s">
        <v>1641</v>
      </c>
      <c r="C672" s="30" t="s">
        <v>37</v>
      </c>
      <c r="D672" s="31">
        <v>861.5</v>
      </c>
      <c r="E672" s="30" t="s">
        <v>535</v>
      </c>
      <c r="F672" s="21" t="s">
        <v>1523</v>
      </c>
      <c r="G672" s="30">
        <v>7200</v>
      </c>
      <c r="H672" s="21" t="s">
        <v>1651</v>
      </c>
      <c r="I672" s="56"/>
      <c r="J672" s="56"/>
      <c r="K672" s="61"/>
      <c r="L672" s="56"/>
      <c r="M672" s="61"/>
      <c r="N672" s="61"/>
      <c r="V672" s="61"/>
      <c r="W672" s="56"/>
      <c r="X672" s="61"/>
    </row>
    <row r="673" spans="1:25" x14ac:dyDescent="0.25">
      <c r="A673" s="30" t="s">
        <v>1640</v>
      </c>
      <c r="B673" s="21" t="s">
        <v>1641</v>
      </c>
      <c r="C673" s="30" t="s">
        <v>28</v>
      </c>
      <c r="D673" s="31">
        <v>957.23</v>
      </c>
      <c r="E673" s="30" t="s">
        <v>535</v>
      </c>
      <c r="F673" s="21" t="s">
        <v>1523</v>
      </c>
      <c r="G673" s="30">
        <v>7200</v>
      </c>
      <c r="H673" s="21" t="s">
        <v>1652</v>
      </c>
      <c r="I673" s="56"/>
      <c r="J673" s="56"/>
      <c r="K673" s="61"/>
      <c r="L673" s="56"/>
      <c r="M673" s="61"/>
      <c r="N673" s="61"/>
      <c r="V673" s="61"/>
      <c r="W673" s="56"/>
      <c r="X673" s="61"/>
    </row>
    <row r="674" spans="1:25" x14ac:dyDescent="0.25">
      <c r="A674" s="30" t="s">
        <v>1640</v>
      </c>
      <c r="B674" s="21" t="s">
        <v>1641</v>
      </c>
      <c r="C674" s="30" t="s">
        <v>37</v>
      </c>
      <c r="D674" s="31">
        <v>1782</v>
      </c>
      <c r="E674" s="30" t="s">
        <v>54</v>
      </c>
      <c r="F674" s="21" t="s">
        <v>1653</v>
      </c>
      <c r="G674" s="30">
        <v>7200</v>
      </c>
      <c r="H674" s="21" t="s">
        <v>1654</v>
      </c>
      <c r="I674" s="56"/>
      <c r="J674" s="56"/>
      <c r="K674" s="61"/>
      <c r="L674" s="56"/>
      <c r="M674" s="61"/>
      <c r="N674" s="61"/>
      <c r="V674" s="61"/>
      <c r="W674" s="56"/>
      <c r="X674" s="61"/>
    </row>
    <row r="675" spans="1:25" x14ac:dyDescent="0.25">
      <c r="A675" s="30" t="s">
        <v>1640</v>
      </c>
      <c r="B675" s="21" t="s">
        <v>1641</v>
      </c>
      <c r="C675" s="30" t="s">
        <v>28</v>
      </c>
      <c r="D675" s="31">
        <v>1900</v>
      </c>
      <c r="E675" s="30" t="s">
        <v>461</v>
      </c>
      <c r="F675" s="21" t="s">
        <v>1499</v>
      </c>
      <c r="G675" s="30">
        <v>7200</v>
      </c>
      <c r="H675" s="21" t="s">
        <v>1655</v>
      </c>
      <c r="I675" s="56"/>
      <c r="J675" s="56"/>
      <c r="K675" s="61"/>
      <c r="L675" s="56"/>
      <c r="M675" s="61"/>
      <c r="N675" s="61"/>
      <c r="V675" s="61"/>
      <c r="W675" s="56"/>
      <c r="X675" s="61"/>
    </row>
    <row r="676" spans="1:25" x14ac:dyDescent="0.25">
      <c r="A676" s="30" t="s">
        <v>1640</v>
      </c>
      <c r="B676" s="21" t="s">
        <v>1641</v>
      </c>
      <c r="C676" s="30" t="s">
        <v>28</v>
      </c>
      <c r="D676" s="31">
        <v>2096</v>
      </c>
      <c r="E676" s="30" t="s">
        <v>54</v>
      </c>
      <c r="F676" s="21" t="s">
        <v>1656</v>
      </c>
      <c r="G676" s="30">
        <v>7200</v>
      </c>
      <c r="H676" s="21" t="s">
        <v>1657</v>
      </c>
      <c r="I676" s="56"/>
      <c r="J676" s="56"/>
      <c r="K676" s="61"/>
      <c r="L676" s="56"/>
      <c r="M676" s="61"/>
      <c r="N676" s="61"/>
      <c r="V676" s="61"/>
      <c r="W676" s="56"/>
      <c r="X676" s="61"/>
    </row>
    <row r="677" spans="1:25" x14ac:dyDescent="0.25">
      <c r="A677" s="30" t="s">
        <v>1658</v>
      </c>
      <c r="B677" s="21" t="s">
        <v>1659</v>
      </c>
      <c r="C677" s="30" t="s">
        <v>28</v>
      </c>
      <c r="D677" s="31">
        <v>998</v>
      </c>
      <c r="E677" s="30" t="s">
        <v>1102</v>
      </c>
      <c r="F677" s="21" t="s">
        <v>1472</v>
      </c>
      <c r="G677" s="30">
        <v>10800</v>
      </c>
      <c r="H677" s="21" t="s">
        <v>1660</v>
      </c>
      <c r="I677" s="56">
        <f>+(J677+L677+N677)/3</f>
        <v>2182.6666666666665</v>
      </c>
      <c r="J677" s="56">
        <f>50000/25</f>
        <v>2000</v>
      </c>
      <c r="K677" s="61" t="s">
        <v>1661</v>
      </c>
      <c r="L677" s="56">
        <f>48700/25</f>
        <v>1948</v>
      </c>
      <c r="M677" s="61" t="s">
        <v>1662</v>
      </c>
      <c r="N677" s="61">
        <v>2600</v>
      </c>
      <c r="U677">
        <f>50000/25</f>
        <v>2000</v>
      </c>
      <c r="V677" s="61" t="s">
        <v>1661</v>
      </c>
      <c r="W677" s="56">
        <f>48700/25</f>
        <v>1948</v>
      </c>
      <c r="X677" s="61" t="s">
        <v>1662</v>
      </c>
      <c r="Y677">
        <v>2600</v>
      </c>
    </row>
    <row r="678" spans="1:25" x14ac:dyDescent="0.25">
      <c r="A678" s="30" t="s">
        <v>1658</v>
      </c>
      <c r="B678" s="21" t="s">
        <v>1659</v>
      </c>
      <c r="C678" s="30" t="s">
        <v>28</v>
      </c>
      <c r="D678" s="31">
        <v>1320</v>
      </c>
      <c r="E678" s="30" t="s">
        <v>461</v>
      </c>
      <c r="F678" s="21" t="s">
        <v>1663</v>
      </c>
      <c r="G678" s="30">
        <v>10800</v>
      </c>
      <c r="H678" s="21" t="s">
        <v>1664</v>
      </c>
      <c r="I678" s="56">
        <f>+(J678+L678+N678)/3</f>
        <v>2182.6666666666665</v>
      </c>
      <c r="J678" s="56">
        <f>50000/25</f>
        <v>2000</v>
      </c>
      <c r="K678" s="61" t="s">
        <v>1661</v>
      </c>
      <c r="L678" s="56">
        <f>48700/25</f>
        <v>1948</v>
      </c>
      <c r="M678" s="61" t="s">
        <v>1662</v>
      </c>
      <c r="N678" s="61">
        <v>2600</v>
      </c>
      <c r="U678">
        <f>50000/25</f>
        <v>2000</v>
      </c>
      <c r="V678" s="61" t="s">
        <v>1661</v>
      </c>
      <c r="W678" s="56">
        <f>48700/25</f>
        <v>1948</v>
      </c>
      <c r="X678" s="61" t="s">
        <v>1662</v>
      </c>
      <c r="Y678">
        <v>2600</v>
      </c>
    </row>
    <row r="679" spans="1:25" x14ac:dyDescent="0.25">
      <c r="A679" s="30" t="s">
        <v>1658</v>
      </c>
      <c r="B679" s="21" t="s">
        <v>1659</v>
      </c>
      <c r="C679" s="30" t="s">
        <v>37</v>
      </c>
      <c r="D679" s="31">
        <v>2333</v>
      </c>
      <c r="E679" s="30" t="s">
        <v>54</v>
      </c>
      <c r="F679" s="21" t="s">
        <v>1476</v>
      </c>
      <c r="G679" s="30">
        <v>10800</v>
      </c>
      <c r="H679" s="21" t="s">
        <v>1665</v>
      </c>
      <c r="I679" s="56"/>
      <c r="J679" s="56"/>
      <c r="K679" s="61"/>
      <c r="L679" s="56"/>
      <c r="M679" s="61"/>
      <c r="N679" s="61"/>
      <c r="V679" s="61"/>
      <c r="W679" s="56"/>
      <c r="X679" s="61"/>
    </row>
    <row r="680" spans="1:25" x14ac:dyDescent="0.25">
      <c r="A680" s="30" t="s">
        <v>1658</v>
      </c>
      <c r="B680" s="21" t="s">
        <v>1659</v>
      </c>
      <c r="C680" s="30" t="s">
        <v>28</v>
      </c>
      <c r="D680" s="31">
        <v>2745</v>
      </c>
      <c r="E680" s="30" t="s">
        <v>54</v>
      </c>
      <c r="F680" s="21" t="s">
        <v>1480</v>
      </c>
      <c r="G680" s="30">
        <v>10800</v>
      </c>
      <c r="H680" s="21" t="s">
        <v>1666</v>
      </c>
      <c r="I680" s="56"/>
      <c r="J680" s="56"/>
      <c r="K680" s="61"/>
      <c r="L680" s="56"/>
      <c r="M680" s="61"/>
      <c r="N680" s="61"/>
      <c r="V680" s="61"/>
      <c r="W680" s="56"/>
      <c r="X680" s="61"/>
    </row>
    <row r="681" spans="1:25" x14ac:dyDescent="0.25">
      <c r="A681" s="30" t="s">
        <v>1658</v>
      </c>
      <c r="B681" s="21" t="s">
        <v>1659</v>
      </c>
      <c r="C681" s="30" t="s">
        <v>28</v>
      </c>
      <c r="D681" s="31">
        <v>2800</v>
      </c>
      <c r="E681" s="30" t="s">
        <v>1436</v>
      </c>
      <c r="F681" s="21" t="s">
        <v>1437</v>
      </c>
      <c r="G681" s="30">
        <v>10800</v>
      </c>
      <c r="H681" s="21" t="s">
        <v>1667</v>
      </c>
      <c r="I681" s="56"/>
      <c r="J681" s="56"/>
      <c r="K681" s="61"/>
      <c r="L681" s="56"/>
      <c r="M681" s="61"/>
      <c r="N681" s="61"/>
      <c r="V681" s="61"/>
      <c r="W681" s="56"/>
      <c r="X681" s="61"/>
    </row>
    <row r="682" spans="1:25" x14ac:dyDescent="0.25">
      <c r="A682" s="30" t="s">
        <v>1668</v>
      </c>
      <c r="B682" s="21" t="s">
        <v>1669</v>
      </c>
      <c r="C682" s="30" t="s">
        <v>28</v>
      </c>
      <c r="D682" s="31">
        <v>478</v>
      </c>
      <c r="E682" s="30" t="s">
        <v>461</v>
      </c>
      <c r="F682" s="21" t="s">
        <v>1663</v>
      </c>
      <c r="G682" s="30">
        <v>36000</v>
      </c>
      <c r="H682" s="21" t="s">
        <v>1670</v>
      </c>
      <c r="I682" s="56">
        <f>+(J682+L682+N682)/3</f>
        <v>595.1111111111112</v>
      </c>
      <c r="J682" s="56">
        <v>850</v>
      </c>
      <c r="K682" s="61" t="s">
        <v>1671</v>
      </c>
      <c r="L682" s="56">
        <f>8800/25</f>
        <v>352</v>
      </c>
      <c r="M682" s="61" t="s">
        <v>1672</v>
      </c>
      <c r="N682" s="61">
        <f>14000/24</f>
        <v>583.33333333333337</v>
      </c>
      <c r="U682">
        <v>850</v>
      </c>
      <c r="V682" s="61" t="s">
        <v>1671</v>
      </c>
      <c r="W682" s="56">
        <f>8800/25</f>
        <v>352</v>
      </c>
      <c r="X682" s="61" t="s">
        <v>1672</v>
      </c>
      <c r="Y682">
        <f>14000/24</f>
        <v>583.33333333333337</v>
      </c>
    </row>
    <row r="683" spans="1:25" x14ac:dyDescent="0.25">
      <c r="A683" s="30" t="s">
        <v>1668</v>
      </c>
      <c r="B683" s="21" t="s">
        <v>1669</v>
      </c>
      <c r="C683" s="30" t="s">
        <v>28</v>
      </c>
      <c r="D683" s="31">
        <v>485</v>
      </c>
      <c r="E683" s="30" t="s">
        <v>1436</v>
      </c>
      <c r="F683" s="21" t="s">
        <v>1437</v>
      </c>
      <c r="G683" s="30">
        <v>36000</v>
      </c>
      <c r="H683" s="21" t="s">
        <v>1673</v>
      </c>
      <c r="I683" s="56">
        <f t="shared" ref="I683:I686" si="25">+(J683+L683+N683)/3</f>
        <v>595.1111111111112</v>
      </c>
      <c r="J683" s="56">
        <v>850</v>
      </c>
      <c r="K683" s="61" t="s">
        <v>1671</v>
      </c>
      <c r="L683" s="56">
        <f>8800/25</f>
        <v>352</v>
      </c>
      <c r="M683" s="61" t="s">
        <v>1672</v>
      </c>
      <c r="N683" s="61">
        <f>14000/24</f>
        <v>583.33333333333337</v>
      </c>
      <c r="U683">
        <v>850</v>
      </c>
      <c r="V683" s="61" t="s">
        <v>1671</v>
      </c>
      <c r="W683" s="56">
        <f>8800/25</f>
        <v>352</v>
      </c>
      <c r="X683" s="61" t="s">
        <v>1672</v>
      </c>
      <c r="Y683">
        <f>14000/24</f>
        <v>583.33333333333337</v>
      </c>
    </row>
    <row r="684" spans="1:25" x14ac:dyDescent="0.25">
      <c r="A684" s="30" t="s">
        <v>1668</v>
      </c>
      <c r="B684" s="21" t="s">
        <v>1669</v>
      </c>
      <c r="C684" s="30" t="s">
        <v>28</v>
      </c>
      <c r="D684" s="31">
        <v>487.5</v>
      </c>
      <c r="E684" s="30" t="s">
        <v>989</v>
      </c>
      <c r="F684" s="21" t="s">
        <v>1442</v>
      </c>
      <c r="G684" s="30">
        <v>36000</v>
      </c>
      <c r="H684" s="21" t="s">
        <v>1674</v>
      </c>
      <c r="I684" s="56">
        <f t="shared" si="25"/>
        <v>595.1111111111112</v>
      </c>
      <c r="J684" s="56">
        <v>850</v>
      </c>
      <c r="K684" s="61" t="s">
        <v>1671</v>
      </c>
      <c r="L684" s="56">
        <f>8800/25</f>
        <v>352</v>
      </c>
      <c r="M684" s="61" t="s">
        <v>1672</v>
      </c>
      <c r="N684" s="61">
        <f>14000/24</f>
        <v>583.33333333333337</v>
      </c>
      <c r="U684">
        <v>850</v>
      </c>
      <c r="V684" s="61" t="s">
        <v>1671</v>
      </c>
      <c r="W684" s="56">
        <f>8800/25</f>
        <v>352</v>
      </c>
      <c r="X684" s="61" t="s">
        <v>1672</v>
      </c>
      <c r="Y684">
        <f>14000/24</f>
        <v>583.33333333333337</v>
      </c>
    </row>
    <row r="685" spans="1:25" x14ac:dyDescent="0.25">
      <c r="A685" s="30" t="s">
        <v>1668</v>
      </c>
      <c r="B685" s="21" t="s">
        <v>1669</v>
      </c>
      <c r="C685" s="30" t="s">
        <v>37</v>
      </c>
      <c r="D685" s="31">
        <v>610</v>
      </c>
      <c r="E685" s="30" t="s">
        <v>54</v>
      </c>
      <c r="F685" s="21" t="s">
        <v>1476</v>
      </c>
      <c r="G685" s="30">
        <v>36000</v>
      </c>
      <c r="H685" s="21" t="s">
        <v>1675</v>
      </c>
      <c r="I685" s="56">
        <f t="shared" si="25"/>
        <v>595.1111111111112</v>
      </c>
      <c r="J685" s="56">
        <v>850</v>
      </c>
      <c r="K685" s="61" t="s">
        <v>1671</v>
      </c>
      <c r="L685" s="56">
        <f>8800/25</f>
        <v>352</v>
      </c>
      <c r="M685" s="61" t="s">
        <v>1672</v>
      </c>
      <c r="N685" s="61">
        <f>14000/24</f>
        <v>583.33333333333337</v>
      </c>
      <c r="U685">
        <v>850</v>
      </c>
      <c r="V685" s="61" t="s">
        <v>1671</v>
      </c>
      <c r="W685" s="56">
        <f>8800/25</f>
        <v>352</v>
      </c>
      <c r="X685" s="61" t="s">
        <v>1672</v>
      </c>
      <c r="Y685">
        <f>14000/24</f>
        <v>583.33333333333337</v>
      </c>
    </row>
    <row r="686" spans="1:25" x14ac:dyDescent="0.25">
      <c r="A686" s="30" t="s">
        <v>1668</v>
      </c>
      <c r="B686" s="21" t="s">
        <v>1669</v>
      </c>
      <c r="C686" s="30" t="s">
        <v>28</v>
      </c>
      <c r="D686" s="31">
        <v>718</v>
      </c>
      <c r="E686" s="30" t="s">
        <v>54</v>
      </c>
      <c r="F686" s="21" t="s">
        <v>1480</v>
      </c>
      <c r="G686" s="30">
        <v>36000</v>
      </c>
      <c r="H686" s="21" t="s">
        <v>1676</v>
      </c>
      <c r="I686" s="56">
        <f t="shared" si="25"/>
        <v>595.1111111111112</v>
      </c>
      <c r="J686" s="56">
        <v>850</v>
      </c>
      <c r="K686" s="61" t="s">
        <v>1671</v>
      </c>
      <c r="L686" s="56">
        <f>8800/25</f>
        <v>352</v>
      </c>
      <c r="M686" s="61" t="s">
        <v>1672</v>
      </c>
      <c r="N686" s="61">
        <f>14000/24</f>
        <v>583.33333333333337</v>
      </c>
      <c r="U686">
        <v>850</v>
      </c>
      <c r="V686" s="61" t="s">
        <v>1671</v>
      </c>
      <c r="W686" s="56">
        <f>8800/25</f>
        <v>352</v>
      </c>
      <c r="X686" s="61" t="s">
        <v>1672</v>
      </c>
      <c r="Y686">
        <f>14000/24</f>
        <v>583.33333333333337</v>
      </c>
    </row>
    <row r="687" spans="1:25" x14ac:dyDescent="0.25">
      <c r="A687" s="30" t="s">
        <v>1677</v>
      </c>
      <c r="B687" s="21" t="s">
        <v>1678</v>
      </c>
      <c r="C687" s="30" t="s">
        <v>28</v>
      </c>
      <c r="D687" s="31">
        <v>4998</v>
      </c>
      <c r="E687" s="30" t="s">
        <v>1107</v>
      </c>
      <c r="F687" s="21" t="s">
        <v>1679</v>
      </c>
      <c r="G687" s="30">
        <v>4200</v>
      </c>
      <c r="H687" s="21" t="s">
        <v>1680</v>
      </c>
      <c r="I687" s="56">
        <f>+(J687+L687+N687)/3</f>
        <v>6725</v>
      </c>
      <c r="J687" s="56">
        <v>7960</v>
      </c>
      <c r="K687" s="61" t="s">
        <v>1681</v>
      </c>
      <c r="L687" s="56">
        <v>6175</v>
      </c>
      <c r="M687" s="61" t="s">
        <v>1682</v>
      </c>
      <c r="N687" s="61">
        <v>6040</v>
      </c>
      <c r="U687">
        <v>7960</v>
      </c>
      <c r="V687" s="61" t="s">
        <v>1681</v>
      </c>
      <c r="W687" s="56">
        <v>6175</v>
      </c>
      <c r="X687" s="61" t="s">
        <v>1682</v>
      </c>
      <c r="Y687">
        <v>6040</v>
      </c>
    </row>
    <row r="688" spans="1:25" x14ac:dyDescent="0.25">
      <c r="A688" s="30" t="s">
        <v>1677</v>
      </c>
      <c r="B688" s="21" t="s">
        <v>1678</v>
      </c>
      <c r="C688" s="30" t="s">
        <v>28</v>
      </c>
      <c r="D688" s="31">
        <v>5199</v>
      </c>
      <c r="E688" s="30" t="s">
        <v>1486</v>
      </c>
      <c r="F688" s="21" t="s">
        <v>1683</v>
      </c>
      <c r="G688" s="30">
        <v>4200</v>
      </c>
      <c r="H688" s="21" t="s">
        <v>1684</v>
      </c>
      <c r="I688" s="56">
        <f>+(J688+L688+N688)/3</f>
        <v>6725</v>
      </c>
      <c r="J688" s="56">
        <v>7960</v>
      </c>
      <c r="K688" s="61" t="s">
        <v>1681</v>
      </c>
      <c r="L688" s="56">
        <v>6175</v>
      </c>
      <c r="M688" s="61" t="s">
        <v>1682</v>
      </c>
      <c r="N688" s="61">
        <v>6040</v>
      </c>
      <c r="U688">
        <v>7960</v>
      </c>
      <c r="V688" s="61" t="s">
        <v>1681</v>
      </c>
      <c r="W688" s="56">
        <v>6175</v>
      </c>
      <c r="X688" s="61" t="s">
        <v>1682</v>
      </c>
      <c r="Y688">
        <v>6040</v>
      </c>
    </row>
    <row r="689" spans="1:25" x14ac:dyDescent="0.25">
      <c r="A689" s="30" t="s">
        <v>1677</v>
      </c>
      <c r="B689" s="21" t="s">
        <v>1678</v>
      </c>
      <c r="C689" s="30" t="s">
        <v>28</v>
      </c>
      <c r="D689" s="31">
        <v>5650</v>
      </c>
      <c r="E689" s="30" t="s">
        <v>1144</v>
      </c>
      <c r="F689" s="21" t="s">
        <v>1685</v>
      </c>
      <c r="G689" s="30">
        <v>4200</v>
      </c>
      <c r="H689" s="21" t="s">
        <v>1686</v>
      </c>
      <c r="I689" s="56">
        <f>+(J689+L689+N689)/3</f>
        <v>6725</v>
      </c>
      <c r="J689" s="56">
        <v>7960</v>
      </c>
      <c r="K689" s="61" t="s">
        <v>1681</v>
      </c>
      <c r="L689" s="56">
        <v>6175</v>
      </c>
      <c r="M689" s="61" t="s">
        <v>1682</v>
      </c>
      <c r="N689" s="61">
        <v>6040</v>
      </c>
      <c r="U689">
        <v>7960</v>
      </c>
      <c r="V689" s="61" t="s">
        <v>1681</v>
      </c>
      <c r="W689" s="56">
        <v>6175</v>
      </c>
      <c r="X689" s="61" t="s">
        <v>1682</v>
      </c>
      <c r="Y689">
        <v>6040</v>
      </c>
    </row>
    <row r="690" spans="1:25" x14ac:dyDescent="0.25">
      <c r="A690" s="30" t="s">
        <v>1677</v>
      </c>
      <c r="B690" s="21" t="s">
        <v>1678</v>
      </c>
      <c r="C690" s="30" t="s">
        <v>37</v>
      </c>
      <c r="D690" s="31">
        <v>6905</v>
      </c>
      <c r="E690" s="30" t="s">
        <v>1144</v>
      </c>
      <c r="F690" s="21" t="s">
        <v>1685</v>
      </c>
      <c r="G690" s="30">
        <v>4200</v>
      </c>
      <c r="H690" s="21" t="s">
        <v>1687</v>
      </c>
      <c r="I690" s="56"/>
      <c r="J690" s="56"/>
      <c r="K690" s="61"/>
      <c r="L690" s="56"/>
      <c r="M690" s="61"/>
      <c r="N690" s="61"/>
      <c r="V690" s="61"/>
      <c r="W690" s="56"/>
      <c r="X690" s="61"/>
    </row>
    <row r="691" spans="1:25" x14ac:dyDescent="0.25">
      <c r="A691" s="30" t="s">
        <v>1677</v>
      </c>
      <c r="B691" s="21" t="s">
        <v>1678</v>
      </c>
      <c r="C691" s="30" t="s">
        <v>28</v>
      </c>
      <c r="D691" s="31">
        <v>14980</v>
      </c>
      <c r="E691" s="30" t="s">
        <v>461</v>
      </c>
      <c r="F691" s="21" t="s">
        <v>1688</v>
      </c>
      <c r="G691" s="30">
        <v>4200</v>
      </c>
      <c r="H691" s="21" t="s">
        <v>1680</v>
      </c>
      <c r="I691" s="56"/>
      <c r="J691" s="56"/>
      <c r="K691" s="61"/>
      <c r="L691" s="56"/>
      <c r="M691" s="61"/>
      <c r="N691" s="61"/>
      <c r="V691" s="61"/>
      <c r="W691" s="56"/>
      <c r="X691" s="61"/>
    </row>
    <row r="692" spans="1:25" x14ac:dyDescent="0.25">
      <c r="A692" s="30" t="s">
        <v>1677</v>
      </c>
      <c r="B692" s="21" t="s">
        <v>1678</v>
      </c>
      <c r="C692" s="30" t="s">
        <v>28</v>
      </c>
      <c r="D692" s="31">
        <v>14985</v>
      </c>
      <c r="E692" s="30" t="s">
        <v>1102</v>
      </c>
      <c r="F692" s="21" t="s">
        <v>1689</v>
      </c>
      <c r="G692" s="30">
        <v>2100</v>
      </c>
      <c r="H692" s="21" t="s">
        <v>1690</v>
      </c>
      <c r="I692" s="56"/>
      <c r="J692" s="56"/>
      <c r="K692" s="61"/>
      <c r="L692" s="56"/>
      <c r="M692" s="61"/>
      <c r="N692" s="61"/>
      <c r="V692" s="61"/>
      <c r="W692" s="56"/>
      <c r="X692" s="61"/>
    </row>
    <row r="693" spans="1:25" x14ac:dyDescent="0.25">
      <c r="A693" s="30" t="s">
        <v>1677</v>
      </c>
      <c r="B693" s="21" t="s">
        <v>1678</v>
      </c>
      <c r="C693" s="30" t="s">
        <v>37</v>
      </c>
      <c r="D693" s="31">
        <v>28472</v>
      </c>
      <c r="E693" s="30" t="s">
        <v>54</v>
      </c>
      <c r="F693" s="21" t="s">
        <v>1691</v>
      </c>
      <c r="G693" s="30">
        <v>4200</v>
      </c>
      <c r="H693" s="21" t="s">
        <v>1692</v>
      </c>
      <c r="I693" s="56"/>
      <c r="J693" s="56"/>
      <c r="K693" s="61"/>
      <c r="L693" s="56"/>
      <c r="M693" s="61"/>
      <c r="N693" s="61"/>
      <c r="V693" s="61"/>
      <c r="W693" s="56"/>
      <c r="X693" s="61"/>
    </row>
    <row r="694" spans="1:25" x14ac:dyDescent="0.25">
      <c r="A694" s="30" t="s">
        <v>1677</v>
      </c>
      <c r="B694" s="21" t="s">
        <v>1678</v>
      </c>
      <c r="C694" s="30" t="s">
        <v>28</v>
      </c>
      <c r="D694" s="31">
        <v>33496</v>
      </c>
      <c r="E694" s="30" t="s">
        <v>54</v>
      </c>
      <c r="F694" s="21" t="s">
        <v>1693</v>
      </c>
      <c r="G694" s="30">
        <v>4200</v>
      </c>
      <c r="H694" s="21" t="s">
        <v>1694</v>
      </c>
      <c r="I694" s="56"/>
      <c r="J694" s="56"/>
      <c r="K694" s="61"/>
      <c r="L694" s="56"/>
      <c r="M694" s="61"/>
      <c r="N694" s="61"/>
      <c r="V694" s="61"/>
      <c r="W694" s="56"/>
      <c r="X694" s="61"/>
    </row>
    <row r="695" spans="1:25" x14ac:dyDescent="0.25">
      <c r="A695" s="30" t="s">
        <v>1695</v>
      </c>
      <c r="B695" s="21" t="s">
        <v>1696</v>
      </c>
      <c r="C695" s="30" t="s">
        <v>28</v>
      </c>
      <c r="D695" s="31">
        <v>1098</v>
      </c>
      <c r="E695" s="30" t="s">
        <v>530</v>
      </c>
      <c r="F695" s="21" t="s">
        <v>1697</v>
      </c>
      <c r="G695" s="30">
        <v>6000</v>
      </c>
      <c r="H695" s="21" t="s">
        <v>1698</v>
      </c>
      <c r="I695" s="56">
        <f>+(J695+L695+N695)/3</f>
        <v>1433.3333333333333</v>
      </c>
      <c r="J695" s="56">
        <v>1460</v>
      </c>
      <c r="K695" s="61" t="s">
        <v>1699</v>
      </c>
      <c r="L695" s="56">
        <v>1590</v>
      </c>
      <c r="M695" s="61" t="s">
        <v>1700</v>
      </c>
      <c r="N695" s="61">
        <v>1250</v>
      </c>
      <c r="U695">
        <v>1460</v>
      </c>
      <c r="V695" s="61" t="s">
        <v>1699</v>
      </c>
      <c r="W695" s="56">
        <v>1590</v>
      </c>
      <c r="X695" s="61" t="s">
        <v>1700</v>
      </c>
      <c r="Y695">
        <v>1250</v>
      </c>
    </row>
    <row r="696" spans="1:25" x14ac:dyDescent="0.25">
      <c r="A696" s="30" t="s">
        <v>1695</v>
      </c>
      <c r="B696" s="21" t="s">
        <v>1696</v>
      </c>
      <c r="C696" s="30" t="s">
        <v>28</v>
      </c>
      <c r="D696" s="31">
        <v>1598</v>
      </c>
      <c r="E696" s="30" t="s">
        <v>1107</v>
      </c>
      <c r="F696" s="21" t="s">
        <v>1701</v>
      </c>
      <c r="G696" s="30">
        <v>6000</v>
      </c>
      <c r="H696" s="21" t="s">
        <v>1702</v>
      </c>
      <c r="I696" s="56"/>
      <c r="J696" s="56"/>
      <c r="K696" s="61"/>
      <c r="L696" s="56"/>
      <c r="M696" s="61"/>
      <c r="N696" s="61"/>
      <c r="V696" s="61"/>
      <c r="W696" s="56"/>
      <c r="X696" s="61"/>
    </row>
    <row r="697" spans="1:25" x14ac:dyDescent="0.25">
      <c r="A697" s="30" t="s">
        <v>1695</v>
      </c>
      <c r="B697" s="21" t="s">
        <v>1696</v>
      </c>
      <c r="C697" s="30" t="s">
        <v>37</v>
      </c>
      <c r="D697" s="31">
        <v>1694</v>
      </c>
      <c r="E697" s="30" t="s">
        <v>54</v>
      </c>
      <c r="F697" s="21" t="s">
        <v>1703</v>
      </c>
      <c r="G697" s="30">
        <v>6000</v>
      </c>
      <c r="H697" s="21" t="s">
        <v>1704</v>
      </c>
      <c r="I697" s="56"/>
      <c r="J697" s="56"/>
      <c r="K697" s="61"/>
      <c r="L697" s="56"/>
      <c r="M697" s="61"/>
      <c r="N697" s="61"/>
      <c r="V697" s="61"/>
      <c r="W697" s="56"/>
      <c r="X697" s="61"/>
    </row>
    <row r="698" spans="1:25" x14ac:dyDescent="0.25">
      <c r="A698" s="30" t="s">
        <v>1695</v>
      </c>
      <c r="B698" s="21" t="s">
        <v>1696</v>
      </c>
      <c r="C698" s="30" t="s">
        <v>28</v>
      </c>
      <c r="D698" s="31">
        <v>1903.8</v>
      </c>
      <c r="E698" s="30" t="s">
        <v>489</v>
      </c>
      <c r="F698" s="21" t="s">
        <v>1705</v>
      </c>
      <c r="G698" s="30">
        <v>6000</v>
      </c>
      <c r="H698" s="21" t="s">
        <v>1706</v>
      </c>
      <c r="I698" s="56"/>
      <c r="J698" s="56"/>
      <c r="K698" s="61"/>
      <c r="L698" s="56"/>
      <c r="M698" s="61"/>
      <c r="N698" s="61"/>
      <c r="V698" s="61"/>
      <c r="W698" s="56"/>
      <c r="X698" s="61"/>
    </row>
    <row r="699" spans="1:25" x14ac:dyDescent="0.25">
      <c r="A699" s="30" t="s">
        <v>1695</v>
      </c>
      <c r="B699" s="21" t="s">
        <v>1696</v>
      </c>
      <c r="C699" s="30" t="s">
        <v>28</v>
      </c>
      <c r="D699" s="31">
        <v>1980</v>
      </c>
      <c r="E699" s="30" t="s">
        <v>461</v>
      </c>
      <c r="F699" s="21" t="s">
        <v>1707</v>
      </c>
      <c r="G699" s="30">
        <v>6000</v>
      </c>
      <c r="H699" s="21" t="s">
        <v>1708</v>
      </c>
      <c r="I699" s="56"/>
      <c r="J699" s="56"/>
      <c r="K699" s="61"/>
      <c r="L699" s="56"/>
      <c r="M699" s="61"/>
      <c r="N699" s="61"/>
      <c r="V699" s="61"/>
      <c r="W699" s="56"/>
      <c r="X699" s="61"/>
    </row>
    <row r="700" spans="1:25" x14ac:dyDescent="0.25">
      <c r="A700" s="30" t="s">
        <v>1695</v>
      </c>
      <c r="B700" s="21" t="s">
        <v>1696</v>
      </c>
      <c r="C700" s="30" t="s">
        <v>28</v>
      </c>
      <c r="D700" s="31">
        <v>2118</v>
      </c>
      <c r="E700" s="30" t="s">
        <v>54</v>
      </c>
      <c r="F700" s="21" t="s">
        <v>1709</v>
      </c>
      <c r="G700" s="30">
        <v>6000</v>
      </c>
      <c r="H700" s="21" t="s">
        <v>1710</v>
      </c>
      <c r="I700" s="56"/>
      <c r="J700" s="56"/>
      <c r="K700" s="61"/>
      <c r="L700" s="56"/>
      <c r="M700" s="61"/>
      <c r="N700" s="61"/>
      <c r="V700" s="61"/>
      <c r="W700" s="56"/>
      <c r="X700" s="61"/>
    </row>
    <row r="701" spans="1:25" x14ac:dyDescent="0.25">
      <c r="A701" s="30" t="s">
        <v>1711</v>
      </c>
      <c r="B701" s="21" t="s">
        <v>1712</v>
      </c>
      <c r="C701" s="30" t="s">
        <v>28</v>
      </c>
      <c r="D701" s="31">
        <v>397</v>
      </c>
      <c r="E701" s="30" t="s">
        <v>989</v>
      </c>
      <c r="F701" s="21" t="s">
        <v>1442</v>
      </c>
      <c r="G701" s="30">
        <v>300000</v>
      </c>
      <c r="H701" s="21" t="s">
        <v>1713</v>
      </c>
      <c r="I701" s="56">
        <f>+J701</f>
        <v>588</v>
      </c>
      <c r="J701" s="56">
        <f>14700/25</f>
        <v>588</v>
      </c>
      <c r="K701" s="61" t="s">
        <v>1714</v>
      </c>
      <c r="L701" s="56"/>
      <c r="M701" s="61"/>
      <c r="N701" s="61"/>
      <c r="U701">
        <f>14700/25</f>
        <v>588</v>
      </c>
      <c r="V701" s="61" t="s">
        <v>1714</v>
      </c>
      <c r="W701" s="56"/>
      <c r="X701" s="61"/>
    </row>
    <row r="702" spans="1:25" x14ac:dyDescent="0.25">
      <c r="A702" s="30" t="s">
        <v>1711</v>
      </c>
      <c r="B702" s="21" t="s">
        <v>1712</v>
      </c>
      <c r="C702" s="30" t="s">
        <v>37</v>
      </c>
      <c r="D702" s="31">
        <v>400</v>
      </c>
      <c r="E702" s="30" t="s">
        <v>1436</v>
      </c>
      <c r="F702" s="21" t="s">
        <v>1475</v>
      </c>
      <c r="G702" s="30">
        <v>300000</v>
      </c>
      <c r="H702" s="21" t="s">
        <v>1469</v>
      </c>
      <c r="I702" s="56"/>
      <c r="J702" s="56"/>
      <c r="K702" s="61"/>
      <c r="L702" s="56"/>
      <c r="M702" s="61"/>
      <c r="N702" s="61"/>
      <c r="V702" s="61"/>
      <c r="W702" s="56"/>
      <c r="X702" s="61"/>
    </row>
    <row r="703" spans="1:25" x14ac:dyDescent="0.25">
      <c r="A703" s="30" t="s">
        <v>1711</v>
      </c>
      <c r="B703" s="21" t="s">
        <v>1712</v>
      </c>
      <c r="C703" s="30" t="s">
        <v>28</v>
      </c>
      <c r="D703" s="31">
        <v>500</v>
      </c>
      <c r="E703" s="30" t="s">
        <v>1436</v>
      </c>
      <c r="F703" s="21" t="s">
        <v>1475</v>
      </c>
      <c r="G703" s="30">
        <v>300000</v>
      </c>
      <c r="H703" s="21" t="s">
        <v>1469</v>
      </c>
      <c r="I703" s="56"/>
      <c r="J703" s="56"/>
      <c r="K703" s="61"/>
      <c r="L703" s="56"/>
      <c r="M703" s="61"/>
      <c r="N703" s="61"/>
      <c r="V703" s="61"/>
      <c r="W703" s="56"/>
      <c r="X703" s="61"/>
    </row>
    <row r="704" spans="1:25" x14ac:dyDescent="0.25">
      <c r="A704" s="30" t="s">
        <v>1711</v>
      </c>
      <c r="B704" s="21" t="s">
        <v>1712</v>
      </c>
      <c r="C704" s="30" t="s">
        <v>28</v>
      </c>
      <c r="D704" s="31">
        <v>650</v>
      </c>
      <c r="E704" s="30" t="s">
        <v>1715</v>
      </c>
      <c r="F704" s="21" t="s">
        <v>1716</v>
      </c>
      <c r="G704" s="30">
        <v>30000</v>
      </c>
      <c r="H704" s="21" t="s">
        <v>1717</v>
      </c>
      <c r="I704" s="56"/>
      <c r="J704" s="56"/>
      <c r="K704" s="61"/>
      <c r="L704" s="56"/>
      <c r="M704" s="61"/>
      <c r="N704" s="61"/>
      <c r="V704" s="61"/>
      <c r="W704" s="56"/>
      <c r="X704" s="61"/>
    </row>
    <row r="705" spans="1:24" x14ac:dyDescent="0.25">
      <c r="A705" s="30" t="s">
        <v>1711</v>
      </c>
      <c r="B705" s="21" t="s">
        <v>1712</v>
      </c>
      <c r="C705" s="30" t="s">
        <v>28</v>
      </c>
      <c r="D705" s="31">
        <v>660</v>
      </c>
      <c r="E705" s="30" t="s">
        <v>461</v>
      </c>
      <c r="F705" s="21" t="s">
        <v>1718</v>
      </c>
      <c r="G705" s="30">
        <v>300000</v>
      </c>
      <c r="H705" s="21" t="s">
        <v>1719</v>
      </c>
      <c r="I705" s="56"/>
      <c r="J705" s="56"/>
      <c r="K705" s="61"/>
      <c r="L705" s="56"/>
      <c r="M705" s="61"/>
      <c r="N705" s="61"/>
      <c r="V705" s="61"/>
      <c r="W705" s="56"/>
      <c r="X705" s="61"/>
    </row>
    <row r="706" spans="1:24" x14ac:dyDescent="0.25">
      <c r="A706" s="30" t="s">
        <v>1720</v>
      </c>
      <c r="B706" s="21" t="s">
        <v>1721</v>
      </c>
      <c r="C706" s="30" t="s">
        <v>28</v>
      </c>
      <c r="D706" s="31">
        <v>1450</v>
      </c>
      <c r="E706" s="30" t="s">
        <v>1722</v>
      </c>
      <c r="F706" s="21" t="s">
        <v>1723</v>
      </c>
      <c r="G706" s="30">
        <v>144000</v>
      </c>
      <c r="H706" s="21" t="s">
        <v>1724</v>
      </c>
      <c r="I706" s="56"/>
      <c r="J706" s="56"/>
      <c r="K706" s="61"/>
      <c r="L706" s="56"/>
      <c r="M706" s="61"/>
      <c r="N706" s="61"/>
      <c r="V706" s="61"/>
      <c r="W706" s="56"/>
      <c r="X706" s="61"/>
    </row>
    <row r="707" spans="1:24" x14ac:dyDescent="0.25">
      <c r="A707" s="30" t="s">
        <v>1720</v>
      </c>
      <c r="B707" s="21" t="s">
        <v>1721</v>
      </c>
      <c r="C707" s="30" t="s">
        <v>37</v>
      </c>
      <c r="D707" s="31">
        <v>1540</v>
      </c>
      <c r="E707" s="30" t="s">
        <v>1725</v>
      </c>
      <c r="F707" s="21" t="s">
        <v>1726</v>
      </c>
      <c r="G707" s="30">
        <v>144000</v>
      </c>
      <c r="H707" s="21" t="s">
        <v>1727</v>
      </c>
      <c r="I707" s="56"/>
      <c r="J707" s="56"/>
      <c r="K707" s="61"/>
      <c r="L707" s="56"/>
      <c r="M707" s="61"/>
      <c r="N707" s="61"/>
      <c r="V707" s="61"/>
      <c r="W707" s="56"/>
      <c r="X707" s="61"/>
    </row>
    <row r="708" spans="1:24" x14ac:dyDescent="0.25">
      <c r="A708" s="30" t="s">
        <v>1720</v>
      </c>
      <c r="B708" s="21" t="s">
        <v>1721</v>
      </c>
      <c r="C708" s="30" t="s">
        <v>28</v>
      </c>
      <c r="D708" s="31">
        <v>1590</v>
      </c>
      <c r="E708" s="30" t="s">
        <v>1725</v>
      </c>
      <c r="F708" s="21" t="s">
        <v>1726</v>
      </c>
      <c r="G708" s="30">
        <v>144000</v>
      </c>
      <c r="H708" s="21" t="s">
        <v>1728</v>
      </c>
      <c r="I708" s="56"/>
      <c r="J708" s="56"/>
      <c r="K708" s="61"/>
      <c r="L708" s="56"/>
      <c r="M708" s="61"/>
      <c r="N708" s="61"/>
      <c r="V708" s="61"/>
      <c r="W708" s="56"/>
      <c r="X708" s="61"/>
    </row>
    <row r="709" spans="1:24" x14ac:dyDescent="0.25">
      <c r="A709" s="30" t="s">
        <v>1720</v>
      </c>
      <c r="B709" s="21" t="s">
        <v>1721</v>
      </c>
      <c r="C709" s="30" t="s">
        <v>28</v>
      </c>
      <c r="D709" s="31">
        <v>1818.56</v>
      </c>
      <c r="E709" s="30" t="s">
        <v>1729</v>
      </c>
      <c r="F709" s="21" t="s">
        <v>1730</v>
      </c>
      <c r="G709" s="30">
        <v>144000</v>
      </c>
      <c r="H709" s="21" t="s">
        <v>1731</v>
      </c>
      <c r="I709" s="56"/>
      <c r="J709" s="56"/>
      <c r="K709" s="61"/>
      <c r="L709" s="56"/>
      <c r="M709" s="61"/>
      <c r="N709" s="61"/>
      <c r="V709" s="61"/>
      <c r="W709" s="56"/>
      <c r="X709" s="61"/>
    </row>
  </sheetData>
  <autoFilter ref="A570:Y709"/>
  <mergeCells count="1">
    <mergeCell ref="O2:T2"/>
  </mergeCells>
  <hyperlinks>
    <hyperlink ref="V4" r:id="rId1"/>
    <hyperlink ref="V10" r:id="rId2"/>
    <hyperlink ref="X10" r:id="rId3"/>
    <hyperlink ref="Z10" r:id="rId4"/>
    <hyperlink ref="X16" r:id="rId5"/>
    <hyperlink ref="Z16" r:id="rId6" location="position=28&amp;search_layout=stack&amp;type=item&amp;tracking_id=843d13be-5493-4366-ac86-57cdec6df953"/>
    <hyperlink ref="V21" r:id="rId7"/>
    <hyperlink ref="X21" r:id="rId8"/>
    <hyperlink ref="Z21" r:id="rId9"/>
    <hyperlink ref="V22" r:id="rId10"/>
    <hyperlink ref="X22" r:id="rId11"/>
    <hyperlink ref="Z22" r:id="rId12"/>
    <hyperlink ref="X27" r:id="rId13"/>
    <hyperlink ref="X28" display="https://smarts.com.ar/producto/notebook-acer-aspire-3-core-i5-1235u-8gb-512gb-fhd-w11/?utm_source=Google%20Shopping&amp;utm_campaign=Notebooks&amp;utm_medium=cpc&amp;utm_term=2248&amp;gad_source=1&amp;gclid=CjwKCAjwx-CyBhAqEiwAeOcTdaebHmothfGp9par4WLldgM8JQWOIjVN-r1SouO4uA7Q"/>
    <hyperlink ref="V40" r:id="rId14"/>
    <hyperlink ref="X48" r:id="rId15"/>
    <hyperlink ref="X52" r:id="rId16"/>
    <hyperlink ref="V75" r:id="rId17"/>
    <hyperlink ref="X75" r:id="rId18"/>
    <hyperlink ref="Z75" r:id="rId19"/>
    <hyperlink ref="V78" r:id="rId20"/>
    <hyperlink ref="X78" r:id="rId21"/>
    <hyperlink ref="Z78" r:id="rId22"/>
    <hyperlink ref="X85" r:id="rId23"/>
    <hyperlink ref="Z85" r:id="rId24"/>
    <hyperlink ref="X87" r:id="rId25"/>
    <hyperlink ref="Z92" r:id="rId26"/>
    <hyperlink ref="V97" r:id="rId27"/>
    <hyperlink ref="X97" r:id="rId28"/>
    <hyperlink ref="Z97" r:id="rId29"/>
    <hyperlink ref="V100" r:id="rId30"/>
    <hyperlink ref="V103" r:id="rId31"/>
    <hyperlink ref="X103" r:id="rId32"/>
    <hyperlink ref="X105" r:id="rId33"/>
    <hyperlink ref="Z103" r:id="rId34"/>
    <hyperlink ref="V113" r:id="rId35"/>
    <hyperlink ref="V114" r:id="rId36"/>
    <hyperlink ref="V115" r:id="rId37"/>
    <hyperlink ref="X114" r:id="rId38"/>
    <hyperlink ref="X115" r:id="rId39"/>
    <hyperlink ref="Z112" r:id="rId40"/>
    <hyperlink ref="Z113" r:id="rId41"/>
    <hyperlink ref="V126" display="https://www.bidcom.com.ar/impresoras-multifuncion/kit-impresora-laser-multifuncion-pantum-6509nw-monocromatica-toner-original-pantum-pd-219?source=shopping&amp;gad_source=1&amp;gclid=CjwKCAjwx-CyBhAqEiwAeOcTdUnztFPf7eTijAZMneX6JgkCpXUrS3umh8MAoEio-SZkpBo5kJA_wxoC"/>
    <hyperlink ref="V127" r:id="rId42"/>
    <hyperlink ref="V128" r:id="rId43"/>
    <hyperlink ref="K127" r:id="rId44"/>
    <hyperlink ref="X128" r:id="rId45"/>
    <hyperlink ref="M127" display="https://www.mercadolibre.com.ar/impresora-laser-xerox-b230-laser-imprime-doble-cara-automaticamente/p/MLA19838038?pdp_filters=category:MLA2141#searchVariation=MLA19838038&amp;position=3&amp;search_layout=stack&amp;type=product&amp;tracking_id=ea1b0533-f944-41cf-af94-ac1d"/>
    <hyperlink ref="Z128" r:id="rId46"/>
    <hyperlink ref="V143" r:id="rId47"/>
    <hyperlink ref="X143" display="https://arrichetta.com.ar/producto/hd-2tb-western-digital-blue-3-5-sata-5400-64mb/?utm_source=Google%20Shopping&amp;utm_campaign=otromas&amp;utm_medium=cpc&amp;utm_term=99466&amp;gad_source=1&amp;gclid=Cj0KCQjw6uWyBhD1ARIsAIMcADogR4RtmBXsnHKdbu0hEWkAAlrI7MSquP3mqpjwTPkyHsAAF"/>
    <hyperlink ref="Z143" r:id="rId48"/>
    <hyperlink ref="V149" r:id="rId49"/>
    <hyperlink ref="V150" r:id="rId50"/>
    <hyperlink ref="X150" r:id="rId51"/>
    <hyperlink ref="Z149" display="https://arrichetta.com.ar/producto/hdd-5t-sea-usb-expansion-stkm-seagate/?utm_source=Google%20Shopping&amp;utm_campaign=otromas&amp;utm_medium=cpc&amp;utm_term=71466&amp;gad_source=1&amp;gclid=Cj0KCQjw6uWyBhD1ARIsAIMcADr6BlUXO2FXlsiS43-Ryxjc095m0zQuUGIUOaOntDwdY99DjEdq4q8aAl"/>
    <hyperlink ref="Z150" r:id="rId52"/>
    <hyperlink ref="X157" r:id="rId53"/>
    <hyperlink ref="X160" r:id="rId54"/>
    <hyperlink ref="Z160" display="https://articulo.mercadolibre.com.ar/MLA-1365493071-proyector-viewsonic-value-pa503x-3800lm-blanco-100v240v-1-_JM?searchVariation=180253611525#searchVariation=180253611525&amp;position=15&amp;search_layout=stack&amp;type=item&amp;tracking_id=8e4d6d76-4982-484a-9772-74ee3"/>
    <hyperlink ref="V162" r:id="rId55"/>
    <hyperlink ref="X162" r:id="rId56"/>
    <hyperlink ref="X165" r:id="rId57"/>
    <hyperlink ref="V168" display="https://ar.wiautomation.com/abb/fuente-de-alimentacion/4nwp100162r0001-abb-ups-powervalue-11t-g2-3-kva-b?utm_source=google&amp;utm_medium=cpc&amp;utm_campaign=AR_pmax_new_insert_3&amp;gad_source=1&amp;gclid=Cj0KCQjw6uWyBhD1ARIsAIMcADqSuaRAC9hBEhwB9F3vSuNYSbP08ns7I0OOArfk"/>
    <hyperlink ref="V171" r:id="rId58"/>
    <hyperlink ref="X171" r:id="rId59"/>
    <hyperlink ref="X172" display="https://ar.wiautomation.com/abb/fuente-de-alimentacion/4nwp100161r0001-abb-ups-powervalue-11t-g2-2-kva-b?utm_source=google&amp;utm_medium=cpc&amp;utm_campaign=AR_pmax_new_insert_3&amp;gad_source=1&amp;gclid=Cj0KCQjw6uWyBhD1ARIsAIMcADp48lzbKmJp8NmxF9JQKBNccsumsjOevAAg-JRe"/>
    <hyperlink ref="Z171" display="https://ar.wiautomation.com/abb/fuente-de-alimentacion/4nwp100160r0001-abb-ups-powervalue-11t-g2-1-kva-b?utm_source=google&amp;utm_medium=cpc&amp;utm_campaign=AR_pmax_new_insert_3&amp;gad_source=1&amp;gclid=Cj0KCQjw6uWyBhD1ARIsAIMcADoJq1iwfUXBFY89bqNfY4aiPPAHEbMxiKqGhbpZ"/>
    <hyperlink ref="V175" r:id="rId60"/>
    <hyperlink ref="X126" r:id="rId61"/>
    <hyperlink ref="M185" r:id="rId62"/>
    <hyperlink ref="K187" r:id="rId63" display="https://www.fravega.com/p/calefactor-infrarrojo-indelplas-ie-02-800w-2n-990163649/?djazz_ref=130565&amp;djazz_srv=related-by-visits&amp;djazz_src=detailview&amp;djazz_pos=3"/>
    <hyperlink ref="M196" r:id="rId64"/>
    <hyperlink ref="K202" r:id="rId65"/>
    <hyperlink ref="M236" r:id="rId66"/>
    <hyperlink ref="M237" r:id="rId67"/>
    <hyperlink ref="K238" display="https://www.mercadolibre.com.ar/cocina-industrial-saho-kuma-550-multigas-4-hornallas-visor-color-gris/p/MLA34200887?pdp_filters=category:MLA404329#searchVariation=MLA34200887&amp;position=7&amp;search_layout=grid&amp;type=product&amp;tracking_id=6f67ae89-bd86-42e7-97a0-6"/>
    <hyperlink ref="K240" display="https://www.mercadolibre.com.ar/cocina-industrial-saho-kuma-550-multigas-4-hornallas-visor-color-gris/p/MLA34200887?pdp_filters=category:MLA404329#searchVariation=MLA34200887&amp;position=7&amp;search_layout=grid&amp;type=product&amp;tracking_id=6f67ae89-bd86-42e7-97a0-6"/>
    <hyperlink ref="K268" r:id="rId68"/>
    <hyperlink ref="K275" r:id="rId69"/>
    <hyperlink ref="K278" r:id="rId70"/>
    <hyperlink ref="K286" display="https://articulo.mercadolibre.com.ar/MLA-757586794-horno-pizzero-morelli-saho-12-moldes-acero-inox-con-base-_JM#polycard_client=recommendations_vip-pads-up&amp;reco_backend=vip_pads_up_ranker_retrieval_system_odin_marketplace&amp;reco_client=vip-pads-up&amp;reco_item"/>
    <hyperlink ref="K287" display="https://articulo.mercadolibre.com.ar/MLA-757586794-horno-pizzero-morelli-saho-12-moldes-acero-inox-con-base-_JM#polycard_client=recommendations_vip-pads-up&amp;reco_backend=vip_pads_up_ranker_retrieval_system_odin_marketplace&amp;reco_client=vip-pads-up&amp;reco_item"/>
    <hyperlink ref="K290" display="https://www.novogar.com.ar/productos/Horno-Pastelero-Morelli-18-Moldes-con-Valvula-de-Seguridad-y-Pirometro-5372?utm_term=&amp;utm_campaign=Merchants+Productos&amp;utm_source=adwords&amp;utm_medium=ppc&amp;hsa_acc=6240737821&amp;hsa_cam=17656768210&amp;hsa_grp=&amp;hsa_ad=&amp;hsa_src=x"/>
    <hyperlink ref="K291" display="https://www.novogar.com.ar/productos/Horno-Pastelero-Morelli-18-Moldes-con-Valvula-de-Seguridad-y-Pirometro-5372?utm_term=&amp;utm_campaign=Merchants+Productos&amp;utm_source=adwords&amp;utm_medium=ppc&amp;hsa_acc=6240737821&amp;hsa_cam=17656768210&amp;hsa_grp=&amp;hsa_ad=&amp;hsa_src=x"/>
    <hyperlink ref="K288" display="https://www.novogar.com.ar/productos/Horno-Pastelero-Morelli-18-Moldes-con-Valvula-de-Seguridad-y-Pirometro-5372?utm_term=&amp;utm_campaign=Merchants+Productos&amp;utm_source=adwords&amp;utm_medium=ppc&amp;hsa_acc=6240737821&amp;hsa_cam=17656768210&amp;hsa_grp=&amp;hsa_ad=&amp;hsa_src=x"/>
    <hyperlink ref="M289" r:id="rId71" location="position=8&amp;search_layout=grid&amp;type=item&amp;tracking_id=7ffb9a6c-38a0-40a7-93c2-77496e021814"/>
    <hyperlink ref="K292" r:id="rId72"/>
    <hyperlink ref="M292" r:id="rId73"/>
    <hyperlink ref="K295" r:id="rId74"/>
    <hyperlink ref="K296" r:id="rId75"/>
    <hyperlink ref="M295" r:id="rId76"/>
    <hyperlink ref="M296" r:id="rId77"/>
    <hyperlink ref="K293" r:id="rId78"/>
    <hyperlink ref="M293" r:id="rId79"/>
    <hyperlink ref="K294" r:id="rId80"/>
    <hyperlink ref="M294" r:id="rId81"/>
    <hyperlink ref="K298" display="https://www.novogar.com.ar/productos/Termotanque-Alta-Recuperacion-250lts-De-pie-Gas-Natural-Rheem-3393?utm_term=&amp;utm_campaign=Merchants+Productos&amp;utm_source=adwords&amp;utm_medium=ppc&amp;hsa_acc=6240737821&amp;hsa_cam=17656768210&amp;hsa_grp=&amp;hsa_ad=&amp;hsa_src=x&amp;hsa_tgt="/>
    <hyperlink ref="K297" display="https://www.novogar.com.ar/productos/Termotanque-Alta-Recuperacion-250lts-De-pie-Gas-Natural-Rheem-3393?utm_term=&amp;utm_campaign=Merchants+Productos&amp;utm_source=adwords&amp;utm_medium=ppc&amp;hsa_acc=6240737821&amp;hsa_cam=17656768210&amp;hsa_grp=&amp;hsa_ad=&amp;hsa_src=x&amp;hsa_tgt="/>
    <hyperlink ref="K299" display="https://www.novogar.com.ar/productos/Termotanque-Alta-Recuperacion-250lts-De-pie-Gas-Natural-Rheem-3393?utm_term=&amp;utm_campaign=Merchants+Productos&amp;utm_source=adwords&amp;utm_medium=ppc&amp;hsa_acc=6240737821&amp;hsa_cam=17656768210&amp;hsa_grp=&amp;hsa_ad=&amp;hsa_src=x&amp;hsa_tgt="/>
    <hyperlink ref="K300" display="https://www.novogar.com.ar/productos/Termotanque-Alta-Recuperacion-250lts-De-pie-Gas-Natural-Rheem-3393?utm_term=&amp;utm_campaign=Merchants+Productos&amp;utm_source=adwords&amp;utm_medium=ppc&amp;hsa_acc=6240737821&amp;hsa_cam=17656768210&amp;hsa_grp=&amp;hsa_ad=&amp;hsa_src=x&amp;hsa_tgt="/>
    <hyperlink ref="K301" display="https://www.novogar.com.ar/productos/Termotanque-Alta-Recuperacion-250lts-De-pie-Gas-Natural-Rheem-3393?utm_term=&amp;utm_campaign=Merchants+Productos&amp;utm_source=adwords&amp;utm_medium=ppc&amp;hsa_acc=6240737821&amp;hsa_cam=17656768210&amp;hsa_grp=&amp;hsa_ad=&amp;hsa_src=x&amp;hsa_tgt="/>
    <hyperlink ref="K302" display="https://www.novogar.com.ar/productos/Termotanque-Alta-Recuperacion-250lts-De-pie-Gas-Natural-Rheem-3393?utm_term=&amp;utm_campaign=Merchants+Productos&amp;utm_source=adwords&amp;utm_medium=ppc&amp;hsa_acc=6240737821&amp;hsa_cam=17656768210&amp;hsa_grp=&amp;hsa_ad=&amp;hsa_src=x&amp;hsa_tgt="/>
    <hyperlink ref="K305" r:id="rId82"/>
    <hyperlink ref="K306" r:id="rId83"/>
    <hyperlink ref="M306" r:id="rId84"/>
    <hyperlink ref="K307" r:id="rId85"/>
    <hyperlink ref="M307" r:id="rId86"/>
    <hyperlink ref="K308" r:id="rId87"/>
    <hyperlink ref="M308" r:id="rId88"/>
    <hyperlink ref="K312" r:id="rId89"/>
    <hyperlink ref="K313" r:id="rId90"/>
    <hyperlink ref="M312" r:id="rId91"/>
    <hyperlink ref="M313" r:id="rId92"/>
    <hyperlink ref="K309" r:id="rId93"/>
    <hyperlink ref="K311" r:id="rId94"/>
    <hyperlink ref="K310" r:id="rId95" location="searchVariation=176621343908&amp;position=2&amp;search_layout=stack&amp;type=item&amp;tracking_id=ef2b6dda-d82c-4629-b223-08de33ec1857"/>
    <hyperlink ref="M310" r:id="rId96"/>
    <hyperlink ref="K317" r:id="rId97"/>
    <hyperlink ref="M317" display="https://www.novogar.com.ar/productos/Ventilador-de-Pie-Indelplas-20-90w-3-Velocidades-con-Botonera-4441?utm_term=&amp;utm_campaign=Ventilacion+-+2022&amp;utm_source=adwords&amp;utm_medium=ppc&amp;hsa_acc=6240737821&amp;hsa_cam=17162138396&amp;hsa_grp=136912891872&amp;hsa_ad=65719544"/>
    <hyperlink ref="K319" r:id="rId98"/>
    <hyperlink ref="M319" r:id="rId99"/>
    <hyperlink ref="K320" r:id="rId100"/>
    <hyperlink ref="M324" r:id="rId101"/>
    <hyperlink ref="K184" display="https://www.mercadolibre.com.ar/anafe-estructural-4-hornallas-fundicion-sol-real-088-gas-color-negro/p/MLA19387188#polycard_client=search-hVariation=MLA19387188&amp;position=1&amp;search_layout=stack&amp;type=product&amp;tracking_id=2e785a2f-6830-4cfd-a9c7-7203b1619359&amp;w"/>
    <hyperlink ref="M186" r:id="rId102"/>
    <hyperlink ref="K189" r:id="rId103" display="https://www.fravega.com/p/calefactor-infrarrojo-indelplas-ie-02-800w-2n-990163649/?djazz_ref=130565&amp;djazz_srv=related-by-visits&amp;djazz_src=detailview&amp;djazz_pos=3"/>
    <hyperlink ref="X185" r:id="rId104"/>
    <hyperlink ref="V187" r:id="rId105" display="https://www.fravega.com/p/calefactor-infrarrojo-indelplas-ie-02-800w-2n-990163649/?djazz_ref=130565&amp;djazz_srv=related-by-visits&amp;djazz_src=detailview&amp;djazz_pos=3"/>
    <hyperlink ref="X196" r:id="rId106"/>
    <hyperlink ref="V202" r:id="rId107"/>
    <hyperlink ref="X236" r:id="rId108"/>
    <hyperlink ref="X237" r:id="rId109"/>
    <hyperlink ref="V238" display="https://www.mercadolibre.com.ar/cocina-industrial-saho-kuma-550-multigas-4-hornallas-visor-color-gris/p/MLA34200887?pdp_filters=category:MLA404329#searchVariation=MLA34200887&amp;position=7&amp;search_layout=grid&amp;type=product&amp;tracking_id=6f67ae89-bd86-42e7-97a0-6"/>
    <hyperlink ref="V240" display="https://www.mercadolibre.com.ar/cocina-industrial-saho-kuma-550-multigas-4-hornallas-visor-color-gris/p/MLA34200887?pdp_filters=category:MLA404329#searchVariation=MLA34200887&amp;position=7&amp;search_layout=grid&amp;type=product&amp;tracking_id=6f67ae89-bd86-42e7-97a0-6"/>
    <hyperlink ref="V268" r:id="rId110"/>
    <hyperlink ref="V275" r:id="rId111"/>
    <hyperlink ref="V278" r:id="rId112"/>
    <hyperlink ref="V290" display="https://www.novogar.com.ar/productos/Horno-Pastelero-Morelli-18-Moldes-con-Valvula-de-Seguridad-y-Pirometro-5372?utm_term=&amp;utm_campaign=Merchants+Productos&amp;utm_source=adwords&amp;utm_medium=ppc&amp;hsa_acc=6240737821&amp;hsa_cam=17656768210&amp;hsa_grp=&amp;hsa_ad=&amp;hsa_src=x"/>
    <hyperlink ref="V291" display="https://www.novogar.com.ar/productos/Horno-Pastelero-Morelli-18-Moldes-con-Valvula-de-Seguridad-y-Pirometro-5372?utm_term=&amp;utm_campaign=Merchants+Productos&amp;utm_source=adwords&amp;utm_medium=ppc&amp;hsa_acc=6240737821&amp;hsa_cam=17656768210&amp;hsa_grp=&amp;hsa_ad=&amp;hsa_src=x"/>
    <hyperlink ref="V288" display="https://www.novogar.com.ar/productos/Horno-Pastelero-Morelli-18-Moldes-con-Valvula-de-Seguridad-y-Pirometro-5372?utm_term=&amp;utm_campaign=Merchants+Productos&amp;utm_source=adwords&amp;utm_medium=ppc&amp;hsa_acc=6240737821&amp;hsa_cam=17656768210&amp;hsa_grp=&amp;hsa_ad=&amp;hsa_src=x"/>
    <hyperlink ref="X289" r:id="rId113" location="position=8&amp;search_layout=grid&amp;type=item&amp;tracking_id=7ffb9a6c-38a0-40a7-93c2-77496e021814"/>
    <hyperlink ref="V292" r:id="rId114"/>
    <hyperlink ref="X292" r:id="rId115"/>
    <hyperlink ref="V295" r:id="rId116"/>
    <hyperlink ref="V296" r:id="rId117"/>
    <hyperlink ref="X295" r:id="rId118"/>
    <hyperlink ref="X296" r:id="rId119"/>
    <hyperlink ref="V293" r:id="rId120"/>
    <hyperlink ref="X293" r:id="rId121"/>
    <hyperlink ref="V294" r:id="rId122"/>
    <hyperlink ref="X294" r:id="rId123"/>
    <hyperlink ref="V298" display="https://www.novogar.com.ar/productos/Termotanque-Alta-Recuperacion-250lts-De-pie-Gas-Natural-Rheem-3393?utm_term=&amp;utm_campaign=Merchants+Productos&amp;utm_source=adwords&amp;utm_medium=ppc&amp;hsa_acc=6240737821&amp;hsa_cam=17656768210&amp;hsa_grp=&amp;hsa_ad=&amp;hsa_src=x&amp;hsa_tgt="/>
    <hyperlink ref="V297" display="https://www.novogar.com.ar/productos/Termotanque-Alta-Recuperacion-250lts-De-pie-Gas-Natural-Rheem-3393?utm_term=&amp;utm_campaign=Merchants+Productos&amp;utm_source=adwords&amp;utm_medium=ppc&amp;hsa_acc=6240737821&amp;hsa_cam=17656768210&amp;hsa_grp=&amp;hsa_ad=&amp;hsa_src=x&amp;hsa_tgt="/>
    <hyperlink ref="V299" display="https://www.novogar.com.ar/productos/Termotanque-Alta-Recuperacion-250lts-De-pie-Gas-Natural-Rheem-3393?utm_term=&amp;utm_campaign=Merchants+Productos&amp;utm_source=adwords&amp;utm_medium=ppc&amp;hsa_acc=6240737821&amp;hsa_cam=17656768210&amp;hsa_grp=&amp;hsa_ad=&amp;hsa_src=x&amp;hsa_tgt="/>
    <hyperlink ref="V300" display="https://www.novogar.com.ar/productos/Termotanque-Alta-Recuperacion-250lts-De-pie-Gas-Natural-Rheem-3393?utm_term=&amp;utm_campaign=Merchants+Productos&amp;utm_source=adwords&amp;utm_medium=ppc&amp;hsa_acc=6240737821&amp;hsa_cam=17656768210&amp;hsa_grp=&amp;hsa_ad=&amp;hsa_src=x&amp;hsa_tgt="/>
    <hyperlink ref="V301" display="https://www.novogar.com.ar/productos/Termotanque-Alta-Recuperacion-250lts-De-pie-Gas-Natural-Rheem-3393?utm_term=&amp;utm_campaign=Merchants+Productos&amp;utm_source=adwords&amp;utm_medium=ppc&amp;hsa_acc=6240737821&amp;hsa_cam=17656768210&amp;hsa_grp=&amp;hsa_ad=&amp;hsa_src=x&amp;hsa_tgt="/>
    <hyperlink ref="V302" display="https://www.novogar.com.ar/productos/Termotanque-Alta-Recuperacion-250lts-De-pie-Gas-Natural-Rheem-3393?utm_term=&amp;utm_campaign=Merchants+Productos&amp;utm_source=adwords&amp;utm_medium=ppc&amp;hsa_acc=6240737821&amp;hsa_cam=17656768210&amp;hsa_grp=&amp;hsa_ad=&amp;hsa_src=x&amp;hsa_tgt="/>
    <hyperlink ref="V305" r:id="rId124"/>
    <hyperlink ref="V306" r:id="rId125"/>
    <hyperlink ref="X306" r:id="rId126"/>
    <hyperlink ref="V307" r:id="rId127"/>
    <hyperlink ref="X307" r:id="rId128"/>
    <hyperlink ref="V309" r:id="rId129"/>
    <hyperlink ref="V311" r:id="rId130"/>
    <hyperlink ref="V310" r:id="rId131" location="searchVariation=176621343908&amp;position=2&amp;search_layout=stack&amp;type=item&amp;tracking_id=ef2b6dda-d82c-4629-b223-08de33ec1857"/>
    <hyperlink ref="X310" r:id="rId132"/>
    <hyperlink ref="V317" r:id="rId133"/>
    <hyperlink ref="X317" display="https://www.novogar.com.ar/productos/Ventilador-de-Pie-Indelplas-20-90w-3-Velocidades-con-Botonera-4441?utm_term=&amp;utm_campaign=Ventilacion+-+2022&amp;utm_source=adwords&amp;utm_medium=ppc&amp;hsa_acc=6240737821&amp;hsa_cam=17162138396&amp;hsa_grp=136912891872&amp;hsa_ad=65719544"/>
    <hyperlink ref="V319" r:id="rId134"/>
    <hyperlink ref="X319" r:id="rId135"/>
    <hyperlink ref="V320" r:id="rId136"/>
    <hyperlink ref="X324" r:id="rId137"/>
    <hyperlink ref="V184" display="https://www.mercadolibre.com.ar/anafe-estructural-4-hornallas-fundicion-sol-real-088-gas-color-negro/p/MLA19387188#polycard_client=search-hVariation=MLA19387188&amp;position=1&amp;search_layout=stack&amp;type=product&amp;tracking_id=2e785a2f-6830-4cfd-a9c7-7203b1619359&amp;w"/>
    <hyperlink ref="X186" r:id="rId138"/>
    <hyperlink ref="V189" r:id="rId139" display="https://www.fravega.com/p/calefactor-infrarrojo-indelplas-ie-02-800w-2n-990163649/?djazz_ref=130565&amp;djazz_srv=related-by-visits&amp;djazz_src=detailview&amp;djazz_pos=3"/>
    <hyperlink ref="K336" r:id="rId140"/>
    <hyperlink ref="K337" r:id="rId141"/>
    <hyperlink ref="J348" r:id="rId142" display="https://articulo.mercadolibre.com.ar/MLA-1123357661-sabana-plana-i-1-12-pl-i-blanca-i-percal-180-hilos-i-"/>
    <hyperlink ref="J366" r:id="rId143" display="https://cordobacolchones.com/colchones/colchon-80-x-13-tnt/"/>
    <hyperlink ref="K378" r:id="rId144"/>
    <hyperlink ref="J349" r:id="rId145" display="https://articulo.mercadolibre.com.ar/MLA-1123357661-sabana-plana-i-1-12-pl-i-blanca-i-percal-180-hilos-i-"/>
    <hyperlink ref="J350" r:id="rId146" display="https://articulo.mercadolibre.com.ar/MLA-1123357661-sabana-plana-i-1-12-pl-i-blanca-i-percal-180-hilos-i-"/>
    <hyperlink ref="K356" r:id="rId147" display="https://cordobacolchones.com/colchones/colchon-80-x-13-tnt/"/>
    <hyperlink ref="K366" r:id="rId148"/>
    <hyperlink ref="K369" r:id="rId149"/>
    <hyperlink ref="K368" r:id="rId150" display="https://articulo.mercadolibre.com.ar/MLA-1123357661-sabana-plana-i-1-12-pl-i-blanca-i-percal-180-hilos-i-"/>
    <hyperlink ref="K370" r:id="rId151" display="https://cordobacolchones.com/colchones/colchon-80-x-13-tnt/"/>
    <hyperlink ref="L368" r:id="rId152" display="https://cordobacolchones.com/colchones/colchon-80-x-13-tnt/"/>
    <hyperlink ref="M368" r:id="rId153"/>
    <hyperlink ref="L369" r:id="rId154" display="https://cordobacolchones.com/colchones/colchon-80-x-13-tnt/"/>
    <hyperlink ref="M369" r:id="rId155"/>
    <hyperlink ref="L370" r:id="rId156" display="https://cordobacolchones.com/colchones/colchon-80-x-13-tnt/"/>
    <hyperlink ref="M370" r:id="rId157"/>
    <hyperlink ref="V336" r:id="rId158"/>
    <hyperlink ref="V337" r:id="rId159"/>
    <hyperlink ref="U348" r:id="rId160" display="https://articulo.mercadolibre.com.ar/MLA-1123357661-sabana-plana-i-1-12-pl-i-blanca-i-percal-180-hilos-i-"/>
    <hyperlink ref="U366" r:id="rId161" display="https://cordobacolchones.com/colchones/colchon-80-x-13-tnt/"/>
    <hyperlink ref="V378" r:id="rId162"/>
    <hyperlink ref="U349" r:id="rId163" display="https://articulo.mercadolibre.com.ar/MLA-1123357661-sabana-plana-i-1-12-pl-i-blanca-i-percal-180-hilos-i-"/>
    <hyperlink ref="U350" r:id="rId164" display="https://articulo.mercadolibre.com.ar/MLA-1123357661-sabana-plana-i-1-12-pl-i-blanca-i-percal-180-hilos-i-"/>
    <hyperlink ref="V356" r:id="rId165" display="https://cordobacolchones.com/colchones/colchon-80-x-13-tnt/"/>
    <hyperlink ref="V366" r:id="rId166"/>
    <hyperlink ref="V369" r:id="rId167"/>
    <hyperlink ref="V368" r:id="rId168" display="https://articulo.mercadolibre.com.ar/MLA-1123357661-sabana-plana-i-1-12-pl-i-blanca-i-percal-180-hilos-i-"/>
    <hyperlink ref="V370" r:id="rId169" display="https://cordobacolchones.com/colchones/colchon-80-x-13-tnt/"/>
    <hyperlink ref="W368" r:id="rId170" display="https://cordobacolchones.com/colchones/colchon-80-x-13-tnt/"/>
    <hyperlink ref="X368" r:id="rId171"/>
    <hyperlink ref="W369" r:id="rId172" display="https://cordobacolchones.com/colchones/colchon-80-x-13-tnt/"/>
    <hyperlink ref="X369" r:id="rId173"/>
    <hyperlink ref="W370" r:id="rId174" display="https://cordobacolchones.com/colchones/colchon-80-x-13-tnt/"/>
    <hyperlink ref="X370" r:id="rId175"/>
    <hyperlink ref="N440" r:id="rId176" location="searchVariation%3DMLA26084749%26position%3D6%26search_layout%3Dgrid%26type%3Dproduct%26tracking_id%3D4295d9b6-4e1e-4c90-8cc7-dac9d98709d9"/>
    <hyperlink ref="N446" r:id="rId177" location="is_advertising=true&amp;position=1&amp;search_layout=grid&amp;type=pad&amp;tracking_id=c8a9b489-47e9-4944-8ea6-fff8ba9df404&amp;is_advertising=true&amp;ad_domain=VQCATCORE_LST&amp;ad_position=1&amp;ad_click_id=YjhmMTU1Y2MtNDliNi00M2FlLWFmMTktYzU3NmEwZTMzM2Zj" display="https://articulo.mercadolibre.com.ar/MLA-922259120-alambre-rollo-para-soldar-mig-mag-09mm-rollo-15kg-_JM#is_advertising=true&amp;position=1&amp;search_layout=grid&amp;type=pad&amp;tracking_id=c8a9b489-47e9-4944-8ea6-fff8ba9df404&amp;is_advertising=true&amp;ad_domain=VQCATCORE_LST&amp;ad_position=1&amp;ad_click_id=YjhmMTU1Y2MtNDliNi00M2FlLWFmMTktYzU3NmEwZTMzM2Zj"/>
    <hyperlink ref="N445" r:id="rId178" location="position%3D5%26search_layout%3Dgrid%26type%3Ditem%26tracking_id%3Ddc9f16af-53bc-4a7d-85bf-cdd243d87c8c"/>
    <hyperlink ref="N444" r:id="rId179" location="is_advertising=true&amp;position=1&amp;search_layout=grid&amp;type=pad&amp;tracking_id=c8a9b489-47e9-4944-8ea6-fff8ba9df404&amp;is_advertising=true&amp;ad_domain=VQCATCORE_LST&amp;ad_position=1&amp;ad_click_id=YjhmMTU1Y2MtNDliNi00M2FlLWFmMTktYzU3NmEwZTMzM2Zj" display="https://articulo.mercadolibre.com.ar/MLA-922259120-alambre-rollo-para-soldar-mig-mag-09mm-rollo-15kg-_JM#is_advertising=true&amp;position=1&amp;search_layout=grid&amp;type=pad&amp;tracking_id=c8a9b489-47e9-4944-8ea6-fff8ba9df404&amp;is_advertising=true&amp;ad_domain=VQCATCORE_LST&amp;ad_position=1&amp;ad_click_id=YjhmMTU1Y2MtNDliNi00M2FlLWFmMTktYzU3NmEwZTMzM2Zj"/>
    <hyperlink ref="N447" r:id="rId180" location="position%3D8%26search_layout%3Dgrid%26type%3Ditem%26tracking_id%3De5dd51fc-719d-49a6-8828-1d556ca6db42"/>
    <hyperlink ref="N458" r:id="rId181" location="position%3D9%26search_layout%3Dgrid%26type%3Ditem%26tracking_id%3D6b22e942-54aa-4e9e-a609-266cef75f307"/>
    <hyperlink ref="N463" r:id="rId182"/>
    <hyperlink ref="N471" r:id="rId183"/>
    <hyperlink ref="N476" r:id="rId184" location="is_advertising=true&amp;position=9&amp;search_layout=grid&amp;type=pad&amp;tracking_id=bc44f34e-308c-4407-9c52-f2be260bfad8&amp;is_advertising=true&amp;ad_domain=VQCATCORE_LST&amp;ad_position=9&amp;ad_click_id=ZTA2YmNkZDAtNmUwNy00NWViLTkyYWItN2Q1ZDcyMjY5YmUw" display="https://articulo.mercadolibre.com.ar/MLA-1394375157-super-oferta-tubo-led-18w-t8-120cm-luz-fria-x-50-unidades-_JM#is_advertising=true&amp;position=9&amp;search_layout=grid&amp;type=pad&amp;tracking_id=bc44f34e-308c-4407-9c52-f2be260bfad8&amp;is_advertising=true&amp;ad_domain=VQCATCORE_LST&amp;ad_position=9&amp;ad_click_id=ZTA2YmNkZDAtNmUwNy00NWViLTkyYWItN2Q1ZDcyMjY5YmUw"/>
    <hyperlink ref="N478" r:id="rId185" location="position%3D15%26search_layout%3Dgrid%26type%3Ditem%26tracking_id%3D2d174c72-aa4c-419d-a387-d8625b99e989"/>
    <hyperlink ref="N483" r:id="rId186" location="searchVariation%3D174353579803%26position%3D3%26search_layout%3Dgrid%26type%3Ditem%26tracking_id%3D25fd57ae-2fe9-4403-bd34-2546371458f3"/>
    <hyperlink ref="N482" r:id="rId187" location="searchVariation%3D180078295560%26position%3D6%26search_layout%3Dgrid%26type%3Ditem%26tracking_id%3D25fd57ae-2fe9-4403-bd34-2546371458f3" display="https://articulo.mercadolibre.com.ar/MLA-1415692991-pack-x10-lampara-led-foco-12w-trefi-luz-calida-fria-_JM?searchVariation=180078295560#searchVariation%3D180078295560%26position%3D6%26search_layout%3Dgrid%26type%3Ditem%26tracking_id%3D25fd57ae-2fe9-4403-bd34-2546371458f3"/>
    <hyperlink ref="N488" r:id="rId188" location="searchVariation%3DMLA23159705%26position%3D2%26search_layout%3Dgrid%26type%3Dproduct%26tracking_id%3De6b926e3-2e99-47cd-a4fd-dad52f81a880" display="https://www.mercadolibre.com.ar/proyector-reflector-led-serie-slim-borus-smd-50w-6000k-color-de-la-carcasa-negro-color-de-la-luz-blanco-frio-220v/p/MLA23159705#searchVariation%3DMLA23159705%26position%3D2%26search_layout%3Dgrid%26type%3Dproduct%26tracking_id%3De6b926e3-2e99-47cd-a4fd-dad52f81a880"/>
    <hyperlink ref="N489" r:id="rId189" location="searchVariation%3DMLA23159631%26position%3D6%26search_layout%3Dgrid%26type%3Dproduct%26tracking_id%3D8ee3cdee-1906-4fe1-b734-bd191e4748af" display="https://www.mercadolibre.com.ar/reflector-proyector-led-50w-macroled-alta-luminosidad-ip65-color-de-la-carcasa-negro-color-de-la-luz-blanco-calido/p/MLA23159631#searchVariation%3DMLA23159631%26position%3D6%26search_layout%3Dgrid%26type%3Dproduct%26tracking_id%3D8ee3cdee-1906-4fe1-b734-bd191e4748af"/>
    <hyperlink ref="N496" r:id="rId190" location="position%3D9%26search_layout%3Dgrid%26type%3Ditem%26tracking_id%3D051492a8-3326-4bce-848e-fcfdb43a28fe"/>
    <hyperlink ref="N495" r:id="rId191" location="position%3D25%26search_layout%3Dgrid%26type%3Ditem%26tracking_id%3D2dffe340-0eb9-4a75-9a4c-efae421fcc5a"/>
    <hyperlink ref="N502" r:id="rId192" location="searchVariation%3D178376232831%26position%3D23%26search_layout%3Dgrid%26type%3Ditem%26tracking_id%3Dd287a366-2371-40f3-871e-de8394f62c3https://articulo.mercadolibre.com.ar/MLA-924722721-latex-interior-antihongo-cubritivo-10-litros-_JM?searchVariation=178376232831#searchVariation%3D178376232831%26position%3D23%26search_layout%3Dgrid%26type%3Ditem%26tracking_id%3Dd287a366-2371-40f3-871e-de8394f62c36" display="https://articulo.mercadolibre.com.ar/MLA-924722721-latex-interior-antihongo-cubritivo-10-litros-_JM?searchVariation=178376232831#searchVariation%3D178376232831%26position%3D23%26search_layout%3Dgrid%26type%3Ditem%26tracking_id%3Dd287a366-2371-40f3-871e-de8394f62c3https://articulo.mercadolibre.com.ar/MLA-924722721-latex-interior-antihongo-cubritivo-10-litros-_JM?searchVariation=178376232831#searchVariation%3D178376232831%26position%3D23%26search_layout%3Dgrid%26type%3Ditem%26tracking_id%3Dd287a366-2371-40f3-871e-de8394f62c36"/>
    <hyperlink ref="N518" r:id="rId193" location="position%3D31%26search_layout%3Dgrid%26type%3Ditem%26tracking_id%3Df7db219e-1c6a-4506-939a-8f243c0cd733"/>
    <hyperlink ref="N523" r:id="rId194"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N527" r:id="rId195"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N529" r:id="rId196"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N524" r:id="rId197"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N538" r:id="rId198" location="position%3D29%26search_layout%3Dgrid%26type%3Ditem%26tracking_id%3D56f219bb-9591-4f5c-8c77-eec7f841ee60"/>
    <hyperlink ref="N539" r:id="rId199" location="position%3D19%26search_layout%3Dgrid%26type%3Ditem%26tracking_id%3D56f219bb-9591-4f5c-8c77-eec7f841ee60"/>
    <hyperlink ref="N541" r:id="rId200" location="position%3D19%26search_layout%3Dgrid%26type%3Ditem%26tracking_id%3D56f219bb-9591-4f5c-8c77-eec7f841ee60"/>
    <hyperlink ref="N543" r:id="rId201" location="position%3D13%26search_layout%3Dgrid%26type%3Ditem%26tracking_id%3D56f219bb-9591-4f5c-8c77-eec7f841ee60"/>
    <hyperlink ref="N544" r:id="rId202" location="position%3D13%26search_layout%3Dgrid%26type%3Ditem%26tracking_id%3D56f219bb-9591-4f5c-8c77-eec7f841ee60"/>
    <hyperlink ref="N546" r:id="rId203"/>
    <hyperlink ref="N547" r:id="rId204" location="position%3D23%26search_layout%3Dgrid%26type%3Ditem%26tracking_id%3D698c6c7f-20b3-46d8-a894-3abc70a13472"/>
    <hyperlink ref="N551" r:id="rId205" location="position%3D4%26search_layout%3Dgrid%26type%3Ditem%26tracking_id%3Ded52325d-0ab0-4d5b-a9fa-89e863e5f9b1"/>
    <hyperlink ref="N552" r:id="rId206" location="position%3D4%26search_layout%3Dgrid%26type%3Ditem%26tracking_id%3Ded52325d-0ab0-4d5b-a9fa-89e863e5f9b1"/>
    <hyperlink ref="N545" r:id="rId207" location="position%3D4%26search_layout%3Dgrid%26type%3Ditem%26tracking_id%3Ded52325d-0ab0-4d5b-a9fa-89e863e5f9b1"/>
    <hyperlink ref="N553" r:id="rId208"/>
    <hyperlink ref="N556" r:id="rId209"/>
    <hyperlink ref="N557" r:id="rId210"/>
    <hyperlink ref="N554" r:id="rId211" location="position%3D14%26search_layout%3Dgrid%26type%3Ditem%26tracking_id%3D12945a23-bc49-448b-831e-aafe5fade74e"/>
    <hyperlink ref="N558" r:id="rId212"/>
    <hyperlink ref="N559" r:id="rId213"/>
    <hyperlink ref="N560" r:id="rId214" location="position%3D23%26search_layout%3Dgrid%26type%3Ditem%26tracking_id%3D5f945efd-bdce-46e7-a29b-1f861115df94"/>
    <hyperlink ref="N422" r:id="rId215"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N423" r:id="rId216"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N434" r:id="rId217" location="position=5&amp;search_layout=grid&amp;type=item&amp;tracking_id=b3a20ac5-297a-441f-90c5-17f3259a2521"/>
    <hyperlink ref="N435" r:id="rId218" location="position=5&amp;search_layout=grid&amp;type=item&amp;tracking_id=b3a20ac5-297a-441f-90c5-17f3259a2521"/>
    <hyperlink ref="N436" r:id="rId219" location="position=5&amp;search_layout=grid&amp;type=item&amp;tracking_id=b3a20ac5-297a-441f-90c5-17f3259a2521"/>
    <hyperlink ref="N437" r:id="rId220" location="position=5&amp;search_layout=grid&amp;type=item&amp;tracking_id=b3a20ac5-297a-441f-90c5-17f3259a2521"/>
    <hyperlink ref="N438" r:id="rId221" location="position%3D19%26search_layout%3Dgrid%26type%3Ditem%26tracking_id%3Dda274ad4-0803-48ff-8bf3-5bab205cb4a0"/>
    <hyperlink ref="N439" r:id="rId222" location="position%3D19%26search_layout%3Dgrid%26type%3Ditem%26tracking_id%3Dda274ad4-0803-48ff-8bf3-5bab205cb4a0"/>
    <hyperlink ref="N519" r:id="rId223" location="position%3D31%26search_layout%3Dgrid%26type%3Ditem%26tracking_id%3Df7db219e-1c6a-4506-939a-8f243c0cd733"/>
    <hyperlink ref="K393" r:id="rId224" location="position%3D3%26search_layout%3Dstack%26type%3Ditem%26tracking_id%3D39805381-95be-4a6b-b1b8-a2416d3aeb55"/>
    <hyperlink ref="K394" r:id="rId225"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396:K397" r:id="rId226"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399:K400" r:id="rId227"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401:K402" r:id="rId228"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403:K405" r:id="rId229"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406:K407" r:id="rId230"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K446" r:id="rId231" location="position%3D4%26search_layout%3Dgrid%26type%3Ditem%26tracking_id%3D5fb2ee39-76f6-4729-92e3-3da32a76cbc1"/>
    <hyperlink ref="M446" r:id="rId232" location="is_advertising=true&amp;position=1&amp;search_layout=grid&amp;type=pad&amp;tracking_id=c8a9b489-47e9-4944-8ea6-fff8ba9df404&amp;is_advertising=true&amp;ad_domain=VQCATCORE_LST&amp;ad_position=1&amp;ad_click_id=YjhmMTU1Y2MtNDliNi00M2FlLWFmMTktYzU3NmEwZTMzM2Zj" display="https://articulo.mercadolibre.com.ar/MLA-922259120-alambre-rollo-para-soldar-mig-mag-09mm-rollo-15kg-_JM#is_advertising=true&amp;position=1&amp;search_layout=grid&amp;type=pad&amp;tracking_id=c8a9b489-47e9-4944-8ea6-fff8ba9df404&amp;is_advertising=true&amp;ad_domain=VQCATCORE_LST&amp;ad_position=1&amp;ad_click_id=YjhmMTU1Y2MtNDliNi00M2FlLWFmMTktYzU3NmEwZTMzM2Zj"/>
    <hyperlink ref="K445" r:id="rId233" location="position%3D4%26search_layout%3Dgrid%26type%3Ditem%26tracking_id%3Ddc9f16af-53bc-4a7d-85bf-cdd243d87c8c"/>
    <hyperlink ref="M445" r:id="rId234" location="position%3D5%26search_layout%3Dgrid%26type%3Ditem%26tracking_id%3Ddc9f16af-53bc-4a7d-85bf-cdd243d87c8c"/>
    <hyperlink ref="K444" r:id="rId235" location="position%3D4%26search_layout%3Dgrid%26type%3Ditem%26tracking_id%3D5fb2ee39-76f6-4729-92e3-3da32a76cbc1"/>
    <hyperlink ref="M444" r:id="rId236" location="is_advertising=true&amp;position=1&amp;search_layout=grid&amp;type=pad&amp;tracking_id=c8a9b489-47e9-4944-8ea6-fff8ba9df404&amp;is_advertising=true&amp;ad_domain=VQCATCORE_LST&amp;ad_position=1&amp;ad_click_id=YjhmMTU1Y2MtNDliNi00M2FlLWFmMTktYzU3NmEwZTMzM2Zj" display="https://articulo.mercadolibre.com.ar/MLA-922259120-alambre-rollo-para-soldar-mig-mag-09mm-rollo-15kg-_JM#is_advertising=true&amp;position=1&amp;search_layout=grid&amp;type=pad&amp;tracking_id=c8a9b489-47e9-4944-8ea6-fff8ba9df404&amp;is_advertising=true&amp;ad_domain=VQCATCORE_LST&amp;ad_position=1&amp;ad_click_id=YjhmMTU1Y2MtNDliNi00M2FlLWFmMTktYzU3NmEwZTMzM2Zj"/>
    <hyperlink ref="K447" r:id="rId237"/>
    <hyperlink ref="M447" r:id="rId238" location="position%3D8%26search_layout%3Dgrid%26type%3Ditem%26tracking_id%3De5dd51fc-719d-49a6-8828-1d556ca6db42"/>
    <hyperlink ref="K458" r:id="rId239" location="position%3D13%26search_layout%3Dgrid%26type%3Ditem%26tracking_id%3D6b22e942-54aa-4e9e-a609-266cef75f307"/>
    <hyperlink ref="M458" r:id="rId240" location="position%3D9%26search_layout%3Dgrid%26type%3Ditem%26tracking_id%3D6b22e942-54aa-4e9e-a609-266cef75f307"/>
    <hyperlink ref="K463" r:id="rId241"/>
    <hyperlink ref="M463" r:id="rId242"/>
    <hyperlink ref="K471" r:id="rId243"/>
    <hyperlink ref="M471" r:id="rId244"/>
    <hyperlink ref="K476" r:id="rId245" location="searchVariation%3DMLA28277212%26position%3D5%26search_layout%3Dgrid%26type%3Dproduct%26tracking_id%3Dcf75be5d-a0f7-42e0-a12a-3cd024137762" display="https://www.mercadolibre.com.ar/tubo-led-18w-t8-120cm-luz-fria-x-10-unidades-color-de-la-luz-blanco-frio/p/MLA28277212#searchVariation%3DMLA28277212%26position%3D5%26search_layout%3Dgrid%26type%3Dproduct%26tracking_id%3Dcf75be5d-a0f7-42e0-a12a-3cd024137762"/>
    <hyperlink ref="M476" r:id="rId246" location="is_advertising=true&amp;position=9&amp;search_layout=grid&amp;type=pad&amp;tracking_id=bc44f34e-308c-4407-9c52-f2be260bfad8&amp;is_advertising=true&amp;ad_domain=VQCATCORE_LST&amp;ad_position=9&amp;ad_click_id=ZTA2YmNkZDAtNmUwNy00NWViLTkyYWItN2Q1ZDcyMjY5YmUw" display="https://articulo.mercadolibre.com.ar/MLA-1394375157-super-oferta-tubo-led-18w-t8-120cm-luz-fria-x-50-unidades-_JM#is_advertising=true&amp;position=9&amp;search_layout=grid&amp;type=pad&amp;tracking_id=bc44f34e-308c-4407-9c52-f2be260bfad8&amp;is_advertising=true&amp;ad_domain=VQCATCORE_LST&amp;ad_position=9&amp;ad_click_id=ZTA2YmNkZDAtNmUwNy00NWViLTkyYWItN2Q1ZDcyMjY5YmUw"/>
    <hyperlink ref="K477" r:id="rId247" location="searchVariation%3DMLA22370417%26position%3D4%26search_layout%3Dgrid%26type%3Dproduct%26tracking_id%3D80fcfbdd-9c13-4961-ac01-e8814f08f3a9" display="https://www.mercadolibre.com.ar/tubo-led-36w-18w-120cm-luz-fria-6500k-baw-unilateral-color-de-la-luz-blanco-frio/p/MLA22370417#searchVariation%3DMLA22370417%26position%3D4%26search_layout%3Dgrid%26type%3Dproduct%26tracking_id%3D80fcfbdd-9c13-4961-ac01-e8814f08f3a9"/>
    <hyperlink ref="K478" r:id="rId248" location="position%3D16%26search_layout%3Dgrid%26type%3Ditem%26tracking_id%3D2d174c72-aa4c-419d-a387-d8625b99e989"/>
    <hyperlink ref="M478" r:id="rId249" location="position%3D15%26search_layout%3Dgrid%26type%3Ditem%26tracking_id%3D2d174c72-aa4c-419d-a387-d8625b99e989"/>
    <hyperlink ref="K482" r:id="rId250" location="searchVariation%3D180926729478%26position%3D7%26search_layout%3Dgrid%26type%3Ditem%26tracking_id%3D25fd57ae-2fe9-4403-bd34-2546371458f3" display="https://articulo.mercadolibre.com.ar/MLA-1831905180-lampara-bulbo-led-trefi-12w-foco-luz-calida-a60-_JM?searchVariation=180926729478#searchVariation%3D180926729478%26position%3D7%26search_layout%3Dgrid%26type%3Ditem%26tracking_id%3D25fd57ae-2fe9-4403-bd34-2546371458f3"/>
    <hyperlink ref="K483" r:id="rId251" location="searchVariation%3D174353546151%26position%3D2%26search_layout%3Dgrid%26type%3Ditem%26tracking_id%3D25fd57ae-2fe9-4403-bd34-2546371458f3"/>
    <hyperlink ref="M483" r:id="rId252" location="searchVariation%3D174353579803%26position%3D3%26search_layout%3Dgrid%26type%3Ditem%26tracking_id%3D25fd57ae-2fe9-4403-bd34-2546371458f3"/>
    <hyperlink ref="M482" r:id="rId253" location="searchVariation%3D180078295560%26position%3D6%26search_layout%3Dgrid%26type%3Ditem%26tracking_id%3D25fd57ae-2fe9-4403-bd34-2546371458f3" display="https://articulo.mercadolibre.com.ar/MLA-1415692991-pack-x10-lampara-led-foco-12w-trefi-luz-calida-fria-_JM?searchVariation=180078295560#searchVariation%3D180078295560%26position%3D6%26search_layout%3Dgrid%26type%3Ditem%26tracking_id%3D25fd57ae-2fe9-4403-bd34-2546371458f3"/>
    <hyperlink ref="M488" r:id="rId254" location="searchVariation%3DMLA23159705%26position%3D2%26search_layout%3Dgrid%26type%3Dproduct%26tracking_id%3De6b926e3-2e99-47cd-a4fd-dad52f81a880" display="https://www.mercadolibre.com.ar/proyector-reflector-led-serie-slim-borus-smd-50w-6000k-color-de-la-carcasa-negro-color-de-la-luz-blanco-frio-220v/p/MLA23159705#searchVariation%3DMLA23159705%26position%3D2%26search_layout%3Dgrid%26type%3Dproduct%26tracking_id%3De6b926e3-2e99-47cd-a4fd-dad52f81a880"/>
    <hyperlink ref="K489" r:id="rId255" location="searchVariation%3D174286433163%26position%3D7%26search_layout%3Dgrid%26type%3Ditem%26tracking_id%3D8ee3cdee-1906-4fe1-b734-bd191e4748af" display="https://articulo.mercadolibre.com.ar/MLA-1126703222-reflector-proyector-led-exterior-50w-macroled-ip65-_JM?searchVariation=174286433163#searchVariation%3D174286433163%26position%3D7%26search_layout%3Dgrid%26type%3Ditem%26tracking_id%3D8ee3cdee-1906-4fe1-b734-bd191e4748af"/>
    <hyperlink ref="M489" r:id="rId256" location="searchVariation%3DMLA23159631%26position%3D6%26search_layout%3Dgrid%26type%3Dproduct%26tracking_id%3D8ee3cdee-1906-4fe1-b734-bd191e4748af" display="https://www.mercadolibre.com.ar/reflector-proyector-led-50w-macroled-alta-luminosidad-ip65-color-de-la-carcasa-negro-color-de-la-luz-blanco-calido/p/MLA23159631#searchVariation%3DMLA23159631%26position%3D6%26search_layout%3Dgrid%26type%3Dproduct%26tracking_id%3D8ee3cdee-1906-4fe1-b734-bd191e4748af"/>
    <hyperlink ref="K496" r:id="rId257" location="searchVariation%3DMLA23159650%26position%3D5%26search_layout%3Dgrid%26type%3Dproduct%26tracking_id%3D051492a8-3326-4bce-848e-fcfdb43a28fe" display="https://www.mercadolibre.com.ar/reflector-led-30w-exterior-alta-potencia-ip65-macroled-color-de-la-carcasa-negro-color-de-la-luz-blanco-calido/p/MLA23159650#searchVariation%3DMLA23159650%26position%3D5%26search_layout%3Dgrid%26type%3Dproduct%26tracking_id%3D051492a8-3326-4bce-848e-fcfdb43a28fe"/>
    <hyperlink ref="M496" r:id="rId258" location="position%3D9%26search_layout%3Dgrid%26type%3Ditem%26tracking_id%3D051492a8-3326-4bce-848e-fcfdb43a28fe"/>
    <hyperlink ref="K495" r:id="rId259" location="searchVariation%3DMLA34846726%26position%3D2%26search_layout%3Dgrid%26type%3Dproduct%26tracking_id%3D2dffe340-0eb9-4a75-9a4c-efae421fcc5a" display="https://www.mercadolibre.com.ar/reflector-led-30w-exterior-luz-blanca-fria-neutra-trefi-carcasa-negro-luz-blanco-neutro/p/MLA34846726#searchVariation%3DMLA34846726%26position%3D2%26search_layout%3Dgrid%26type%3Dproduct%26tracking_id%3D2dffe340-0eb9-4a75-9a4c-efae421fcc5a"/>
    <hyperlink ref="M495" r:id="rId260" location="position%3D25%26search_layout%3Dgrid%26type%3Ditem%26tracking_id%3D2dffe340-0eb9-4a75-9a4c-efae421fcc5a"/>
    <hyperlink ref="K502" r:id="rId261" location="is_advertising=true&amp;searchVariation=181920498627&amp;position=15&amp;search_layout=grid&amp;type=pad&amp;tracking_id=d287a366-2371-40f3-871e-de8394f62c36&amp;is_advertising=true&amp;ad_domain=VQCATCORE_LST&amp;ad_position=15&amp;ad_click_id=MDMxN2UzODctZDI5NS00ZGQyLWExY2EtYTQxZTNjM2MyZmU2" display="https://articulo.mercadolibre.com.ar/MLA-1689402206-latex-paint-pro-obra-10-litros-interior-exterior-_JM?searchVariation=181920498627#is_advertising=true&amp;searchVariation=181920498627&amp;position=15&amp;search_layout=grid&amp;type=pad&amp;tracking_id=d287a366-2371-40f3-871e-de8394f62c36&amp;is_advertising=true&amp;ad_domain=VQCATCORE_LST&amp;ad_position=15&amp;ad_click_id=MDMxN2UzODctZDI5NS00ZGQyLWExY2EtYTQxZTNjM2MyZmU2"/>
    <hyperlink ref="M502" r:id="rId262" location="searchVariation%3D178376232831%26position%3D23%26search_layout%3Dgrid%26type%3Ditem%26tracking_id%3Dd287a366-2371-40f3-871e-de8394f62c3https://articulo.mercadolibre.com.ar/MLA-924722721-latex-interior-antihongo-cubritivo-10-litros-_JM?searchVariation=178376232831#searchVariation%3D178376232831%26position%3D23%26search_layout%3Dgrid%26type%3Ditem%26tracking_id%3Dd287a366-2371-40f3-871e-de8394f62c36" display="https://articulo.mercadolibre.com.ar/MLA-924722721-latex-interior-antihongo-cubritivo-10-litros-_JM?searchVariation=178376232831#searchVariation%3D178376232831%26position%3D23%26search_layout%3Dgrid%26type%3Ditem%26tracking_id%3Dd287a366-2371-40f3-871e-de8394f62c3https://articulo.mercadolibre.com.ar/MLA-924722721-latex-interior-antihongo-cubritivo-10-litros-_JM?searchVariation=178376232831#searchVariation%3D178376232831%26position%3D23%26search_layout%3Dgrid%26type%3Ditem%26tracking_id%3Dd287a366-2371-40f3-871e-de8394f62c36"/>
    <hyperlink ref="K503" r:id="rId263" location="searchVariation%3D179751868075%26position%3D30%26search_layout%3Dgrid%26type%3Ditem%26tracking_id%3Dd287a366-2371-40f3-871e-de8394f62c36" display="https://articulo.mercadolibre.com.ar/MLA-1495376534-pintura-latex-profesional-interior-blanco-pared-10-litros-_JM?searchVariation=179751868075#searchVariation%3D179751868075%26position%3D30%26search_layout%3Dgrid%26type%3Ditem%26tracking_id%3Dd287a366-2371-40f3-871e-de8394f62c36"/>
    <hyperlink ref="M518" r:id="rId264" location="position%3D31%26search_layout%3Dgrid%26type%3Ditem%26tracking_id%3Df7db219e-1c6a-4506-939a-8f243c0cd733"/>
    <hyperlink ref="K523" r:id="rId265"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M523" r:id="rId266"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K527" r:id="rId267"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M527" r:id="rId268"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K529" r:id="rId269"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M529" r:id="rId270"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K524" r:id="rId271"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M524" r:id="rId272"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K538" r:id="rId273" location="position%3D17%26search_layout%3Dgrid%26type%3Ditem%26tracking_id%3D56f219bb-9591-4f5c-8c77-eec7f841ee60"/>
    <hyperlink ref="M538" r:id="rId274" location="position%3D29%26search_layout%3Dgrid%26type%3Ditem%26tracking_id%3D56f219bb-9591-4f5c-8c77-eec7f841ee60"/>
    <hyperlink ref="K539" r:id="rId275" location="position%3D7%26search_layout%3Dgrid%26type%3Ditem%26tracking_id%3D56f219bb-9591-4f5c-8c77-eec7f841ee60"/>
    <hyperlink ref="M539" r:id="rId276" location="position%3D19%26search_layout%3Dgrid%26type%3Ditem%26tracking_id%3D56f219bb-9591-4f5c-8c77-eec7f841ee60"/>
    <hyperlink ref="K541" r:id="rId277" location="position%3D7%26search_layout%3Dgrid%26type%3Ditem%26tracking_id%3D56f219bb-9591-4f5c-8c77-eec7f841ee60"/>
    <hyperlink ref="M541" r:id="rId278" location="position%3D19%26search_layout%3Dgrid%26type%3Ditem%26tracking_id%3D56f219bb-9591-4f5c-8c77-eec7f841ee60"/>
    <hyperlink ref="K543" r:id="rId279" location="position%3D18%26search_layout%3Dgrid%26type%3Ditem%26tracking_id%3D56f219bb-9591-4f5c-8c77-eec7f841ee60"/>
    <hyperlink ref="M543" r:id="rId280" location="position%3D13%26search_layout%3Dgrid%26type%3Ditem%26tracking_id%3D56f219bb-9591-4f5c-8c77-eec7f841ee60"/>
    <hyperlink ref="K544" r:id="rId281" location="position%3D18%26search_layout%3Dgrid%26type%3Ditem%26tracking_id%3D56f219bb-9591-4f5c-8c77-eec7f841ee60"/>
    <hyperlink ref="M544" r:id="rId282" location="position%3D13%26search_layout%3Dgrid%26type%3Ditem%26tracking_id%3D56f219bb-9591-4f5c-8c77-eec7f841ee60"/>
    <hyperlink ref="K546" r:id="rId283"/>
    <hyperlink ref="M546" r:id="rId284"/>
    <hyperlink ref="K547" r:id="rId285" location="searchVariation%3DMLA25215005%26position%3D4%26search_layout%3Dgrid%26type%3Dproduct%26tracking_id%3D698c6c7f-20b3-46d8-a894-3abc70a13472"/>
    <hyperlink ref="M547" r:id="rId286" location="position%3D23%26search_layout%3Dgrid%26type%3Ditem%26tracking_id%3D698c6c7f-20b3-46d8-a894-3abc70a13472"/>
    <hyperlink ref="K551" r:id="rId287" location="position%3D17%26search_layout%3Dgrid%26type%3Ditem%26tracking_id%3D698c6c7f-20b3-46d8-a894-3abc70a13472"/>
    <hyperlink ref="M551" r:id="rId288" location="position%3D4%26search_layout%3Dgrid%26type%3Ditem%26tracking_id%3Ded52325d-0ab0-4d5b-a9fa-89e863e5f9b1"/>
    <hyperlink ref="K552" r:id="rId289" location="position%3D17%26search_layout%3Dgrid%26type%3Ditem%26tracking_id%3D698c6c7f-20b3-46d8-a894-3abc70a13472"/>
    <hyperlink ref="M552" r:id="rId290" location="position%3D4%26search_layout%3Dgrid%26type%3Ditem%26tracking_id%3Ded52325d-0ab0-4d5b-a9fa-89e863e5f9b1"/>
    <hyperlink ref="K545" r:id="rId291" location="position%3D17%26search_layout%3Dgrid%26type%3Ditem%26tracking_id%3D698c6c7f-20b3-46d8-a894-3abc70a13472"/>
    <hyperlink ref="M545" r:id="rId292" location="position%3D4%26search_layout%3Dgrid%26type%3Ditem%26tracking_id%3Ded52325d-0ab0-4d5b-a9fa-89e863e5f9b1"/>
    <hyperlink ref="K553" r:id="rId293" location="position%3D1%26search_layout%3Dgrid%26type%3Ditem%26tracking_id%3Dfd7e74e8-1ddc-48bd-b821-1712d330f8b3"/>
    <hyperlink ref="M553" r:id="rId294"/>
    <hyperlink ref="K556" r:id="rId295" location="position%3D1%26search_layout%3Dgrid%26type%3Ditem%26tracking_id%3Dfd7e74e8-1ddc-48bd-b821-1712d330f8b3"/>
    <hyperlink ref="M556" r:id="rId296"/>
    <hyperlink ref="K557" r:id="rId297" location="position%3D1%26search_layout%3Dgrid%26type%3Ditem%26tracking_id%3Dfd7e74e8-1ddc-48bd-b821-1712d330f8b3"/>
    <hyperlink ref="M557" r:id="rId298"/>
    <hyperlink ref="K554" r:id="rId299" location="position%3D2%26search_layout%3Dgrid%26type%3Ditem%26tracking_id%3D12945a23-bc49-448b-831e-aafe5fade74e"/>
    <hyperlink ref="M554" r:id="rId300" location="position%3D14%26search_layout%3Dgrid%26type%3Ditem%26tracking_id%3D12945a23-bc49-448b-831e-aafe5fade74e"/>
    <hyperlink ref="K558" r:id="rId301" location="is_advertising=true&amp;searchVariation=MLA24601154&amp;position=6&amp;search_layout=grid&amp;type=pad&amp;tracking_id=91750f13-8628-4e82-b58f-867a22820ab0&amp;is_advertising=true&amp;ad_domain=VQCATCORE_LST&amp;ad_position=6&amp;ad_click_id=YTE0Y2M1ODctMjE1ZC00ZTQ4LWFlMTYtZjZmM2IxNjllMWVh" display="https://www.mercadolibre.com.ar/membrana-liquida-pasta-20kg-impermeable-transitable-ingenia/p/MLA24601154?pdp_filters=item_id:MLA1451892890#is_advertising=true&amp;searchVariation=MLA24601154&amp;position=6&amp;search_layout=grid&amp;type=pad&amp;tracking_id=91750f13-8628-4e82-b58f-867a22820ab0&amp;is_advertising=true&amp;ad_domain=VQCATCORE_LST&amp;ad_position=6&amp;ad_click_id=YTE0Y2M1ODctMjE1ZC00ZTQ4LWFlMTYtZjZmM2IxNjllMWVh"/>
    <hyperlink ref="K559" r:id="rId302" location="is_advertising=true&amp;searchVariation=MLA24601154&amp;position=6&amp;search_layout=grid&amp;type=pad&amp;tracking_id=91750f13-8628-4e82-b58f-867a22820ab0&amp;is_advertising=true&amp;ad_domain=VQCATCORE_LST&amp;ad_position=6&amp;ad_click_id=YTE0Y2M1ODctMjE1ZC00ZTQ4LWFlMTYtZjZmM2IxNjllMWVh" display="https://www.mercadolibre.com.ar/membrana-liquida-pasta-20kg-impermeable-transitable-ingenia/p/MLA24601154?pdp_filters=item_id:MLA1451892890#is_advertising=true&amp;searchVariation=MLA24601154&amp;position=6&amp;search_layout=grid&amp;type=pad&amp;tracking_id=91750f13-8628-4e82-b58f-867a22820ab0&amp;is_advertising=true&amp;ad_domain=VQCATCORE_LST&amp;ad_position=6&amp;ad_click_id=YTE0Y2M1ODctMjE1ZC00ZTQ4LWFlMTYtZjZmM2IxNjllMWVh"/>
    <hyperlink ref="M558" r:id="rId303"/>
    <hyperlink ref="M559" r:id="rId304"/>
    <hyperlink ref="K560" r:id="rId305" location="position%3D19%26search_layout%3Dgrid%26type%3Ditem%26tracking_id%3D5f945efd-bdce-46e7-a29b-1f861115df94"/>
    <hyperlink ref="M560" r:id="rId306" location="position%3D23%26search_layout%3Dgrid%26type%3Ditem%26tracking_id%3D5f945efd-bdce-46e7-a29b-1f861115df94"/>
    <hyperlink ref="K422" r:id="rId307" location="position=7&amp;search_layout=stack&amp;type=item&amp;tracking_id=211fe63e-14ff-4405-b135-2c76b84a44f3"/>
    <hyperlink ref="M422" r:id="rId308"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K423" r:id="rId309" location="position=7&amp;search_layout=stack&amp;type=item&amp;tracking_id=211fe63e-14ff-4405-b135-2c76b84a44f3"/>
    <hyperlink ref="M423" r:id="rId310"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K434" r:id="rId311"/>
    <hyperlink ref="M434" r:id="rId312" location="position=5&amp;search_layout=grid&amp;type=item&amp;tracking_id=b3a20ac5-297a-441f-90c5-17f3259a2521"/>
    <hyperlink ref="M435" r:id="rId313" location="position=5&amp;search_layout=grid&amp;type=item&amp;tracking_id=b3a20ac5-297a-441f-90c5-17f3259a2521"/>
    <hyperlink ref="M436" r:id="rId314" location="position=5&amp;search_layout=grid&amp;type=item&amp;tracking_id=b3a20ac5-297a-441f-90c5-17f3259a2521"/>
    <hyperlink ref="M437" r:id="rId315" location="position=5&amp;search_layout=grid&amp;type=item&amp;tracking_id=b3a20ac5-297a-441f-90c5-17f3259a2521"/>
    <hyperlink ref="K435" r:id="rId316"/>
    <hyperlink ref="K436" r:id="rId317"/>
    <hyperlink ref="K437" r:id="rId318"/>
    <hyperlink ref="K438" r:id="rId319" location="position%3D5%26search_layout%3Dgrid%26type%3Ditem%26tracking_id%3Dda274ad4-0803-48ff-8bf3-5bab205cb4a0"/>
    <hyperlink ref="M438" r:id="rId320" location="position%3D19%26search_layout%3Dgrid%26type%3Ditem%26tracking_id%3Dda274ad4-0803-48ff-8bf3-5bab205cb4a0"/>
    <hyperlink ref="K439" r:id="rId321" location="position%3D5%26search_layout%3Dgrid%26type%3Ditem%26tracking_id%3Dda274ad4-0803-48ff-8bf3-5bab205cb4a0"/>
    <hyperlink ref="M439" r:id="rId322" location="position%3D19%26search_layout%3Dgrid%26type%3Ditem%26tracking_id%3Dda274ad4-0803-48ff-8bf3-5bab205cb4a0"/>
    <hyperlink ref="M519" r:id="rId323" location="position%3D31%26search_layout%3Dgrid%26type%3Ditem%26tracking_id%3Df7db219e-1c6a-4506-939a-8f243c0cd733"/>
    <hyperlink ref="V393" r:id="rId324" location="position%3D3%26search_layout%3Dstack%26type%3Ditem%26tracking_id%3D39805381-95be-4a6b-b1b8-a2416d3aeb55"/>
    <hyperlink ref="V394" r:id="rId325"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396:V397" r:id="rId326"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399:V400" r:id="rId327"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401:V402" r:id="rId328"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403:V405" r:id="rId329"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406:V407" r:id="rId330" location="position%3D3%26search_layout%3Dstack%26type%3Ditem%26tracking_id%3D39805381-95be-4a6b-b1b8-a2416d3aeb55" display="https://articulo.mercadolibre.com.ar/MLA-1799705154-garrafas-bombonas-de-gas-recambio-carga-solo-caba-_JM#position%3D3%26search_layout%3Dstack%26type%3Ditem%26tracking_id%3D39805381-95be-4a6b-b1b8-a2416d3aeb55"/>
    <hyperlink ref="V445" r:id="rId331" location="position%3D4%26search_layout%3Dgrid%26type%3Ditem%26tracking_id%3Ddc9f16af-53bc-4a7d-85bf-cdd243d87c8c"/>
    <hyperlink ref="X445" r:id="rId332" location="position%3D5%26search_layout%3Dgrid%26type%3Ditem%26tracking_id%3Ddc9f16af-53bc-4a7d-85bf-cdd243d87c8c"/>
    <hyperlink ref="V447" r:id="rId333"/>
    <hyperlink ref="X447" r:id="rId334" location="position%3D8%26search_layout%3Dgrid%26type%3Ditem%26tracking_id%3De5dd51fc-719d-49a6-8828-1d556ca6db42"/>
    <hyperlink ref="X458" r:id="rId335" location="position%3D9%26search_layout%3Dgrid%26type%3Ditem%26tracking_id%3D6b22e942-54aa-4e9e-a609-266cef75f307"/>
    <hyperlink ref="X471" r:id="rId336"/>
    <hyperlink ref="V476" r:id="rId337" location="searchVariation%3DMLA28277212%26position%3D5%26search_layout%3Dgrid%26type%3Dproduct%26tracking_id%3Dcf75be5d-a0f7-42e0-a12a-3cd024137762" display="https://www.mercadolibre.com.ar/tubo-led-18w-t8-120cm-luz-fria-x-10-unidades-color-de-la-luz-blanco-frio/p/MLA28277212#searchVariation%3DMLA28277212%26position%3D5%26search_layout%3Dgrid%26type%3Dproduct%26tracking_id%3Dcf75be5d-a0f7-42e0-a12a-3cd024137762"/>
    <hyperlink ref="X476" r:id="rId338" location="is_advertising=true&amp;position=9&amp;search_layout=grid&amp;type=pad&amp;tracking_id=bc44f34e-308c-4407-9c52-f2be260bfad8&amp;is_advertising=true&amp;ad_domain=VQCATCORE_LST&amp;ad_position=9&amp;ad_click_id=ZTA2YmNkZDAtNmUwNy00NWViLTkyYWItN2Q1ZDcyMjY5YmUw" display="https://articulo.mercadolibre.com.ar/MLA-1394375157-super-oferta-tubo-led-18w-t8-120cm-luz-fria-x-50-unidades-_JM#is_advertising=true&amp;position=9&amp;search_layout=grid&amp;type=pad&amp;tracking_id=bc44f34e-308c-4407-9c52-f2be260bfad8&amp;is_advertising=true&amp;ad_domain=VQCATCORE_LST&amp;ad_position=9&amp;ad_click_id=ZTA2YmNkZDAtNmUwNy00NWViLTkyYWItN2Q1ZDcyMjY5YmUw"/>
    <hyperlink ref="V477" r:id="rId339" location="searchVariation%3DMLA22370417%26position%3D4%26search_layout%3Dgrid%26type%3Dproduct%26tracking_id%3D80fcfbdd-9c13-4961-ac01-e8814f08f3a9" display="https://www.mercadolibre.com.ar/tubo-led-36w-18w-120cm-luz-fria-6500k-baw-unilateral-color-de-la-luz-blanco-frio/p/MLA22370417#searchVariation%3DMLA22370417%26position%3D4%26search_layout%3Dgrid%26type%3Dproduct%26tracking_id%3D80fcfbdd-9c13-4961-ac01-e8814f08f3a9"/>
    <hyperlink ref="V478" r:id="rId340" location="position%3D16%26search_layout%3Dgrid%26type%3Ditem%26tracking_id%3D2d174c72-aa4c-419d-a387-d8625b99e989"/>
    <hyperlink ref="X478" r:id="rId341" location="position%3D15%26search_layout%3Dgrid%26type%3Ditem%26tracking_id%3D2d174c72-aa4c-419d-a387-d8625b99e989"/>
    <hyperlink ref="V482" r:id="rId342" location="searchVariation%3D180926729478%26position%3D7%26search_layout%3Dgrid%26type%3Ditem%26tracking_id%3D25fd57ae-2fe9-4403-bd34-2546371458f3" display="https://articulo.mercadolibre.com.ar/MLA-1831905180-lampara-bulbo-led-trefi-12w-foco-luz-calida-a60-_JM?searchVariation=180926729478#searchVariation%3D180926729478%26position%3D7%26search_layout%3Dgrid%26type%3Ditem%26tracking_id%3D25fd57ae-2fe9-4403-bd34-2546371458f3"/>
    <hyperlink ref="V483" r:id="rId343" location="searchVariation%3D174353546151%26position%3D2%26search_layout%3Dgrid%26type%3Ditem%26tracking_id%3D25fd57ae-2fe9-4403-bd34-2546371458f3"/>
    <hyperlink ref="X483" r:id="rId344" location="searchVariation%3D174353579803%26position%3D3%26search_layout%3Dgrid%26type%3Ditem%26tracking_id%3D25fd57ae-2fe9-4403-bd34-2546371458f3"/>
    <hyperlink ref="X482" r:id="rId345" location="searchVariation%3D180078295560%26position%3D6%26search_layout%3Dgrid%26type%3Ditem%26tracking_id%3D25fd57ae-2fe9-4403-bd34-2546371458f3" display="https://articulo.mercadolibre.com.ar/MLA-1415692991-pack-x10-lampara-led-foco-12w-trefi-luz-calida-fria-_JM?searchVariation=180078295560#searchVariation%3D180078295560%26position%3D6%26search_layout%3Dgrid%26type%3Ditem%26tracking_id%3D25fd57ae-2fe9-4403-bd34-2546371458f3"/>
    <hyperlink ref="X488" r:id="rId346" location="searchVariation%3DMLA23159705%26position%3D2%26search_layout%3Dgrid%26type%3Dproduct%26tracking_id%3De6b926e3-2e99-47cd-a4fd-dad52f81a880" display="https://www.mercadolibre.com.ar/proyector-reflector-led-serie-slim-borus-smd-50w-6000k-color-de-la-carcasa-negro-color-de-la-luz-blanco-frio-220v/p/MLA23159705#searchVariation%3DMLA23159705%26position%3D2%26search_layout%3Dgrid%26type%3Dproduct%26tracking_id%3De6b926e3-2e99-47cd-a4fd-dad52f81a880"/>
    <hyperlink ref="V489" r:id="rId347" location="searchVariation%3D174286433163%26position%3D7%26search_layout%3Dgrid%26type%3Ditem%26tracking_id%3D8ee3cdee-1906-4fe1-b734-bd191e4748af" display="https://articulo.mercadolibre.com.ar/MLA-1126703222-reflector-proyector-led-exterior-50w-macroled-ip65-_JM?searchVariation=174286433163#searchVariation%3D174286433163%26position%3D7%26search_layout%3Dgrid%26type%3Ditem%26tracking_id%3D8ee3cdee-1906-4fe1-b734-bd191e4748af"/>
    <hyperlink ref="X489" r:id="rId348" location="searchVariation%3DMLA23159631%26position%3D6%26search_layout%3Dgrid%26type%3Dproduct%26tracking_id%3D8ee3cdee-1906-4fe1-b734-bd191e4748af" display="https://www.mercadolibre.com.ar/reflector-proyector-led-50w-macroled-alta-luminosidad-ip65-color-de-la-carcasa-negro-color-de-la-luz-blanco-calido/p/MLA23159631#searchVariation%3DMLA23159631%26position%3D6%26search_layout%3Dgrid%26type%3Dproduct%26tracking_id%3D8ee3cdee-1906-4fe1-b734-bd191e4748af"/>
    <hyperlink ref="V496" r:id="rId349" location="searchVariation%3DMLA23159650%26position%3D5%26search_layout%3Dgrid%26type%3Dproduct%26tracking_id%3D051492a8-3326-4bce-848e-fcfdb43a28fe" display="https://www.mercadolibre.com.ar/reflector-led-30w-exterior-alta-potencia-ip65-macroled-color-de-la-carcasa-negro-color-de-la-luz-blanco-calido/p/MLA23159650#searchVariation%3DMLA23159650%26position%3D5%26search_layout%3Dgrid%26type%3Dproduct%26tracking_id%3D051492a8-3326-4bce-848e-fcfdb43a28fe"/>
    <hyperlink ref="X496" r:id="rId350" location="position%3D9%26search_layout%3Dgrid%26type%3Ditem%26tracking_id%3D051492a8-3326-4bce-848e-fcfdb43a28fe"/>
    <hyperlink ref="V503" r:id="rId351" location="searchVariation%3D179751868075%26position%3D30%26search_layout%3Dgrid%26type%3Ditem%26tracking_id%3Dd287a366-2371-40f3-871e-de8394f62c36" display="https://articulo.mercadolibre.com.ar/MLA-1495376534-pintura-latex-profesional-interior-blanco-pared-10-litros-_JM?searchVariation=179751868075#searchVariation%3D179751868075%26position%3D30%26search_layout%3Dgrid%26type%3Ditem%26tracking_id%3Dd287a366-2371-40f3-871e-de8394f62c36"/>
    <hyperlink ref="X518" r:id="rId352" location="position%3D31%26search_layout%3Dgrid%26type%3Ditem%26tracking_id%3Df7db219e-1c6a-4506-939a-8f243c0cd733"/>
    <hyperlink ref="V523" r:id="rId353"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X523" r:id="rId354"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V527" r:id="rId355"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X527" r:id="rId356"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V529" r:id="rId357"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X529" r:id="rId358"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V524" r:id="rId359" location="is_advertising=true&amp;searchVariation=179868834705&amp;position=3&amp;search_layout=grid&amp;type=pad&amp;tracking_id=f74f90f4-485e-4374-8d2b-dd0e2ba7e669&amp;is_advertising=true&amp;ad_domain=VQCATCORE_LST&amp;ad_position=3&amp;ad_click_id=YmRmZjk0MDEtZTJmOS00NTlhLWJiNWQtOGM2MjdhMGVhMjdm" display="https://articulo.mercadolibre.com.ar/MLA-662676573-esmalte-sintetico-blanco-satinado-colorin-titanio-x-1-litro-_JM?searchVariation=179868834705#is_advertising=true&amp;searchVariation=179868834705&amp;position=3&amp;search_layout=grid&amp;type=pad&amp;tracking_id=f74f90f4-485e-4374-8d2b-dd0e2ba7e669&amp;is_advertising=true&amp;ad_domain=VQCATCORE_LST&amp;ad_position=3&amp;ad_click_id=YmRmZjk0MDEtZTJmOS00NTlhLWJiNWQtOGM2MjdhMGVhMjdm"/>
    <hyperlink ref="X524" r:id="rId360" location="searchVariation%3D175962207005%26position%3D33%26search_layout%3Dgrid%26type%3Ditem%26tracking_id%3D5a4ead77-17f0-4b04-b06d-948a970fcf65" display="https://articulo.mercadolibre.com.ar/MLA-1266545798-esmalte-sintetico-brillante-blanco-convertidor-aike-1-litro-_JM?searchVariation=175962207005#searchVariation%3D175962207005%26position%3D33%26search_layout%3Dgrid%26type%3Ditem%26tracking_id%3D5a4ead77-17f0-4b04-b06d-948a970fcf65"/>
    <hyperlink ref="V543" r:id="rId361" location="position%3D18%26search_layout%3Dgrid%26type%3Ditem%26tracking_id%3D56f219bb-9591-4f5c-8c77-eec7f841ee60"/>
    <hyperlink ref="V544" r:id="rId362" location="position%3D18%26search_layout%3Dgrid%26type%3Ditem%26tracking_id%3D56f219bb-9591-4f5c-8c77-eec7f841ee60"/>
    <hyperlink ref="X544" r:id="rId363" location="position%3D13%26search_layout%3Dgrid%26type%3Ditem%26tracking_id%3D56f219bb-9591-4f5c-8c77-eec7f841ee60"/>
    <hyperlink ref="V546" r:id="rId364"/>
    <hyperlink ref="X546" r:id="rId365"/>
    <hyperlink ref="V547" r:id="rId366" location="searchVariation%3DMLA25215005%26position%3D4%26search_layout%3Dgrid%26type%3Dproduct%26tracking_id%3D698c6c7f-20b3-46d8-a894-3abc70a13472"/>
    <hyperlink ref="X547" r:id="rId367" location="position%3D23%26search_layout%3Dgrid%26type%3Ditem%26tracking_id%3D698c6c7f-20b3-46d8-a894-3abc70a13472"/>
    <hyperlink ref="V551" r:id="rId368" location="position%3D17%26search_layout%3Dgrid%26type%3Ditem%26tracking_id%3D698c6c7f-20b3-46d8-a894-3abc70a13472"/>
    <hyperlink ref="X551" r:id="rId369" location="position%3D4%26search_layout%3Dgrid%26type%3Ditem%26tracking_id%3Ded52325d-0ab0-4d5b-a9fa-89e863e5f9b1"/>
    <hyperlink ref="V552" r:id="rId370" location="position%3D17%26search_layout%3Dgrid%26type%3Ditem%26tracking_id%3D698c6c7f-20b3-46d8-a894-3abc70a13472"/>
    <hyperlink ref="X552" r:id="rId371" location="position%3D4%26search_layout%3Dgrid%26type%3Ditem%26tracking_id%3Ded52325d-0ab0-4d5b-a9fa-89e863e5f9b1"/>
    <hyperlink ref="V545" r:id="rId372" location="position%3D17%26search_layout%3Dgrid%26type%3Ditem%26tracking_id%3D698c6c7f-20b3-46d8-a894-3abc70a13472"/>
    <hyperlink ref="X545" r:id="rId373" location="position%3D4%26search_layout%3Dgrid%26type%3Ditem%26tracking_id%3Ded52325d-0ab0-4d5b-a9fa-89e863e5f9b1"/>
    <hyperlink ref="V553" r:id="rId374" location="position%3D1%26search_layout%3Dgrid%26type%3Ditem%26tracking_id%3Dfd7e74e8-1ddc-48bd-b821-1712d330f8b3"/>
    <hyperlink ref="X553" r:id="rId375"/>
    <hyperlink ref="V556" r:id="rId376" location="position%3D1%26search_layout%3Dgrid%26type%3Ditem%26tracking_id%3Dfd7e74e8-1ddc-48bd-b821-1712d330f8b3"/>
    <hyperlink ref="X556" r:id="rId377"/>
    <hyperlink ref="V557" r:id="rId378" location="position%3D1%26search_layout%3Dgrid%26type%3Ditem%26tracking_id%3Dfd7e74e8-1ddc-48bd-b821-1712d330f8b3"/>
    <hyperlink ref="X557" r:id="rId379"/>
    <hyperlink ref="V554" r:id="rId380" location="position%3D2%26search_layout%3Dgrid%26type%3Ditem%26tracking_id%3D12945a23-bc49-448b-831e-aafe5fade74e"/>
    <hyperlink ref="X554" r:id="rId381" location="position%3D14%26search_layout%3Dgrid%26type%3Ditem%26tracking_id%3D12945a23-bc49-448b-831e-aafe5fade74e"/>
    <hyperlink ref="V558" r:id="rId382" location="is_advertising=true&amp;searchVariation=MLA24601154&amp;position=6&amp;search_layout=grid&amp;type=pad&amp;tracking_id=91750f13-8628-4e82-b58f-867a22820ab0&amp;is_advertising=true&amp;ad_domain=VQCATCORE_LST&amp;ad_position=6&amp;ad_click_id=YTE0Y2M1ODctMjE1ZC00ZTQ4LWFlMTYtZjZmM2IxNjllMWVh" display="https://www.mercadolibre.com.ar/membrana-liquida-pasta-20kg-impermeable-transitable-ingenia/p/MLA24601154?pdp_filters=item_id:MLA1451892890#is_advertising=true&amp;searchVariation=MLA24601154&amp;position=6&amp;search_layout=grid&amp;type=pad&amp;tracking_id=91750f13-8628-4e82-b58f-867a22820ab0&amp;is_advertising=true&amp;ad_domain=VQCATCORE_LST&amp;ad_position=6&amp;ad_click_id=YTE0Y2M1ODctMjE1ZC00ZTQ4LWFlMTYtZjZmM2IxNjllMWVh"/>
    <hyperlink ref="V559" r:id="rId383" location="is_advertising=true&amp;searchVariation=MLA24601154&amp;position=6&amp;search_layout=grid&amp;type=pad&amp;tracking_id=91750f13-8628-4e82-b58f-867a22820ab0&amp;is_advertising=true&amp;ad_domain=VQCATCORE_LST&amp;ad_position=6&amp;ad_click_id=YTE0Y2M1ODctMjE1ZC00ZTQ4LWFlMTYtZjZmM2IxNjllMWVh" display="https://www.mercadolibre.com.ar/membrana-liquida-pasta-20kg-impermeable-transitable-ingenia/p/MLA24601154?pdp_filters=item_id:MLA1451892890#is_advertising=true&amp;searchVariation=MLA24601154&amp;position=6&amp;search_layout=grid&amp;type=pad&amp;tracking_id=91750f13-8628-4e82-b58f-867a22820ab0&amp;is_advertising=true&amp;ad_domain=VQCATCORE_LST&amp;ad_position=6&amp;ad_click_id=YTE0Y2M1ODctMjE1ZC00ZTQ4LWFlMTYtZjZmM2IxNjllMWVh"/>
    <hyperlink ref="X558" r:id="rId384"/>
    <hyperlink ref="X559" r:id="rId385"/>
    <hyperlink ref="V560" r:id="rId386" location="position%3D19%26search_layout%3Dgrid%26type%3Ditem%26tracking_id%3D5f945efd-bdce-46e7-a29b-1f861115df94"/>
    <hyperlink ref="X560" r:id="rId387" location="position%3D23%26search_layout%3Dgrid%26type%3Ditem%26tracking_id%3D5f945efd-bdce-46e7-a29b-1f861115df94"/>
    <hyperlink ref="V422" r:id="rId388" location="position=7&amp;search_layout=stack&amp;type=item&amp;tracking_id=211fe63e-14ff-4405-b135-2c76b84a44f3"/>
    <hyperlink ref="X422" r:id="rId389"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V423" r:id="rId390" location="position=7&amp;search_layout=stack&amp;type=item&amp;tracking_id=211fe63e-14ff-4405-b135-2c76b84a44f3"/>
    <hyperlink ref="X423" r:id="rId391" location="is_advertising=true&amp;position=2&amp;search_layout=stack&amp;type=pad&amp;tracking_id=211fe63e-14ff-4405-b135-2c76b84a44f3&amp;is_advertising=true&amp;ad_domain=VQCATCORE_LST&amp;ad_position=2&amp;ad_click_id=YWE2ZDNjMmUtM2U0Ni00MWY1LWFlNWMtOWMyN2M0ZWJhY2E3" display="https://articulo.mercadolibre.com.ar/MLA-1262816077-rollo-50-mt-nylon-polietileno-negro-150-micrones-4-mt-ancho-_JM#is_advertising=true&amp;position=2&amp;search_layout=stack&amp;type=pad&amp;tracking_id=211fe63e-14ff-4405-b135-2c76b84a44f3&amp;is_advertising=true&amp;ad_domain=VQCATCORE_LST&amp;ad_position=2&amp;ad_click_id=YWE2ZDNjMmUtM2U0Ni00MWY1LWFlNWMtOWMyN2M0ZWJhY2E3"/>
    <hyperlink ref="V438" r:id="rId392" location="position%3D5%26search_layout%3Dgrid%26type%3Ditem%26tracking_id%3Dda274ad4-0803-48ff-8bf3-5bab205cb4a0"/>
    <hyperlink ref="X438" r:id="rId393" location="position%3D19%26search_layout%3Dgrid%26type%3Ditem%26tracking_id%3Dda274ad4-0803-48ff-8bf3-5bab205cb4a0"/>
    <hyperlink ref="V439" r:id="rId394" location="position%3D5%26search_layout%3Dgrid%26type%3Ditem%26tracking_id%3Dda274ad4-0803-48ff-8bf3-5bab205cb4a0"/>
    <hyperlink ref="X439" r:id="rId395" location="position%3D19%26search_layout%3Dgrid%26type%3Ditem%26tracking_id%3Dda274ad4-0803-48ff-8bf3-5bab205cb4a0"/>
    <hyperlink ref="X519" r:id="rId396" location="position%3D31%26search_layout%3Dgrid%26type%3Ditem%26tracking_id%3Df7db219e-1c6a-4506-939a-8f243c0cd733"/>
    <hyperlink ref="M571" r:id="rId397" location="position%3D27%26search_layout%3Dstack%26type%3Ditem%26tracking_id%3D5476b02a-9cea-43f7-bbc2-a717f3251f31"/>
    <hyperlink ref="M573" r:id="rId398" location="searchVariation%3DMLA36039344%26position%3D2%26search_layout%3Dstack%26type%3Dproduct%26tracking_id%3Ddd9e9c59-80e3-4712-a6b3-f3a8faa964d0"/>
    <hyperlink ref="M574" r:id="rId399" location="searchVariation%3DMLA36039344%26position%3D2%26search_layout%3Dstack%26type%3Dproduct%26tracking_id%3Ddd9e9c59-80e3-4712-a6b3-f3a8faa964d0"/>
    <hyperlink ref="M575" r:id="rId400" location="searchVariation%3DMLA36039344%26position%3D2%26search_layout%3Dstack%26type%3Dproduct%26tracking_id%3Ddd9e9c59-80e3-4712-a6b3-f3a8faa964d0"/>
    <hyperlink ref="M578" r:id="rId401" location="is_advertising=true&amp;position=9&amp;search_layout=stack&amp;type=pad&amp;tracking_id=a3bc311b-b406-4fe9-a0a3-5d93a2bf61b7&amp;is_advertising=true&amp;ad_domain=VQCATCORE_LST&amp;ad_position=9&amp;ad_click_id=OTk0NjUzOGItMDU4Ni00MWExLWJmNDQtZjM2YzdiMjQ2MjZi" display="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
    <hyperlink ref="M577" r:id="rId402" location="is_advertising=true&amp;position=9&amp;search_layout=stack&amp;type=pad&amp;tracking_id=a3bc311b-b406-4fe9-a0a3-5d93a2bf61b7&amp;is_advertising=true&amp;ad_domain=VQCATCORE_LST&amp;ad_position=9&amp;ad_click_id=OTk0NjUzOGItMDU4Ni00MWExLWJmNDQtZjM2YzdiMjQ2MjZi" display="https://articulo.mercadolibre.com.ar/MLA-909911301-alimento-perros-cachorros-infinity-premium-pack-2-x-10-kgs-_JM#is_advertising=true&amp;position=9&amp;search_layout=stack&amp;type=pad&amp;tracking_id=a3bc311b-b406-4fe9-a0a3-5d93a2bf61b7&amp;is_advertising=true&amp;ad_domain=VQCATCORE_LST&amp;ad_position=9&amp;ad_click_id=OTk0NjUzOGItMDU4Ni00MWExLWJmNDQtZjM2YzdiMjQ2MjZi"/>
    <hyperlink ref="M581" r:id="rId403" location="position%3D10%26search_layout%3Dstack%26type%3Ditem%26tracking_id%3Df653e3a1-bb86-4e82-9069-039575a56f1a"/>
    <hyperlink ref="M583" r:id="rId404" location="position%3D25%26search_layout%3Dstack%26type%3Ditem%26tracking_id%3Da974c1a6-4172-499f-9532-5842fc5c4c0c"/>
    <hyperlink ref="M584" r:id="rId405" location="position%3D25%26search_layout%3Dstack%26type%3Ditem%26tracking_id%3Da974c1a6-4172-499f-9532-5842fc5c4c0c"/>
    <hyperlink ref="M590" r:id="rId406" location="position%3D15%26search_layout%3Dstack%26type%3Ditem%26tracking_id%3D1e8680bc-349a-49d4-a36b-5b1a61c814df"/>
    <hyperlink ref="M589" r:id="rId407" location="position%3D15%26search_layout%3Dstack%26type%3Ditem%26tracking_id%3D1e8680bc-349a-49d4-a36b-5b1a61c814df"/>
    <hyperlink ref="M592" r:id="rId408" location="is_advertising=true&amp;position=11&amp;search_layout=grid&amp;type=pad&amp;tracking_id=39890804-33ed-4ea1-95a4-877e3b3e2cc1&amp;is_advertising=true&amp;ad_domain=VQCATCORE_LST&amp;ad_position=11&amp;ad_click_id=YzFlMWU2N2QtYzc5Yi00YTRkLWI4YmEtMDVkOWUyMmFhODRl" display="https://articulo.mercadolibre.com.ar/MLA-1755732840-pack-x-5-cono-vial-econo-estandar-70-75cm-23kg-conoflex-_JM#is_advertising=true&amp;position=11&amp;search_layout=grid&amp;type=pad&amp;tracking_id=39890804-33ed-4ea1-95a4-877e3b3e2cc1&amp;is_advertising=true&amp;ad_domain=VQCATCORE_LST&amp;ad_position=11&amp;ad_click_id=YzFlMWU2N2QtYzc5Yi00YTRkLWI4YmEtMDVkOWUyMmFhODRl"/>
    <hyperlink ref="M600" r:id="rId409"/>
    <hyperlink ref="M601" r:id="rId410"/>
    <hyperlink ref="M630" r:id="rId411" location="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display="https://articulo.mercadolibre.com.ar/MLA-1155455056-guantes-de-nitrilo-color-negro-x-100-talle-m-_JM#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hyperlink ref="M616" r:id="rId412"/>
    <hyperlink ref="M572" r:id="rId413" location="position%3D27%26search_layout%3Dstack%26type%3Ditem%26tracking_id%3D5476b02a-9cea-43f7-bbc2-a717f3251f31"/>
    <hyperlink ref="V571" r:id="rId414" location="position%3D26%26search_layout%3Dstack%26type%3Ditem%26tracking_id%3D5476b02a-9cea-43f7-bbc2-a717f3251f31"/>
    <hyperlink ref="X571" r:id="rId415" location="position%3D27%26search_layout%3Dstack%26type%3Ditem%26tracking_id%3D5476b02a-9cea-43f7-bbc2-a717f3251f31"/>
    <hyperlink ref="V573" r:id="rId416" location="position%3D3%26search_layout%3Dstack%26type%3Ditem%26tracking_id%3Ddd9e9c59-80e3-4712-a6b3-f3a8faa964d0"/>
    <hyperlink ref="V574" r:id="rId417" location="position%3D3%26search_layout%3Dstack%26type%3Ditem%26tracking_id%3Ddd9e9c59-80e3-4712-a6b3-f3a8faa964d0"/>
    <hyperlink ref="V575" r:id="rId418" location="position%3D3%26search_layout%3Dstack%26type%3Ditem%26tracking_id%3Ddd9e9c59-80e3-4712-a6b3-f3a8faa964d0"/>
    <hyperlink ref="X573" r:id="rId419" location="searchVariation%3DMLA36039344%26position%3D2%26search_layout%3Dstack%26type%3Dproduct%26tracking_id%3Ddd9e9c59-80e3-4712-a6b3-f3a8faa964d0"/>
    <hyperlink ref="X574" r:id="rId420" location="searchVariation%3DMLA36039344%26position%3D2%26search_layout%3Dstack%26type%3Dproduct%26tracking_id%3Ddd9e9c59-80e3-4712-a6b3-f3a8faa964d0"/>
    <hyperlink ref="X575" r:id="rId421" location="searchVariation%3DMLA36039344%26position%3D2%26search_layout%3Dstack%26type%3Dproduct%26tracking_id%3Ddd9e9c59-80e3-4712-a6b3-f3a8faa964d0"/>
    <hyperlink ref="X581" r:id="rId422" location="position%3D10%26search_layout%3Dstack%26type%3Ditem%26tracking_id%3Df653e3a1-bb86-4e82-9069-039575a56f1a"/>
    <hyperlink ref="V584" r:id="rId423" location="position%3D11%26search_layout%3Dstack%26type%3Ditem%26tracking_id%3Df653e3a1-bb86-4e82-9069-039575a56f1a"/>
    <hyperlink ref="X583" r:id="rId424" location="position%3D25%26search_layout%3Dstack%26type%3Ditem%26tracking_id%3Da974c1a6-4172-499f-9532-5842fc5c4c0c"/>
    <hyperlink ref="X584" r:id="rId425" location="position%3D25%26search_layout%3Dstack%26type%3Ditem%26tracking_id%3Da974c1a6-4172-499f-9532-5842fc5c4c0c"/>
    <hyperlink ref="V580" r:id="rId426" location="position%3D13%26search_layout%3Dstack%26type%3Ditem%26tracking_id%3Df653e3a1-bb86-4e82-9069-039575a56f1a"/>
    <hyperlink ref="V581" r:id="rId427" location="position%3D13%26search_layout%3Dstack%26type%3Ditem%26tracking_id%3Df653e3a1-bb86-4e82-9069-039575a56f1a"/>
    <hyperlink ref="X590" r:id="rId428" location="position%3D15%26search_layout%3Dstack%26type%3Ditem%26tracking_id%3D1e8680bc-349a-49d4-a36b-5b1a61c814df"/>
    <hyperlink ref="X589" r:id="rId429" location="position%3D15%26search_layout%3Dstack%26type%3Ditem%26tracking_id%3D1e8680bc-349a-49d4-a36b-5b1a61c814df"/>
    <hyperlink ref="V592" r:id="rId430" location="reco_item_pos=4&amp;reco_backend=ranker-retrieval-v2p_marketplace&amp;reco_backend_type=low_level&amp;reco_client=vip-v2p&amp;reco_id=0e7a3879-6188-46a1-9381-276e85c24d42" display="https://articulo.mercadolibre.com.ar/MLA-930067121-conobasegomaeconomico75cmrigido2bandareflectivo-_JM?variation=#reco_item_pos=4&amp;reco_backend=ranker-retrieval-v2p_marketplace&amp;reco_backend_type=low_level&amp;reco_client=vip-v2p&amp;reco_id=0e7a3879-6188-46a1-9381-276e85c24d42"/>
    <hyperlink ref="X592" r:id="rId431" location="is_advertising=true&amp;position=11&amp;search_layout=grid&amp;type=pad&amp;tracking_id=39890804-33ed-4ea1-95a4-877e3b3e2cc1&amp;is_advertising=true&amp;ad_domain=VQCATCORE_LST&amp;ad_position=11&amp;ad_click_id=YzFlMWU2N2QtYzc5Yi00YTRkLWI4YmEtMDVkOWUyMmFhODRl" display="https://articulo.mercadolibre.com.ar/MLA-1755732840-pack-x-5-cono-vial-econo-estandar-70-75cm-23kg-conoflex-_JM#is_advertising=true&amp;position=11&amp;search_layout=grid&amp;type=pad&amp;tracking_id=39890804-33ed-4ea1-95a4-877e3b3e2cc1&amp;is_advertising=true&amp;ad_domain=VQCATCORE_LST&amp;ad_position=11&amp;ad_click_id=YzFlMWU2N2QtYzc5Yi00YTRkLWI4YmEtMDVkOWUyMmFhODRl"/>
    <hyperlink ref="V600" r:id="rId432"/>
    <hyperlink ref="V601" r:id="rId433"/>
    <hyperlink ref="X600" r:id="rId434"/>
    <hyperlink ref="X601" r:id="rId435"/>
    <hyperlink ref="V610" r:id="rId436"/>
    <hyperlink ref="V612" r:id="rId437"/>
    <hyperlink ref="V616" r:id="rId438"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V630" r:id="rId439"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V644" r:id="rId440"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X630" r:id="rId441" location="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display="https://articulo.mercadolibre.com.ar/MLA-1155455056-guantes-de-nitrilo-color-negro-x-100-talle-m-_JM#polycard_client=recommendations_pdp-pads-up&amp;reco_backend=recos-merge-experimental-pdp-up-b_marketplace&amp;reco_client=pdp-pads-up&amp;reco_item_pos=4&amp;reco_backend_type=low_level&amp;reco_id=7fbdd3fa-d2d4-4d0f-aebc-50759cefb3e7&amp;is_advertising=true&amp;ad_domain=PDPDESKTOP_UP&amp;ad_position=5&amp;ad_click_id=ODUyMzFkZmMtNDdjNC00MzFhLThlZWUtZGUwYTVmOGI3MWRh"/>
    <hyperlink ref="X616" r:id="rId442"/>
    <hyperlink ref="V572" r:id="rId443" location="position%3D26%26search_layout%3Dstack%26type%3Ditem%26tracking_id%3D5476b02a-9cea-43f7-bbc2-a717f3251f31"/>
    <hyperlink ref="X572" r:id="rId444" location="position%3D27%26search_layout%3Dstack%26type%3Ditem%26tracking_id%3D5476b02a-9cea-43f7-bbc2-a717f3251f31"/>
    <hyperlink ref="K572" r:id="rId445" location="position%3D26%26search_layout%3Dstack%26type%3Ditem%26tracking_id%3D5476b02a-9cea-43f7-bbc2-a717f3251f31"/>
    <hyperlink ref="K644" r:id="rId446"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K630" r:id="rId447"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K616" r:id="rId448" location="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display="https://articulo.mercadolibre.com.ar/MLA-1293938217-guantes-descartables-de-nitrilo-negro-caja-x-100-unidades-_JM#polycard_client=recommendations_pdp-pads-up&amp;reco_backend=recos-merge-experimental-pdp-up-b_marketplace&amp;reco_client=pdp-pads-up&amp;reco_item_pos=2&amp;reco_backend_type=low_level&amp;reco_id=7fbdd3fa-d2d4-4d0f-aebc-50759cefb3e7&amp;is_advertising=true&amp;ad_domain=PDPDESKTOP_UP&amp;ad_position=3&amp;ad_click_id=YTRhN2QwODItYjlmZC00NWIzLWE5Y2MtMjM2ZGU2OWI0MWQ3"/>
    <hyperlink ref="K612" r:id="rId449"/>
    <hyperlink ref="K610" r:id="rId450"/>
    <hyperlink ref="K601" r:id="rId451"/>
    <hyperlink ref="K600" r:id="rId452"/>
    <hyperlink ref="K592" r:id="rId453" location="reco_item_pos=4&amp;reco_backend=ranker-retrieval-v2p_marketplace&amp;reco_backend_type=low_level&amp;reco_client=vip-v2p&amp;reco_id=0e7a3879-6188-46a1-9381-276e85c24d42" display="https://articulo.mercadolibre.com.ar/MLA-930067121-conobasegomaeconomico75cmrigido2bandareflectivo-_JM?variation=#reco_item_pos=4&amp;reco_backend=ranker-retrieval-v2p_marketplace&amp;reco_backend_type=low_level&amp;reco_client=vip-v2p&amp;reco_id=0e7a3879-6188-46a1-9381-276e85c24d42"/>
    <hyperlink ref="K581" r:id="rId454" location="position%3D13%26search_layout%3Dstack%26type%3Ditem%26tracking_id%3Df653e3a1-bb86-4e82-9069-039575a56f1a"/>
    <hyperlink ref="K580" r:id="rId455" location="position%3D13%26search_layout%3Dstack%26type%3Ditem%26tracking_id%3Df653e3a1-bb86-4e82-9069-039575a56f1a"/>
    <hyperlink ref="K584" r:id="rId456" location="position%3D11%26search_layout%3Dstack%26type%3Ditem%26tracking_id%3Df653e3a1-bb86-4e82-9069-039575a56f1a"/>
    <hyperlink ref="K578" r:id="rId457" location="is_advertising=true&amp;searchVariation=MLA22565908&amp;position=19&amp;search_layout=stack&amp;type=pad&amp;tracking_id=a3bc311b-b406-4fe9-a0a3-5d93a2bf61b7&amp;is_advertising=true&amp;ad_domain=VQCATCORE_LST&amp;ad_position=19&amp;ad_click_id=MzdlMzQ3ZDUtMmU2OC00YzlmLTgxYTktMDk5NTVlNTk2NDcx" display="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
    <hyperlink ref="K577" r:id="rId458" location="is_advertising=true&amp;searchVariation=MLA22565908&amp;position=19&amp;search_layout=stack&amp;type=pad&amp;tracking_id=a3bc311b-b406-4fe9-a0a3-5d93a2bf61b7&amp;is_advertising=true&amp;ad_domain=VQCATCORE_LST&amp;ad_position=19&amp;ad_click_id=MzdlMzQ3ZDUtMmU2OC00YzlmLTgxYTktMDk5NTVlNTk2NDcx" display="https://www.mercadolibre.com.ar/infinity-perro-cachorro-alimento-10kg/p/MLA22565908?pdp_filters=item_id:MLA1375894911#is_advertising=true&amp;searchVariation=MLA22565908&amp;position=19&amp;search_layout=stack&amp;type=pad&amp;tracking_id=a3bc311b-b406-4fe9-a0a3-5d93a2bf61b7&amp;is_advertising=true&amp;ad_domain=VQCATCORE_LST&amp;ad_position=19&amp;ad_click_id=MzdlMzQ3ZDUtMmU2OC00YzlmLTgxYTktMDk5NTVlNTk2NDcx"/>
    <hyperlink ref="K575" r:id="rId459" location="position%3D3%26search_layout%3Dstack%26type%3Ditem%26tracking_id%3Ddd9e9c59-80e3-4712-a6b3-f3a8faa964d0"/>
    <hyperlink ref="K574" r:id="rId460" location="position%3D3%26search_layout%3Dstack%26type%3Ditem%26tracking_id%3Ddd9e9c59-80e3-4712-a6b3-f3a8faa964d0"/>
    <hyperlink ref="K573" r:id="rId461" location="position%3D3%26search_layout%3Dstack%26type%3Ditem%26tracking_id%3Ddd9e9c59-80e3-4712-a6b3-f3a8faa964d0"/>
    <hyperlink ref="K571" r:id="rId462" location="position%3D26%26search_layout%3Dstack%26type%3Ditem%26tracking_id%3D5476b02a-9cea-43f7-bbc2-a717f3251f31"/>
    <hyperlink ref="X43" r:id="rId463"/>
    <hyperlink ref="X156" r:id="rId464"/>
    <hyperlink ref="M156" r:id="rId465"/>
    <hyperlink ref="V209" r:id="rId466"/>
    <hyperlink ref="K210" r:id="rId467"/>
    <hyperlink ref="K212" r:id="rId468"/>
    <hyperlink ref="K220" r:id="rId469"/>
    <hyperlink ref="K221" r:id="rId470"/>
    <hyperlink ref="K222" r:id="rId471"/>
    <hyperlink ref="V417" r:id="rId472"/>
    <hyperlink ref="K440" r:id="rId473" location="position%3D5%26search_layout%3Dgrid%26type%3Ditem%26tracking_id%3Dda274ad4-0803-48ff-8bf3-5bab205cb4a0"/>
    <hyperlink ref="M440" r:id="rId474" location="position%3D19%26search_layout%3Dgrid%26type%3Ditem%26tracking_id%3Dda274ad4-0803-48ff-8bf3-5bab205cb4a0"/>
    <hyperlink ref="V440" r:id="rId475" location="position%3D5%26search_layout%3Dgrid%26type%3Ditem%26tracking_id%3Dda274ad4-0803-48ff-8bf3-5bab205cb4a0"/>
    <hyperlink ref="X440" r:id="rId476" location="position%3D19%26search_layout%3Dgrid%26type%3Ditem%26tracking_id%3Dda274ad4-0803-48ff-8bf3-5bab205cb4a0"/>
    <hyperlink ref="V444" r:id="rId477" location="position%3D4%26search_layout%3Dgrid%26type%3Ditem%26tracking_id%3Ddc9f16af-53bc-4a7d-85bf-cdd243d87c8c"/>
    <hyperlink ref="V446" r:id="rId478" location="position%3D4%26search_layout%3Dgrid%26type%3Ditem%26tracking_id%3Ddc9f16af-53bc-4a7d-85bf-cdd243d87c8c"/>
    <hyperlink ref="X444" r:id="rId479" location="position%3D5%26search_layout%3Dgrid%26type%3Ditem%26tracking_id%3Ddc9f16af-53bc-4a7d-85bf-cdd243d87c8c"/>
    <hyperlink ref="X446" r:id="rId480" location="position%3D5%26search_layout%3Dgrid%26type%3Ditem%26tracking_id%3Ddc9f16af-53bc-4a7d-85bf-cdd243d87c8c"/>
    <hyperlink ref="V537:V542" r:id="rId481" location="position%3D18%26search_layout%3Dgrid%26type%3Ditem%26tracking_id%3D56f219bb-9591-4f5c-8c77-eec7f841ee60" display="https://articulo.mercadolibre.com.ar/MLA-780866506-montante-70mm-p-durlock-_JM#position%3D18%26search_layout%3Dgrid%26type%3Ditem%26tracking_id%3D56f219bb-9591-4f5c-8c77-eec7f841ee60"/>
    <hyperlink ref="X537:X543" r:id="rId482" location="position%3D13%26search_layout%3Dgrid%26type%3Ditem%26tracking_id%3D56f219bb-9591-4f5c-8c77-eec7f841ee60" display="https://articulo.mercadolibre.com.ar/MLA-1110125684-perfil-montante-70mm-para-tabique-durlock-galvanizado-_JM#position%3D13%26search_layout%3Dgrid%26type%3Ditem%26tracking_id%3D56f219bb-9591-4f5c-8c77-eec7f841ee6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Carlosc</dc:creator>
  <cp:lastModifiedBy>Roberto Cabaña</cp:lastModifiedBy>
  <dcterms:created xsi:type="dcterms:W3CDTF">2024-08-30T16:15:12Z</dcterms:created>
  <dcterms:modified xsi:type="dcterms:W3CDTF">2024-09-06T18:37:29Z</dcterms:modified>
</cp:coreProperties>
</file>