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A31" i="2" l="1"/>
  <c r="AA29" i="2"/>
  <c r="AA33" i="2" s="1"/>
  <c r="AA23" i="2"/>
  <c r="AA22" i="2"/>
  <c r="AA24" i="2" s="1"/>
  <c r="Y15" i="2"/>
  <c r="Y14" i="2"/>
  <c r="Y13" i="2"/>
  <c r="Y12" i="2"/>
  <c r="Y11" i="2"/>
  <c r="Y10" i="2"/>
  <c r="Y9" i="2"/>
  <c r="U9" i="2"/>
  <c r="Y8" i="2"/>
  <c r="Y7" i="2"/>
  <c r="Y6" i="2"/>
  <c r="Y5" i="2"/>
  <c r="P5" i="2" l="1"/>
  <c r="P6" i="2"/>
  <c r="P7" i="2"/>
  <c r="P8" i="2"/>
  <c r="P9" i="2"/>
  <c r="P10" i="2"/>
</calcChain>
</file>

<file path=xl/sharedStrings.xml><?xml version="1.0" encoding="utf-8"?>
<sst xmlns="http://schemas.openxmlformats.org/spreadsheetml/2006/main" count="221" uniqueCount="139">
  <si>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</si>
  <si>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</si>
  <si>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</si>
  <si>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</si>
  <si>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</si>
  <si>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</si>
  <si>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</si>
  <si>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</si>
  <si>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</si>
  <si>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</si>
  <si>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</si>
  <si>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</si>
  <si>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</si>
  <si>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 xml:space="preserve">890110018.14 </t>
  </si>
  <si>
    <t xml:space="preserve">AGUA ENVASADA </t>
  </si>
  <si>
    <t>ISMAEL</t>
  </si>
  <si>
    <t>Envase x 20 lts</t>
  </si>
  <si>
    <t>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</t>
  </si>
  <si>
    <t xml:space="preserve">AGUA ENVASADA  </t>
  </si>
  <si>
    <t>Envase x 12lts.</t>
  </si>
  <si>
    <t>Envase x 5 Lts.</t>
  </si>
  <si>
    <t>http://maxiconsumo.com/sucursal_capital/catalog/product/view/id/3350/s/agua-kin-bidon-6-5-lt-22266/category/126/</t>
  </si>
  <si>
    <t xml:space="preserve">890110023.20 </t>
  </si>
  <si>
    <t>.</t>
  </si>
  <si>
    <t xml:space="preserve">AGUA MINERAL </t>
  </si>
  <si>
    <t>AGUA MINERAL  SIN GAS</t>
  </si>
  <si>
    <t>R.</t>
  </si>
  <si>
    <t>https://www.cotodigital3.com.ar/sitios/cdigi/producto/-agua-mineral--kin----bidon-6-l/_/A-00288309-00288309-200?gclid=EAIaIQobChMI66LtppLH8gIVi4KRCh1B2AynEAAYAiAAEgJxLvD_BwE</t>
  </si>
  <si>
    <t>pr1 al  3 x 6 lts.</t>
  </si>
  <si>
    <t>https://www.cotodigital3.com.ar/sitios/cdigi/producto/-agua-mineral-natural-de-manantial-villavicencio-500-ml/_/A-00011779-00011779-200</t>
  </si>
  <si>
    <t>pr1 al 3 m/Villavicencio</t>
  </si>
  <si>
    <t>https://www.hiperlibertad.com.ar/agua-mineral-sin-gas-villavicencio-500-ml/p</t>
  </si>
  <si>
    <t>https://regondi.com/producto/premium_12r/</t>
  </si>
  <si>
    <t>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464518877&amp;matt_product_id=MLA769876472&amp;matt_product_partition_id=1414756886338&amp;matt_target_id=aud-415044759576:pla-1414756886338&amp;gclid=Cj0KCQiAjJOQBhCkARIsAEKMtO3zbHCfUBemsBYgGOUON6CIHScY5FP0vTDExJ8O_VHAUPYs9t5GqEgaAhVSEALw_wcB</t>
  </si>
  <si>
    <t>890110023.20</t>
  </si>
  <si>
    <t>Env.x 20 lts.</t>
  </si>
  <si>
    <t>500 a 600cc</t>
  </si>
  <si>
    <t>AGUA MINERAL</t>
  </si>
  <si>
    <t>1500 cc</t>
  </si>
  <si>
    <t>RUPAYCO</t>
  </si>
  <si>
    <t>https://www.disco.com.ar/agua-sierra-de-los-padres-6-l/p?idsku=320527&amp;gclid=Cj0KCQiAjc2QBhDgARIsAMc3SqS4yLbvq_1Ex0qzxEE-j-eMojqPvDVU9xAaLx5Q8M0fxZz4frIZsawaAj47EALw_wcB&amp;gclsrc=aw.ds</t>
  </si>
  <si>
    <t>https://www.aguaella.com.ar/product-page/bid%C3%B3n-20-litros</t>
  </si>
  <si>
    <t>https://www.disco.com.ar/agua-villavicencio-pet-sin-gas-500-ml/p?idsku=238784&amp;gclid=Cj0KCQiAjc2QBhDgARIsAMc3SqSYteeC1NzVkf-8yL28H3xX66Pa4xe7L-I1vniuX1qfwTIIUZh_hRsaAnmoEALw_wcB&amp;gclsrc=aw.ds</t>
  </si>
  <si>
    <t>https://www.disco.com.ar/agua-mineral-sierra-de-los-padres-sin-gas-1-5-l/p?idsku=306910&amp;gclid=Cj0KCQiAjc2QBhDgARIsAMc3SqR56UDs98mSzDTwoJbnzZVlYQbBkkgX02C69oGoxnKzA9gL7T3a4cQaAlW5EALw_wcB&amp;gclsrc=aw.ds</t>
  </si>
  <si>
    <t>https://www.cotodigital3.com.ar/sitios/cdigi/producto/_/A-00227155-00227155-200/</t>
  </si>
  <si>
    <t>pr 1 al 3 m/Sierra de los Padres.</t>
  </si>
  <si>
    <t>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t_device=c&amp;matt_creative=544876793758&amp;matt_keyword=&amp;matt_ad_position=&amp;matt_ad_type=pla&amp;matt_merchant_id=280887330&amp;matt_product_id=MLA620368870&amp;matt_product_partition_id=1412401522700&amp;matt_target_id=aud-415044759576:pla-1412401522700&amp;gclid=EAIaIQobChMIq5_C86m09gIVKilMCh0U5QUiEAYYASABEgLtyvD_BwE</t>
  </si>
  <si>
    <t>https://articulo.mercadolibre.com.ar/MLA-867441807-agua-en-bidon-20lts-aquamasters-zona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552682178&amp;matt_product_id=MLA867441807&amp;matt_product_partition_id=1413162902526&amp;matt_target_id=aud-415044759576:pla-1413162902526&amp;gclid=CjwKCAjwx7GYBhB7EiwA0d8oeyUylf2TggdlzugyW3m7paceYHHFp1d4i8wbgWYz_DiPNdWugf1AABoCsAkQAvD_BwE</t>
  </si>
  <si>
    <t>https://www.disco.com.ar/agua-mineral-bonaqua-sin-gas-1-5-lt/p</t>
  </si>
  <si>
    <t>https://articulo.mercadolibre.com.ar/MLA-782585107-bidon-de-agua-x-20-l-no-vendemos-el-bidon-vacio-cordoba-_JM#position=31&amp;search_layout=stack&amp;type=item&amp;tracking_id=9eb3f389-f7a0-4851-9f95-4b8121022e39</t>
  </si>
  <si>
    <t>https://articulo.mercadolibre.com.ar/MLA-1126113631-agua-de-mesa-12-litros-_JM?searchVariation=174273101740#searchVariation=174273101740&amp;position=17&amp;search_layout=stack&amp;type=item&amp;tracking_id=ccb9ea68-2bd5-4ea2-9ee6-b2d0c74b41cd</t>
  </si>
  <si>
    <t>Variación Acum</t>
  </si>
  <si>
    <t xml:space="preserve">Precios relevados por la D.G.C.P. Y G.B. y publicados https://www.mendoza.gov.ar/compras/precio-ref-agua/ </t>
  </si>
  <si>
    <t>https://articulo.mercadolibre.com.ar/MLA-867441807-agua-en-bidon-20lts-aquamasters-zona-caba-_JM#position=10&amp;search_layout=stack&amp;type=item&amp;tracking_id=2c77e51e-f25c-48ea-9a87-835430e7fca4</t>
  </si>
  <si>
    <t>https://www.aguaella.com.ar/product-page/bid%C3%B3n12-litros</t>
  </si>
  <si>
    <t>https://articulo.mercadolibre.com.ar/MLA-1345885667-bidon-de-12-y-20-litros-vacio-agua-mineral-_JM#position=9&amp;search_layout=stack&amp;type=item&amp;tracking_id=a643c88c-2620-427d-8b37-c0287effc3e6</t>
  </si>
  <si>
    <t>https://www.laronline.com.ar/productos/bidon-de-agua-nuestra-12l1/</t>
  </si>
  <si>
    <t>https://www.masonline.com.ar/agua-mineral-de-manantial-sin-gas-eco-de-los-andes-1-5-lt/p</t>
  </si>
  <si>
    <t>https://www.masonline.com.ar/bidon-agua-nestle-pureza-vital-6-3-lt/p</t>
  </si>
  <si>
    <t>https://maxiconsumo.com/sucursal_capital/bebidas/aguas/aguas-minerales/agua-villavicencio-1-5-lt-2004.html</t>
  </si>
  <si>
    <t>https://www.hiperlibertad.com.ar/agua-mineral-bonaqua-sin-gas-x-1-5-lts/p?sc=6</t>
  </si>
  <si>
    <t>Precio promedio de mercado Diciembre 2023 (*)</t>
  </si>
  <si>
    <t>https://www.cotodigital3.com.ar/sitios/cdigi/producto/-agua-mineral-natural-villa-del-sur-600-ml/_/A-00266816-00266816-200</t>
  </si>
  <si>
    <t>https://www.jumbo.com.ar/agua-sin-gas-villavicencio-500-ml/p</t>
  </si>
  <si>
    <t>https://www.masonline.com.ar/agua-mineral-de-manantial-sin-gas-eco-de-los-andes-500-cc/p</t>
  </si>
  <si>
    <t>https://www.cotodigital3.com.ar/sitios/cdigi/producto/-agua-de-mesa-nestle-bidon-63-l/_/A-00267340-00267340-200</t>
  </si>
  <si>
    <t>https://www.jumbo.com.ar/agua-sin-gas-nestle-pureza-vital-bidon-6-3-l/p</t>
  </si>
  <si>
    <t>Precio promedio de mercado Febrero 2024 (*)</t>
  </si>
  <si>
    <t>BEBIDA ISOTONICA</t>
  </si>
  <si>
    <t>AGUA SABORIZADA</t>
  </si>
  <si>
    <t xml:space="preserve">ALQUILER DISPENSER PARA AGUA  </t>
  </si>
  <si>
    <t>Unidad por mes</t>
  </si>
  <si>
    <t>Entre 5 y 6.5 litros aprox.</t>
  </si>
  <si>
    <t>Sin gas  2 litros aprox.</t>
  </si>
  <si>
    <t>500 cc aprox.</t>
  </si>
  <si>
    <t>Entre 2 a 2,5 litros aprox.</t>
  </si>
  <si>
    <t xml:space="preserve"> 1,5 litros</t>
  </si>
  <si>
    <t>890110025.3</t>
  </si>
  <si>
    <t>890110026.2</t>
  </si>
  <si>
    <t>192000091.1</t>
  </si>
  <si>
    <t>,</t>
  </si>
  <si>
    <t>https://www.hiperlibertad.com.ar/agua-saborizada-aquarius-naranja-x-1-5-lt/p</t>
  </si>
  <si>
    <t>https://www.hiperlibertad.com.ar/agua-saborizada-aquarius-naranja-2-25-lt/p</t>
  </si>
  <si>
    <t>https://www.dispenserdeagua.com.ar/alquiler-dispenser-de-agua/alquiler-de-dispenser-de-agua-a-red-con-filtro-purificador</t>
  </si>
  <si>
    <t>https://servicio.mercadolibre.com.ar/MLA-1405136293-servicio-de-alquiler-de-dispenser-de-red-_JM#position=24&amp;search_layout=stack&amp;type=item&amp;tracking_id=61634a16-ba12-414a-86fd-3f0f782c7d3a</t>
  </si>
  <si>
    <t>https://www.puritywater.com.ar/MLA-1362598461-alquiler-dispenser-de-agua-frio-calor-con-filtros-mesada-_JM</t>
  </si>
  <si>
    <t>https://www.carrefour.com.ar/agua-saborizada-aquarius-pomelo-225-l/p</t>
  </si>
  <si>
    <t>https://diaonline.supermercadosdia.com.ar/agua-saborizada-aquarius-pomelo-225-lts-137082/p</t>
  </si>
  <si>
    <t>https://www.cordiez.com.ar/agua-saborizada-sin-gas-naranja-nihuil-1-5-lt/p</t>
  </si>
  <si>
    <t>https://www.carrefour.com.ar/agua-saborizada-cellier-sabor-pomelo-15-lts-721479/p?idsku=146085&amp;gad_source=1&amp;gclid=CjwKCAiAivGuBhBEEiwAWiFmYe8n19RcAiaCeqxdIFa68r9MyxpyYpuYcseC-FKwsh8xnXpNJsFSVhoCLGEQAvD_BwE</t>
  </si>
  <si>
    <t>https://articulo.mercadolibre.com.ar/MLA-1670608010-agua-mineralizada-con-gas-bajo-sodio-cellier-225-lt-_JM#position=2&amp;search_layout=stack&amp;type=item&amp;tracking_id=6a4e9120-0e18-4716-b237-9c525bbc6b3e</t>
  </si>
  <si>
    <t>https://www.cordiez.com.ar/agua-mineral-sierra-de-los-padres-2-lt/p</t>
  </si>
  <si>
    <t>https://tusuper.com.ar/index.php?route=product/product&amp;manufacturer_id=100&amp;product_id=5030</t>
  </si>
  <si>
    <t>Bellys $ 1750</t>
  </si>
  <si>
    <t>Bellys $ 1384,91</t>
  </si>
  <si>
    <t>Di Marco $ 1384,91</t>
  </si>
  <si>
    <t>Rupayco $ 2150</t>
  </si>
  <si>
    <t>Di Marco $ 1990</t>
  </si>
  <si>
    <t>Rupayco $ 420</t>
  </si>
  <si>
    <t>Rupayco $ 770</t>
  </si>
  <si>
    <t>GRAZIANI</t>
  </si>
  <si>
    <t>CELLIER</t>
  </si>
  <si>
    <t>CORDOBA/NIHUIL</t>
  </si>
  <si>
    <t>Marca</t>
  </si>
  <si>
    <t>Precio 1</t>
  </si>
  <si>
    <t>link</t>
  </si>
  <si>
    <t>Precio 2</t>
  </si>
  <si>
    <t>Precio 3</t>
  </si>
  <si>
    <t>Precio promedio</t>
  </si>
  <si>
    <t>SIERRA DE LOS PADRES (marca corizada)</t>
  </si>
  <si>
    <t>_</t>
  </si>
  <si>
    <t>POWERADE (marca corizada)</t>
  </si>
  <si>
    <t>https://www.vea.com.ar/bebida-isotonica-powerade-mountain-blast-botella-500-ml/p</t>
  </si>
  <si>
    <t>https://www.carrefour.com.ar/isotonica-powerade-sabor-uva-pet-500-cc-725064/p?idsku=155721</t>
  </si>
  <si>
    <t>https://www.hiperlibertad.com.ar/bebida-isot-nica-powerade-naranja-500-ml/p?idsku=7260&amp;sc=6&amp;srsltid=AfmBOopxJkoiKb0TkD8x9VzTcq4xfSXjZSugXqGNRrBKNgIi76o2S2wg7NA</t>
  </si>
  <si>
    <t>GATORADE</t>
  </si>
  <si>
    <t>https://www.carrefour.com.ar/bebida-isotonica-gatorade-uva-500-cc-36734/p?idsku=3707</t>
  </si>
  <si>
    <t>https://www.hiperlibertad.com.ar/bebida-isotonica-gatorade-cool-blue-500-cc/p?idsku=7237&amp;srsltid=AfmBOorBiTmGH_BcmvLMgeThXbhVVovRZoOuCXAV9r8uFNBKHvmZ5NkRgxU</t>
  </si>
  <si>
    <t>https://www.jumbo.com.ar/isotonica-gatorade-cool-blue-botella-500mlx1/p?srsltid=AfmBOopJVNfKNs2bx3qdyE0iPWJeQJmeIGa7o5NyqsyhuYmDTZvUppbFVt4</t>
  </si>
  <si>
    <t>NIHUIL (marca corizada)</t>
  </si>
  <si>
    <t>https://articulo.mercadolibre.com.ar/MLA-1396628233-agua-de-mesa-nihuil-bidon-5-litros-_JM?matt_tool=38087446&amp;utm_source=google_shopping&amp;utm_medium=organic</t>
  </si>
  <si>
    <t>MARCA GRAZIANI (marca corizada)</t>
  </si>
  <si>
    <t>OTRAS MARCAS</t>
  </si>
  <si>
    <t>https://www.carrefour.com.ar/agua-de-mesa-sin-gas-benedictino-bajo-sodio-bidon-6-lts-730558/p?idsku=169318</t>
  </si>
  <si>
    <t>https://www.jumbo.com.ar/agua-sin-gas-nestle-pureza-vital-bidon-6-3-l/p?srsltid=AfmBOopRyJtOOLk1lVozOsWHI0jya87a4HzLFZgWCcRtPHC8UzCddxVB8oo</t>
  </si>
  <si>
    <t>https://www.mercadolibre.com.ar/agua-mineral-natural-sierra-de-los-padres-pack-65-lt-x-2-un/p/MLA19754709?matt_tool=38087446&amp;utm_source=google_shopping&amp;utm_medium=organic&amp;item_id=MLA1319297366&amp;from=gshop</t>
  </si>
  <si>
    <t>Benedictino 6 litros</t>
  </si>
  <si>
    <t>Nestle 6,3 litros</t>
  </si>
  <si>
    <t>Sierra de los padres 6,5 litros</t>
  </si>
  <si>
    <t>Precio de referencia de Bebida isotónica (Renglón 9)</t>
  </si>
  <si>
    <t>Precio de referencia del Agua mineral de 5 a 6,5 litros (Renglón 5)</t>
  </si>
  <si>
    <t>https://www.hiperlibertad.com.ar/bidon-de-agua-nestle-pureza-vital-6-3-lt/p?idsku=7299&amp;gad_source=1&amp;gclid=CjwKCAiArfauBhApEiwAeoB7qBrf0N_S2MMzGaQWs6oCpilWrxJvRdEUofeaJ6Gyc0fT6bu_2kN-MxoCW80QAvD_BwE</t>
  </si>
  <si>
    <t>https://diaonline.supermercadosdia.com.ar/agua-sin-gas-bidon-villa-del-sur-62-lt-296104/p</t>
  </si>
  <si>
    <t>SIERRA DE LOS PADRES</t>
  </si>
  <si>
    <t>https://www.laronline.com.ar/productos/bebida-hydra-mystical-apple-600ml/</t>
  </si>
  <si>
    <t>https://www.hiperlibertad.com.ar/bebida-isotonica-gatorade-naranja-sin-azucar-x-500-ml/p</t>
  </si>
  <si>
    <t>https://www.carrefour.com.ar/bebida-isotonica-gatorade-manzana-500-cc-36755/p?idsku=4021&amp;gad_source=1&amp;gclid=CjwKCAiArfauBhApEiwAeoB7qLo_bZxQKsbCuXUERSWAADeD5J-MG4KuER7AUjPTKL1tZmas_VFhWxoC4_wQAvD_BwE</t>
  </si>
  <si>
    <t xml:space="preserve">Observaciones </t>
  </si>
  <si>
    <t>VARIACIÓN BIMESTRAL PRECIOS DE REFERENCIA  DE AGUAS Y OTRAS BEBIDAS - PROCESO 10606-0002-LPU22  - EX-2022-00303477- -GDEMZA-DGCPYGB#MHYF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</si>
</sst>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3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92D05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2"/>
    <xf numFmtId="0" fontId="6" fillId="0" borderId="2" applyNumberFormat="0" applyFill="0" applyBorder="0" applyAlignment="0" applyProtection="0"/>
    <xf numFmtId="44" fontId="3" fillId="0" borderId="2" applyFont="0" applyFill="0" applyBorder="0" applyAlignment="0" applyProtection="0"/>
    <xf numFmtId="9" fontId="3" fillId="0" borderId="2" applyFont="0" applyFill="0" applyBorder="0" applyAlignment="0" applyProtection="0"/>
    <xf numFmtId="0" fontId="3" fillId="0" borderId="2"/>
    <xf numFmtId="0" fontId="6" fillId="0" borderId="2" applyNumberFormat="0" applyFill="0" applyBorder="0" applyAlignment="0" applyProtection="0"/>
    <xf numFmtId="44" fontId="3" fillId="0" borderId="2" applyFont="0" applyFill="0" applyBorder="0" applyAlignment="0" applyProtection="0"/>
    <xf numFmtId="9" fontId="3" fillId="0" borderId="2" applyFont="0" applyFill="0" applyBorder="0" applyAlignment="0" applyProtection="0"/>
    <xf numFmtId="0" fontId="12" fillId="0" borderId="2"/>
  </cellStyleXfs>
  <cellXfs count="97">
    <xf numFmtId="0" fontId="0" fillId="0" borderId="0" xfId="0" applyFont="1" applyAlignment="1"/>
    <xf numFmtId="0" fontId="0" fillId="0" borderId="0" xfId="0" applyFont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1" applyFill="1" applyBorder="1"/>
    <xf numFmtId="0" fontId="6" fillId="0" borderId="1" xfId="1" applyFill="1" applyBorder="1" applyAlignment="1"/>
    <xf numFmtId="0" fontId="0" fillId="0" borderId="1" xfId="0" applyFont="1" applyFill="1" applyBorder="1"/>
    <xf numFmtId="0" fontId="3" fillId="0" borderId="1" xfId="0" applyFont="1" applyFill="1" applyBorder="1"/>
    <xf numFmtId="164" fontId="0" fillId="4" borderId="1" xfId="0" applyNumberFormat="1" applyFont="1" applyFill="1" applyBorder="1" applyAlignment="1">
      <alignment horizontal="center"/>
    </xf>
    <xf numFmtId="4" fontId="0" fillId="0" borderId="0" xfId="0" applyNumberFormat="1" applyFont="1" applyAlignment="1"/>
    <xf numFmtId="0" fontId="0" fillId="0" borderId="0" xfId="0" applyFont="1" applyFill="1" applyAlignment="1"/>
    <xf numFmtId="0" fontId="0" fillId="0" borderId="2" xfId="0" applyFont="1" applyBorder="1" applyAlignment="1"/>
    <xf numFmtId="0" fontId="4" fillId="0" borderId="2" xfId="0" applyFont="1" applyBorder="1" applyAlignment="1">
      <alignment horizontal="center" wrapText="1"/>
    </xf>
    <xf numFmtId="0" fontId="1" fillId="0" borderId="2" xfId="0" applyFont="1" applyBorder="1"/>
    <xf numFmtId="0" fontId="0" fillId="0" borderId="2" xfId="0" applyFont="1" applyBorder="1"/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" xfId="0" applyFont="1" applyFill="1" applyBorder="1" applyAlignment="1">
      <alignment horizontal="center" vertical="center" wrapText="1"/>
    </xf>
    <xf numFmtId="164" fontId="0" fillId="4" borderId="3" xfId="0" applyNumberFormat="1" applyFont="1" applyFill="1" applyBorder="1" applyAlignment="1">
      <alignment horizontal="center"/>
    </xf>
    <xf numFmtId="164" fontId="0" fillId="2" borderId="3" xfId="0" applyNumberFormat="1" applyFont="1" applyFill="1" applyBorder="1" applyAlignment="1">
      <alignment horizontal="center"/>
    </xf>
    <xf numFmtId="0" fontId="6" fillId="0" borderId="3" xfId="1" applyFill="1" applyBorder="1"/>
    <xf numFmtId="0" fontId="5" fillId="3" borderId="3" xfId="0" applyFont="1" applyFill="1" applyBorder="1" applyAlignment="1">
      <alignment horizontal="center" wrapText="1"/>
    </xf>
    <xf numFmtId="44" fontId="0" fillId="0" borderId="3" xfId="2" applyFont="1" applyBorder="1" applyAlignment="1"/>
    <xf numFmtId="9" fontId="0" fillId="0" borderId="3" xfId="3" applyFont="1" applyBorder="1" applyAlignment="1"/>
    <xf numFmtId="0" fontId="8" fillId="0" borderId="3" xfId="0" applyFont="1" applyFill="1" applyBorder="1" applyAlignment="1">
      <alignment horizontal="center" wrapText="1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6" fillId="0" borderId="3" xfId="1" applyFill="1" applyBorder="1" applyAlignment="1"/>
    <xf numFmtId="0" fontId="8" fillId="0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164" fontId="0" fillId="2" borderId="1" xfId="4" applyNumberFormat="1" applyFont="1" applyFill="1" applyBorder="1" applyAlignment="1">
      <alignment horizontal="center"/>
    </xf>
    <xf numFmtId="164" fontId="3" fillId="2" borderId="1" xfId="4" applyNumberFormat="1" applyFont="1" applyFill="1" applyBorder="1" applyAlignment="1">
      <alignment horizontal="center"/>
    </xf>
    <xf numFmtId="164" fontId="0" fillId="2" borderId="1" xfId="12" applyNumberFormat="1" applyFont="1" applyFill="1" applyBorder="1" applyAlignment="1">
      <alignment horizontal="center"/>
    </xf>
    <xf numFmtId="0" fontId="6" fillId="0" borderId="1" xfId="9" applyFill="1" applyBorder="1"/>
    <xf numFmtId="164" fontId="0" fillId="4" borderId="1" xfId="12" applyNumberFormat="1" applyFont="1" applyFill="1" applyBorder="1" applyAlignment="1">
      <alignment horizontal="center"/>
    </xf>
    <xf numFmtId="0" fontId="0" fillId="0" borderId="7" xfId="0" applyNumberFormat="1" applyFill="1" applyBorder="1" applyAlignment="1" applyProtection="1">
      <alignment vertical="top" wrapText="1"/>
    </xf>
    <xf numFmtId="0" fontId="3" fillId="0" borderId="7" xfId="0" applyNumberFormat="1" applyFont="1" applyFill="1" applyBorder="1" applyAlignment="1" applyProtection="1">
      <alignment vertical="top" wrapText="1"/>
    </xf>
    <xf numFmtId="0" fontId="3" fillId="0" borderId="7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7" xfId="0" applyFont="1" applyBorder="1" applyAlignment="1"/>
    <xf numFmtId="164" fontId="0" fillId="7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right" wrapText="1"/>
    </xf>
    <xf numFmtId="0" fontId="1" fillId="3" borderId="8" xfId="0" applyFont="1" applyFill="1" applyBorder="1" applyAlignment="1">
      <alignment horizontal="right" wrapText="1"/>
    </xf>
    <xf numFmtId="0" fontId="0" fillId="0" borderId="7" xfId="0" applyFont="1" applyBorder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0" fillId="4" borderId="7" xfId="0" applyFont="1" applyFill="1" applyBorder="1" applyAlignment="1"/>
    <xf numFmtId="0" fontId="7" fillId="0" borderId="7" xfId="0" applyFont="1" applyBorder="1" applyAlignment="1">
      <alignment horizontal="center" vertical="center" wrapText="1"/>
    </xf>
    <xf numFmtId="0" fontId="0" fillId="8" borderId="7" xfId="0" applyFont="1" applyFill="1" applyBorder="1" applyAlignment="1">
      <alignment horizontal="center" wrapText="1"/>
    </xf>
    <xf numFmtId="0" fontId="0" fillId="8" borderId="11" xfId="0" applyFont="1" applyFill="1" applyBorder="1"/>
    <xf numFmtId="0" fontId="3" fillId="8" borderId="12" xfId="0" applyNumberFormat="1" applyFont="1" applyFill="1" applyBorder="1" applyAlignment="1" applyProtection="1">
      <alignment vertical="top" wrapText="1"/>
    </xf>
    <xf numFmtId="0" fontId="0" fillId="8" borderId="12" xfId="0" applyNumberFormat="1" applyFill="1" applyBorder="1" applyAlignment="1" applyProtection="1">
      <alignment vertical="top" wrapText="1"/>
    </xf>
    <xf numFmtId="164" fontId="0" fillId="9" borderId="1" xfId="0" applyNumberFormat="1" applyFont="1" applyFill="1" applyBorder="1" applyAlignment="1">
      <alignment horizontal="center"/>
    </xf>
    <xf numFmtId="164" fontId="0" fillId="9" borderId="7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right"/>
    </xf>
    <xf numFmtId="0" fontId="0" fillId="0" borderId="10" xfId="0" applyFont="1" applyBorder="1" applyAlignment="1">
      <alignment horizontal="right" wrapText="1"/>
    </xf>
    <xf numFmtId="0" fontId="0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0" fillId="0" borderId="9" xfId="0" applyFont="1" applyBorder="1" applyAlignment="1">
      <alignment horizontal="right" wrapText="1"/>
    </xf>
    <xf numFmtId="0" fontId="1" fillId="0" borderId="16" xfId="0" applyFont="1" applyFill="1" applyBorder="1" applyAlignment="1">
      <alignment horizontal="left" wrapText="1"/>
    </xf>
    <xf numFmtId="0" fontId="0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13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2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0" fillId="0" borderId="9" xfId="0" applyNumberFormat="1" applyFill="1" applyBorder="1" applyAlignment="1" applyProtection="1">
      <alignment horizontal="center" vertical="center"/>
    </xf>
    <xf numFmtId="0" fontId="0" fillId="0" borderId="7" xfId="0" applyNumberFormat="1" applyFill="1" applyBorder="1" applyAlignment="1" applyProtection="1">
      <alignment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wrapText="1"/>
    </xf>
    <xf numFmtId="44" fontId="0" fillId="0" borderId="7" xfId="10" applyFont="1" applyFill="1" applyBorder="1" applyAlignment="1" applyProtection="1"/>
    <xf numFmtId="44" fontId="3" fillId="0" borderId="7" xfId="10" applyFont="1" applyFill="1" applyBorder="1" applyAlignment="1" applyProtection="1"/>
    <xf numFmtId="0" fontId="0" fillId="0" borderId="7" xfId="0" applyNumberFormat="1" applyFont="1" applyFill="1" applyBorder="1" applyAlignment="1" applyProtection="1"/>
    <xf numFmtId="44" fontId="2" fillId="0" borderId="7" xfId="10" applyNumberFormat="1" applyFont="1" applyFill="1" applyBorder="1" applyAlignment="1" applyProtection="1"/>
    <xf numFmtId="0" fontId="0" fillId="0" borderId="7" xfId="0" applyNumberFormat="1" applyFont="1" applyFill="1" applyBorder="1" applyAlignment="1" applyProtection="1">
      <alignment vertical="top" wrapText="1"/>
    </xf>
    <xf numFmtId="44" fontId="0" fillId="0" borderId="7" xfId="0" applyNumberFormat="1" applyFont="1" applyFill="1" applyBorder="1" applyAlignment="1" applyProtection="1">
      <alignment wrapText="1"/>
    </xf>
    <xf numFmtId="0" fontId="0" fillId="0" borderId="7" xfId="0" applyNumberFormat="1" applyFill="1" applyBorder="1" applyAlignment="1" applyProtection="1">
      <alignment vertical="top"/>
    </xf>
    <xf numFmtId="44" fontId="2" fillId="0" borderId="7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</cellXfs>
  <cellStyles count="13">
    <cellStyle name="Hipervínculo" xfId="1" builtinId="8"/>
    <cellStyle name="Hipervínculo 2" xfId="9"/>
    <cellStyle name="Hipervínculo 3" xfId="5"/>
    <cellStyle name="Moneda" xfId="2" builtinId="4"/>
    <cellStyle name="Moneda 2" xfId="10"/>
    <cellStyle name="Moneda 3" xfId="6"/>
    <cellStyle name="Normal" xfId="0" builtinId="0"/>
    <cellStyle name="Normal 2" xfId="8"/>
    <cellStyle name="Normal 3" xfId="4"/>
    <cellStyle name="Normal 4" xfId="12"/>
    <cellStyle name="Porcentaje" xfId="3" builtinId="5"/>
    <cellStyle name="Porcentaje 2" xfId="11"/>
    <cellStyle name="Porcentaj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c\Downloads\PRECIOS-DE-REFERENCIA-AGUAS-Y-BEBIDAS-FEBRERO-2024-%20NUEVO%20ACUERDO%20MARCO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BIDAS"/>
    </sheetNames>
    <sheetDataSet>
      <sheetData sheetId="0" refreshError="1">
        <row r="31">
          <cell r="I31">
            <v>1043.8333333333333</v>
          </cell>
        </row>
        <row r="40">
          <cell r="I40">
            <v>2543.6466666666665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todigital3.com.ar/sitios/cdigi/producto/_/A-00227155-00227155-200/" TargetMode="External"/><Relationship Id="rId13" Type="http://schemas.openxmlformats.org/officeDocument/2006/relationships/hyperlink" Target="https://www.laronline.com.ar/productos/bidon-de-agua-nuestra-12l1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cotodigital3.com.ar/sitios/cdigi/producto/-agua-mineral--kin----bidon-6-l/_/A-00288309-00288309-200?gclid=EAIaIQobChMI66LtppLH8gIVi4KRCh1B2AynEAAYAiAAEgJxLvD_BwE" TargetMode="External"/><Relationship Id="rId7" Type="http://schemas.openxmlformats.org/officeDocument/2006/relationships/hyperlink" Target="https://www.disco.com.ar/agua-villavicencio-pet-sin-gas-500-ml/p?idsku=238784&amp;gclid=Cj0KCQiAjc2QBhDgARIsAMc3SqSYteeC1NzVkf-8yL28H3xX66Pa4xe7L-I1vniuX1qfwTIIUZh_hRsaAnmoEALw_wcB&amp;gclsrc=aw.ds" TargetMode="External"/><Relationship Id="rId12" Type="http://schemas.openxmlformats.org/officeDocument/2006/relationships/hyperlink" Target="https://articulo.mercadolibre.com.ar/MLA-867441807-agua-en-bidon-20lts-aquamasters-zona-caba-_JM" TargetMode="External"/><Relationship Id="rId17" Type="http://schemas.openxmlformats.org/officeDocument/2006/relationships/hyperlink" Target="https://www.aguaella.com.ar/product-page/bid%C3%B3n-20-litros" TargetMode="External"/><Relationship Id="rId2" Type="http://schemas.openxmlformats.org/officeDocument/2006/relationships/hyperlink" Target="http://maxiconsumo.com/sucursal_capital/catalog/product/view/id/3350/s/agua-kin-bidon-6-5-lt-22266/category/126/" TargetMode="External"/><Relationship Id="rId16" Type="http://schemas.openxmlformats.org/officeDocument/2006/relationships/hyperlink" Target="https://www.cotodigital3.com.ar/sitios/cdigi/producto/-agua-mineral-natural-villa-del-sur-600-ml/_/A-00266816-00266816-200" TargetMode="External"/><Relationship Id="rId1" Type="http://schemas.openxmlformats.org/officeDocument/2006/relationships/hyperlink" Target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 TargetMode="External"/><Relationship Id="rId6" Type="http://schemas.openxmlformats.org/officeDocument/2006/relationships/hyperlink" Target="https://www.disco.com.ar/agua-sierra-de-los-padres-6-l/p?idsku=320527&amp;gclid=Cj0KCQiAjc2QBhDgARIsAMc3SqS4yLbvq_1Ex0qzxEE-j-eMojqPvDVU9xAaLx5Q8M0fxZz4frIZsawaAj47EALw_wcB&amp;gclsrc=aw.ds" TargetMode="External"/><Relationship Id="rId11" Type="http://schemas.openxmlformats.org/officeDocument/2006/relationships/hyperlink" Target="https://regondi.com/producto/premium_12r/" TargetMode="External"/><Relationship Id="rId5" Type="http://schemas.openxmlformats.org/officeDocument/2006/relationships/hyperlink" Target="https://www.hiperlibertad.com.ar/agua-mineral-sin-gas-villavicencio-500-ml/p" TargetMode="External"/><Relationship Id="rId15" Type="http://schemas.openxmlformats.org/officeDocument/2006/relationships/hyperlink" Target="https://articulo.mercadolibre.com.ar/MLA-1345885667-bidon-de-12-y-20-litros-vacio-agua-mineral-_JM" TargetMode="External"/><Relationship Id="rId10" Type="http://schemas.openxmlformats.org/officeDocument/2006/relationships/hyperlink" Target="https://www.aguaella.com.ar/product-page/bid%C3%B3n-20-litros" TargetMode="External"/><Relationship Id="rId4" Type="http://schemas.openxmlformats.org/officeDocument/2006/relationships/hyperlink" Target="https://www.cotodigital3.com.ar/sitios/cdigi/producto/-agua-mineral-natural-de-manantial-villavicencio-500-ml/_/A-00011779-00011779-200" TargetMode="External"/><Relationship Id="rId9" Type="http://schemas.openxmlformats.org/officeDocument/2006/relationships/hyperlink" Target="https://www.disco.com.ar/agua-mineral-sierra-de-los-padres-sin-gas-1-5-l/p?idsku=306910&amp;gclid=Cj0KCQiAjc2QBhDgARIsAMc3SqR56UDs98mSzDTwoJbnzZVlYQbBkkgX02C69oGoxnKzA9gL7T3a4cQaAlW5EALw_wcB&amp;gclsrc=aw.ds" TargetMode="External"/><Relationship Id="rId14" Type="http://schemas.openxmlformats.org/officeDocument/2006/relationships/hyperlink" Target="https://www.aguaella.com.ar/product-page/bid%C3%B3n12-lit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tabSelected="1" topLeftCell="R1" workbookViewId="0">
      <selection activeCell="AG5" sqref="AG5"/>
    </sheetView>
  </sheetViews>
  <sheetFormatPr baseColWidth="10" defaultRowHeight="15" x14ac:dyDescent="0.25"/>
  <cols>
    <col min="2" max="2" width="13.140625" customWidth="1"/>
    <col min="3" max="3" width="22.7109375" bestFit="1" customWidth="1"/>
    <col min="5" max="5" width="13.7109375" customWidth="1"/>
    <col min="6" max="6" width="0" hidden="1" customWidth="1"/>
    <col min="7" max="7" width="20.7109375" customWidth="1"/>
    <col min="8" max="13" width="0" hidden="1" customWidth="1"/>
    <col min="14" max="14" width="7.5703125" hidden="1" customWidth="1"/>
    <col min="15" max="16" width="20.7109375" customWidth="1"/>
    <col min="19" max="19" width="4.85546875" customWidth="1"/>
    <col min="20" max="20" width="12.5703125" customWidth="1"/>
    <col min="21" max="21" width="32.42578125" customWidth="1"/>
    <col min="22" max="22" width="15.7109375" customWidth="1"/>
    <col min="23" max="23" width="10.7109375" customWidth="1"/>
    <col min="24" max="24" width="13.42578125" customWidth="1"/>
    <col min="25" max="26" width="10.7109375" customWidth="1"/>
    <col min="27" max="27" width="11.85546875" customWidth="1"/>
    <col min="28" max="28" width="11.28515625" customWidth="1"/>
    <col min="29" max="29" width="12.7109375" customWidth="1"/>
    <col min="30" max="30" width="11.140625" customWidth="1"/>
    <col min="31" max="31" width="12.7109375" customWidth="1"/>
    <col min="32" max="32" width="17.7109375" customWidth="1"/>
    <col min="33" max="33" width="12.85546875" customWidth="1"/>
    <col min="34" max="34" width="13.28515625" customWidth="1"/>
  </cols>
  <sheetData>
    <row r="1" spans="1:34" ht="15" customHeight="1" x14ac:dyDescent="0.25">
      <c r="A1" s="93" t="s">
        <v>138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34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34" ht="15.75" thickBot="1" x14ac:dyDescent="0.3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2"/>
    </row>
    <row r="4" spans="1:34" ht="60.75" thickBot="1" x14ac:dyDescent="0.3">
      <c r="A4" s="34" t="s">
        <v>26</v>
      </c>
      <c r="B4" s="35" t="s">
        <v>0</v>
      </c>
      <c r="C4" s="36" t="s">
        <v>1</v>
      </c>
      <c r="D4" s="35" t="s">
        <v>2</v>
      </c>
      <c r="E4" s="35" t="s">
        <v>3</v>
      </c>
      <c r="F4" s="35" t="s">
        <v>4</v>
      </c>
      <c r="G4" s="36" t="s">
        <v>67</v>
      </c>
      <c r="H4" s="35" t="s">
        <v>6</v>
      </c>
      <c r="I4" s="35" t="s">
        <v>7</v>
      </c>
      <c r="J4" s="35" t="s">
        <v>8</v>
      </c>
      <c r="K4" s="35" t="s">
        <v>9</v>
      </c>
      <c r="L4" s="35" t="s">
        <v>10</v>
      </c>
      <c r="M4" s="35" t="s">
        <v>11</v>
      </c>
      <c r="N4" s="35" t="s">
        <v>12</v>
      </c>
      <c r="O4" s="36" t="s">
        <v>61</v>
      </c>
      <c r="P4" s="37" t="s">
        <v>51</v>
      </c>
      <c r="S4" s="56" t="s">
        <v>26</v>
      </c>
      <c r="T4" s="54" t="s">
        <v>0</v>
      </c>
      <c r="U4" s="3" t="s">
        <v>1</v>
      </c>
      <c r="V4" s="3" t="s">
        <v>2</v>
      </c>
      <c r="W4" s="3" t="s">
        <v>3</v>
      </c>
      <c r="X4" s="3" t="s">
        <v>4</v>
      </c>
      <c r="Y4" s="3" t="s">
        <v>5</v>
      </c>
      <c r="Z4" s="3" t="s">
        <v>6</v>
      </c>
      <c r="AA4" s="3" t="s">
        <v>7</v>
      </c>
      <c r="AB4" s="3" t="s">
        <v>8</v>
      </c>
      <c r="AC4" s="3" t="s">
        <v>9</v>
      </c>
      <c r="AD4" s="3" t="s">
        <v>10</v>
      </c>
      <c r="AE4" s="63" t="s">
        <v>11</v>
      </c>
      <c r="AF4" s="90" t="s">
        <v>137</v>
      </c>
      <c r="AG4" s="91"/>
      <c r="AH4" s="92"/>
    </row>
    <row r="5" spans="1:34" ht="30.75" thickBot="1" x14ac:dyDescent="0.3">
      <c r="A5" s="16">
        <v>1</v>
      </c>
      <c r="B5" s="17" t="s">
        <v>13</v>
      </c>
      <c r="C5" s="17" t="s">
        <v>14</v>
      </c>
      <c r="D5" s="18" t="s">
        <v>15</v>
      </c>
      <c r="E5" s="18" t="s">
        <v>16</v>
      </c>
      <c r="F5" s="19">
        <v>180</v>
      </c>
      <c r="G5" s="33">
        <v>3333.3333333333335</v>
      </c>
      <c r="H5" s="20">
        <v>520</v>
      </c>
      <c r="I5" s="21" t="s">
        <v>46</v>
      </c>
      <c r="J5" s="20">
        <v>500</v>
      </c>
      <c r="K5" s="21" t="s">
        <v>49</v>
      </c>
      <c r="L5" s="20">
        <v>400</v>
      </c>
      <c r="M5" s="21" t="s">
        <v>17</v>
      </c>
      <c r="N5" s="22" t="s">
        <v>23</v>
      </c>
      <c r="O5" s="23">
        <v>2466.6666666666665</v>
      </c>
      <c r="P5" s="24">
        <f>+(G5-O5)/O5</f>
        <v>0.35135135135135148</v>
      </c>
      <c r="S5" s="57">
        <v>1</v>
      </c>
      <c r="T5" s="58" t="s">
        <v>13</v>
      </c>
      <c r="U5" s="7" t="s">
        <v>14</v>
      </c>
      <c r="V5" s="4" t="s">
        <v>15</v>
      </c>
      <c r="W5" s="4" t="s">
        <v>16</v>
      </c>
      <c r="X5" s="48">
        <v>1750</v>
      </c>
      <c r="Y5" s="61">
        <f>+(Z5+AB5+AD5)/3</f>
        <v>3333.3333333333335</v>
      </c>
      <c r="Z5" s="2">
        <v>4000</v>
      </c>
      <c r="AA5" s="5" t="s">
        <v>46</v>
      </c>
      <c r="AB5" s="2">
        <v>3000</v>
      </c>
      <c r="AC5" s="5" t="s">
        <v>53</v>
      </c>
      <c r="AD5" s="2">
        <v>3000</v>
      </c>
      <c r="AE5" s="5" t="s">
        <v>41</v>
      </c>
      <c r="AF5" s="64" t="s">
        <v>93</v>
      </c>
      <c r="AG5" s="65" t="s">
        <v>95</v>
      </c>
      <c r="AH5" s="65" t="s">
        <v>96</v>
      </c>
    </row>
    <row r="6" spans="1:34" ht="30.75" thickBot="1" x14ac:dyDescent="0.3">
      <c r="A6" s="16">
        <v>2</v>
      </c>
      <c r="B6" s="17" t="s">
        <v>13</v>
      </c>
      <c r="C6" s="17" t="s">
        <v>18</v>
      </c>
      <c r="D6" s="18" t="s">
        <v>15</v>
      </c>
      <c r="E6" s="18" t="s">
        <v>19</v>
      </c>
      <c r="F6" s="19">
        <v>130</v>
      </c>
      <c r="G6" s="33">
        <v>4130</v>
      </c>
      <c r="H6" s="20">
        <v>520</v>
      </c>
      <c r="I6" s="21" t="s">
        <v>32</v>
      </c>
      <c r="J6" s="19">
        <v>400</v>
      </c>
      <c r="K6" s="21" t="s">
        <v>50</v>
      </c>
      <c r="L6" s="20">
        <v>500</v>
      </c>
      <c r="M6" s="21" t="s">
        <v>33</v>
      </c>
      <c r="N6" s="22" t="s">
        <v>23</v>
      </c>
      <c r="O6" s="23">
        <v>2696.6666666666665</v>
      </c>
      <c r="P6" s="24">
        <f t="shared" ref="P6:P10" si="0">+(G6-O6)/O6</f>
        <v>0.53152039555006192</v>
      </c>
      <c r="S6" s="57">
        <v>2</v>
      </c>
      <c r="T6" s="58" t="s">
        <v>13</v>
      </c>
      <c r="U6" s="7" t="s">
        <v>18</v>
      </c>
      <c r="V6" s="4" t="s">
        <v>15</v>
      </c>
      <c r="W6" s="4" t="s">
        <v>19</v>
      </c>
      <c r="X6" s="48">
        <v>1500</v>
      </c>
      <c r="Y6" s="61">
        <f>+(Z6+AB6+AD6)/3</f>
        <v>4130</v>
      </c>
      <c r="Z6" s="2">
        <v>8500</v>
      </c>
      <c r="AA6" s="5" t="s">
        <v>56</v>
      </c>
      <c r="AB6" s="9">
        <v>2200</v>
      </c>
      <c r="AC6" s="5" t="s">
        <v>54</v>
      </c>
      <c r="AD6" s="2">
        <v>1690</v>
      </c>
      <c r="AE6" s="5" t="s">
        <v>55</v>
      </c>
      <c r="AF6" s="52" t="s">
        <v>94</v>
      </c>
      <c r="AG6" s="51" t="s">
        <v>97</v>
      </c>
      <c r="AH6" s="53"/>
    </row>
    <row r="7" spans="1:34" ht="45.75" thickBot="1" x14ac:dyDescent="0.3">
      <c r="A7" s="16">
        <v>3</v>
      </c>
      <c r="B7" s="17" t="s">
        <v>13</v>
      </c>
      <c r="C7" s="17" t="s">
        <v>18</v>
      </c>
      <c r="D7" s="18" t="s">
        <v>15</v>
      </c>
      <c r="E7" s="18" t="s">
        <v>20</v>
      </c>
      <c r="F7" s="19">
        <v>100</v>
      </c>
      <c r="G7" s="33">
        <v>1718.71</v>
      </c>
      <c r="H7" s="20">
        <v>559.78</v>
      </c>
      <c r="I7" s="21" t="s">
        <v>21</v>
      </c>
      <c r="J7" s="20">
        <v>350</v>
      </c>
      <c r="K7" s="21" t="s">
        <v>40</v>
      </c>
      <c r="L7" s="19">
        <v>393.04</v>
      </c>
      <c r="M7" s="21" t="s">
        <v>27</v>
      </c>
      <c r="N7" s="25" t="s">
        <v>28</v>
      </c>
      <c r="O7" s="23">
        <v>1512.9099999999999</v>
      </c>
      <c r="P7" s="24">
        <f t="shared" si="0"/>
        <v>0.1360292416601121</v>
      </c>
      <c r="S7" s="57">
        <v>3</v>
      </c>
      <c r="T7" s="58" t="s">
        <v>13</v>
      </c>
      <c r="U7" s="7" t="s">
        <v>18</v>
      </c>
      <c r="V7" s="50" t="s">
        <v>102</v>
      </c>
      <c r="W7" s="4" t="s">
        <v>20</v>
      </c>
      <c r="X7" s="48">
        <v>1863</v>
      </c>
      <c r="Y7" s="61">
        <f>+(Z7+AB7+AD7)/3</f>
        <v>2794</v>
      </c>
      <c r="Z7" s="40">
        <v>2800</v>
      </c>
      <c r="AA7" s="5" t="s">
        <v>66</v>
      </c>
      <c r="AB7" s="40">
        <v>2791</v>
      </c>
      <c r="AC7" s="5" t="s">
        <v>58</v>
      </c>
      <c r="AD7" s="42">
        <v>2791</v>
      </c>
      <c r="AE7" s="41" t="s">
        <v>65</v>
      </c>
      <c r="AF7" s="70" t="s">
        <v>80</v>
      </c>
      <c r="AG7" s="66"/>
      <c r="AH7" s="66"/>
    </row>
    <row r="8" spans="1:34" ht="45.75" thickBot="1" x14ac:dyDescent="0.3">
      <c r="A8" s="16">
        <v>4</v>
      </c>
      <c r="B8" s="17" t="s">
        <v>34</v>
      </c>
      <c r="C8" s="26" t="s">
        <v>37</v>
      </c>
      <c r="D8" s="27" t="s">
        <v>39</v>
      </c>
      <c r="E8" s="18" t="s">
        <v>35</v>
      </c>
      <c r="F8" s="19">
        <v>320</v>
      </c>
      <c r="G8" s="33">
        <v>3150</v>
      </c>
      <c r="H8" s="20">
        <v>560</v>
      </c>
      <c r="I8" s="21" t="s">
        <v>41</v>
      </c>
      <c r="J8" s="20">
        <v>600</v>
      </c>
      <c r="K8" s="21" t="s">
        <v>47</v>
      </c>
      <c r="L8" s="19" t="s">
        <v>23</v>
      </c>
      <c r="M8" s="21"/>
      <c r="N8" s="25"/>
      <c r="O8" s="23">
        <v>2350</v>
      </c>
      <c r="P8" s="24">
        <f t="shared" si="0"/>
        <v>0.34042553191489361</v>
      </c>
      <c r="S8" s="57">
        <v>5</v>
      </c>
      <c r="T8" s="59" t="s">
        <v>34</v>
      </c>
      <c r="U8" s="45" t="s">
        <v>37</v>
      </c>
      <c r="V8" s="46"/>
      <c r="W8" s="44" t="s">
        <v>72</v>
      </c>
      <c r="X8" s="49">
        <v>1350</v>
      </c>
      <c r="Y8" s="62">
        <f>+[1]BEBIDAS!$I$40</f>
        <v>2543.6466666666665</v>
      </c>
      <c r="Z8" s="55">
        <v>2791</v>
      </c>
      <c r="AA8" s="5" t="s">
        <v>65</v>
      </c>
      <c r="AB8" s="55">
        <v>2532</v>
      </c>
      <c r="AC8" s="5" t="s">
        <v>131</v>
      </c>
      <c r="AD8" s="55">
        <v>2820</v>
      </c>
      <c r="AE8" s="5" t="s">
        <v>132</v>
      </c>
      <c r="AF8" s="71" t="s">
        <v>23</v>
      </c>
      <c r="AG8" s="47" t="s">
        <v>23</v>
      </c>
      <c r="AH8" s="53"/>
    </row>
    <row r="9" spans="1:34" ht="60.75" thickBot="1" x14ac:dyDescent="0.3">
      <c r="A9" s="16">
        <v>5</v>
      </c>
      <c r="B9" s="17" t="s">
        <v>22</v>
      </c>
      <c r="C9" s="26" t="s">
        <v>25</v>
      </c>
      <c r="D9" s="27" t="s">
        <v>39</v>
      </c>
      <c r="E9" s="16" t="s">
        <v>36</v>
      </c>
      <c r="F9" s="19">
        <v>40</v>
      </c>
      <c r="G9" s="33">
        <v>739.33333333333337</v>
      </c>
      <c r="H9" s="20">
        <v>146</v>
      </c>
      <c r="I9" s="28" t="s">
        <v>42</v>
      </c>
      <c r="J9" s="20">
        <v>115.99</v>
      </c>
      <c r="K9" s="21" t="s">
        <v>31</v>
      </c>
      <c r="L9" s="20">
        <v>145.35</v>
      </c>
      <c r="M9" s="21" t="s">
        <v>29</v>
      </c>
      <c r="N9" s="29" t="s">
        <v>30</v>
      </c>
      <c r="O9" s="23">
        <v>524</v>
      </c>
      <c r="P9" s="24">
        <f t="shared" si="0"/>
        <v>0.4109414758269721</v>
      </c>
      <c r="S9" s="57">
        <v>6</v>
      </c>
      <c r="T9" s="59" t="s">
        <v>34</v>
      </c>
      <c r="U9" s="46" t="str">
        <f>+U8</f>
        <v>AGUA MINERAL</v>
      </c>
      <c r="V9" s="46"/>
      <c r="W9" s="44" t="s">
        <v>73</v>
      </c>
      <c r="X9" s="49">
        <v>808</v>
      </c>
      <c r="Y9" s="62">
        <f>+(Z9+AB9+AD9)/3</f>
        <v>1063.9533333333334</v>
      </c>
      <c r="Z9" s="55">
        <v>1165.8699999999999</v>
      </c>
      <c r="AA9" s="5" t="s">
        <v>90</v>
      </c>
      <c r="AB9" s="55">
        <v>1183.97</v>
      </c>
      <c r="AC9" s="5" t="s">
        <v>91</v>
      </c>
      <c r="AD9" s="55">
        <v>842.02</v>
      </c>
      <c r="AE9" s="5" t="s">
        <v>92</v>
      </c>
      <c r="AF9" s="72" t="s">
        <v>80</v>
      </c>
      <c r="AG9" s="47"/>
      <c r="AH9" s="47"/>
    </row>
    <row r="10" spans="1:34" ht="90.75" thickBot="1" x14ac:dyDescent="0.3">
      <c r="A10" s="16">
        <v>6</v>
      </c>
      <c r="B10" s="17" t="s">
        <v>34</v>
      </c>
      <c r="C10" s="26" t="s">
        <v>24</v>
      </c>
      <c r="D10" s="30" t="s">
        <v>39</v>
      </c>
      <c r="E10" s="31" t="s">
        <v>38</v>
      </c>
      <c r="F10" s="32">
        <v>67.5</v>
      </c>
      <c r="G10" s="33">
        <v>925.56666666666661</v>
      </c>
      <c r="H10" s="20">
        <v>70.86</v>
      </c>
      <c r="I10" s="28" t="s">
        <v>44</v>
      </c>
      <c r="J10" s="20">
        <v>142</v>
      </c>
      <c r="K10" s="21" t="s">
        <v>48</v>
      </c>
      <c r="L10" s="20">
        <v>73.34</v>
      </c>
      <c r="M10" s="21" t="s">
        <v>43</v>
      </c>
      <c r="N10" s="29" t="s">
        <v>45</v>
      </c>
      <c r="O10" s="23">
        <v>708.66666666666663</v>
      </c>
      <c r="P10" s="24">
        <f t="shared" si="0"/>
        <v>0.30606773283160865</v>
      </c>
      <c r="S10" s="57">
        <v>7</v>
      </c>
      <c r="T10" s="58" t="s">
        <v>34</v>
      </c>
      <c r="U10" s="8" t="s">
        <v>24</v>
      </c>
      <c r="V10" s="50" t="s">
        <v>101</v>
      </c>
      <c r="W10" s="4" t="s">
        <v>38</v>
      </c>
      <c r="X10" s="49">
        <v>555</v>
      </c>
      <c r="Y10" s="61">
        <f t="shared" ref="Y10" si="1">+(Z10+AB10+AD10)/3</f>
        <v>925.56666666666661</v>
      </c>
      <c r="Z10" s="2">
        <v>660.7</v>
      </c>
      <c r="AA10" s="6" t="s">
        <v>59</v>
      </c>
      <c r="AB10" s="2">
        <v>1094</v>
      </c>
      <c r="AC10" s="5" t="s">
        <v>57</v>
      </c>
      <c r="AD10" s="2">
        <v>1022</v>
      </c>
      <c r="AE10" s="5" t="s">
        <v>60</v>
      </c>
      <c r="AF10" s="73" t="s">
        <v>23</v>
      </c>
      <c r="AG10" s="67"/>
      <c r="AH10" s="65" t="s">
        <v>99</v>
      </c>
    </row>
    <row r="11" spans="1:34" ht="15.75" thickBot="1" x14ac:dyDescent="0.3">
      <c r="A11" s="94" t="s">
        <v>52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6"/>
      <c r="S11" s="57">
        <v>8</v>
      </c>
      <c r="T11" s="58" t="s">
        <v>22</v>
      </c>
      <c r="U11" s="8" t="s">
        <v>25</v>
      </c>
      <c r="V11" s="50" t="s">
        <v>100</v>
      </c>
      <c r="W11" s="4" t="s">
        <v>36</v>
      </c>
      <c r="X11" s="48">
        <v>252.84</v>
      </c>
      <c r="Y11" s="61">
        <f>+(Z11+AB11+AD11)/3</f>
        <v>739.33333333333337</v>
      </c>
      <c r="Z11" s="38">
        <v>750</v>
      </c>
      <c r="AA11" s="6" t="s">
        <v>63</v>
      </c>
      <c r="AB11" s="38">
        <v>805</v>
      </c>
      <c r="AC11" s="5" t="s">
        <v>64</v>
      </c>
      <c r="AD11" s="39">
        <v>663</v>
      </c>
      <c r="AE11" s="5" t="s">
        <v>62</v>
      </c>
      <c r="AF11" s="74" t="s">
        <v>80</v>
      </c>
      <c r="AG11" s="68"/>
      <c r="AH11" s="69" t="s">
        <v>98</v>
      </c>
    </row>
    <row r="12" spans="1:34" ht="30" x14ac:dyDescent="0.25">
      <c r="S12" s="57">
        <v>9</v>
      </c>
      <c r="T12" s="59" t="s">
        <v>77</v>
      </c>
      <c r="U12" s="45" t="s">
        <v>68</v>
      </c>
      <c r="V12" s="89" t="s">
        <v>133</v>
      </c>
      <c r="W12" s="44" t="s">
        <v>74</v>
      </c>
      <c r="X12" s="49">
        <v>715</v>
      </c>
      <c r="Y12" s="62">
        <f>+[1]BEBIDAS!$I$31</f>
        <v>1043.8333333333333</v>
      </c>
      <c r="Z12" s="55">
        <v>750</v>
      </c>
      <c r="AA12" s="47" t="s">
        <v>134</v>
      </c>
      <c r="AB12" s="55">
        <v>1263</v>
      </c>
      <c r="AC12" s="47" t="s">
        <v>135</v>
      </c>
      <c r="AD12" s="55">
        <v>1125</v>
      </c>
      <c r="AE12" s="47" t="s">
        <v>136</v>
      </c>
      <c r="AF12" s="71"/>
      <c r="AG12" s="47"/>
      <c r="AH12" s="47"/>
    </row>
    <row r="13" spans="1:34" ht="45" x14ac:dyDescent="0.25">
      <c r="S13" s="57">
        <v>10</v>
      </c>
      <c r="T13" s="59" t="s">
        <v>78</v>
      </c>
      <c r="U13" s="45" t="s">
        <v>69</v>
      </c>
      <c r="V13" s="46"/>
      <c r="W13" s="44" t="s">
        <v>75</v>
      </c>
      <c r="X13" s="49"/>
      <c r="Y13" s="62">
        <f t="shared" ref="Y13:Y15" si="2">+(Z13+AB13+AD13)/3</f>
        <v>1641.3333333333333</v>
      </c>
      <c r="Z13" s="55">
        <v>1819</v>
      </c>
      <c r="AA13" s="5" t="s">
        <v>82</v>
      </c>
      <c r="AB13" s="55">
        <v>1325</v>
      </c>
      <c r="AC13" s="5" t="s">
        <v>86</v>
      </c>
      <c r="AD13" s="55">
        <v>1780</v>
      </c>
      <c r="AE13" s="5" t="s">
        <v>87</v>
      </c>
      <c r="AF13" s="72" t="s">
        <v>80</v>
      </c>
      <c r="AG13" s="47"/>
      <c r="AH13" s="47"/>
    </row>
    <row r="14" spans="1:34" x14ac:dyDescent="0.25">
      <c r="S14" s="57">
        <v>11</v>
      </c>
      <c r="T14" s="60" t="s">
        <v>78</v>
      </c>
      <c r="U14" s="45" t="s">
        <v>69</v>
      </c>
      <c r="V14" s="46"/>
      <c r="W14" s="44" t="s">
        <v>76</v>
      </c>
      <c r="X14" s="49"/>
      <c r="Y14" s="62">
        <f t="shared" si="2"/>
        <v>1131.6633333333332</v>
      </c>
      <c r="Z14" s="55">
        <v>1391</v>
      </c>
      <c r="AA14" s="5" t="s">
        <v>81</v>
      </c>
      <c r="AB14" s="55">
        <v>1058.99</v>
      </c>
      <c r="AC14" s="5" t="s">
        <v>88</v>
      </c>
      <c r="AD14" s="55">
        <v>945</v>
      </c>
      <c r="AE14" s="5" t="s">
        <v>89</v>
      </c>
      <c r="AF14" s="72" t="s">
        <v>80</v>
      </c>
      <c r="AG14" s="47"/>
      <c r="AH14" s="47"/>
    </row>
    <row r="15" spans="1:34" ht="30" x14ac:dyDescent="0.25">
      <c r="S15" s="57">
        <v>12</v>
      </c>
      <c r="T15" s="59" t="s">
        <v>79</v>
      </c>
      <c r="U15" s="45" t="s">
        <v>70</v>
      </c>
      <c r="V15" s="46"/>
      <c r="W15" s="44" t="s">
        <v>71</v>
      </c>
      <c r="X15" s="49"/>
      <c r="Y15" s="62">
        <f t="shared" si="2"/>
        <v>15000</v>
      </c>
      <c r="Z15" s="55">
        <v>18000</v>
      </c>
      <c r="AA15" s="5" t="s">
        <v>83</v>
      </c>
      <c r="AB15" s="55">
        <v>12000</v>
      </c>
      <c r="AC15" s="5" t="s">
        <v>84</v>
      </c>
      <c r="AD15" s="55">
        <v>15000</v>
      </c>
      <c r="AE15" s="5" t="s">
        <v>85</v>
      </c>
      <c r="AF15" s="72" t="s">
        <v>80</v>
      </c>
      <c r="AG15" s="47"/>
      <c r="AH15" s="47"/>
    </row>
    <row r="16" spans="1:34" x14ac:dyDescent="0.25">
      <c r="U16" s="11"/>
      <c r="W16" s="10"/>
      <c r="X16" s="1"/>
    </row>
    <row r="17" spans="20:27" x14ac:dyDescent="0.25">
      <c r="U17" s="11"/>
      <c r="W17" s="10"/>
      <c r="X17" s="1"/>
    </row>
    <row r="18" spans="20:27" x14ac:dyDescent="0.25">
      <c r="T18" s="75" t="s">
        <v>129</v>
      </c>
      <c r="U18" s="76"/>
      <c r="V18" s="76"/>
      <c r="W18" s="76"/>
      <c r="X18" s="76"/>
      <c r="Y18" s="76"/>
      <c r="Z18" s="76"/>
      <c r="AA18" s="76"/>
    </row>
    <row r="19" spans="20:27" x14ac:dyDescent="0.25">
      <c r="T19" s="76"/>
      <c r="U19" s="76"/>
      <c r="V19" s="76"/>
      <c r="W19" s="76"/>
      <c r="X19" s="76"/>
      <c r="Y19" s="76"/>
      <c r="Z19" s="76"/>
      <c r="AA19" s="76"/>
    </row>
    <row r="20" spans="20:27" x14ac:dyDescent="0.25">
      <c r="T20" s="77" t="s">
        <v>103</v>
      </c>
      <c r="U20" s="77" t="s">
        <v>104</v>
      </c>
      <c r="V20" s="77" t="s">
        <v>105</v>
      </c>
      <c r="W20" s="77" t="s">
        <v>106</v>
      </c>
      <c r="X20" s="77" t="s">
        <v>105</v>
      </c>
      <c r="Y20" s="77" t="s">
        <v>107</v>
      </c>
      <c r="Z20" s="77" t="s">
        <v>105</v>
      </c>
      <c r="AA20" s="77" t="s">
        <v>108</v>
      </c>
    </row>
    <row r="21" spans="20:27" ht="60" x14ac:dyDescent="0.25">
      <c r="T21" s="78" t="s">
        <v>109</v>
      </c>
      <c r="U21" s="79" t="s">
        <v>110</v>
      </c>
      <c r="V21" s="79" t="s">
        <v>110</v>
      </c>
      <c r="W21" s="79" t="s">
        <v>110</v>
      </c>
      <c r="X21" s="79" t="s">
        <v>110</v>
      </c>
      <c r="Y21" s="79" t="s">
        <v>110</v>
      </c>
      <c r="Z21" s="79" t="s">
        <v>110</v>
      </c>
      <c r="AA21" s="79" t="s">
        <v>110</v>
      </c>
    </row>
    <row r="22" spans="20:27" ht="36.75" customHeight="1" x14ac:dyDescent="0.25">
      <c r="T22" s="80" t="s">
        <v>111</v>
      </c>
      <c r="U22" s="81">
        <v>935</v>
      </c>
      <c r="V22" s="43" t="s">
        <v>112</v>
      </c>
      <c r="W22" s="81">
        <v>935</v>
      </c>
      <c r="X22" s="43" t="s">
        <v>113</v>
      </c>
      <c r="Y22" s="81">
        <v>855</v>
      </c>
      <c r="Z22" s="43" t="s">
        <v>114</v>
      </c>
      <c r="AA22" s="82">
        <f>+(U22+W22+Y22)/3</f>
        <v>908.33333333333337</v>
      </c>
    </row>
    <row r="23" spans="20:27" ht="49.5" customHeight="1" x14ac:dyDescent="0.25">
      <c r="T23" s="83" t="s">
        <v>115</v>
      </c>
      <c r="U23" s="81">
        <v>1125</v>
      </c>
      <c r="V23" s="43" t="s">
        <v>116</v>
      </c>
      <c r="W23" s="81">
        <v>1263</v>
      </c>
      <c r="X23" s="43" t="s">
        <v>117</v>
      </c>
      <c r="Y23" s="81">
        <v>1150</v>
      </c>
      <c r="Z23" s="43" t="s">
        <v>118</v>
      </c>
      <c r="AA23" s="82">
        <f>+(U23+W23+Y23)/3</f>
        <v>1179.3333333333333</v>
      </c>
    </row>
    <row r="24" spans="20:27" x14ac:dyDescent="0.25">
      <c r="T24" s="76"/>
      <c r="U24" s="76"/>
      <c r="V24" s="76"/>
      <c r="W24" s="76"/>
      <c r="X24" s="76"/>
      <c r="Y24" s="76"/>
      <c r="Z24" s="76"/>
      <c r="AA24" s="84">
        <f>+(AA22+AA23)/2</f>
        <v>1043.8333333333333</v>
      </c>
    </row>
    <row r="25" spans="20:27" x14ac:dyDescent="0.25">
      <c r="W25" s="10"/>
      <c r="X25" s="1"/>
    </row>
    <row r="26" spans="20:27" x14ac:dyDescent="0.25">
      <c r="T26" s="75" t="s">
        <v>130</v>
      </c>
      <c r="U26" s="76"/>
      <c r="V26" s="76"/>
      <c r="W26" s="76"/>
      <c r="X26" s="76"/>
      <c r="Y26" s="76"/>
      <c r="Z26" s="76"/>
      <c r="AA26" s="76"/>
    </row>
    <row r="27" spans="20:27" x14ac:dyDescent="0.25">
      <c r="T27" s="76"/>
      <c r="U27" s="76"/>
      <c r="V27" s="76"/>
      <c r="W27" s="76"/>
      <c r="X27" s="76"/>
      <c r="Y27" s="76"/>
      <c r="Z27" s="76"/>
      <c r="AA27" s="76"/>
    </row>
    <row r="28" spans="20:27" x14ac:dyDescent="0.25">
      <c r="T28" s="77" t="s">
        <v>103</v>
      </c>
      <c r="U28" s="77" t="s">
        <v>104</v>
      </c>
      <c r="V28" s="77" t="s">
        <v>105</v>
      </c>
      <c r="W28" s="77" t="s">
        <v>106</v>
      </c>
      <c r="X28" s="77" t="s">
        <v>105</v>
      </c>
      <c r="Y28" s="77" t="s">
        <v>107</v>
      </c>
      <c r="Z28" s="77" t="s">
        <v>105</v>
      </c>
      <c r="AA28" s="77" t="s">
        <v>108</v>
      </c>
    </row>
    <row r="29" spans="20:27" ht="48.75" customHeight="1" x14ac:dyDescent="0.25">
      <c r="T29" s="85" t="s">
        <v>119</v>
      </c>
      <c r="U29" s="81">
        <v>2326.7600000000002</v>
      </c>
      <c r="V29" s="43" t="s">
        <v>120</v>
      </c>
      <c r="W29" s="79" t="s">
        <v>110</v>
      </c>
      <c r="X29" s="79" t="s">
        <v>110</v>
      </c>
      <c r="Y29" s="79" t="s">
        <v>110</v>
      </c>
      <c r="Z29" s="79" t="s">
        <v>110</v>
      </c>
      <c r="AA29" s="86">
        <f>+U29</f>
        <v>2326.7600000000002</v>
      </c>
    </row>
    <row r="30" spans="20:27" ht="39" customHeight="1" x14ac:dyDescent="0.25">
      <c r="T30" s="80" t="s">
        <v>121</v>
      </c>
      <c r="U30" s="79" t="s">
        <v>110</v>
      </c>
      <c r="V30" s="79" t="s">
        <v>110</v>
      </c>
      <c r="W30" s="79" t="s">
        <v>110</v>
      </c>
      <c r="X30" s="79" t="s">
        <v>110</v>
      </c>
      <c r="Y30" s="79" t="s">
        <v>110</v>
      </c>
      <c r="Z30" s="79" t="s">
        <v>110</v>
      </c>
      <c r="AA30" s="79" t="s">
        <v>110</v>
      </c>
    </row>
    <row r="31" spans="20:27" ht="28.5" customHeight="1" x14ac:dyDescent="0.25">
      <c r="T31" s="80" t="s">
        <v>122</v>
      </c>
      <c r="U31" s="82">
        <v>2420</v>
      </c>
      <c r="V31" s="85" t="s">
        <v>123</v>
      </c>
      <c r="W31" s="82">
        <v>2800</v>
      </c>
      <c r="X31" s="85" t="s">
        <v>124</v>
      </c>
      <c r="Y31" s="82">
        <v>3061.6</v>
      </c>
      <c r="Z31" s="85" t="s">
        <v>125</v>
      </c>
      <c r="AA31" s="82">
        <f>+(U31+W31+Y31)/3</f>
        <v>2760.5333333333333</v>
      </c>
    </row>
    <row r="32" spans="20:27" ht="28.5" customHeight="1" x14ac:dyDescent="0.25">
      <c r="T32" s="87"/>
      <c r="U32" s="87"/>
      <c r="V32" s="85" t="s">
        <v>126</v>
      </c>
      <c r="W32" s="87"/>
      <c r="X32" s="85" t="s">
        <v>127</v>
      </c>
      <c r="Y32" s="87"/>
      <c r="Z32" s="85" t="s">
        <v>128</v>
      </c>
      <c r="AA32" s="87"/>
    </row>
    <row r="33" spans="20:27" x14ac:dyDescent="0.25">
      <c r="T33" s="76"/>
      <c r="U33" s="76"/>
      <c r="V33" s="76"/>
      <c r="W33" s="76"/>
      <c r="X33" s="76"/>
      <c r="Y33" s="76"/>
      <c r="Z33" s="76"/>
      <c r="AA33" s="88">
        <f>+(AA29+AA31)/2</f>
        <v>2543.6466666666665</v>
      </c>
    </row>
    <row r="34" spans="20:27" x14ac:dyDescent="0.25">
      <c r="X34" s="1"/>
    </row>
    <row r="35" spans="20:27" x14ac:dyDescent="0.25">
      <c r="X35" s="1"/>
    </row>
  </sheetData>
  <mergeCells count="3">
    <mergeCell ref="A1:P2"/>
    <mergeCell ref="A11:P11"/>
    <mergeCell ref="AF4:AH4"/>
  </mergeCells>
  <hyperlinks>
    <hyperlink ref="M5" r:id="rId1" display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/>
    <hyperlink ref="I7" r:id="rId2"/>
    <hyperlink ref="M7" r:id="rId3"/>
    <hyperlink ref="M9" r:id="rId4"/>
    <hyperlink ref="M6" display="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"/>
    <hyperlink ref="K9" r:id="rId5"/>
    <hyperlink ref="K7" r:id="rId6"/>
    <hyperlink ref="I9" r:id="rId7"/>
    <hyperlink ref="I10" r:id="rId8"/>
    <hyperlink ref="M10" r:id="rId9"/>
    <hyperlink ref="I8" r:id="rId10"/>
    <hyperlink ref="I5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  <hyperlink ref="I6" r:id="rId11"/>
    <hyperlink ref="AA5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  <hyperlink ref="AC5" r:id="rId12" location="position=10&amp;search_layout=stack&amp;type=item&amp;tracking_id=2c77e51e-f25c-48ea-9a87-835430e7fca4"/>
    <hyperlink ref="AA6" r:id="rId13"/>
    <hyperlink ref="AC6" r:id="rId14"/>
    <hyperlink ref="AE6" r:id="rId15" location="position=9&amp;search_layout=stack&amp;type=item&amp;tracking_id=a643c88c-2620-427d-8b37-c0287effc3e6"/>
    <hyperlink ref="AE11" r:id="rId16"/>
    <hyperlink ref="AE5" r:id="rId17"/>
  </hyperlinks>
  <pageMargins left="0.7" right="0.7" top="0.75" bottom="0.75" header="0.3" footer="0.3"/>
  <pageSetup paperSize="9" scale="97" fitToHeight="0" orientation="landscape" horizontalDpi="1200" verticalDpi="1200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2024-02-26T11:59:25Z</cp:lastPrinted>
  <dcterms:created xsi:type="dcterms:W3CDTF">2020-06-23T13:02:12Z</dcterms:created>
  <dcterms:modified xsi:type="dcterms:W3CDTF">2024-10-07T15:52:00Z</dcterms:modified>
</cp:coreProperties>
</file>